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72bdc5a250f6eed2/Documents/2021^M/OLAVES/maths/large data set work/"/>
    </mc:Choice>
  </mc:AlternateContent>
  <xr:revisionPtr revIDLastSave="591" documentId="8_{B25D355B-9198-4A44-A647-A7CD7A0E2818}" xr6:coauthVersionLast="47" xr6:coauthVersionMax="47" xr10:uidLastSave="{494F1D01-ADDA-414E-BFC6-5A3C29B2D55E}"/>
  <bookViews>
    <workbookView xWindow="-98" yWindow="-98" windowWidth="20715" windowHeight="13875" xr2:uid="{00000000-000D-0000-FFFF-FFFF00000000}"/>
  </bookViews>
  <sheets>
    <sheet name="Information Sheet" sheetId="5" r:id="rId1"/>
    <sheet name="data" sheetId="1" r:id="rId2"/>
    <sheet name="notes" sheetId="7" r:id="rId3"/>
  </sheets>
  <definedNames>
    <definedName name="_xlnm.Print_Titles" localSheetId="0">'Information Sheet'!$23:$23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8" i="7" l="1"/>
  <c r="AH47" i="7"/>
  <c r="AH45" i="7"/>
  <c r="AH46" i="7"/>
  <c r="AH42" i="7"/>
  <c r="AH43" i="7"/>
  <c r="AH44" i="7"/>
  <c r="AH41" i="7"/>
  <c r="AM71" i="7"/>
  <c r="AM67" i="7"/>
  <c r="AM68" i="7"/>
  <c r="AM69" i="7"/>
  <c r="AM70" i="7"/>
  <c r="AM72" i="7"/>
  <c r="AM73" i="7"/>
  <c r="AM66" i="7"/>
  <c r="M112" i="7"/>
  <c r="V124" i="7"/>
  <c r="K112" i="7" l="1"/>
  <c r="K113" i="7" s="1"/>
  <c r="K116" i="7"/>
  <c r="K115" i="7"/>
  <c r="K49" i="7"/>
  <c r="L49" i="7"/>
  <c r="M49" i="7"/>
  <c r="N49" i="7"/>
  <c r="O49" i="7"/>
  <c r="P49" i="7"/>
  <c r="Q49" i="7"/>
  <c r="R49" i="7"/>
  <c r="S49" i="7"/>
  <c r="T49" i="7"/>
  <c r="U49" i="7"/>
  <c r="V49" i="7"/>
  <c r="W49" i="7"/>
  <c r="X49" i="7"/>
  <c r="Y49" i="7"/>
  <c r="J49" i="7"/>
</calcChain>
</file>

<file path=xl/sharedStrings.xml><?xml version="1.0" encoding="utf-8"?>
<sst xmlns="http://schemas.openxmlformats.org/spreadsheetml/2006/main" count="432" uniqueCount="208">
  <si>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</si>
  <si>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</si>
  <si>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</si>
  <si>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</si>
  <si>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</si>
  <si>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</si>
  <si>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</si>
  <si>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</si>
  <si>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</si>
  <si>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</si>
  <si>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</si>
  <si>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</si>
  <si>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</si>
  <si>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</si>
  <si>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</si>
  <si>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</si>
  <si>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</si>
  <si>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</si>
  <si>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</si>
  <si>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</si>
  <si>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</si>
  <si>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</si>
  <si>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</si>
  <si>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</si>
  <si>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</si>
  <si>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</si>
  <si>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</si>
  <si>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</si>
  <si>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</si>
  <si>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</si>
  <si>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</si>
  <si>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</si>
  <si>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North East</t>
  </si>
  <si>
    <t>North West</t>
  </si>
  <si>
    <t>Yorkshire and The Humber</t>
  </si>
  <si>
    <t>East Midlands</t>
  </si>
  <si>
    <t>West Midlands</t>
  </si>
  <si>
    <t>East of England</t>
  </si>
  <si>
    <t>London</t>
  </si>
  <si>
    <t>South East</t>
  </si>
  <si>
    <t>South West</t>
  </si>
  <si>
    <t>Wales</t>
  </si>
  <si>
    <t>England</t>
  </si>
  <si>
    <t>England and Wales</t>
  </si>
  <si>
    <t>UK</t>
  </si>
  <si>
    <t>1. Introduction</t>
  </si>
  <si>
    <t>If a particular data value is not available, the code #N/A has been included in the Large Data Set – this is to prevent some software reading a blank as a zero.</t>
  </si>
  <si>
    <t>Field</t>
  </si>
  <si>
    <t>Further Information</t>
  </si>
  <si>
    <t>2. London borough profiles</t>
  </si>
  <si>
    <t>Each field is given as a time series for each region for which there are data.  The time series are presented across the spreadsheet to allow exploration of correlations between variables at a particular time.</t>
  </si>
  <si>
    <t xml:space="preserve">The London borough profiles give a general picture of the areas in London.  Some exploration of the data can be done through the instant atlas at the London Datastore https://data.london.gov.uk/dataset/london-borough-profiles </t>
  </si>
  <si>
    <t>EMPLOYMENT RATE (AGED 16-64)</t>
  </si>
  <si>
    <t>MEDIAN HOUSE PRICE (£)</t>
  </si>
  <si>
    <t>2006-07</t>
  </si>
  <si>
    <t>2007-08</t>
  </si>
  <si>
    <t>2008-09</t>
  </si>
  <si>
    <t>2009-10</t>
  </si>
  <si>
    <t>2010-11</t>
  </si>
  <si>
    <t>2011-12</t>
  </si>
  <si>
    <t>2012-13</t>
  </si>
  <si>
    <t>2013-14</t>
  </si>
  <si>
    <t>ALL PUPILS AT END OF KS4 ACHIEVING 5+ A*-C INCLUDING ENGLISH AND MATHS</t>
  </si>
  <si>
    <t>Inner or Outer London</t>
  </si>
  <si>
    <t>Outer</t>
  </si>
  <si>
    <t>Inner</t>
  </si>
  <si>
    <t>2003/04</t>
  </si>
  <si>
    <t>2004/05</t>
  </si>
  <si>
    <t>2005/06</t>
  </si>
  <si>
    <t>2006/07</t>
  </si>
  <si>
    <t>2007/08</t>
  </si>
  <si>
    <t>2008/09</t>
  </si>
  <si>
    <t>2009/10</t>
  </si>
  <si>
    <t>2010/11</t>
  </si>
  <si>
    <t>2011/12</t>
  </si>
  <si>
    <t>2012/13</t>
  </si>
  <si>
    <t>2013/14</t>
  </si>
  <si>
    <t>2014/15</t>
  </si>
  <si>
    <t>2015/16</t>
  </si>
  <si>
    <t>HOUSEHOLD WASTE RECYCLING RATE</t>
  </si>
  <si>
    <t>Area</t>
  </si>
  <si>
    <t>The definitions of Inner and Outer London are those used by the Office of National Statistics and the Census.  A few of the boroughs have a different designation using other definitions.</t>
  </si>
  <si>
    <t>City of London</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</si>
  <si>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</si>
  <si>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</si>
  <si>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</si>
  <si>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</si>
  <si>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</si>
  <si>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</si>
  <si>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</si>
  <si>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</si>
  <si>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</si>
  <si>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</si>
  <si>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</si>
  <si>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</si>
  <si>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</si>
  <si>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</si>
  <si>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</si>
  <si>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</si>
  <si>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</si>
  <si>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</si>
  <si>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</si>
  <si>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</si>
  <si>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</si>
  <si>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</si>
  <si>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</si>
  <si>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</si>
  <si>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</si>
  <si>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</si>
  <si>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</si>
  <si>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</si>
  <si>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</si>
  <si>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</si>
  <si>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</si>
  <si>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</si>
  <si>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</si>
  <si>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Area code</t>
  </si>
  <si>
    <t>Area codes are used by the Office of National Statistics when publishing regional information.</t>
  </si>
  <si>
    <t>E12000007</t>
  </si>
  <si>
    <t>E92000001</t>
  </si>
  <si>
    <t>K02000001</t>
  </si>
  <si>
    <t>E12000001</t>
  </si>
  <si>
    <t>E12000002</t>
  </si>
  <si>
    <t>E12000003</t>
  </si>
  <si>
    <t>E12000004</t>
  </si>
  <si>
    <t>E12000005</t>
  </si>
  <si>
    <t>E12000006</t>
  </si>
  <si>
    <t>E12000008</t>
  </si>
  <si>
    <t>E12000009</t>
  </si>
  <si>
    <t>W92000004</t>
  </si>
  <si>
    <t>K04000001</t>
  </si>
  <si>
    <t>Pre-release material</t>
  </si>
  <si>
    <t>A Level Mathematics B (MEI)
H640/02 Pure Mathematics and Statistics</t>
  </si>
  <si>
    <t xml:space="preserve">AS Level Mathematics B (MEI)
H630/02 Pure Mathematics and Statistics
</t>
  </si>
  <si>
    <t>The Large Data Set (LDS) consists of data about boroughs in London together with some comparative data for other areas in the UK.  Data for the City of London has  been included where it is available.  The 32 boroughs together with the City of London make up London. Further data are available through the borough profiles on the London Datastore https://data.london.gov.uk/dataset/london-borough-profiles 
Links are provided below to the data in their original form.</t>
  </si>
  <si>
    <t xml:space="preserve">The data in the Large Data Set is a subset of the data available in the London borough profiles and associated links.  The table below shows the fields available in the Large Data Set and gives further information about each field. </t>
  </si>
  <si>
    <t>Employment Rate (age 16 to 64)</t>
  </si>
  <si>
    <t>Median House Price (£)</t>
  </si>
  <si>
    <t>All pupils at end of KS4 achieving 5+ A*-C including English and Maths</t>
  </si>
  <si>
    <t>Household Waste Recycling rate</t>
  </si>
  <si>
    <t>Area name associated with the ONS Area Code.</t>
  </si>
  <si>
    <t>Large Data Set 5 - for issue in June 2020</t>
  </si>
  <si>
    <t>This Large Data Set will be used for H630/02  in June 2022 and
 H640/02  in June 2023</t>
  </si>
  <si>
    <t>2014-15</t>
  </si>
  <si>
    <t>2016/17</t>
  </si>
  <si>
    <t>2017/18</t>
  </si>
  <si>
    <t>2018/19</t>
  </si>
  <si>
    <t>Median Income of Taxpayers (£)</t>
  </si>
  <si>
    <t>Median Income (Personal incomes by tax year) from the Survey of Personal Incomes by HMRC. These are estimates based on a survey and should be treated with caution. They are based on the Survey of Personal Incomes (SPI) an annual sample survey of HMRC records for individuals who could be liable to UK Income Tax. The data can be downloaded from https://data.london.gov.uk/dataset/average-income-tax-payers-borough</t>
  </si>
  <si>
    <t>MEDIAN INCOME OF TAXPAYERS (£)</t>
  </si>
  <si>
    <t>Mean Income of Taxpayers (£)</t>
  </si>
  <si>
    <t>Mean Income (Personal incomes by tax year) from the Survey of Personal Incomes by HMRC. These are estimates based on a survey and should be treated with caution. They are based on the Survey of Personal Incomes (SPI) an annual sample survey of HMRC records for individuals who could be liable to UK Income Tax. The data can be downloaded from https://data.london.gov.uk/dataset/average-income-tax-payers-borough</t>
  </si>
  <si>
    <t>MEAN INCOME OF TAXPAYERS (£)</t>
  </si>
  <si>
    <t xml:space="preserve">The data in this Large Data Set were accessed on 30/03/17 and 10/04/17 and updated the week beginning 25/5/20; there may have been updates online since then. </t>
  </si>
  <si>
    <t xml:space="preserve">Copyright: data from the London datastore are licensed under the UK Open Government Licence (OGL v2) http://www.nationalarchives.gov.uk/doc/open-government-licence/version/2/
Employment rates from the ONS are  ©Crown Copyright, Office for National Statistics licensed under the Open Government Licence v.3.0. www.ons.gov.uk
</t>
  </si>
  <si>
    <t>The data for the regions of London  up to 2015 are taken from the London borough atlas available from the London Datastore; they come from the ONS Annual Population Survey.  The Annual Population Survey uses a large sample of about a third of a million; more information about the methodology can be found at https://www.ons.gov.uk/employmentandlabourmarket/peopleinwork/employmentandemployeetypes/qmis/annualpopulationsurveyapsqmi.   Data after 2015 are from https://www.nomisweb.co.uk/reports/lmp/la/contents.aspx
The data for the regions of England and the countries of the UK are taken from the Labour Force Survey and are seasonally adjusted.  UK data can be downloaded from https://www.ons.gov.uk/employmentandlabourmarket/peopleinwork/employmentandemployeetypes/timeseries/lf24; regional data can be found by searching on the ONS website.</t>
  </si>
  <si>
    <t xml:space="preserve">The data for London and England are taken from https://www.ons.gov.uk/peoplepopulationandcommunity/housing/datasets/medianhousepricefornationalandsubnationalgeographiesquarterlyrollingyearhpssadataset09; they come from the Land Registry.  Excluded from the figures are sales at less than market price (e.g. Right To Buy).  
The Land Registry registers ownership of land and property in England and Wales.  They produce regular updates of house price data by producing house price index data over time for the whole UK.  They also provide data about prices paid for individual houses in England and Wales.    </t>
  </si>
  <si>
    <t>This is the percentage of collected household waste which is recycled or composted.  The data were downloaded from
https://data.london.gov.uk/dataset/household-waste-recycling-rates-borough and come from DEFRA apart from the data for 2004/5 which are from the London Councils organisation as DEFRA did not list complete local authority information for that year.</t>
  </si>
  <si>
    <t xml:space="preserve">The data for London and England up to 2008-9 are taken from the London borough atlas available from the London Datastore; they come from the DfE.  The figures are the percentage of all pupils in state schools at the end of key stage 4 who achieve five GCSEs at grade A* to C, including mathematics and English or better.  More recent data can be downloaded from https://data.london.gov.uk/dataset/gcse-results-by-borough--old-grading-system-. There are no data later than 2014-15 due to changes in GCSE and national data publication. </t>
  </si>
  <si>
    <t>IMPORTANT NOTES</t>
  </si>
  <si>
    <t>median house price (£)</t>
  </si>
  <si>
    <t>mean income of taxpayers (£)</t>
  </si>
  <si>
    <t>median income of taxpayers (£)</t>
  </si>
  <si>
    <t>all gcse students with 5+ A*-C (including eng+math)</t>
  </si>
  <si>
    <t>household waste recycling rate (% recycled)</t>
  </si>
  <si>
    <t>employment rate (age 16-64 - %)</t>
  </si>
  <si>
    <t>• very large sample of around 1/3 of a million people</t>
  </si>
  <si>
    <t xml:space="preserve"> • extimates from a survey BE CAUTIOUS</t>
  </si>
  <si>
    <t xml:space="preserve"> • estimates from a survey BE CAUTIOUS</t>
  </si>
  <si>
    <t xml:space="preserve"> • % of household waste collected and recycled/ composted</t>
  </si>
  <si>
    <t xml:space="preserve"> • only % of pupils from state schools - public domain</t>
  </si>
  <si>
    <t>2005-2019</t>
  </si>
  <si>
    <t>2004-2018</t>
  </si>
  <si>
    <t>2003/4 - 2017/8</t>
  </si>
  <si>
    <t>2006/7 - 2014/5</t>
  </si>
  <si>
    <t>2003/4 - 2018/9</t>
  </si>
  <si>
    <t>Borough</t>
  </si>
  <si>
    <t>Average</t>
  </si>
  <si>
    <t>Mean Income (in £1000)</t>
  </si>
  <si>
    <t>27-</t>
  </si>
  <si>
    <t>34-</t>
  </si>
  <si>
    <t>36-</t>
  </si>
  <si>
    <t>38-</t>
  </si>
  <si>
    <t>41-</t>
  </si>
  <si>
    <t>46-</t>
  </si>
  <si>
    <t>60-</t>
  </si>
  <si>
    <t>100-180</t>
  </si>
  <si>
    <t>Number of boroughs</t>
  </si>
  <si>
    <t>inner</t>
  </si>
  <si>
    <t>outer</t>
  </si>
  <si>
    <t>x</t>
  </si>
  <si>
    <t>f</t>
  </si>
  <si>
    <t>median income</t>
  </si>
  <si>
    <t>school grades</t>
  </si>
  <si>
    <t>.</t>
  </si>
  <si>
    <t>grades</t>
  </si>
  <si>
    <t>tax</t>
  </si>
  <si>
    <t>mean income of taxpayers</t>
  </si>
  <si>
    <t>boundary</t>
  </si>
  <si>
    <t>fd=f / cw</t>
  </si>
  <si>
    <t>17-</t>
  </si>
  <si>
    <t>21-</t>
  </si>
  <si>
    <t>23-</t>
  </si>
  <si>
    <t>25-</t>
  </si>
  <si>
    <t>30-</t>
  </si>
  <si>
    <t>45-90</t>
  </si>
  <si>
    <t>bound</t>
  </si>
  <si>
    <t>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</si>
</sst>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b/>
      <sz val="10"/>
      <name val="Arial"/>
      <family val="2"/>
    </font>
    <font>
      <sz val="10"/>
      <name val="Arial"/>
      <family val="2"/>
    </font>
    <font>
      <u/>
      <sz val="11"/>
      <color theme="10"/>
      <name val="Calibri"/>
      <family val="2"/>
      <scheme val="minor"/>
    </font>
    <font>
      <sz val="10"/>
      <name val="Arial"/>
      <family val="2"/>
    </font>
    <font>
      <sz val="10"/>
      <name val="Times New Roman"/>
      <family val="1"/>
    </font>
    <font>
      <sz val="11"/>
      <name val="Arial"/>
      <family val="2"/>
    </font>
    <font>
      <b/>
      <sz val="22"/>
      <name val="Arial"/>
      <family val="2"/>
    </font>
    <font>
      <b/>
      <sz val="20"/>
      <name val="Arial"/>
      <family val="2"/>
    </font>
    <font>
      <sz val="18"/>
      <name val="Arial"/>
      <family val="2"/>
    </font>
    <font>
      <b/>
      <sz val="18"/>
      <name val="Arial"/>
      <family val="2"/>
    </font>
    <font>
      <b/>
      <sz val="16"/>
      <name val="Arial"/>
      <family val="2"/>
    </font>
    <font>
      <sz val="16"/>
      <name val="Arial"/>
      <family val="2"/>
    </font>
    <font>
      <b/>
      <sz val="12"/>
      <name val="Arial"/>
      <family val="2"/>
    </font>
    <font>
      <sz val="12"/>
      <name val="Arial"/>
      <family val="2"/>
    </font>
    <font>
      <u/>
      <sz val="11"/>
      <name val="Arial"/>
      <family val="2"/>
    </font>
    <font>
      <b/>
      <sz val="11"/>
      <name val="Arial"/>
      <family val="2"/>
    </font>
    <font>
      <u/>
      <sz val="10"/>
      <name val="Arial"/>
      <family val="2"/>
    </font>
    <font>
      <b/>
      <sz val="11"/>
      <color theme="1"/>
      <name val="Calibri"/>
      <family val="2"/>
      <scheme val="minor"/>
    </font>
    <font>
      <sz val="11"/>
      <color rgb="FF000000"/>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style="double">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diagonal/>
    </border>
    <border>
      <left style="medium">
        <color indexed="64"/>
      </left>
      <right/>
      <top/>
      <bottom style="medium">
        <color indexed="64"/>
      </bottom>
      <diagonal/>
    </border>
    <border>
      <left/>
      <right style="medium">
        <color indexed="64"/>
      </right>
      <top/>
      <bottom/>
      <diagonal/>
    </border>
    <border>
      <left/>
      <right style="double">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0" fontId="2" fillId="0" borderId="0"/>
    <xf numFmtId="0" fontId="3" fillId="0" borderId="0" applyNumberFormat="0" applyFill="0" applyBorder="0" applyAlignment="0" applyProtection="0"/>
    <xf numFmtId="0" fontId="4" fillId="0" borderId="0"/>
    <xf numFmtId="0" fontId="5" fillId="0" borderId="0"/>
  </cellStyleXfs>
  <cellXfs count="86">
    <xf numFmtId="0" fontId="0" fillId="0" borderId="0" xfId="0"/>
    <xf numFmtId="0" fontId="6" fillId="2" borderId="2" xfId="0" applyFont="1" applyFill="1" applyBorder="1" applyAlignment="1">
      <alignment wrapText="1"/>
    </xf>
    <xf numFmtId="0" fontId="6" fillId="2" borderId="0" xfId="0" applyFont="1" applyFill="1" applyAlignment="1">
      <alignment wrapText="1"/>
    </xf>
    <xf numFmtId="0" fontId="6" fillId="2" borderId="0" xfId="0" applyFont="1" applyFill="1"/>
    <xf numFmtId="0" fontId="8" fillId="2" borderId="0" xfId="0" applyFont="1" applyFill="1" applyAlignment="1">
      <alignment horizontal="left" vertical="top" wrapText="1"/>
    </xf>
    <xf numFmtId="0" fontId="11" fillId="2" borderId="0" xfId="0" applyFont="1" applyFill="1" applyAlignment="1">
      <alignment vertical="center" wrapText="1"/>
    </xf>
    <xf numFmtId="0" fontId="12" fillId="2" borderId="0" xfId="0" applyFont="1" applyFill="1" applyAlignment="1">
      <alignment wrapText="1"/>
    </xf>
    <xf numFmtId="0" fontId="13" fillId="2" borderId="0" xfId="0" applyFont="1" applyFill="1" applyAlignment="1">
      <alignment vertical="center" wrapText="1"/>
    </xf>
    <xf numFmtId="0" fontId="14" fillId="2" borderId="0" xfId="0" applyFont="1" applyFill="1" applyAlignment="1">
      <alignment wrapText="1"/>
    </xf>
    <xf numFmtId="0" fontId="14" fillId="2" borderId="0" xfId="0" applyFont="1" applyFill="1"/>
    <xf numFmtId="0" fontId="14" fillId="2" borderId="0" xfId="0" applyFont="1" applyFill="1" applyAlignment="1">
      <alignment vertical="center" wrapText="1"/>
    </xf>
    <xf numFmtId="0" fontId="6" fillId="2" borderId="0" xfId="0" applyFont="1" applyFill="1" applyAlignment="1">
      <alignment vertical="center" wrapText="1"/>
    </xf>
    <xf numFmtId="0" fontId="13" fillId="2" borderId="2" xfId="0" applyFont="1" applyFill="1" applyBorder="1" applyAlignment="1">
      <alignment vertical="center" wrapText="1"/>
    </xf>
    <xf numFmtId="0" fontId="13" fillId="2" borderId="3" xfId="0" applyFont="1" applyFill="1" applyBorder="1" applyAlignment="1">
      <alignment vertical="center" wrapText="1"/>
    </xf>
    <xf numFmtId="0" fontId="16" fillId="2" borderId="4" xfId="0" applyFont="1" applyFill="1" applyBorder="1" applyAlignment="1">
      <alignment vertical="center" wrapText="1"/>
    </xf>
    <xf numFmtId="0" fontId="6" fillId="2" borderId="6" xfId="0" applyFont="1" applyFill="1" applyBorder="1" applyAlignment="1">
      <alignment vertical="center" wrapText="1"/>
    </xf>
    <xf numFmtId="0" fontId="16" fillId="2" borderId="2" xfId="0" applyFont="1" applyFill="1" applyBorder="1" applyAlignment="1">
      <alignment vertical="center" wrapText="1"/>
    </xf>
    <xf numFmtId="0" fontId="6" fillId="2" borderId="3" xfId="0" applyFont="1" applyFill="1" applyBorder="1" applyAlignment="1">
      <alignment vertical="center" wrapText="1"/>
    </xf>
    <xf numFmtId="0" fontId="6" fillId="2" borderId="5" xfId="0" applyFont="1" applyFill="1" applyBorder="1" applyAlignment="1">
      <alignment vertical="center" wrapText="1"/>
    </xf>
    <xf numFmtId="0" fontId="6" fillId="2" borderId="11" xfId="0" applyFont="1" applyFill="1" applyBorder="1" applyAlignment="1">
      <alignment vertical="center" wrapText="1"/>
    </xf>
    <xf numFmtId="0" fontId="16" fillId="2" borderId="10" xfId="0" applyFont="1" applyFill="1" applyBorder="1" applyAlignment="1">
      <alignment vertical="center" wrapText="1"/>
    </xf>
    <xf numFmtId="0" fontId="1" fillId="2" borderId="0" xfId="0" applyFont="1" applyFill="1"/>
    <xf numFmtId="0" fontId="2" fillId="2" borderId="0" xfId="0" applyFont="1" applyFill="1"/>
    <xf numFmtId="0" fontId="1" fillId="2" borderId="0" xfId="0" applyFont="1" applyFill="1" applyAlignment="1">
      <alignment horizontal="center"/>
    </xf>
    <xf numFmtId="0" fontId="2" fillId="2" borderId="1" xfId="0" applyFont="1" applyFill="1" applyBorder="1"/>
    <xf numFmtId="0" fontId="1" fillId="2" borderId="0" xfId="0" applyFont="1" applyFill="1" applyAlignment="1">
      <alignment horizontal="right"/>
    </xf>
    <xf numFmtId="0" fontId="2" fillId="2" borderId="12" xfId="0" applyFont="1" applyFill="1" applyBorder="1"/>
    <xf numFmtId="1" fontId="2" fillId="2" borderId="1" xfId="0" applyNumberFormat="1" applyFont="1" applyFill="1" applyBorder="1"/>
    <xf numFmtId="1" fontId="2" fillId="2" borderId="0" xfId="0" applyNumberFormat="1" applyFont="1" applyFill="1"/>
    <xf numFmtId="164" fontId="2" fillId="2" borderId="1" xfId="0" applyNumberFormat="1" applyFont="1" applyFill="1" applyBorder="1"/>
    <xf numFmtId="1" fontId="2" fillId="2" borderId="0" xfId="0" applyNumberFormat="1" applyFont="1" applyFill="1" applyAlignment="1">
      <alignment horizontal="right"/>
    </xf>
    <xf numFmtId="1" fontId="2" fillId="2" borderId="1" xfId="0" applyNumberFormat="1" applyFont="1" applyFill="1" applyBorder="1" applyAlignment="1">
      <alignment horizontal="right"/>
    </xf>
    <xf numFmtId="1" fontId="2" fillId="2" borderId="12" xfId="0" applyNumberFormat="1" applyFont="1" applyFill="1" applyBorder="1"/>
    <xf numFmtId="1" fontId="2" fillId="2" borderId="0" xfId="0" applyNumberFormat="1" applyFont="1" applyFill="1" applyAlignment="1">
      <alignment horizontal="center"/>
    </xf>
    <xf numFmtId="164" fontId="2" fillId="2" borderId="0" xfId="0" applyNumberFormat="1" applyFont="1" applyFill="1" applyAlignment="1">
      <alignment horizontal="right"/>
    </xf>
    <xf numFmtId="0" fontId="2" fillId="2" borderId="0" xfId="0" applyFont="1" applyFill="1" applyAlignment="1">
      <alignment horizontal="left"/>
    </xf>
    <xf numFmtId="164" fontId="2" fillId="2" borderId="0" xfId="0" applyNumberFormat="1" applyFont="1" applyFill="1"/>
    <xf numFmtId="0" fontId="2" fillId="2" borderId="9" xfId="0" applyFont="1" applyFill="1" applyBorder="1"/>
    <xf numFmtId="1" fontId="17" fillId="2" borderId="0" xfId="0" applyNumberFormat="1" applyFont="1" applyFill="1"/>
    <xf numFmtId="1" fontId="2" fillId="2" borderId="12" xfId="0" applyNumberFormat="1" applyFont="1" applyFill="1" applyBorder="1" applyAlignment="1">
      <alignment horizontal="right"/>
    </xf>
    <xf numFmtId="0" fontId="2" fillId="2" borderId="13" xfId="0" applyFont="1" applyFill="1" applyBorder="1"/>
    <xf numFmtId="0" fontId="2" fillId="2" borderId="0" xfId="0" applyFont="1" applyFill="1" applyAlignment="1">
      <alignment horizontal="right"/>
    </xf>
    <xf numFmtId="0" fontId="1" fillId="2" borderId="12" xfId="0" applyFont="1" applyFill="1" applyBorder="1"/>
    <xf numFmtId="3" fontId="2" fillId="2" borderId="14" xfId="0" applyNumberFormat="1" applyFont="1" applyFill="1" applyBorder="1"/>
    <xf numFmtId="0" fontId="2" fillId="2" borderId="14" xfId="0" applyFont="1" applyFill="1" applyBorder="1" applyAlignment="1">
      <alignment horizontal="left"/>
    </xf>
    <xf numFmtId="164" fontId="2" fillId="2" borderId="14" xfId="0" applyNumberFormat="1" applyFont="1" applyFill="1" applyBorder="1"/>
    <xf numFmtId="165" fontId="2" fillId="2" borderId="14" xfId="0" applyNumberFormat="1" applyFont="1" applyFill="1" applyBorder="1" applyAlignment="1">
      <alignment horizontal="right" vertical="top"/>
    </xf>
    <xf numFmtId="0" fontId="1" fillId="2" borderId="14" xfId="0" applyFont="1" applyFill="1" applyBorder="1"/>
    <xf numFmtId="0" fontId="2" fillId="2" borderId="14" xfId="0" applyFont="1" applyFill="1" applyBorder="1"/>
    <xf numFmtId="164" fontId="2" fillId="2" borderId="14" xfId="1" applyNumberFormat="1" applyFill="1" applyBorder="1"/>
    <xf numFmtId="1" fontId="2" fillId="2" borderId="14" xfId="0" applyNumberFormat="1" applyFont="1" applyFill="1" applyBorder="1" applyAlignment="1">
      <alignment horizontal="right"/>
    </xf>
    <xf numFmtId="0" fontId="1" fillId="2" borderId="14" xfId="0" applyFont="1" applyFill="1" applyBorder="1" applyAlignment="1">
      <alignment horizontal="right"/>
    </xf>
    <xf numFmtId="1" fontId="2" fillId="2" borderId="14" xfId="0" applyNumberFormat="1" applyFont="1" applyFill="1" applyBorder="1"/>
    <xf numFmtId="1" fontId="2" fillId="2" borderId="14" xfId="0" applyNumberFormat="1" applyFont="1" applyFill="1" applyBorder="1" applyAlignment="1">
      <alignment horizontal="center"/>
    </xf>
    <xf numFmtId="164" fontId="2" fillId="2" borderId="14" xfId="0" applyNumberFormat="1" applyFont="1" applyFill="1" applyBorder="1" applyAlignment="1">
      <alignment horizontal="right"/>
    </xf>
    <xf numFmtId="1" fontId="2" fillId="2" borderId="14" xfId="4" applyNumberFormat="1" applyFont="1" applyFill="1" applyBorder="1" applyAlignment="1">
      <alignment horizontal="right"/>
    </xf>
    <xf numFmtId="0" fontId="2" fillId="2" borderId="15" xfId="0" applyFont="1" applyFill="1" applyBorder="1"/>
    <xf numFmtId="0" fontId="18" fillId="0" borderId="0" xfId="0" applyFont="1"/>
    <xf numFmtId="0" fontId="0" fillId="0" borderId="2" xfId="0" applyBorder="1"/>
    <xf numFmtId="0" fontId="0" fillId="0" borderId="2" xfId="0" applyBorder="1" applyAlignment="1">
      <alignment wrapText="1"/>
    </xf>
    <xf numFmtId="0" fontId="1" fillId="2" borderId="7" xfId="0" applyFont="1" applyFill="1" applyBorder="1"/>
    <xf numFmtId="0" fontId="2" fillId="2" borderId="16" xfId="0" applyFont="1" applyFill="1" applyBorder="1"/>
    <xf numFmtId="0" fontId="18" fillId="0" borderId="14" xfId="0" applyFont="1" applyBorder="1"/>
    <xf numFmtId="1" fontId="0" fillId="0" borderId="0" xfId="0" applyNumberFormat="1"/>
    <xf numFmtId="0" fontId="2" fillId="2" borderId="17" xfId="0" applyFont="1" applyFill="1" applyBorder="1" applyAlignment="1">
      <alignment horizontal="left"/>
    </xf>
    <xf numFmtId="0" fontId="19" fillId="0" borderId="4" xfId="0" applyFont="1" applyBorder="1" applyAlignment="1">
      <alignment horizontal="center" vertical="center"/>
    </xf>
    <xf numFmtId="0" fontId="19" fillId="0" borderId="5" xfId="0" applyFont="1" applyBorder="1" applyAlignment="1">
      <alignment horizontal="center" vertical="center" wrapText="1"/>
    </xf>
    <xf numFmtId="0" fontId="19" fillId="0" borderId="5" xfId="0" applyFont="1" applyBorder="1" applyAlignment="1">
      <alignment horizontal="center" vertical="center"/>
    </xf>
    <xf numFmtId="165" fontId="0" fillId="0" borderId="0" xfId="0" applyNumberFormat="1"/>
    <xf numFmtId="0" fontId="0" fillId="0" borderId="18" xfId="0" applyBorder="1"/>
    <xf numFmtId="0" fontId="20" fillId="0" borderId="19" xfId="0" applyFont="1" applyBorder="1" applyAlignment="1">
      <alignment horizontal="center"/>
    </xf>
    <xf numFmtId="0" fontId="6" fillId="2" borderId="0" xfId="0" applyFont="1" applyFill="1" applyAlignment="1">
      <alignment horizontal="left" wrapText="1"/>
    </xf>
    <xf numFmtId="0" fontId="15" fillId="2" borderId="0" xfId="2" applyFont="1" applyFill="1" applyAlignment="1">
      <alignment vertical="center" wrapText="1"/>
    </xf>
    <xf numFmtId="0" fontId="14" fillId="2" borderId="0" xfId="0" applyFont="1" applyFill="1" applyAlignment="1">
      <alignment wrapText="1"/>
    </xf>
    <xf numFmtId="0" fontId="7" fillId="2" borderId="0" xfId="0" applyFont="1" applyFill="1" applyAlignment="1">
      <alignment horizontal="left" vertical="top" wrapText="1"/>
    </xf>
    <xf numFmtId="0" fontId="8" fillId="2" borderId="0" xfId="0" applyFont="1" applyFill="1" applyAlignment="1">
      <alignment horizontal="left" vertical="top" wrapText="1"/>
    </xf>
    <xf numFmtId="0" fontId="10" fillId="2" borderId="8" xfId="0" applyFont="1" applyFill="1" applyBorder="1" applyAlignment="1">
      <alignment vertical="center" wrapText="1"/>
    </xf>
    <xf numFmtId="0" fontId="9" fillId="2" borderId="7" xfId="0" applyFont="1" applyFill="1" applyBorder="1" applyAlignment="1">
      <alignment wrapText="1"/>
    </xf>
    <xf numFmtId="0" fontId="14" fillId="2" borderId="0" xfId="0" applyFont="1" applyFill="1" applyAlignment="1">
      <alignment vertical="center" wrapText="1"/>
    </xf>
    <xf numFmtId="0" fontId="9" fillId="2" borderId="0" xfId="0" applyFont="1" applyFill="1" applyAlignment="1">
      <alignment vertical="center" wrapText="1"/>
    </xf>
    <xf numFmtId="0" fontId="9" fillId="2" borderId="0" xfId="0" applyFont="1" applyFill="1" applyAlignment="1">
      <alignment wrapText="1"/>
    </xf>
    <xf numFmtId="0" fontId="13" fillId="2" borderId="0" xfId="0" applyFont="1" applyFill="1" applyAlignment="1">
      <alignment vertical="center" wrapText="1"/>
    </xf>
    <xf numFmtId="0" fontId="14" fillId="2" borderId="0" xfId="0" applyFont="1" applyFill="1" applyAlignment="1">
      <alignment horizontal="left" vertical="center" wrapText="1"/>
    </xf>
    <xf numFmtId="0" fontId="1" fillId="2" borderId="0" xfId="0" applyFont="1" applyFill="1" applyAlignment="1">
      <alignment horizontal="center"/>
    </xf>
    <xf numFmtId="0" fontId="1" fillId="2" borderId="1" xfId="0" applyFont="1" applyFill="1" applyBorder="1" applyAlignment="1">
      <alignment horizontal="center"/>
    </xf>
    <xf numFmtId="0" fontId="1" fillId="2" borderId="12" xfId="0" applyFont="1" applyFill="1" applyBorder="1" applyAlignment="1">
      <alignment horizontal="center"/>
    </xf>
  </cellXfs>
  <cellStyles count="5">
    <cellStyle name="Hyperlink" xfId="2" builtinId="8"/>
    <cellStyle name="Normal" xfId="0" builtinId="0"/>
    <cellStyle name="Normal 2" xfId="3" xr:uid="{00000000-0005-0000-0000-000002000000}"/>
    <cellStyle name="Normal 4" xfId="1" xr:uid="{00000000-0005-0000-0000-000003000000}"/>
    <cellStyle name="Normal_master_mar18 1998 99"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Household Waste Recycling rate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stacked"/>
        <c:varyColors val="0"/>
        <c:ser>
          <c:idx val="0"/>
          <c:order val="0"/>
          <c:tx>
            <c:strRef>
              <c:f>notes!$J$15</c:f>
              <c:strCache>
                <c:ptCount val="1"/>
                <c:pt idx="0">
                  <c:v>2003/04</c:v>
                </c:pt>
              </c:strCache>
            </c:strRef>
          </c:tx>
          <c:spPr>
            <a:solidFill>
              <a:schemeClr val="accent1"/>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notes!$J$16:$J$48</c:f>
              <c:numCache>
                <c:formatCode>0</c:formatCode>
                <c:ptCount val="33"/>
                <c:pt idx="0">
                  <c:v>8</c:v>
                </c:pt>
                <c:pt idx="1">
                  <c:v>5</c:v>
                </c:pt>
                <c:pt idx="2">
                  <c:v>16</c:v>
                </c:pt>
                <c:pt idx="3">
                  <c:v>21</c:v>
                </c:pt>
                <c:pt idx="4">
                  <c:v>10</c:v>
                </c:pt>
                <c:pt idx="5">
                  <c:v>20</c:v>
                </c:pt>
                <c:pt idx="6">
                  <c:v>19</c:v>
                </c:pt>
                <c:pt idx="7">
                  <c:v>14</c:v>
                </c:pt>
                <c:pt idx="8">
                  <c:v>15</c:v>
                </c:pt>
                <c:pt idx="9">
                  <c:v>16</c:v>
                </c:pt>
                <c:pt idx="10">
                  <c:v>12</c:v>
                </c:pt>
                <c:pt idx="11">
                  <c:v>6</c:v>
                </c:pt>
                <c:pt idx="12">
                  <c:v>16</c:v>
                </c:pt>
                <c:pt idx="13">
                  <c:v>9</c:v>
                </c:pt>
                <c:pt idx="14">
                  <c:v>16</c:v>
                </c:pt>
                <c:pt idx="15">
                  <c:v>8</c:v>
                </c:pt>
                <c:pt idx="16">
                  <c:v>34</c:v>
                </c:pt>
                <c:pt idx="17">
                  <c:v>20</c:v>
                </c:pt>
                <c:pt idx="18">
                  <c:v>7</c:v>
                </c:pt>
                <c:pt idx="19">
                  <c:v>15</c:v>
                </c:pt>
                <c:pt idx="20">
                  <c:v>19</c:v>
                </c:pt>
                <c:pt idx="21">
                  <c:v>12</c:v>
                </c:pt>
                <c:pt idx="22">
                  <c:v>8</c:v>
                </c:pt>
                <c:pt idx="23">
                  <c:v>15</c:v>
                </c:pt>
                <c:pt idx="24">
                  <c:v>2</c:v>
                </c:pt>
                <c:pt idx="25">
                  <c:v>9</c:v>
                </c:pt>
                <c:pt idx="26">
                  <c:v>24</c:v>
                </c:pt>
                <c:pt idx="27">
                  <c:v>7</c:v>
                </c:pt>
                <c:pt idx="28">
                  <c:v>25</c:v>
                </c:pt>
                <c:pt idx="29">
                  <c:v>5</c:v>
                </c:pt>
                <c:pt idx="30">
                  <c:v>12</c:v>
                </c:pt>
                <c:pt idx="31">
                  <c:v>18</c:v>
                </c:pt>
                <c:pt idx="32">
                  <c:v>11</c:v>
                </c:pt>
              </c:numCache>
            </c:numRef>
          </c:val>
          <c:extLst>
            <c:ext xmlns:c16="http://schemas.microsoft.com/office/drawing/2014/chart" uri="{C3380CC4-5D6E-409C-BE32-E72D297353CC}">
              <c16:uniqueId val="{00000000-3B82-4912-974A-39A7ECEF6CD7}"/>
            </c:ext>
          </c:extLst>
        </c:ser>
        <c:ser>
          <c:idx val="1"/>
          <c:order val="1"/>
          <c:tx>
            <c:strRef>
              <c:f>notes!$K$15</c:f>
              <c:strCache>
                <c:ptCount val="1"/>
                <c:pt idx="0">
                  <c:v>2004/05</c:v>
                </c:pt>
              </c:strCache>
            </c:strRef>
          </c:tx>
          <c:spPr>
            <a:solidFill>
              <a:schemeClr val="accent2"/>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notes!$K$16:$K$48</c:f>
              <c:numCache>
                <c:formatCode>0</c:formatCode>
                <c:ptCount val="33"/>
                <c:pt idx="0" formatCode="General">
                  <c:v>14</c:v>
                </c:pt>
                <c:pt idx="1">
                  <c:v>14</c:v>
                </c:pt>
                <c:pt idx="2">
                  <c:v>20</c:v>
                </c:pt>
                <c:pt idx="3">
                  <c:v>30</c:v>
                </c:pt>
                <c:pt idx="4">
                  <c:v>14</c:v>
                </c:pt>
                <c:pt idx="5">
                  <c:v>23</c:v>
                </c:pt>
                <c:pt idx="6">
                  <c:v>25</c:v>
                </c:pt>
                <c:pt idx="7">
                  <c:v>13</c:v>
                </c:pt>
                <c:pt idx="8">
                  <c:v>15</c:v>
                </c:pt>
                <c:pt idx="9">
                  <c:v>24</c:v>
                </c:pt>
                <c:pt idx="10">
                  <c:v>19</c:v>
                </c:pt>
                <c:pt idx="11">
                  <c:v>12</c:v>
                </c:pt>
                <c:pt idx="12">
                  <c:v>20</c:v>
                </c:pt>
                <c:pt idx="13">
                  <c:v>14</c:v>
                </c:pt>
                <c:pt idx="14">
                  <c:v>19</c:v>
                </c:pt>
                <c:pt idx="15">
                  <c:v>16</c:v>
                </c:pt>
                <c:pt idx="16">
                  <c:v>27</c:v>
                </c:pt>
                <c:pt idx="17">
                  <c:v>17</c:v>
                </c:pt>
                <c:pt idx="18">
                  <c:v>11</c:v>
                </c:pt>
                <c:pt idx="19">
                  <c:v>18</c:v>
                </c:pt>
                <c:pt idx="20">
                  <c:v>18</c:v>
                </c:pt>
                <c:pt idx="21">
                  <c:v>16</c:v>
                </c:pt>
                <c:pt idx="22">
                  <c:v>10</c:v>
                </c:pt>
                <c:pt idx="23">
                  <c:v>20</c:v>
                </c:pt>
                <c:pt idx="24">
                  <c:v>6</c:v>
                </c:pt>
                <c:pt idx="25">
                  <c:v>16</c:v>
                </c:pt>
                <c:pt idx="26">
                  <c:v>24</c:v>
                </c:pt>
                <c:pt idx="27">
                  <c:v>11</c:v>
                </c:pt>
                <c:pt idx="28">
                  <c:v>28</c:v>
                </c:pt>
                <c:pt idx="29">
                  <c:v>7</c:v>
                </c:pt>
                <c:pt idx="30">
                  <c:v>18</c:v>
                </c:pt>
                <c:pt idx="31">
                  <c:v>17</c:v>
                </c:pt>
                <c:pt idx="32">
                  <c:v>15</c:v>
                </c:pt>
              </c:numCache>
            </c:numRef>
          </c:val>
          <c:extLst>
            <c:ext xmlns:c16="http://schemas.microsoft.com/office/drawing/2014/chart" uri="{C3380CC4-5D6E-409C-BE32-E72D297353CC}">
              <c16:uniqueId val="{00000001-3B82-4912-974A-39A7ECEF6CD7}"/>
            </c:ext>
          </c:extLst>
        </c:ser>
        <c:ser>
          <c:idx val="2"/>
          <c:order val="2"/>
          <c:tx>
            <c:strRef>
              <c:f>notes!$L$15</c:f>
              <c:strCache>
                <c:ptCount val="1"/>
                <c:pt idx="0">
                  <c:v>2005/06</c:v>
                </c:pt>
              </c:strCache>
            </c:strRef>
          </c:tx>
          <c:spPr>
            <a:solidFill>
              <a:schemeClr val="accent3"/>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notes!$L$16:$L$48</c:f>
              <c:numCache>
                <c:formatCode>0</c:formatCode>
                <c:ptCount val="33"/>
                <c:pt idx="0">
                  <c:v>18.100000000000001</c:v>
                </c:pt>
                <c:pt idx="1">
                  <c:v>16.600000000000001</c:v>
                </c:pt>
                <c:pt idx="2">
                  <c:v>27.47</c:v>
                </c:pt>
                <c:pt idx="3">
                  <c:v>37.71</c:v>
                </c:pt>
                <c:pt idx="4">
                  <c:v>20.010000000000002</c:v>
                </c:pt>
                <c:pt idx="5">
                  <c:v>27.25</c:v>
                </c:pt>
                <c:pt idx="6">
                  <c:v>27.14</c:v>
                </c:pt>
                <c:pt idx="7">
                  <c:v>16.170000000000002</c:v>
                </c:pt>
                <c:pt idx="8">
                  <c:v>19.28</c:v>
                </c:pt>
                <c:pt idx="9">
                  <c:v>27.29</c:v>
                </c:pt>
                <c:pt idx="10">
                  <c:v>21.66</c:v>
                </c:pt>
                <c:pt idx="11">
                  <c:v>16.21</c:v>
                </c:pt>
                <c:pt idx="12">
                  <c:v>21.49</c:v>
                </c:pt>
                <c:pt idx="13">
                  <c:v>19.23</c:v>
                </c:pt>
                <c:pt idx="14">
                  <c:v>26.7</c:v>
                </c:pt>
                <c:pt idx="15">
                  <c:v>17.809999999999999</c:v>
                </c:pt>
                <c:pt idx="16">
                  <c:v>27.7</c:v>
                </c:pt>
                <c:pt idx="17">
                  <c:v>19.25</c:v>
                </c:pt>
                <c:pt idx="18">
                  <c:v>18.29</c:v>
                </c:pt>
                <c:pt idx="19">
                  <c:v>19.940000000000001</c:v>
                </c:pt>
                <c:pt idx="20">
                  <c:v>23.97</c:v>
                </c:pt>
                <c:pt idx="21">
                  <c:v>22.15</c:v>
                </c:pt>
                <c:pt idx="22">
                  <c:v>12.2</c:v>
                </c:pt>
                <c:pt idx="23">
                  <c:v>22.59</c:v>
                </c:pt>
                <c:pt idx="24">
                  <c:v>10.130000000000001</c:v>
                </c:pt>
                <c:pt idx="25">
                  <c:v>17.34</c:v>
                </c:pt>
                <c:pt idx="26">
                  <c:v>28.59</c:v>
                </c:pt>
                <c:pt idx="27">
                  <c:v>14.96</c:v>
                </c:pt>
                <c:pt idx="28">
                  <c:v>29.07</c:v>
                </c:pt>
                <c:pt idx="29">
                  <c:v>8.85</c:v>
                </c:pt>
                <c:pt idx="30">
                  <c:v>21.85</c:v>
                </c:pt>
                <c:pt idx="31">
                  <c:v>20.96</c:v>
                </c:pt>
                <c:pt idx="32">
                  <c:v>18.29</c:v>
                </c:pt>
              </c:numCache>
            </c:numRef>
          </c:val>
          <c:extLst>
            <c:ext xmlns:c16="http://schemas.microsoft.com/office/drawing/2014/chart" uri="{C3380CC4-5D6E-409C-BE32-E72D297353CC}">
              <c16:uniqueId val="{00000002-3B82-4912-974A-39A7ECEF6CD7}"/>
            </c:ext>
          </c:extLst>
        </c:ser>
        <c:ser>
          <c:idx val="3"/>
          <c:order val="3"/>
          <c:tx>
            <c:strRef>
              <c:f>notes!$M$15</c:f>
              <c:strCache>
                <c:ptCount val="1"/>
                <c:pt idx="0">
                  <c:v>2006/07</c:v>
                </c:pt>
              </c:strCache>
            </c:strRef>
          </c:tx>
          <c:spPr>
            <a:solidFill>
              <a:schemeClr val="accent4"/>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notes!$M$16:$M$48</c:f>
              <c:numCache>
                <c:formatCode>0</c:formatCode>
                <c:ptCount val="33"/>
                <c:pt idx="0">
                  <c:v>28.19</c:v>
                </c:pt>
                <c:pt idx="1">
                  <c:v>21.08</c:v>
                </c:pt>
                <c:pt idx="2">
                  <c:v>29.47</c:v>
                </c:pt>
                <c:pt idx="3">
                  <c:v>40</c:v>
                </c:pt>
                <c:pt idx="4">
                  <c:v>21.52</c:v>
                </c:pt>
                <c:pt idx="5">
                  <c:v>31.85</c:v>
                </c:pt>
                <c:pt idx="6">
                  <c:v>28.05</c:v>
                </c:pt>
                <c:pt idx="7">
                  <c:v>20.11</c:v>
                </c:pt>
                <c:pt idx="8">
                  <c:v>24.92</c:v>
                </c:pt>
                <c:pt idx="9">
                  <c:v>29.64</c:v>
                </c:pt>
                <c:pt idx="10">
                  <c:v>23.61</c:v>
                </c:pt>
                <c:pt idx="11">
                  <c:v>19.57</c:v>
                </c:pt>
                <c:pt idx="12">
                  <c:v>23.63</c:v>
                </c:pt>
                <c:pt idx="13">
                  <c:v>24.72</c:v>
                </c:pt>
                <c:pt idx="14">
                  <c:v>27.7</c:v>
                </c:pt>
                <c:pt idx="15">
                  <c:v>20.43</c:v>
                </c:pt>
                <c:pt idx="16">
                  <c:v>30.64</c:v>
                </c:pt>
                <c:pt idx="17">
                  <c:v>19.62</c:v>
                </c:pt>
                <c:pt idx="18">
                  <c:v>23.5</c:v>
                </c:pt>
                <c:pt idx="19">
                  <c:v>24.28</c:v>
                </c:pt>
                <c:pt idx="20">
                  <c:v>23.9</c:v>
                </c:pt>
                <c:pt idx="21">
                  <c:v>23.1</c:v>
                </c:pt>
                <c:pt idx="22">
                  <c:v>15.75</c:v>
                </c:pt>
                <c:pt idx="23">
                  <c:v>25.05</c:v>
                </c:pt>
                <c:pt idx="24">
                  <c:v>13.58</c:v>
                </c:pt>
                <c:pt idx="25">
                  <c:v>18.600000000000001</c:v>
                </c:pt>
                <c:pt idx="26">
                  <c:v>31.71</c:v>
                </c:pt>
                <c:pt idx="27">
                  <c:v>18.46</c:v>
                </c:pt>
                <c:pt idx="28">
                  <c:v>30.26</c:v>
                </c:pt>
                <c:pt idx="29">
                  <c:v>11.75</c:v>
                </c:pt>
                <c:pt idx="30">
                  <c:v>27.51</c:v>
                </c:pt>
                <c:pt idx="31">
                  <c:v>22.87</c:v>
                </c:pt>
                <c:pt idx="32">
                  <c:v>20.38</c:v>
                </c:pt>
              </c:numCache>
            </c:numRef>
          </c:val>
          <c:extLst>
            <c:ext xmlns:c16="http://schemas.microsoft.com/office/drawing/2014/chart" uri="{C3380CC4-5D6E-409C-BE32-E72D297353CC}">
              <c16:uniqueId val="{00000003-3B82-4912-974A-39A7ECEF6CD7}"/>
            </c:ext>
          </c:extLst>
        </c:ser>
        <c:ser>
          <c:idx val="4"/>
          <c:order val="4"/>
          <c:tx>
            <c:strRef>
              <c:f>notes!$N$15</c:f>
              <c:strCache>
                <c:ptCount val="1"/>
                <c:pt idx="0">
                  <c:v>2007/08</c:v>
                </c:pt>
              </c:strCache>
            </c:strRef>
          </c:tx>
          <c:spPr>
            <a:solidFill>
              <a:schemeClr val="accent5"/>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notes!$N$16:$N$48</c:f>
              <c:numCache>
                <c:formatCode>0</c:formatCode>
                <c:ptCount val="33"/>
                <c:pt idx="0">
                  <c:v>33.393000000000001</c:v>
                </c:pt>
                <c:pt idx="1">
                  <c:v>20.407800000000002</c:v>
                </c:pt>
                <c:pt idx="2">
                  <c:v>30.680600000000002</c:v>
                </c:pt>
                <c:pt idx="3">
                  <c:v>41.6449</c:v>
                </c:pt>
                <c:pt idx="4">
                  <c:v>20.9755</c:v>
                </c:pt>
                <c:pt idx="5">
                  <c:v>34.457299999999996</c:v>
                </c:pt>
                <c:pt idx="6">
                  <c:v>27.121600000000001</c:v>
                </c:pt>
                <c:pt idx="7">
                  <c:v>22.706500000000002</c:v>
                </c:pt>
                <c:pt idx="8">
                  <c:v>28.944499999999998</c:v>
                </c:pt>
                <c:pt idx="9">
                  <c:v>28.185099999999998</c:v>
                </c:pt>
                <c:pt idx="10">
                  <c:v>30.522400000000001</c:v>
                </c:pt>
                <c:pt idx="11">
                  <c:v>22.381699999999999</c:v>
                </c:pt>
                <c:pt idx="12">
                  <c:v>26.89</c:v>
                </c:pt>
                <c:pt idx="13">
                  <c:v>25.68</c:v>
                </c:pt>
                <c:pt idx="14">
                  <c:v>39.5501</c:v>
                </c:pt>
                <c:pt idx="15">
                  <c:v>23.9758</c:v>
                </c:pt>
                <c:pt idx="16">
                  <c:v>33.756100000000004</c:v>
                </c:pt>
                <c:pt idx="17">
                  <c:v>21.752299999999998</c:v>
                </c:pt>
                <c:pt idx="18">
                  <c:v>26.3337</c:v>
                </c:pt>
                <c:pt idx="19">
                  <c:v>27.93</c:v>
                </c:pt>
                <c:pt idx="20">
                  <c:v>25.616900000000001</c:v>
                </c:pt>
                <c:pt idx="21">
                  <c:v>25.12</c:v>
                </c:pt>
                <c:pt idx="22">
                  <c:v>21.987500000000001</c:v>
                </c:pt>
                <c:pt idx="23">
                  <c:v>27.081900000000001</c:v>
                </c:pt>
                <c:pt idx="24">
                  <c:v>14.3977</c:v>
                </c:pt>
                <c:pt idx="25">
                  <c:v>22.382800000000003</c:v>
                </c:pt>
                <c:pt idx="26">
                  <c:v>36.144400000000005</c:v>
                </c:pt>
                <c:pt idx="27">
                  <c:v>20.021599999999999</c:v>
                </c:pt>
                <c:pt idx="28">
                  <c:v>32.475900000000003</c:v>
                </c:pt>
                <c:pt idx="29">
                  <c:v>13.0402</c:v>
                </c:pt>
                <c:pt idx="30">
                  <c:v>29.738599999999998</c:v>
                </c:pt>
                <c:pt idx="31">
                  <c:v>24.66</c:v>
                </c:pt>
                <c:pt idx="32">
                  <c:v>22.719799999999999</c:v>
                </c:pt>
              </c:numCache>
            </c:numRef>
          </c:val>
          <c:extLst>
            <c:ext xmlns:c16="http://schemas.microsoft.com/office/drawing/2014/chart" uri="{C3380CC4-5D6E-409C-BE32-E72D297353CC}">
              <c16:uniqueId val="{00000004-3B82-4912-974A-39A7ECEF6CD7}"/>
            </c:ext>
          </c:extLst>
        </c:ser>
        <c:ser>
          <c:idx val="5"/>
          <c:order val="5"/>
          <c:tx>
            <c:strRef>
              <c:f>notes!$O$15</c:f>
              <c:strCache>
                <c:ptCount val="1"/>
                <c:pt idx="0">
                  <c:v>2008/09</c:v>
                </c:pt>
              </c:strCache>
            </c:strRef>
          </c:tx>
          <c:spPr>
            <a:solidFill>
              <a:schemeClr val="accent6"/>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notes!$O$16:$O$48</c:f>
              <c:numCache>
                <c:formatCode>0</c:formatCode>
                <c:ptCount val="33"/>
                <c:pt idx="0">
                  <c:v>34.191723223202601</c:v>
                </c:pt>
                <c:pt idx="1">
                  <c:v>24.913441697654605</c:v>
                </c:pt>
                <c:pt idx="2">
                  <c:v>31.183646797770741</c:v>
                </c:pt>
                <c:pt idx="3">
                  <c:v>50.647224699617929</c:v>
                </c:pt>
                <c:pt idx="4">
                  <c:v>28.207437567162412</c:v>
                </c:pt>
                <c:pt idx="5">
                  <c:v>36.358744130587283</c:v>
                </c:pt>
                <c:pt idx="6">
                  <c:v>28.273469541124047</c:v>
                </c:pt>
                <c:pt idx="7">
                  <c:v>27.712662100901632</c:v>
                </c:pt>
                <c:pt idx="8">
                  <c:v>35.088246240582706</c:v>
                </c:pt>
                <c:pt idx="9">
                  <c:v>27.162197185846647</c:v>
                </c:pt>
                <c:pt idx="10">
                  <c:v>42.092088219375512</c:v>
                </c:pt>
                <c:pt idx="11">
                  <c:v>22.714974869240912</c:v>
                </c:pt>
                <c:pt idx="12">
                  <c:v>27.840170085883152</c:v>
                </c:pt>
                <c:pt idx="13">
                  <c:v>22.128095242423072</c:v>
                </c:pt>
                <c:pt idx="14">
                  <c:v>43.107542335812035</c:v>
                </c:pt>
                <c:pt idx="15">
                  <c:v>27.401258456826795</c:v>
                </c:pt>
                <c:pt idx="16">
                  <c:v>35.317377514834149</c:v>
                </c:pt>
                <c:pt idx="17">
                  <c:v>23.59681866701025</c:v>
                </c:pt>
                <c:pt idx="18">
                  <c:v>28.264766969549491</c:v>
                </c:pt>
                <c:pt idx="19">
                  <c:v>30.210684794872623</c:v>
                </c:pt>
                <c:pt idx="20">
                  <c:v>35.359132736430361</c:v>
                </c:pt>
                <c:pt idx="21">
                  <c:v>25.51212465508846</c:v>
                </c:pt>
                <c:pt idx="22">
                  <c:v>20.548306519452176</c:v>
                </c:pt>
                <c:pt idx="23">
                  <c:v>30.368258976871026</c:v>
                </c:pt>
                <c:pt idx="24">
                  <c:v>15.404461770928988</c:v>
                </c:pt>
                <c:pt idx="25">
                  <c:v>26.248486980205875</c:v>
                </c:pt>
                <c:pt idx="26">
                  <c:v>41.731634015246215</c:v>
                </c:pt>
                <c:pt idx="27">
                  <c:v>20.890190307974031</c:v>
                </c:pt>
                <c:pt idx="28">
                  <c:v>31.995702050990438</c:v>
                </c:pt>
                <c:pt idx="29">
                  <c:v>19.327108731409776</c:v>
                </c:pt>
                <c:pt idx="30">
                  <c:v>27.84295203523714</c:v>
                </c:pt>
                <c:pt idx="31">
                  <c:v>26.569149569443379</c:v>
                </c:pt>
                <c:pt idx="32">
                  <c:v>23.037298257662854</c:v>
                </c:pt>
              </c:numCache>
            </c:numRef>
          </c:val>
          <c:extLst>
            <c:ext xmlns:c16="http://schemas.microsoft.com/office/drawing/2014/chart" uri="{C3380CC4-5D6E-409C-BE32-E72D297353CC}">
              <c16:uniqueId val="{00000005-3B82-4912-974A-39A7ECEF6CD7}"/>
            </c:ext>
          </c:extLst>
        </c:ser>
        <c:ser>
          <c:idx val="6"/>
          <c:order val="6"/>
          <c:tx>
            <c:strRef>
              <c:f>notes!$P$15</c:f>
              <c:strCache>
                <c:ptCount val="1"/>
                <c:pt idx="0">
                  <c:v>2009/10</c:v>
                </c:pt>
              </c:strCache>
            </c:strRef>
          </c:tx>
          <c:spPr>
            <a:solidFill>
              <a:schemeClr val="accent1">
                <a:lumMod val="6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notes!$P$16:$P$48</c:f>
              <c:numCache>
                <c:formatCode>0</c:formatCode>
                <c:ptCount val="33"/>
                <c:pt idx="0">
                  <c:v>35.186220923622081</c:v>
                </c:pt>
                <c:pt idx="1">
                  <c:v>32.749925156272006</c:v>
                </c:pt>
                <c:pt idx="2">
                  <c:v>33.073167190024144</c:v>
                </c:pt>
                <c:pt idx="3">
                  <c:v>50.701998143194118</c:v>
                </c:pt>
                <c:pt idx="4">
                  <c:v>28.691764667445963</c:v>
                </c:pt>
                <c:pt idx="5">
                  <c:v>40.198580618192167</c:v>
                </c:pt>
                <c:pt idx="6">
                  <c:v>29.751830321943974</c:v>
                </c:pt>
                <c:pt idx="7">
                  <c:v>32.235491447985275</c:v>
                </c:pt>
                <c:pt idx="8">
                  <c:v>37.552823741391208</c:v>
                </c:pt>
                <c:pt idx="9">
                  <c:v>31.073946641437416</c:v>
                </c:pt>
                <c:pt idx="10">
                  <c:v>35.423455903590664</c:v>
                </c:pt>
                <c:pt idx="11">
                  <c:v>24.324972411263044</c:v>
                </c:pt>
                <c:pt idx="12">
                  <c:v>27.244496461860134</c:v>
                </c:pt>
                <c:pt idx="13">
                  <c:v>25.120792955116016</c:v>
                </c:pt>
                <c:pt idx="14">
                  <c:v>46.087275760549559</c:v>
                </c:pt>
                <c:pt idx="15">
                  <c:v>34.346164771736348</c:v>
                </c:pt>
                <c:pt idx="16">
                  <c:v>40.895238764016661</c:v>
                </c:pt>
                <c:pt idx="17">
                  <c:v>33.191812793501313</c:v>
                </c:pt>
                <c:pt idx="18">
                  <c:v>29.063548692517926</c:v>
                </c:pt>
                <c:pt idx="19">
                  <c:v>30.652011564839054</c:v>
                </c:pt>
                <c:pt idx="20">
                  <c:v>46.156587770087512</c:v>
                </c:pt>
                <c:pt idx="21">
                  <c:v>27.153472828126201</c:v>
                </c:pt>
                <c:pt idx="22">
                  <c:v>16.848058703290985</c:v>
                </c:pt>
                <c:pt idx="23">
                  <c:v>33.616373640168881</c:v>
                </c:pt>
                <c:pt idx="24">
                  <c:v>18.798572117783959</c:v>
                </c:pt>
                <c:pt idx="25">
                  <c:v>31.584454145900303</c:v>
                </c:pt>
                <c:pt idx="26">
                  <c:v>43.014001779220912</c:v>
                </c:pt>
                <c:pt idx="27">
                  <c:v>22.131032249508415</c:v>
                </c:pt>
                <c:pt idx="28">
                  <c:v>37.511172424745197</c:v>
                </c:pt>
                <c:pt idx="29">
                  <c:v>26.38848590930704</c:v>
                </c:pt>
                <c:pt idx="30">
                  <c:v>27.924739551606891</c:v>
                </c:pt>
                <c:pt idx="31">
                  <c:v>24.985859390120925</c:v>
                </c:pt>
                <c:pt idx="32">
                  <c:v>24.078801291192082</c:v>
                </c:pt>
              </c:numCache>
            </c:numRef>
          </c:val>
          <c:extLst>
            <c:ext xmlns:c16="http://schemas.microsoft.com/office/drawing/2014/chart" uri="{C3380CC4-5D6E-409C-BE32-E72D297353CC}">
              <c16:uniqueId val="{00000006-3B82-4912-974A-39A7ECEF6CD7}"/>
            </c:ext>
          </c:extLst>
        </c:ser>
        <c:ser>
          <c:idx val="7"/>
          <c:order val="7"/>
          <c:tx>
            <c:strRef>
              <c:f>notes!$Q$15</c:f>
              <c:strCache>
                <c:ptCount val="1"/>
                <c:pt idx="0">
                  <c:v>2010/11</c:v>
                </c:pt>
              </c:strCache>
            </c:strRef>
          </c:tx>
          <c:spPr>
            <a:solidFill>
              <a:schemeClr val="accent2">
                <a:lumMod val="6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notes!$Q$16:$Q$48</c:f>
              <c:numCache>
                <c:formatCode>0</c:formatCode>
                <c:ptCount val="33"/>
                <c:pt idx="0">
                  <c:v>39.031678202906221</c:v>
                </c:pt>
                <c:pt idx="1">
                  <c:v>28.227473458102885</c:v>
                </c:pt>
                <c:pt idx="2">
                  <c:v>32.77480747202933</c:v>
                </c:pt>
                <c:pt idx="3">
                  <c:v>50.970945682186532</c:v>
                </c:pt>
                <c:pt idx="4">
                  <c:v>33.410587854562365</c:v>
                </c:pt>
                <c:pt idx="5">
                  <c:v>44.279100318091878</c:v>
                </c:pt>
                <c:pt idx="6">
                  <c:v>32.232942926753559</c:v>
                </c:pt>
                <c:pt idx="7">
                  <c:v>33.471917650551653</c:v>
                </c:pt>
                <c:pt idx="8">
                  <c:v>40.350935820453451</c:v>
                </c:pt>
                <c:pt idx="9">
                  <c:v>32.357796425653888</c:v>
                </c:pt>
                <c:pt idx="10">
                  <c:v>36.539222442894818</c:v>
                </c:pt>
                <c:pt idx="11">
                  <c:v>24.960117521772254</c:v>
                </c:pt>
                <c:pt idx="12">
                  <c:v>27.553121318169588</c:v>
                </c:pt>
                <c:pt idx="13">
                  <c:v>27.674245998283787</c:v>
                </c:pt>
                <c:pt idx="14">
                  <c:v>49.950533892812068</c:v>
                </c:pt>
                <c:pt idx="15">
                  <c:v>30.876072716162138</c:v>
                </c:pt>
                <c:pt idx="16">
                  <c:v>43.158870772313122</c:v>
                </c:pt>
                <c:pt idx="17">
                  <c:v>34.753621306700666</c:v>
                </c:pt>
                <c:pt idx="18">
                  <c:v>30.414015985856519</c:v>
                </c:pt>
                <c:pt idx="19">
                  <c:v>31.892420019611617</c:v>
                </c:pt>
                <c:pt idx="20">
                  <c:v>47.404985834580181</c:v>
                </c:pt>
                <c:pt idx="21">
                  <c:v>28.30705862961241</c:v>
                </c:pt>
                <c:pt idx="22">
                  <c:v>18.097340811928735</c:v>
                </c:pt>
                <c:pt idx="23">
                  <c:v>36.4460625975778</c:v>
                </c:pt>
                <c:pt idx="24">
                  <c:v>14.918162482042034</c:v>
                </c:pt>
                <c:pt idx="25">
                  <c:v>27.563674105249547</c:v>
                </c:pt>
                <c:pt idx="26">
                  <c:v>43.358014210329081</c:v>
                </c:pt>
                <c:pt idx="27">
                  <c:v>25.142764945788677</c:v>
                </c:pt>
                <c:pt idx="28">
                  <c:v>37.54841063552584</c:v>
                </c:pt>
                <c:pt idx="29">
                  <c:v>24.5577072580672</c:v>
                </c:pt>
                <c:pt idx="30">
                  <c:v>27.327090724569103</c:v>
                </c:pt>
                <c:pt idx="31">
                  <c:v>26.737404811752246</c:v>
                </c:pt>
                <c:pt idx="32">
                  <c:v>25.274247869534555</c:v>
                </c:pt>
              </c:numCache>
            </c:numRef>
          </c:val>
          <c:extLst>
            <c:ext xmlns:c16="http://schemas.microsoft.com/office/drawing/2014/chart" uri="{C3380CC4-5D6E-409C-BE32-E72D297353CC}">
              <c16:uniqueId val="{00000007-3B82-4912-974A-39A7ECEF6CD7}"/>
            </c:ext>
          </c:extLst>
        </c:ser>
        <c:ser>
          <c:idx val="8"/>
          <c:order val="8"/>
          <c:tx>
            <c:strRef>
              <c:f>notes!$R$15</c:f>
              <c:strCache>
                <c:ptCount val="1"/>
                <c:pt idx="0">
                  <c:v>2011/12</c:v>
                </c:pt>
              </c:strCache>
            </c:strRef>
          </c:tx>
          <c:spPr>
            <a:solidFill>
              <a:schemeClr val="accent3">
                <a:lumMod val="6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notes!$R$16:$R$48</c:f>
              <c:numCache>
                <c:formatCode>0</c:formatCode>
                <c:ptCount val="33"/>
                <c:pt idx="0">
                  <c:v>36.864324604729937</c:v>
                </c:pt>
                <c:pt idx="1">
                  <c:v>29.967048488571535</c:v>
                </c:pt>
                <c:pt idx="2">
                  <c:v>33.580781309772625</c:v>
                </c:pt>
                <c:pt idx="3">
                  <c:v>53.493707115100598</c:v>
                </c:pt>
                <c:pt idx="4">
                  <c:v>36.757273401037025</c:v>
                </c:pt>
                <c:pt idx="5">
                  <c:v>49.931866781994408</c:v>
                </c:pt>
                <c:pt idx="6">
                  <c:v>32.96867147956835</c:v>
                </c:pt>
                <c:pt idx="7">
                  <c:v>38.063308274821914</c:v>
                </c:pt>
                <c:pt idx="8">
                  <c:v>40.84502728496593</c:v>
                </c:pt>
                <c:pt idx="9">
                  <c:v>35.300120692122867</c:v>
                </c:pt>
                <c:pt idx="10">
                  <c:v>39.107396312334927</c:v>
                </c:pt>
                <c:pt idx="11">
                  <c:v>24.000209769422476</c:v>
                </c:pt>
                <c:pt idx="12">
                  <c:v>30.096342310759638</c:v>
                </c:pt>
                <c:pt idx="13">
                  <c:v>25.685157147447036</c:v>
                </c:pt>
                <c:pt idx="14">
                  <c:v>48.205105575535597</c:v>
                </c:pt>
                <c:pt idx="15">
                  <c:v>35.472683697009074</c:v>
                </c:pt>
                <c:pt idx="16">
                  <c:v>43.417660884003212</c:v>
                </c:pt>
                <c:pt idx="17">
                  <c:v>35.376216602934548</c:v>
                </c:pt>
                <c:pt idx="18">
                  <c:v>32.192168762816273</c:v>
                </c:pt>
                <c:pt idx="19">
                  <c:v>33.704010374648455</c:v>
                </c:pt>
                <c:pt idx="20">
                  <c:v>46.790130543053586</c:v>
                </c:pt>
                <c:pt idx="21">
                  <c:v>27.890555146186625</c:v>
                </c:pt>
                <c:pt idx="22">
                  <c:v>17.154871215778851</c:v>
                </c:pt>
                <c:pt idx="23">
                  <c:v>37.311312233240798</c:v>
                </c:pt>
                <c:pt idx="24">
                  <c:v>22.660070041096461</c:v>
                </c:pt>
                <c:pt idx="25">
                  <c:v>32.53413885725972</c:v>
                </c:pt>
                <c:pt idx="26">
                  <c:v>44.718335586332088</c:v>
                </c:pt>
                <c:pt idx="27">
                  <c:v>27.280310609456443</c:v>
                </c:pt>
                <c:pt idx="28">
                  <c:v>37.365503272141908</c:v>
                </c:pt>
                <c:pt idx="29">
                  <c:v>27.129607670089733</c:v>
                </c:pt>
                <c:pt idx="30">
                  <c:v>27.0509559346457</c:v>
                </c:pt>
                <c:pt idx="31">
                  <c:v>28.416960501785312</c:v>
                </c:pt>
                <c:pt idx="32">
                  <c:v>25.09049362185598</c:v>
                </c:pt>
              </c:numCache>
            </c:numRef>
          </c:val>
          <c:extLst>
            <c:ext xmlns:c16="http://schemas.microsoft.com/office/drawing/2014/chart" uri="{C3380CC4-5D6E-409C-BE32-E72D297353CC}">
              <c16:uniqueId val="{00000008-3B82-4912-974A-39A7ECEF6CD7}"/>
            </c:ext>
          </c:extLst>
        </c:ser>
        <c:ser>
          <c:idx val="9"/>
          <c:order val="9"/>
          <c:tx>
            <c:strRef>
              <c:f>notes!$S$15</c:f>
              <c:strCache>
                <c:ptCount val="1"/>
                <c:pt idx="0">
                  <c:v>2012/13</c:v>
                </c:pt>
              </c:strCache>
            </c:strRef>
          </c:tx>
          <c:spPr>
            <a:solidFill>
              <a:schemeClr val="accent4">
                <a:lumMod val="6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notes!$S$16:$S$48</c:f>
              <c:numCache>
                <c:formatCode>0</c:formatCode>
                <c:ptCount val="33"/>
                <c:pt idx="0">
                  <c:v>36.410002488833001</c:v>
                </c:pt>
                <c:pt idx="1">
                  <c:v>26.84472567988546</c:v>
                </c:pt>
                <c:pt idx="2">
                  <c:v>33.02972912410425</c:v>
                </c:pt>
                <c:pt idx="3">
                  <c:v>54.299190436641368</c:v>
                </c:pt>
                <c:pt idx="4">
                  <c:v>42.502548590684015</c:v>
                </c:pt>
                <c:pt idx="5">
                  <c:v>49.068748144501697</c:v>
                </c:pt>
                <c:pt idx="6">
                  <c:v>30.910392293901978</c:v>
                </c:pt>
                <c:pt idx="7">
                  <c:v>44.304727105159728</c:v>
                </c:pt>
                <c:pt idx="8">
                  <c:v>40.567876962092271</c:v>
                </c:pt>
                <c:pt idx="9">
                  <c:v>38.814645569999577</c:v>
                </c:pt>
                <c:pt idx="10">
                  <c:v>39.943330101825751</c:v>
                </c:pt>
                <c:pt idx="11">
                  <c:v>24.322628061319868</c:v>
                </c:pt>
                <c:pt idx="12">
                  <c:v>22.662667646136647</c:v>
                </c:pt>
                <c:pt idx="13">
                  <c:v>31.655345179078331</c:v>
                </c:pt>
                <c:pt idx="14">
                  <c:v>44.748567791215791</c:v>
                </c:pt>
                <c:pt idx="15">
                  <c:v>34.597949847094405</c:v>
                </c:pt>
                <c:pt idx="16">
                  <c:v>43.04105844629354</c:v>
                </c:pt>
                <c:pt idx="17">
                  <c:v>35.046367548725776</c:v>
                </c:pt>
                <c:pt idx="18">
                  <c:v>31.427850767221749</c:v>
                </c:pt>
                <c:pt idx="19">
                  <c:v>26.442484315721853</c:v>
                </c:pt>
                <c:pt idx="20">
                  <c:v>46.312851655636749</c:v>
                </c:pt>
                <c:pt idx="21">
                  <c:v>22.759090962947646</c:v>
                </c:pt>
                <c:pt idx="22">
                  <c:v>20.026758125417494</c:v>
                </c:pt>
                <c:pt idx="23">
                  <c:v>38.86190062171088</c:v>
                </c:pt>
                <c:pt idx="24">
                  <c:v>21.037495232727125</c:v>
                </c:pt>
                <c:pt idx="25">
                  <c:v>29.441800595655486</c:v>
                </c:pt>
                <c:pt idx="26">
                  <c:v>46.031263015189865</c:v>
                </c:pt>
                <c:pt idx="27">
                  <c:v>30.382880701042165</c:v>
                </c:pt>
                <c:pt idx="28">
                  <c:v>36.529321331752939</c:v>
                </c:pt>
                <c:pt idx="29">
                  <c:v>27.649928327202169</c:v>
                </c:pt>
                <c:pt idx="30">
                  <c:v>30.790735581401098</c:v>
                </c:pt>
                <c:pt idx="31">
                  <c:v>23.454952433147174</c:v>
                </c:pt>
                <c:pt idx="32">
                  <c:v>21.703462082725444</c:v>
                </c:pt>
              </c:numCache>
            </c:numRef>
          </c:val>
          <c:extLst>
            <c:ext xmlns:c16="http://schemas.microsoft.com/office/drawing/2014/chart" uri="{C3380CC4-5D6E-409C-BE32-E72D297353CC}">
              <c16:uniqueId val="{00000009-3B82-4912-974A-39A7ECEF6CD7}"/>
            </c:ext>
          </c:extLst>
        </c:ser>
        <c:ser>
          <c:idx val="10"/>
          <c:order val="10"/>
          <c:tx>
            <c:strRef>
              <c:f>notes!$T$15</c:f>
              <c:strCache>
                <c:ptCount val="1"/>
                <c:pt idx="0">
                  <c:v>2013/14</c:v>
                </c:pt>
              </c:strCache>
            </c:strRef>
          </c:tx>
          <c:spPr>
            <a:solidFill>
              <a:schemeClr val="accent5">
                <a:lumMod val="6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notes!$T$16:$T$48</c:f>
              <c:numCache>
                <c:formatCode>0</c:formatCode>
                <c:ptCount val="33"/>
                <c:pt idx="0">
                  <c:v>38.801533845147077</c:v>
                </c:pt>
                <c:pt idx="1">
                  <c:v>24.803421052034739</c:v>
                </c:pt>
                <c:pt idx="2">
                  <c:v>36.350307459856005</c:v>
                </c:pt>
                <c:pt idx="3">
                  <c:v>55.210001055238912</c:v>
                </c:pt>
                <c:pt idx="4">
                  <c:v>40.808612276296941</c:v>
                </c:pt>
                <c:pt idx="5">
                  <c:v>49.631050710626006</c:v>
                </c:pt>
                <c:pt idx="6">
                  <c:v>29.322846196306777</c:v>
                </c:pt>
                <c:pt idx="7">
                  <c:v>42.155971397864619</c:v>
                </c:pt>
                <c:pt idx="8">
                  <c:v>40.151032923989874</c:v>
                </c:pt>
                <c:pt idx="9">
                  <c:v>39.11821879619341</c:v>
                </c:pt>
                <c:pt idx="10">
                  <c:v>38.830951108793286</c:v>
                </c:pt>
                <c:pt idx="11">
                  <c:v>25.441844028095993</c:v>
                </c:pt>
                <c:pt idx="12">
                  <c:v>20.534950851215282</c:v>
                </c:pt>
                <c:pt idx="13">
                  <c:v>35.814093921532198</c:v>
                </c:pt>
                <c:pt idx="14">
                  <c:v>49.153042554447261</c:v>
                </c:pt>
                <c:pt idx="15">
                  <c:v>31.513800183226927</c:v>
                </c:pt>
                <c:pt idx="16">
                  <c:v>43.148652676485476</c:v>
                </c:pt>
                <c:pt idx="17">
                  <c:v>35.139358299912068</c:v>
                </c:pt>
                <c:pt idx="18">
                  <c:v>32.681436506942433</c:v>
                </c:pt>
                <c:pt idx="19">
                  <c:v>25.446749629166852</c:v>
                </c:pt>
                <c:pt idx="20">
                  <c:v>46.29452094874312</c:v>
                </c:pt>
                <c:pt idx="21">
                  <c:v>21.136092797357612</c:v>
                </c:pt>
                <c:pt idx="22">
                  <c:v>17.662004583906882</c:v>
                </c:pt>
                <c:pt idx="23">
                  <c:v>38.873275151237024</c:v>
                </c:pt>
                <c:pt idx="24">
                  <c:v>17.650115594026563</c:v>
                </c:pt>
                <c:pt idx="25">
                  <c:v>29.322121114402378</c:v>
                </c:pt>
                <c:pt idx="26">
                  <c:v>43.286102325012841</c:v>
                </c:pt>
                <c:pt idx="27">
                  <c:v>34.300654792515687</c:v>
                </c:pt>
                <c:pt idx="28">
                  <c:v>37.055298319812294</c:v>
                </c:pt>
                <c:pt idx="29">
                  <c:v>27.987953350935019</c:v>
                </c:pt>
                <c:pt idx="30">
                  <c:v>32.570015623457977</c:v>
                </c:pt>
                <c:pt idx="31">
                  <c:v>20.440027159014022</c:v>
                </c:pt>
                <c:pt idx="32">
                  <c:v>21.074779357438512</c:v>
                </c:pt>
              </c:numCache>
            </c:numRef>
          </c:val>
          <c:extLst>
            <c:ext xmlns:c16="http://schemas.microsoft.com/office/drawing/2014/chart" uri="{C3380CC4-5D6E-409C-BE32-E72D297353CC}">
              <c16:uniqueId val="{0000000A-3B82-4912-974A-39A7ECEF6CD7}"/>
            </c:ext>
          </c:extLst>
        </c:ser>
        <c:ser>
          <c:idx val="11"/>
          <c:order val="11"/>
          <c:tx>
            <c:strRef>
              <c:f>notes!$U$15</c:f>
              <c:strCache>
                <c:ptCount val="1"/>
                <c:pt idx="0">
                  <c:v>2014/15</c:v>
                </c:pt>
              </c:strCache>
            </c:strRef>
          </c:tx>
          <c:spPr>
            <a:solidFill>
              <a:schemeClr val="accent6">
                <a:lumMod val="6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notes!$U$16:$U$48</c:f>
              <c:numCache>
                <c:formatCode>0</c:formatCode>
                <c:ptCount val="33"/>
                <c:pt idx="0">
                  <c:v>34.4</c:v>
                </c:pt>
                <c:pt idx="1">
                  <c:v>23.400000000000002</c:v>
                </c:pt>
                <c:pt idx="2">
                  <c:v>38</c:v>
                </c:pt>
                <c:pt idx="3">
                  <c:v>54</c:v>
                </c:pt>
                <c:pt idx="4">
                  <c:v>35.199999999999996</c:v>
                </c:pt>
                <c:pt idx="5">
                  <c:v>48</c:v>
                </c:pt>
                <c:pt idx="6">
                  <c:v>26.3</c:v>
                </c:pt>
                <c:pt idx="7">
                  <c:v>39.900000000000006</c:v>
                </c:pt>
                <c:pt idx="8">
                  <c:v>40.1</c:v>
                </c:pt>
                <c:pt idx="9">
                  <c:v>38.5</c:v>
                </c:pt>
                <c:pt idx="10">
                  <c:v>34.300000000000004</c:v>
                </c:pt>
                <c:pt idx="11">
                  <c:v>25.3</c:v>
                </c:pt>
                <c:pt idx="12">
                  <c:v>20.7</c:v>
                </c:pt>
                <c:pt idx="13">
                  <c:v>37.299999999999997</c:v>
                </c:pt>
                <c:pt idx="14">
                  <c:v>45.1</c:v>
                </c:pt>
                <c:pt idx="15">
                  <c:v>32.4</c:v>
                </c:pt>
                <c:pt idx="16">
                  <c:v>43.8</c:v>
                </c:pt>
                <c:pt idx="17">
                  <c:v>34.5</c:v>
                </c:pt>
                <c:pt idx="18">
                  <c:v>32.800000000000004</c:v>
                </c:pt>
                <c:pt idx="19">
                  <c:v>25.3</c:v>
                </c:pt>
                <c:pt idx="20">
                  <c:v>45.7</c:v>
                </c:pt>
                <c:pt idx="21">
                  <c:v>28.299999999999997</c:v>
                </c:pt>
                <c:pt idx="22">
                  <c:v>17.100000000000001</c:v>
                </c:pt>
                <c:pt idx="23">
                  <c:v>37.5</c:v>
                </c:pt>
                <c:pt idx="24">
                  <c:v>17.2</c:v>
                </c:pt>
                <c:pt idx="25">
                  <c:v>28.7</c:v>
                </c:pt>
                <c:pt idx="26">
                  <c:v>41.199999999999996</c:v>
                </c:pt>
                <c:pt idx="27">
                  <c:v>34.599999999999994</c:v>
                </c:pt>
                <c:pt idx="28">
                  <c:v>37.6</c:v>
                </c:pt>
                <c:pt idx="29">
                  <c:v>28.1</c:v>
                </c:pt>
                <c:pt idx="30">
                  <c:v>35.5</c:v>
                </c:pt>
                <c:pt idx="31">
                  <c:v>20.7</c:v>
                </c:pt>
                <c:pt idx="32">
                  <c:v>19.100000000000001</c:v>
                </c:pt>
              </c:numCache>
            </c:numRef>
          </c:val>
          <c:extLst>
            <c:ext xmlns:c16="http://schemas.microsoft.com/office/drawing/2014/chart" uri="{C3380CC4-5D6E-409C-BE32-E72D297353CC}">
              <c16:uniqueId val="{0000000B-3B82-4912-974A-39A7ECEF6CD7}"/>
            </c:ext>
          </c:extLst>
        </c:ser>
        <c:ser>
          <c:idx val="12"/>
          <c:order val="12"/>
          <c:tx>
            <c:strRef>
              <c:f>notes!$V$15</c:f>
              <c:strCache>
                <c:ptCount val="1"/>
                <c:pt idx="0">
                  <c:v>2015/16</c:v>
                </c:pt>
              </c:strCache>
            </c:strRef>
          </c:tx>
          <c:spPr>
            <a:solidFill>
              <a:schemeClr val="accent1">
                <a:lumMod val="80000"/>
                <a:lumOff val="2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notes!$V$16:$V$48</c:f>
              <c:numCache>
                <c:formatCode>0</c:formatCode>
                <c:ptCount val="33"/>
                <c:pt idx="0">
                  <c:v>30.767938942677564</c:v>
                </c:pt>
                <c:pt idx="1">
                  <c:v>18.881353280064062</c:v>
                </c:pt>
                <c:pt idx="2">
                  <c:v>36.837781656853636</c:v>
                </c:pt>
                <c:pt idx="3">
                  <c:v>51.998223583816142</c:v>
                </c:pt>
                <c:pt idx="4">
                  <c:v>35.754417649074263</c:v>
                </c:pt>
                <c:pt idx="5">
                  <c:v>46.269215523250637</c:v>
                </c:pt>
                <c:pt idx="6">
                  <c:v>24.827761934532457</c:v>
                </c:pt>
                <c:pt idx="7">
                  <c:v>37.777589845614386</c:v>
                </c:pt>
                <c:pt idx="8">
                  <c:v>42.954862510564318</c:v>
                </c:pt>
                <c:pt idx="9">
                  <c:v>35.862208025238409</c:v>
                </c:pt>
                <c:pt idx="10">
                  <c:v>34.80535181338076</c:v>
                </c:pt>
                <c:pt idx="11">
                  <c:v>24.834971790759894</c:v>
                </c:pt>
                <c:pt idx="12">
                  <c:v>21.966874256481855</c:v>
                </c:pt>
                <c:pt idx="13">
                  <c:v>36.163725817670425</c:v>
                </c:pt>
                <c:pt idx="14">
                  <c:v>40.854765593832923</c:v>
                </c:pt>
                <c:pt idx="15">
                  <c:v>31.828498484699665</c:v>
                </c:pt>
                <c:pt idx="16">
                  <c:v>44.109310698955468</c:v>
                </c:pt>
                <c:pt idx="17">
                  <c:v>33.764249994212356</c:v>
                </c:pt>
                <c:pt idx="18">
                  <c:v>29.354717766353932</c:v>
                </c:pt>
                <c:pt idx="19">
                  <c:v>25.895164309892898</c:v>
                </c:pt>
                <c:pt idx="20">
                  <c:v>45.835598701182178</c:v>
                </c:pt>
                <c:pt idx="21">
                  <c:v>28.680210923886428</c:v>
                </c:pt>
                <c:pt idx="22">
                  <c:v>17.999496183937651</c:v>
                </c:pt>
                <c:pt idx="23">
                  <c:v>34.848288378777852</c:v>
                </c:pt>
                <c:pt idx="24">
                  <c:v>14.691168264361934</c:v>
                </c:pt>
                <c:pt idx="25">
                  <c:v>27.734074254286185</c:v>
                </c:pt>
                <c:pt idx="26">
                  <c:v>40.514544302580482</c:v>
                </c:pt>
                <c:pt idx="27">
                  <c:v>34.952757409478586</c:v>
                </c:pt>
                <c:pt idx="28">
                  <c:v>34.719201346656668</c:v>
                </c:pt>
                <c:pt idx="29">
                  <c:v>26.706952995831116</c:v>
                </c:pt>
                <c:pt idx="30">
                  <c:v>34.593827576830549</c:v>
                </c:pt>
                <c:pt idx="31">
                  <c:v>21.103315986957153</c:v>
                </c:pt>
                <c:pt idx="32">
                  <c:v>17.266120463000398</c:v>
                </c:pt>
              </c:numCache>
            </c:numRef>
          </c:val>
          <c:extLst>
            <c:ext xmlns:c16="http://schemas.microsoft.com/office/drawing/2014/chart" uri="{C3380CC4-5D6E-409C-BE32-E72D297353CC}">
              <c16:uniqueId val="{0000000C-3B82-4912-974A-39A7ECEF6CD7}"/>
            </c:ext>
          </c:extLst>
        </c:ser>
        <c:ser>
          <c:idx val="13"/>
          <c:order val="13"/>
          <c:tx>
            <c:strRef>
              <c:f>notes!$W$15</c:f>
              <c:strCache>
                <c:ptCount val="1"/>
                <c:pt idx="0">
                  <c:v>2016/17</c:v>
                </c:pt>
              </c:strCache>
            </c:strRef>
          </c:tx>
          <c:spPr>
            <a:solidFill>
              <a:schemeClr val="accent2">
                <a:lumMod val="80000"/>
                <a:lumOff val="2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notes!$W$16:$W$48</c:f>
              <c:numCache>
                <c:formatCode>0</c:formatCode>
                <c:ptCount val="33"/>
                <c:pt idx="0">
                  <c:v>28.499999999999996</c:v>
                </c:pt>
                <c:pt idx="1">
                  <c:v>25.3</c:v>
                </c:pt>
                <c:pt idx="2">
                  <c:v>37.4</c:v>
                </c:pt>
                <c:pt idx="3">
                  <c:v>52.7</c:v>
                </c:pt>
                <c:pt idx="4">
                  <c:v>36.4</c:v>
                </c:pt>
                <c:pt idx="5">
                  <c:v>46.9</c:v>
                </c:pt>
                <c:pt idx="6">
                  <c:v>26.6</c:v>
                </c:pt>
                <c:pt idx="7">
                  <c:v>38.6</c:v>
                </c:pt>
                <c:pt idx="8">
                  <c:v>50.7</c:v>
                </c:pt>
                <c:pt idx="9">
                  <c:v>37.200000000000003</c:v>
                </c:pt>
                <c:pt idx="10">
                  <c:v>34.9</c:v>
                </c:pt>
                <c:pt idx="11">
                  <c:v>27</c:v>
                </c:pt>
                <c:pt idx="12">
                  <c:v>23.200000000000003</c:v>
                </c:pt>
                <c:pt idx="13">
                  <c:v>35.699999999999996</c:v>
                </c:pt>
                <c:pt idx="14">
                  <c:v>39.700000000000003</c:v>
                </c:pt>
                <c:pt idx="15">
                  <c:v>37.299999999999997</c:v>
                </c:pt>
                <c:pt idx="16">
                  <c:v>43.4</c:v>
                </c:pt>
                <c:pt idx="17">
                  <c:v>30.099999999999998</c:v>
                </c:pt>
                <c:pt idx="18">
                  <c:v>31.6</c:v>
                </c:pt>
                <c:pt idx="19">
                  <c:v>25.7</c:v>
                </c:pt>
                <c:pt idx="20">
                  <c:v>47</c:v>
                </c:pt>
                <c:pt idx="21">
                  <c:v>28.799999999999997</c:v>
                </c:pt>
                <c:pt idx="22">
                  <c:v>17.7</c:v>
                </c:pt>
                <c:pt idx="23">
                  <c:v>35.699999999999996</c:v>
                </c:pt>
                <c:pt idx="24">
                  <c:v>14.099999999999998</c:v>
                </c:pt>
                <c:pt idx="25">
                  <c:v>26.700000000000003</c:v>
                </c:pt>
                <c:pt idx="26">
                  <c:v>42.4</c:v>
                </c:pt>
                <c:pt idx="27">
                  <c:v>34</c:v>
                </c:pt>
                <c:pt idx="28">
                  <c:v>36.5</c:v>
                </c:pt>
                <c:pt idx="29">
                  <c:v>27.6</c:v>
                </c:pt>
                <c:pt idx="30">
                  <c:v>34.4</c:v>
                </c:pt>
                <c:pt idx="31">
                  <c:v>21.9</c:v>
                </c:pt>
                <c:pt idx="32">
                  <c:v>17.399999999999999</c:v>
                </c:pt>
              </c:numCache>
            </c:numRef>
          </c:val>
          <c:extLst>
            <c:ext xmlns:c16="http://schemas.microsoft.com/office/drawing/2014/chart" uri="{C3380CC4-5D6E-409C-BE32-E72D297353CC}">
              <c16:uniqueId val="{0000000D-3B82-4912-974A-39A7ECEF6CD7}"/>
            </c:ext>
          </c:extLst>
        </c:ser>
        <c:ser>
          <c:idx val="14"/>
          <c:order val="14"/>
          <c:tx>
            <c:strRef>
              <c:f>notes!$X$15</c:f>
              <c:strCache>
                <c:ptCount val="1"/>
                <c:pt idx="0">
                  <c:v>2017/18</c:v>
                </c:pt>
              </c:strCache>
            </c:strRef>
          </c:tx>
          <c:spPr>
            <a:solidFill>
              <a:schemeClr val="accent3">
                <a:lumMod val="80000"/>
                <a:lumOff val="2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notes!$X$16:$X$48</c:f>
              <c:numCache>
                <c:formatCode>0</c:formatCode>
                <c:ptCount val="33"/>
                <c:pt idx="0">
                  <c:v>29.236599891716299</c:v>
                </c:pt>
                <c:pt idx="1">
                  <c:v>25.046448413397645</c:v>
                </c:pt>
                <c:pt idx="2">
                  <c:v>36.928207466710369</c:v>
                </c:pt>
                <c:pt idx="3">
                  <c:v>52.061997493198007</c:v>
                </c:pt>
                <c:pt idx="4">
                  <c:v>36.534756655048348</c:v>
                </c:pt>
                <c:pt idx="5">
                  <c:v>49.987759517961919</c:v>
                </c:pt>
                <c:pt idx="6">
                  <c:v>30.328873038851388</c:v>
                </c:pt>
                <c:pt idx="7">
                  <c:v>37.915908382334813</c:v>
                </c:pt>
                <c:pt idx="8">
                  <c:v>48.761059579696713</c:v>
                </c:pt>
                <c:pt idx="9">
                  <c:v>35.873427435539902</c:v>
                </c:pt>
                <c:pt idx="10">
                  <c:v>35.074703857589029</c:v>
                </c:pt>
                <c:pt idx="11">
                  <c:v>27.390455954240206</c:v>
                </c:pt>
                <c:pt idx="12">
                  <c:v>23.701633380917105</c:v>
                </c:pt>
                <c:pt idx="13">
                  <c:v>32.91627857797998</c:v>
                </c:pt>
                <c:pt idx="14">
                  <c:v>40.964433150033628</c:v>
                </c:pt>
                <c:pt idx="15">
                  <c:v>37.025363310532825</c:v>
                </c:pt>
                <c:pt idx="16">
                  <c:v>39.962451479821567</c:v>
                </c:pt>
                <c:pt idx="17">
                  <c:v>29.763115506851673</c:v>
                </c:pt>
                <c:pt idx="18">
                  <c:v>29.45976788454421</c:v>
                </c:pt>
                <c:pt idx="19">
                  <c:v>26.210843761224687</c:v>
                </c:pt>
                <c:pt idx="20">
                  <c:v>48.310838580282436</c:v>
                </c:pt>
                <c:pt idx="21">
                  <c:v>29.830906149815274</c:v>
                </c:pt>
                <c:pt idx="22">
                  <c:v>21.823293496442894</c:v>
                </c:pt>
                <c:pt idx="23">
                  <c:v>36.972918105818167</c:v>
                </c:pt>
                <c:pt idx="24">
                  <c:v>14.12815713885484</c:v>
                </c:pt>
                <c:pt idx="25">
                  <c:v>23.906444632774505</c:v>
                </c:pt>
                <c:pt idx="26">
                  <c:v>41.856481436968224</c:v>
                </c:pt>
                <c:pt idx="27">
                  <c:v>34.727593240362161</c:v>
                </c:pt>
                <c:pt idx="28">
                  <c:v>50.048814504881449</c:v>
                </c:pt>
                <c:pt idx="29">
                  <c:v>26.449413171049773</c:v>
                </c:pt>
                <c:pt idx="30">
                  <c:v>32.481245372930076</c:v>
                </c:pt>
                <c:pt idx="31">
                  <c:v>22.085339995442375</c:v>
                </c:pt>
                <c:pt idx="32">
                  <c:v>18.846206550038826</c:v>
                </c:pt>
              </c:numCache>
            </c:numRef>
          </c:val>
          <c:extLst>
            <c:ext xmlns:c16="http://schemas.microsoft.com/office/drawing/2014/chart" uri="{C3380CC4-5D6E-409C-BE32-E72D297353CC}">
              <c16:uniqueId val="{0000000E-3B82-4912-974A-39A7ECEF6CD7}"/>
            </c:ext>
          </c:extLst>
        </c:ser>
        <c:ser>
          <c:idx val="15"/>
          <c:order val="15"/>
          <c:tx>
            <c:strRef>
              <c:f>notes!$Y$15</c:f>
              <c:strCache>
                <c:ptCount val="1"/>
                <c:pt idx="0">
                  <c:v>2018/19</c:v>
                </c:pt>
              </c:strCache>
            </c:strRef>
          </c:tx>
          <c:spPr>
            <a:solidFill>
              <a:schemeClr val="accent4">
                <a:lumMod val="80000"/>
                <a:lumOff val="20000"/>
              </a:schemeClr>
            </a:solidFill>
            <a:ln>
              <a:noFill/>
            </a:ln>
            <a:effectLst/>
          </c:spPr>
          <c:invertIfNegative val="0"/>
          <c:cat>
            <c:strRef>
              <c:f>notes!$I$16:$I$48</c:f>
              <c:strCache>
                <c:ptCount val="33"/>
                <c:pt idx="0">
                  <c:v>City of London</c:v>
                </c:pt>
                <c:pt idx="1">
                  <c:v>Barking and Dagenham</c:v>
                </c:pt>
                <c:pt idx="2">
                  <c:v>Barnet</c:v>
                </c:pt>
                <c:pt idx="3">
                  <c:v>Bexley</c:v>
                </c:pt>
                <c:pt idx="4">
                  <c:v>Brent</c:v>
                </c:pt>
                <c:pt idx="5">
                  <c:v>Bromley</c:v>
                </c:pt>
                <c:pt idx="6">
                  <c:v>Camden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notes!$Y$16:$Y$48</c:f>
              <c:numCache>
                <c:formatCode>0</c:formatCode>
                <c:ptCount val="33"/>
                <c:pt idx="0">
                  <c:v>29.9</c:v>
                </c:pt>
                <c:pt idx="1">
                  <c:v>23.7</c:v>
                </c:pt>
                <c:pt idx="2">
                  <c:v>34.599999999999994</c:v>
                </c:pt>
                <c:pt idx="3">
                  <c:v>54.1</c:v>
                </c:pt>
                <c:pt idx="4">
                  <c:v>36.6</c:v>
                </c:pt>
                <c:pt idx="5">
                  <c:v>50.1</c:v>
                </c:pt>
                <c:pt idx="6">
                  <c:v>31.1</c:v>
                </c:pt>
                <c:pt idx="7">
                  <c:v>47.3</c:v>
                </c:pt>
                <c:pt idx="8">
                  <c:v>52.6</c:v>
                </c:pt>
                <c:pt idx="9">
                  <c:v>33.4</c:v>
                </c:pt>
                <c:pt idx="10">
                  <c:v>33.4</c:v>
                </c:pt>
                <c:pt idx="11">
                  <c:v>27.900000000000002</c:v>
                </c:pt>
                <c:pt idx="12">
                  <c:v>23.799999999999997</c:v>
                </c:pt>
                <c:pt idx="13">
                  <c:v>29.299999999999997</c:v>
                </c:pt>
                <c:pt idx="14">
                  <c:v>40.200000000000003</c:v>
                </c:pt>
                <c:pt idx="15">
                  <c:v>37.4</c:v>
                </c:pt>
                <c:pt idx="16">
                  <c:v>36.700000000000003</c:v>
                </c:pt>
                <c:pt idx="17">
                  <c:v>31.4</c:v>
                </c:pt>
                <c:pt idx="18">
                  <c:v>28.999999999999996</c:v>
                </c:pt>
                <c:pt idx="19">
                  <c:v>27</c:v>
                </c:pt>
                <c:pt idx="20">
                  <c:v>49.4</c:v>
                </c:pt>
                <c:pt idx="21">
                  <c:v>30.099999999999998</c:v>
                </c:pt>
                <c:pt idx="22">
                  <c:v>28.000000000000004</c:v>
                </c:pt>
                <c:pt idx="23">
                  <c:v>38.5</c:v>
                </c:pt>
                <c:pt idx="24">
                  <c:v>16.900000000000002</c:v>
                </c:pt>
                <c:pt idx="25">
                  <c:v>24.9</c:v>
                </c:pt>
                <c:pt idx="26">
                  <c:v>42.5</c:v>
                </c:pt>
                <c:pt idx="27">
                  <c:v>35.199999999999996</c:v>
                </c:pt>
                <c:pt idx="28">
                  <c:v>49.1</c:v>
                </c:pt>
                <c:pt idx="29">
                  <c:v>23.200000000000003</c:v>
                </c:pt>
                <c:pt idx="30">
                  <c:v>31.6</c:v>
                </c:pt>
                <c:pt idx="31">
                  <c:v>23.200000000000003</c:v>
                </c:pt>
                <c:pt idx="32">
                  <c:v>21.7</c:v>
                </c:pt>
              </c:numCache>
            </c:numRef>
          </c:val>
          <c:extLst>
            <c:ext xmlns:c16="http://schemas.microsoft.com/office/drawing/2014/chart" uri="{C3380CC4-5D6E-409C-BE32-E72D297353CC}">
              <c16:uniqueId val="{0000000F-3B82-4912-974A-39A7ECEF6CD7}"/>
            </c:ext>
          </c:extLst>
        </c:ser>
        <c:dLbls>
          <c:showLegendKey val="0"/>
          <c:showVal val="0"/>
          <c:showCatName val="0"/>
          <c:showSerName val="0"/>
          <c:showPercent val="0"/>
          <c:showBubbleSize val="0"/>
        </c:dLbls>
        <c:gapWidth val="150"/>
        <c:overlap val="100"/>
        <c:axId val="1005575792"/>
        <c:axId val="1005576208"/>
      </c:barChart>
      <c:catAx>
        <c:axId val="10055757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boroughs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05576208"/>
        <c:crosses val="autoZero"/>
        <c:auto val="1"/>
        <c:lblAlgn val="ctr"/>
        <c:lblOffset val="100"/>
        <c:noMultiLvlLbl val="0"/>
      </c:catAx>
      <c:valAx>
        <c:axId val="1005576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tOTAL OF ANNUAL</a:t>
                </a:r>
                <a:r>
                  <a:rPr lang="en-GB" baseline="0"/>
                  <a:t> %</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75792"/>
        <c:crosses val="autoZero"/>
        <c:crossBetween val="between"/>
      </c:valAx>
      <c:spPr>
        <a:noFill/>
        <a:ln>
          <a:noFill/>
        </a:ln>
        <a:effectLst/>
      </c:spPr>
    </c:plotArea>
    <c:legend>
      <c:legendPos val="t"/>
      <c:layout>
        <c:manualLayout>
          <c:xMode val="edge"/>
          <c:yMode val="edge"/>
          <c:x val="0.22466033685558515"/>
          <c:y val="0.10579440753495954"/>
          <c:w val="0.5134100738922186"/>
          <c:h val="7.54908876166729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Household Waste Recycling rate</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notes!$J$15</c:f>
              <c:strCache>
                <c:ptCount val="1"/>
                <c:pt idx="0">
                  <c:v>2003/04</c:v>
                </c:pt>
              </c:strCache>
            </c:strRef>
          </c:tx>
          <c:spPr>
            <a:solidFill>
              <a:schemeClr val="accent1"/>
            </a:solidFill>
            <a:ln>
              <a:noFill/>
            </a:ln>
            <a:effectLst/>
          </c:spPr>
          <c:invertIfNegative val="0"/>
          <c:val>
            <c:numRef>
              <c:f>notes!$J$49</c:f>
              <c:numCache>
                <c:formatCode>0</c:formatCode>
                <c:ptCount val="1"/>
                <c:pt idx="0">
                  <c:v>13.84375</c:v>
                </c:pt>
              </c:numCache>
            </c:numRef>
          </c:val>
          <c:extLst>
            <c:ext xmlns:c16="http://schemas.microsoft.com/office/drawing/2014/chart" uri="{C3380CC4-5D6E-409C-BE32-E72D297353CC}">
              <c16:uniqueId val="{00000000-4C75-4118-9EFD-871A63CE6975}"/>
            </c:ext>
          </c:extLst>
        </c:ser>
        <c:ser>
          <c:idx val="1"/>
          <c:order val="1"/>
          <c:tx>
            <c:strRef>
              <c:f>notes!$K$15</c:f>
              <c:strCache>
                <c:ptCount val="1"/>
                <c:pt idx="0">
                  <c:v>2004/05</c:v>
                </c:pt>
              </c:strCache>
            </c:strRef>
          </c:tx>
          <c:spPr>
            <a:solidFill>
              <a:schemeClr val="accent2"/>
            </a:solidFill>
            <a:ln>
              <a:noFill/>
            </a:ln>
            <a:effectLst/>
          </c:spPr>
          <c:invertIfNegative val="0"/>
          <c:val>
            <c:numRef>
              <c:f>notes!$K$49</c:f>
              <c:numCache>
                <c:formatCode>0</c:formatCode>
                <c:ptCount val="1"/>
                <c:pt idx="0">
                  <c:v>17.375</c:v>
                </c:pt>
              </c:numCache>
            </c:numRef>
          </c:val>
          <c:extLst>
            <c:ext xmlns:c16="http://schemas.microsoft.com/office/drawing/2014/chart" uri="{C3380CC4-5D6E-409C-BE32-E72D297353CC}">
              <c16:uniqueId val="{00000001-4C75-4118-9EFD-871A63CE6975}"/>
            </c:ext>
          </c:extLst>
        </c:ser>
        <c:ser>
          <c:idx val="2"/>
          <c:order val="2"/>
          <c:tx>
            <c:strRef>
              <c:f>notes!$L$15</c:f>
              <c:strCache>
                <c:ptCount val="1"/>
                <c:pt idx="0">
                  <c:v>2005/06</c:v>
                </c:pt>
              </c:strCache>
            </c:strRef>
          </c:tx>
          <c:spPr>
            <a:solidFill>
              <a:schemeClr val="accent3"/>
            </a:solidFill>
            <a:ln>
              <a:noFill/>
            </a:ln>
            <a:effectLst/>
          </c:spPr>
          <c:invertIfNegative val="0"/>
          <c:val>
            <c:numRef>
              <c:f>notes!$L$49</c:f>
              <c:numCache>
                <c:formatCode>0</c:formatCode>
                <c:ptCount val="1"/>
                <c:pt idx="0">
                  <c:v>21.186250000000005</c:v>
                </c:pt>
              </c:numCache>
            </c:numRef>
          </c:val>
          <c:extLst>
            <c:ext xmlns:c16="http://schemas.microsoft.com/office/drawing/2014/chart" uri="{C3380CC4-5D6E-409C-BE32-E72D297353CC}">
              <c16:uniqueId val="{00000002-4C75-4118-9EFD-871A63CE6975}"/>
            </c:ext>
          </c:extLst>
        </c:ser>
        <c:ser>
          <c:idx val="3"/>
          <c:order val="3"/>
          <c:tx>
            <c:strRef>
              <c:f>notes!$M$15</c:f>
              <c:strCache>
                <c:ptCount val="1"/>
                <c:pt idx="0">
                  <c:v>2006/07</c:v>
                </c:pt>
              </c:strCache>
            </c:strRef>
          </c:tx>
          <c:spPr>
            <a:solidFill>
              <a:schemeClr val="accent4"/>
            </a:solidFill>
            <a:ln>
              <a:noFill/>
            </a:ln>
            <a:effectLst/>
          </c:spPr>
          <c:invertIfNegative val="0"/>
          <c:val>
            <c:numRef>
              <c:f>notes!$M$49</c:f>
              <c:numCache>
                <c:formatCode>0</c:formatCode>
                <c:ptCount val="1"/>
                <c:pt idx="0">
                  <c:v>24.220937500000002</c:v>
                </c:pt>
              </c:numCache>
            </c:numRef>
          </c:val>
          <c:extLst>
            <c:ext xmlns:c16="http://schemas.microsoft.com/office/drawing/2014/chart" uri="{C3380CC4-5D6E-409C-BE32-E72D297353CC}">
              <c16:uniqueId val="{00000003-4C75-4118-9EFD-871A63CE6975}"/>
            </c:ext>
          </c:extLst>
        </c:ser>
        <c:ser>
          <c:idx val="4"/>
          <c:order val="4"/>
          <c:tx>
            <c:strRef>
              <c:f>notes!$N$15</c:f>
              <c:strCache>
                <c:ptCount val="1"/>
                <c:pt idx="0">
                  <c:v>2007/08</c:v>
                </c:pt>
              </c:strCache>
            </c:strRef>
          </c:tx>
          <c:spPr>
            <a:solidFill>
              <a:schemeClr val="accent5"/>
            </a:solidFill>
            <a:ln>
              <a:noFill/>
            </a:ln>
            <a:effectLst/>
          </c:spPr>
          <c:invertIfNegative val="0"/>
          <c:val>
            <c:numRef>
              <c:f>notes!$N$49</c:f>
              <c:numCache>
                <c:formatCode>0</c:formatCode>
                <c:ptCount val="1"/>
                <c:pt idx="0">
                  <c:v>26.873637500000001</c:v>
                </c:pt>
              </c:numCache>
            </c:numRef>
          </c:val>
          <c:extLst>
            <c:ext xmlns:c16="http://schemas.microsoft.com/office/drawing/2014/chart" uri="{C3380CC4-5D6E-409C-BE32-E72D297353CC}">
              <c16:uniqueId val="{00000004-4C75-4118-9EFD-871A63CE6975}"/>
            </c:ext>
          </c:extLst>
        </c:ser>
        <c:ser>
          <c:idx val="5"/>
          <c:order val="5"/>
          <c:tx>
            <c:strRef>
              <c:f>notes!$O$15</c:f>
              <c:strCache>
                <c:ptCount val="1"/>
                <c:pt idx="0">
                  <c:v>2008/09</c:v>
                </c:pt>
              </c:strCache>
            </c:strRef>
          </c:tx>
          <c:spPr>
            <a:solidFill>
              <a:schemeClr val="accent6"/>
            </a:solidFill>
            <a:ln>
              <a:noFill/>
            </a:ln>
            <a:effectLst/>
          </c:spPr>
          <c:invertIfNegative val="0"/>
          <c:val>
            <c:numRef>
              <c:f>notes!$O$49</c:f>
              <c:numCache>
                <c:formatCode>0</c:formatCode>
                <c:ptCount val="1"/>
                <c:pt idx="0">
                  <c:v>29.631564959048628</c:v>
                </c:pt>
              </c:numCache>
            </c:numRef>
          </c:val>
          <c:extLst>
            <c:ext xmlns:c16="http://schemas.microsoft.com/office/drawing/2014/chart" uri="{C3380CC4-5D6E-409C-BE32-E72D297353CC}">
              <c16:uniqueId val="{00000005-4C75-4118-9EFD-871A63CE6975}"/>
            </c:ext>
          </c:extLst>
        </c:ser>
        <c:ser>
          <c:idx val="6"/>
          <c:order val="6"/>
          <c:tx>
            <c:strRef>
              <c:f>notes!$P$15</c:f>
              <c:strCache>
                <c:ptCount val="1"/>
                <c:pt idx="0">
                  <c:v>2009/10</c:v>
                </c:pt>
              </c:strCache>
            </c:strRef>
          </c:tx>
          <c:spPr>
            <a:solidFill>
              <a:schemeClr val="accent1">
                <a:lumMod val="60000"/>
              </a:schemeClr>
            </a:solidFill>
            <a:ln>
              <a:noFill/>
            </a:ln>
            <a:effectLst/>
          </c:spPr>
          <c:invertIfNegative val="0"/>
          <c:val>
            <c:numRef>
              <c:f>notes!$P$49</c:f>
              <c:numCache>
                <c:formatCode>0</c:formatCode>
                <c:ptCount val="1"/>
                <c:pt idx="0">
                  <c:v>32.302447795011439</c:v>
                </c:pt>
              </c:numCache>
            </c:numRef>
          </c:val>
          <c:extLst>
            <c:ext xmlns:c16="http://schemas.microsoft.com/office/drawing/2014/chart" uri="{C3380CC4-5D6E-409C-BE32-E72D297353CC}">
              <c16:uniqueId val="{00000006-4C75-4118-9EFD-871A63CE6975}"/>
            </c:ext>
          </c:extLst>
        </c:ser>
        <c:ser>
          <c:idx val="7"/>
          <c:order val="7"/>
          <c:tx>
            <c:strRef>
              <c:f>notes!$Q$15</c:f>
              <c:strCache>
                <c:ptCount val="1"/>
                <c:pt idx="0">
                  <c:v>2010/11</c:v>
                </c:pt>
              </c:strCache>
            </c:strRef>
          </c:tx>
          <c:spPr>
            <a:solidFill>
              <a:schemeClr val="accent2">
                <a:lumMod val="60000"/>
              </a:schemeClr>
            </a:solidFill>
            <a:ln>
              <a:noFill/>
            </a:ln>
            <a:effectLst/>
          </c:spPr>
          <c:invertIfNegative val="0"/>
          <c:val>
            <c:numRef>
              <c:f>notes!$Q$49</c:f>
              <c:numCache>
                <c:formatCode>0</c:formatCode>
                <c:ptCount val="1"/>
                <c:pt idx="0">
                  <c:v>33.196534526027847</c:v>
                </c:pt>
              </c:numCache>
            </c:numRef>
          </c:val>
          <c:extLst>
            <c:ext xmlns:c16="http://schemas.microsoft.com/office/drawing/2014/chart" uri="{C3380CC4-5D6E-409C-BE32-E72D297353CC}">
              <c16:uniqueId val="{00000007-4C75-4118-9EFD-871A63CE6975}"/>
            </c:ext>
          </c:extLst>
        </c:ser>
        <c:ser>
          <c:idx val="8"/>
          <c:order val="8"/>
          <c:tx>
            <c:strRef>
              <c:f>notes!$R$15</c:f>
              <c:strCache>
                <c:ptCount val="1"/>
                <c:pt idx="0">
                  <c:v>2011/12</c:v>
                </c:pt>
              </c:strCache>
            </c:strRef>
          </c:tx>
          <c:spPr>
            <a:solidFill>
              <a:schemeClr val="accent3">
                <a:lumMod val="60000"/>
              </a:schemeClr>
            </a:solidFill>
            <a:ln>
              <a:noFill/>
            </a:ln>
            <a:effectLst/>
          </c:spPr>
          <c:invertIfNegative val="0"/>
          <c:val>
            <c:numRef>
              <c:f>notes!$R$49</c:f>
              <c:numCache>
                <c:formatCode>0</c:formatCode>
                <c:ptCount val="1"/>
                <c:pt idx="0">
                  <c:v>34.729119765020734</c:v>
                </c:pt>
              </c:numCache>
            </c:numRef>
          </c:val>
          <c:extLst>
            <c:ext xmlns:c16="http://schemas.microsoft.com/office/drawing/2014/chart" uri="{C3380CC4-5D6E-409C-BE32-E72D297353CC}">
              <c16:uniqueId val="{00000008-4C75-4118-9EFD-871A63CE6975}"/>
            </c:ext>
          </c:extLst>
        </c:ser>
        <c:ser>
          <c:idx val="9"/>
          <c:order val="9"/>
          <c:tx>
            <c:strRef>
              <c:f>notes!$S$15</c:f>
              <c:strCache>
                <c:ptCount val="1"/>
                <c:pt idx="0">
                  <c:v>2012/13</c:v>
                </c:pt>
              </c:strCache>
            </c:strRef>
          </c:tx>
          <c:spPr>
            <a:solidFill>
              <a:schemeClr val="accent4">
                <a:lumMod val="60000"/>
              </a:schemeClr>
            </a:solidFill>
            <a:ln>
              <a:noFill/>
            </a:ln>
            <a:effectLst/>
          </c:spPr>
          <c:invertIfNegative val="0"/>
          <c:val>
            <c:numRef>
              <c:f>notes!$S$49</c:f>
              <c:numCache>
                <c:formatCode>0</c:formatCode>
                <c:ptCount val="1"/>
                <c:pt idx="0">
                  <c:v>34.497494208883367</c:v>
                </c:pt>
              </c:numCache>
            </c:numRef>
          </c:val>
          <c:extLst>
            <c:ext xmlns:c16="http://schemas.microsoft.com/office/drawing/2014/chart" uri="{C3380CC4-5D6E-409C-BE32-E72D297353CC}">
              <c16:uniqueId val="{00000009-4C75-4118-9EFD-871A63CE6975}"/>
            </c:ext>
          </c:extLst>
        </c:ser>
        <c:ser>
          <c:idx val="10"/>
          <c:order val="10"/>
          <c:tx>
            <c:strRef>
              <c:f>notes!$T$15</c:f>
              <c:strCache>
                <c:ptCount val="1"/>
                <c:pt idx="0">
                  <c:v>2013/14</c:v>
                </c:pt>
              </c:strCache>
            </c:strRef>
          </c:tx>
          <c:spPr>
            <a:solidFill>
              <a:schemeClr val="accent5">
                <a:lumMod val="60000"/>
              </a:schemeClr>
            </a:solidFill>
            <a:ln>
              <a:noFill/>
            </a:ln>
            <a:effectLst/>
          </c:spPr>
          <c:invertIfNegative val="0"/>
          <c:val>
            <c:numRef>
              <c:f>notes!$T$49</c:f>
              <c:numCache>
                <c:formatCode>0</c:formatCode>
                <c:ptCount val="1"/>
                <c:pt idx="0">
                  <c:v>34.394876788556054</c:v>
                </c:pt>
              </c:numCache>
            </c:numRef>
          </c:val>
          <c:extLst>
            <c:ext xmlns:c16="http://schemas.microsoft.com/office/drawing/2014/chart" uri="{C3380CC4-5D6E-409C-BE32-E72D297353CC}">
              <c16:uniqueId val="{0000000A-4C75-4118-9EFD-871A63CE6975}"/>
            </c:ext>
          </c:extLst>
        </c:ser>
        <c:ser>
          <c:idx val="11"/>
          <c:order val="11"/>
          <c:tx>
            <c:strRef>
              <c:f>notes!$U$15</c:f>
              <c:strCache>
                <c:ptCount val="1"/>
                <c:pt idx="0">
                  <c:v>2014/15</c:v>
                </c:pt>
              </c:strCache>
            </c:strRef>
          </c:tx>
          <c:spPr>
            <a:solidFill>
              <a:schemeClr val="accent6">
                <a:lumMod val="60000"/>
              </a:schemeClr>
            </a:solidFill>
            <a:ln>
              <a:noFill/>
            </a:ln>
            <a:effectLst/>
          </c:spPr>
          <c:invertIfNegative val="0"/>
          <c:val>
            <c:numRef>
              <c:f>notes!$U$49</c:f>
              <c:numCache>
                <c:formatCode>0</c:formatCode>
                <c:ptCount val="1"/>
                <c:pt idx="0">
                  <c:v>33.796875000000007</c:v>
                </c:pt>
              </c:numCache>
            </c:numRef>
          </c:val>
          <c:extLst>
            <c:ext xmlns:c16="http://schemas.microsoft.com/office/drawing/2014/chart" uri="{C3380CC4-5D6E-409C-BE32-E72D297353CC}">
              <c16:uniqueId val="{0000000B-4C75-4118-9EFD-871A63CE6975}"/>
            </c:ext>
          </c:extLst>
        </c:ser>
        <c:ser>
          <c:idx val="12"/>
          <c:order val="12"/>
          <c:tx>
            <c:strRef>
              <c:f>notes!$V$15</c:f>
              <c:strCache>
                <c:ptCount val="1"/>
                <c:pt idx="0">
                  <c:v>2015/16</c:v>
                </c:pt>
              </c:strCache>
            </c:strRef>
          </c:tx>
          <c:spPr>
            <a:solidFill>
              <a:schemeClr val="accent1">
                <a:lumMod val="80000"/>
                <a:lumOff val="20000"/>
              </a:schemeClr>
            </a:solidFill>
            <a:ln>
              <a:noFill/>
            </a:ln>
            <a:effectLst/>
          </c:spPr>
          <c:invertIfNegative val="0"/>
          <c:val>
            <c:numRef>
              <c:f>notes!$V$49</c:f>
              <c:numCache>
                <c:formatCode>0</c:formatCode>
                <c:ptCount val="1"/>
                <c:pt idx="0">
                  <c:v>32.746513118834159</c:v>
                </c:pt>
              </c:numCache>
            </c:numRef>
          </c:val>
          <c:extLst>
            <c:ext xmlns:c16="http://schemas.microsoft.com/office/drawing/2014/chart" uri="{C3380CC4-5D6E-409C-BE32-E72D297353CC}">
              <c16:uniqueId val="{0000000C-4C75-4118-9EFD-871A63CE6975}"/>
            </c:ext>
          </c:extLst>
        </c:ser>
        <c:ser>
          <c:idx val="13"/>
          <c:order val="13"/>
          <c:tx>
            <c:strRef>
              <c:f>notes!$W$15</c:f>
              <c:strCache>
                <c:ptCount val="1"/>
                <c:pt idx="0">
                  <c:v>2016/17</c:v>
                </c:pt>
              </c:strCache>
            </c:strRef>
          </c:tx>
          <c:spPr>
            <a:solidFill>
              <a:schemeClr val="accent2">
                <a:lumMod val="80000"/>
                <a:lumOff val="20000"/>
              </a:schemeClr>
            </a:solidFill>
            <a:ln>
              <a:noFill/>
            </a:ln>
            <a:effectLst/>
          </c:spPr>
          <c:invertIfNegative val="0"/>
          <c:val>
            <c:numRef>
              <c:f>notes!$W$49</c:f>
              <c:numCache>
                <c:formatCode>0</c:formatCode>
                <c:ptCount val="1"/>
                <c:pt idx="0">
                  <c:v>33.615625000000009</c:v>
                </c:pt>
              </c:numCache>
            </c:numRef>
          </c:val>
          <c:extLst>
            <c:ext xmlns:c16="http://schemas.microsoft.com/office/drawing/2014/chart" uri="{C3380CC4-5D6E-409C-BE32-E72D297353CC}">
              <c16:uniqueId val="{0000000D-4C75-4118-9EFD-871A63CE6975}"/>
            </c:ext>
          </c:extLst>
        </c:ser>
        <c:ser>
          <c:idx val="14"/>
          <c:order val="14"/>
          <c:tx>
            <c:strRef>
              <c:f>notes!$X$15</c:f>
              <c:strCache>
                <c:ptCount val="1"/>
                <c:pt idx="0">
                  <c:v>2017/18</c:v>
                </c:pt>
              </c:strCache>
            </c:strRef>
          </c:tx>
          <c:spPr>
            <a:solidFill>
              <a:schemeClr val="accent3">
                <a:lumMod val="80000"/>
                <a:lumOff val="20000"/>
              </a:schemeClr>
            </a:solidFill>
            <a:ln>
              <a:noFill/>
            </a:ln>
            <a:effectLst/>
          </c:spPr>
          <c:invertIfNegative val="0"/>
          <c:val>
            <c:numRef>
              <c:f>notes!$X$49</c:f>
              <c:numCache>
                <c:formatCode>0</c:formatCode>
                <c:ptCount val="1"/>
                <c:pt idx="0">
                  <c:v>33.992672830119147</c:v>
                </c:pt>
              </c:numCache>
            </c:numRef>
          </c:val>
          <c:extLst>
            <c:ext xmlns:c16="http://schemas.microsoft.com/office/drawing/2014/chart" uri="{C3380CC4-5D6E-409C-BE32-E72D297353CC}">
              <c16:uniqueId val="{0000000E-4C75-4118-9EFD-871A63CE6975}"/>
            </c:ext>
          </c:extLst>
        </c:ser>
        <c:ser>
          <c:idx val="15"/>
          <c:order val="15"/>
          <c:tx>
            <c:strRef>
              <c:f>notes!$Y$15</c:f>
              <c:strCache>
                <c:ptCount val="1"/>
                <c:pt idx="0">
                  <c:v>2018/19</c:v>
                </c:pt>
              </c:strCache>
            </c:strRef>
          </c:tx>
          <c:spPr>
            <a:solidFill>
              <a:schemeClr val="accent4">
                <a:lumMod val="80000"/>
                <a:lumOff val="20000"/>
              </a:schemeClr>
            </a:solidFill>
            <a:ln>
              <a:noFill/>
            </a:ln>
            <a:effectLst/>
          </c:spPr>
          <c:invertIfNegative val="0"/>
          <c:val>
            <c:numRef>
              <c:f>notes!$Y$49</c:f>
              <c:numCache>
                <c:formatCode>0</c:formatCode>
                <c:ptCount val="1"/>
                <c:pt idx="0">
                  <c:v>34.440624999999997</c:v>
                </c:pt>
              </c:numCache>
            </c:numRef>
          </c:val>
          <c:extLst>
            <c:ext xmlns:c16="http://schemas.microsoft.com/office/drawing/2014/chart" uri="{C3380CC4-5D6E-409C-BE32-E72D297353CC}">
              <c16:uniqueId val="{0000000F-4C75-4118-9EFD-871A63CE6975}"/>
            </c:ext>
          </c:extLst>
        </c:ser>
        <c:dLbls>
          <c:showLegendKey val="0"/>
          <c:showVal val="0"/>
          <c:showCatName val="0"/>
          <c:showSerName val="0"/>
          <c:showPercent val="0"/>
          <c:showBubbleSize val="0"/>
        </c:dLbls>
        <c:gapWidth val="219"/>
        <c:overlap val="-27"/>
        <c:axId val="893992816"/>
        <c:axId val="894003632"/>
      </c:barChart>
      <c:catAx>
        <c:axId val="89399281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94003632"/>
        <c:crosses val="autoZero"/>
        <c:auto val="1"/>
        <c:lblAlgn val="ctr"/>
        <c:lblOffset val="100"/>
        <c:noMultiLvlLbl val="0"/>
      </c:catAx>
      <c:valAx>
        <c:axId val="8940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 RECYCLED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9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Household Waste Recycling rate</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notes!$J$15</c:f>
              <c:strCache>
                <c:ptCount val="1"/>
                <c:pt idx="0">
                  <c:v>2003/04</c:v>
                </c:pt>
              </c:strCache>
            </c:strRef>
          </c:tx>
          <c:spPr>
            <a:solidFill>
              <a:schemeClr val="accent1"/>
            </a:solidFill>
            <a:ln>
              <a:noFill/>
            </a:ln>
            <a:effectLst/>
          </c:spPr>
          <c:invertIfNegative val="0"/>
          <c:val>
            <c:numRef>
              <c:f>notes!$J$49</c:f>
              <c:numCache>
                <c:formatCode>0</c:formatCode>
                <c:ptCount val="1"/>
                <c:pt idx="0">
                  <c:v>13.84375</c:v>
                </c:pt>
              </c:numCache>
            </c:numRef>
          </c:val>
          <c:extLst>
            <c:ext xmlns:c16="http://schemas.microsoft.com/office/drawing/2014/chart" uri="{C3380CC4-5D6E-409C-BE32-E72D297353CC}">
              <c16:uniqueId val="{00000000-4C75-4118-9EFD-871A63CE6975}"/>
            </c:ext>
          </c:extLst>
        </c:ser>
        <c:ser>
          <c:idx val="1"/>
          <c:order val="1"/>
          <c:tx>
            <c:strRef>
              <c:f>notes!$K$15</c:f>
              <c:strCache>
                <c:ptCount val="1"/>
                <c:pt idx="0">
                  <c:v>2004/05</c:v>
                </c:pt>
              </c:strCache>
            </c:strRef>
          </c:tx>
          <c:spPr>
            <a:solidFill>
              <a:schemeClr val="accent2"/>
            </a:solidFill>
            <a:ln>
              <a:noFill/>
            </a:ln>
            <a:effectLst/>
          </c:spPr>
          <c:invertIfNegative val="0"/>
          <c:val>
            <c:numRef>
              <c:f>notes!$K$49</c:f>
              <c:numCache>
                <c:formatCode>0</c:formatCode>
                <c:ptCount val="1"/>
                <c:pt idx="0">
                  <c:v>17.375</c:v>
                </c:pt>
              </c:numCache>
            </c:numRef>
          </c:val>
          <c:extLst>
            <c:ext xmlns:c16="http://schemas.microsoft.com/office/drawing/2014/chart" uri="{C3380CC4-5D6E-409C-BE32-E72D297353CC}">
              <c16:uniqueId val="{00000001-4C75-4118-9EFD-871A63CE6975}"/>
            </c:ext>
          </c:extLst>
        </c:ser>
        <c:ser>
          <c:idx val="2"/>
          <c:order val="2"/>
          <c:tx>
            <c:strRef>
              <c:f>notes!$L$15</c:f>
              <c:strCache>
                <c:ptCount val="1"/>
                <c:pt idx="0">
                  <c:v>2005/06</c:v>
                </c:pt>
              </c:strCache>
            </c:strRef>
          </c:tx>
          <c:spPr>
            <a:solidFill>
              <a:schemeClr val="accent3"/>
            </a:solidFill>
            <a:ln>
              <a:noFill/>
            </a:ln>
            <a:effectLst/>
          </c:spPr>
          <c:invertIfNegative val="0"/>
          <c:val>
            <c:numRef>
              <c:f>notes!$L$49</c:f>
              <c:numCache>
                <c:formatCode>0</c:formatCode>
                <c:ptCount val="1"/>
                <c:pt idx="0">
                  <c:v>21.186250000000005</c:v>
                </c:pt>
              </c:numCache>
            </c:numRef>
          </c:val>
          <c:extLst>
            <c:ext xmlns:c16="http://schemas.microsoft.com/office/drawing/2014/chart" uri="{C3380CC4-5D6E-409C-BE32-E72D297353CC}">
              <c16:uniqueId val="{00000002-4C75-4118-9EFD-871A63CE6975}"/>
            </c:ext>
          </c:extLst>
        </c:ser>
        <c:ser>
          <c:idx val="3"/>
          <c:order val="3"/>
          <c:tx>
            <c:strRef>
              <c:f>notes!$M$15</c:f>
              <c:strCache>
                <c:ptCount val="1"/>
                <c:pt idx="0">
                  <c:v>2006/07</c:v>
                </c:pt>
              </c:strCache>
            </c:strRef>
          </c:tx>
          <c:spPr>
            <a:solidFill>
              <a:schemeClr val="accent4"/>
            </a:solidFill>
            <a:ln>
              <a:noFill/>
            </a:ln>
            <a:effectLst/>
          </c:spPr>
          <c:invertIfNegative val="0"/>
          <c:val>
            <c:numRef>
              <c:f>notes!$M$49</c:f>
              <c:numCache>
                <c:formatCode>0</c:formatCode>
                <c:ptCount val="1"/>
                <c:pt idx="0">
                  <c:v>24.220937500000002</c:v>
                </c:pt>
              </c:numCache>
            </c:numRef>
          </c:val>
          <c:extLst>
            <c:ext xmlns:c16="http://schemas.microsoft.com/office/drawing/2014/chart" uri="{C3380CC4-5D6E-409C-BE32-E72D297353CC}">
              <c16:uniqueId val="{00000003-4C75-4118-9EFD-871A63CE6975}"/>
            </c:ext>
          </c:extLst>
        </c:ser>
        <c:ser>
          <c:idx val="4"/>
          <c:order val="4"/>
          <c:tx>
            <c:strRef>
              <c:f>notes!$N$15</c:f>
              <c:strCache>
                <c:ptCount val="1"/>
                <c:pt idx="0">
                  <c:v>2007/08</c:v>
                </c:pt>
              </c:strCache>
            </c:strRef>
          </c:tx>
          <c:spPr>
            <a:solidFill>
              <a:schemeClr val="accent5"/>
            </a:solidFill>
            <a:ln>
              <a:noFill/>
            </a:ln>
            <a:effectLst/>
          </c:spPr>
          <c:invertIfNegative val="0"/>
          <c:val>
            <c:numRef>
              <c:f>notes!$N$49</c:f>
              <c:numCache>
                <c:formatCode>0</c:formatCode>
                <c:ptCount val="1"/>
                <c:pt idx="0">
                  <c:v>26.873637500000001</c:v>
                </c:pt>
              </c:numCache>
            </c:numRef>
          </c:val>
          <c:extLst>
            <c:ext xmlns:c16="http://schemas.microsoft.com/office/drawing/2014/chart" uri="{C3380CC4-5D6E-409C-BE32-E72D297353CC}">
              <c16:uniqueId val="{00000004-4C75-4118-9EFD-871A63CE6975}"/>
            </c:ext>
          </c:extLst>
        </c:ser>
        <c:ser>
          <c:idx val="5"/>
          <c:order val="5"/>
          <c:tx>
            <c:strRef>
              <c:f>notes!$O$15</c:f>
              <c:strCache>
                <c:ptCount val="1"/>
                <c:pt idx="0">
                  <c:v>2008/09</c:v>
                </c:pt>
              </c:strCache>
            </c:strRef>
          </c:tx>
          <c:spPr>
            <a:solidFill>
              <a:schemeClr val="accent6"/>
            </a:solidFill>
            <a:ln>
              <a:noFill/>
            </a:ln>
            <a:effectLst/>
          </c:spPr>
          <c:invertIfNegative val="0"/>
          <c:val>
            <c:numRef>
              <c:f>notes!$O$49</c:f>
              <c:numCache>
                <c:formatCode>0</c:formatCode>
                <c:ptCount val="1"/>
                <c:pt idx="0">
                  <c:v>29.631564959048628</c:v>
                </c:pt>
              </c:numCache>
            </c:numRef>
          </c:val>
          <c:extLst>
            <c:ext xmlns:c16="http://schemas.microsoft.com/office/drawing/2014/chart" uri="{C3380CC4-5D6E-409C-BE32-E72D297353CC}">
              <c16:uniqueId val="{00000005-4C75-4118-9EFD-871A63CE6975}"/>
            </c:ext>
          </c:extLst>
        </c:ser>
        <c:ser>
          <c:idx val="6"/>
          <c:order val="6"/>
          <c:tx>
            <c:strRef>
              <c:f>notes!$P$15</c:f>
              <c:strCache>
                <c:ptCount val="1"/>
                <c:pt idx="0">
                  <c:v>2009/10</c:v>
                </c:pt>
              </c:strCache>
            </c:strRef>
          </c:tx>
          <c:spPr>
            <a:solidFill>
              <a:schemeClr val="accent1">
                <a:lumMod val="60000"/>
              </a:schemeClr>
            </a:solidFill>
            <a:ln>
              <a:noFill/>
            </a:ln>
            <a:effectLst/>
          </c:spPr>
          <c:invertIfNegative val="0"/>
          <c:val>
            <c:numRef>
              <c:f>notes!$P$49</c:f>
              <c:numCache>
                <c:formatCode>0</c:formatCode>
                <c:ptCount val="1"/>
                <c:pt idx="0">
                  <c:v>32.302447795011439</c:v>
                </c:pt>
              </c:numCache>
            </c:numRef>
          </c:val>
          <c:extLst>
            <c:ext xmlns:c16="http://schemas.microsoft.com/office/drawing/2014/chart" uri="{C3380CC4-5D6E-409C-BE32-E72D297353CC}">
              <c16:uniqueId val="{00000006-4C75-4118-9EFD-871A63CE6975}"/>
            </c:ext>
          </c:extLst>
        </c:ser>
        <c:ser>
          <c:idx val="7"/>
          <c:order val="7"/>
          <c:tx>
            <c:strRef>
              <c:f>notes!$Q$15</c:f>
              <c:strCache>
                <c:ptCount val="1"/>
                <c:pt idx="0">
                  <c:v>2010/11</c:v>
                </c:pt>
              </c:strCache>
            </c:strRef>
          </c:tx>
          <c:spPr>
            <a:solidFill>
              <a:schemeClr val="accent2">
                <a:lumMod val="60000"/>
              </a:schemeClr>
            </a:solidFill>
            <a:ln>
              <a:noFill/>
            </a:ln>
            <a:effectLst/>
          </c:spPr>
          <c:invertIfNegative val="0"/>
          <c:val>
            <c:numRef>
              <c:f>notes!$Q$49</c:f>
              <c:numCache>
                <c:formatCode>0</c:formatCode>
                <c:ptCount val="1"/>
                <c:pt idx="0">
                  <c:v>33.196534526027847</c:v>
                </c:pt>
              </c:numCache>
            </c:numRef>
          </c:val>
          <c:extLst>
            <c:ext xmlns:c16="http://schemas.microsoft.com/office/drawing/2014/chart" uri="{C3380CC4-5D6E-409C-BE32-E72D297353CC}">
              <c16:uniqueId val="{00000007-4C75-4118-9EFD-871A63CE6975}"/>
            </c:ext>
          </c:extLst>
        </c:ser>
        <c:ser>
          <c:idx val="8"/>
          <c:order val="8"/>
          <c:tx>
            <c:strRef>
              <c:f>notes!$R$15</c:f>
              <c:strCache>
                <c:ptCount val="1"/>
                <c:pt idx="0">
                  <c:v>2011/12</c:v>
                </c:pt>
              </c:strCache>
            </c:strRef>
          </c:tx>
          <c:spPr>
            <a:solidFill>
              <a:schemeClr val="accent3">
                <a:lumMod val="60000"/>
              </a:schemeClr>
            </a:solidFill>
            <a:ln>
              <a:noFill/>
            </a:ln>
            <a:effectLst/>
          </c:spPr>
          <c:invertIfNegative val="0"/>
          <c:val>
            <c:numRef>
              <c:f>notes!$R$49</c:f>
              <c:numCache>
                <c:formatCode>0</c:formatCode>
                <c:ptCount val="1"/>
                <c:pt idx="0">
                  <c:v>34.729119765020734</c:v>
                </c:pt>
              </c:numCache>
            </c:numRef>
          </c:val>
          <c:extLst>
            <c:ext xmlns:c16="http://schemas.microsoft.com/office/drawing/2014/chart" uri="{C3380CC4-5D6E-409C-BE32-E72D297353CC}">
              <c16:uniqueId val="{00000008-4C75-4118-9EFD-871A63CE6975}"/>
            </c:ext>
          </c:extLst>
        </c:ser>
        <c:ser>
          <c:idx val="9"/>
          <c:order val="9"/>
          <c:tx>
            <c:strRef>
              <c:f>notes!$S$15</c:f>
              <c:strCache>
                <c:ptCount val="1"/>
                <c:pt idx="0">
                  <c:v>2012/13</c:v>
                </c:pt>
              </c:strCache>
            </c:strRef>
          </c:tx>
          <c:spPr>
            <a:solidFill>
              <a:schemeClr val="accent4">
                <a:lumMod val="60000"/>
              </a:schemeClr>
            </a:solidFill>
            <a:ln>
              <a:noFill/>
            </a:ln>
            <a:effectLst/>
          </c:spPr>
          <c:invertIfNegative val="0"/>
          <c:val>
            <c:numRef>
              <c:f>notes!$S$49</c:f>
              <c:numCache>
                <c:formatCode>0</c:formatCode>
                <c:ptCount val="1"/>
                <c:pt idx="0">
                  <c:v>34.497494208883367</c:v>
                </c:pt>
              </c:numCache>
            </c:numRef>
          </c:val>
          <c:extLst>
            <c:ext xmlns:c16="http://schemas.microsoft.com/office/drawing/2014/chart" uri="{C3380CC4-5D6E-409C-BE32-E72D297353CC}">
              <c16:uniqueId val="{00000009-4C75-4118-9EFD-871A63CE6975}"/>
            </c:ext>
          </c:extLst>
        </c:ser>
        <c:ser>
          <c:idx val="10"/>
          <c:order val="10"/>
          <c:tx>
            <c:strRef>
              <c:f>notes!$T$15</c:f>
              <c:strCache>
                <c:ptCount val="1"/>
                <c:pt idx="0">
                  <c:v>2013/14</c:v>
                </c:pt>
              </c:strCache>
            </c:strRef>
          </c:tx>
          <c:spPr>
            <a:solidFill>
              <a:schemeClr val="accent5">
                <a:lumMod val="60000"/>
              </a:schemeClr>
            </a:solidFill>
            <a:ln>
              <a:noFill/>
            </a:ln>
            <a:effectLst/>
          </c:spPr>
          <c:invertIfNegative val="0"/>
          <c:val>
            <c:numRef>
              <c:f>notes!$T$49</c:f>
              <c:numCache>
                <c:formatCode>0</c:formatCode>
                <c:ptCount val="1"/>
                <c:pt idx="0">
                  <c:v>34.394876788556054</c:v>
                </c:pt>
              </c:numCache>
            </c:numRef>
          </c:val>
          <c:extLst>
            <c:ext xmlns:c16="http://schemas.microsoft.com/office/drawing/2014/chart" uri="{C3380CC4-5D6E-409C-BE32-E72D297353CC}">
              <c16:uniqueId val="{0000000A-4C75-4118-9EFD-871A63CE6975}"/>
            </c:ext>
          </c:extLst>
        </c:ser>
        <c:ser>
          <c:idx val="11"/>
          <c:order val="11"/>
          <c:tx>
            <c:strRef>
              <c:f>notes!$U$15</c:f>
              <c:strCache>
                <c:ptCount val="1"/>
                <c:pt idx="0">
                  <c:v>2014/15</c:v>
                </c:pt>
              </c:strCache>
            </c:strRef>
          </c:tx>
          <c:spPr>
            <a:solidFill>
              <a:schemeClr val="accent6">
                <a:lumMod val="60000"/>
              </a:schemeClr>
            </a:solidFill>
            <a:ln>
              <a:noFill/>
            </a:ln>
            <a:effectLst/>
          </c:spPr>
          <c:invertIfNegative val="0"/>
          <c:val>
            <c:numRef>
              <c:f>notes!$U$49</c:f>
              <c:numCache>
                <c:formatCode>0</c:formatCode>
                <c:ptCount val="1"/>
                <c:pt idx="0">
                  <c:v>33.796875000000007</c:v>
                </c:pt>
              </c:numCache>
            </c:numRef>
          </c:val>
          <c:extLst>
            <c:ext xmlns:c16="http://schemas.microsoft.com/office/drawing/2014/chart" uri="{C3380CC4-5D6E-409C-BE32-E72D297353CC}">
              <c16:uniqueId val="{0000000B-4C75-4118-9EFD-871A63CE6975}"/>
            </c:ext>
          </c:extLst>
        </c:ser>
        <c:ser>
          <c:idx val="12"/>
          <c:order val="12"/>
          <c:tx>
            <c:strRef>
              <c:f>notes!$V$15</c:f>
              <c:strCache>
                <c:ptCount val="1"/>
                <c:pt idx="0">
                  <c:v>2015/16</c:v>
                </c:pt>
              </c:strCache>
            </c:strRef>
          </c:tx>
          <c:spPr>
            <a:solidFill>
              <a:schemeClr val="accent1">
                <a:lumMod val="80000"/>
                <a:lumOff val="20000"/>
              </a:schemeClr>
            </a:solidFill>
            <a:ln>
              <a:noFill/>
            </a:ln>
            <a:effectLst/>
          </c:spPr>
          <c:invertIfNegative val="0"/>
          <c:val>
            <c:numRef>
              <c:f>notes!$V$49</c:f>
              <c:numCache>
                <c:formatCode>0</c:formatCode>
                <c:ptCount val="1"/>
                <c:pt idx="0">
                  <c:v>32.746513118834159</c:v>
                </c:pt>
              </c:numCache>
            </c:numRef>
          </c:val>
          <c:extLst>
            <c:ext xmlns:c16="http://schemas.microsoft.com/office/drawing/2014/chart" uri="{C3380CC4-5D6E-409C-BE32-E72D297353CC}">
              <c16:uniqueId val="{0000000C-4C75-4118-9EFD-871A63CE6975}"/>
            </c:ext>
          </c:extLst>
        </c:ser>
        <c:ser>
          <c:idx val="13"/>
          <c:order val="13"/>
          <c:tx>
            <c:strRef>
              <c:f>notes!$W$15</c:f>
              <c:strCache>
                <c:ptCount val="1"/>
                <c:pt idx="0">
                  <c:v>2016/17</c:v>
                </c:pt>
              </c:strCache>
            </c:strRef>
          </c:tx>
          <c:spPr>
            <a:solidFill>
              <a:schemeClr val="accent2">
                <a:lumMod val="80000"/>
                <a:lumOff val="20000"/>
              </a:schemeClr>
            </a:solidFill>
            <a:ln>
              <a:noFill/>
            </a:ln>
            <a:effectLst/>
          </c:spPr>
          <c:invertIfNegative val="0"/>
          <c:val>
            <c:numRef>
              <c:f>notes!$W$49</c:f>
              <c:numCache>
                <c:formatCode>0</c:formatCode>
                <c:ptCount val="1"/>
                <c:pt idx="0">
                  <c:v>33.615625000000009</c:v>
                </c:pt>
              </c:numCache>
            </c:numRef>
          </c:val>
          <c:extLst>
            <c:ext xmlns:c16="http://schemas.microsoft.com/office/drawing/2014/chart" uri="{C3380CC4-5D6E-409C-BE32-E72D297353CC}">
              <c16:uniqueId val="{0000000D-4C75-4118-9EFD-871A63CE6975}"/>
            </c:ext>
          </c:extLst>
        </c:ser>
        <c:ser>
          <c:idx val="14"/>
          <c:order val="14"/>
          <c:tx>
            <c:strRef>
              <c:f>notes!$X$15</c:f>
              <c:strCache>
                <c:ptCount val="1"/>
                <c:pt idx="0">
                  <c:v>2017/18</c:v>
                </c:pt>
              </c:strCache>
            </c:strRef>
          </c:tx>
          <c:spPr>
            <a:solidFill>
              <a:schemeClr val="accent3">
                <a:lumMod val="80000"/>
                <a:lumOff val="20000"/>
              </a:schemeClr>
            </a:solidFill>
            <a:ln>
              <a:noFill/>
            </a:ln>
            <a:effectLst/>
          </c:spPr>
          <c:invertIfNegative val="0"/>
          <c:val>
            <c:numRef>
              <c:f>notes!$X$49</c:f>
              <c:numCache>
                <c:formatCode>0</c:formatCode>
                <c:ptCount val="1"/>
                <c:pt idx="0">
                  <c:v>33.992672830119147</c:v>
                </c:pt>
              </c:numCache>
            </c:numRef>
          </c:val>
          <c:extLst>
            <c:ext xmlns:c16="http://schemas.microsoft.com/office/drawing/2014/chart" uri="{C3380CC4-5D6E-409C-BE32-E72D297353CC}">
              <c16:uniqueId val="{0000000E-4C75-4118-9EFD-871A63CE6975}"/>
            </c:ext>
          </c:extLst>
        </c:ser>
        <c:ser>
          <c:idx val="15"/>
          <c:order val="15"/>
          <c:tx>
            <c:strRef>
              <c:f>notes!$Y$15</c:f>
              <c:strCache>
                <c:ptCount val="1"/>
                <c:pt idx="0">
                  <c:v>2018/19</c:v>
                </c:pt>
              </c:strCache>
            </c:strRef>
          </c:tx>
          <c:spPr>
            <a:solidFill>
              <a:schemeClr val="accent4">
                <a:lumMod val="80000"/>
                <a:lumOff val="20000"/>
              </a:schemeClr>
            </a:solidFill>
            <a:ln>
              <a:noFill/>
            </a:ln>
            <a:effectLst/>
          </c:spPr>
          <c:invertIfNegative val="0"/>
          <c:val>
            <c:numRef>
              <c:f>notes!$Y$49</c:f>
              <c:numCache>
                <c:formatCode>0</c:formatCode>
                <c:ptCount val="1"/>
                <c:pt idx="0">
                  <c:v>34.440624999999997</c:v>
                </c:pt>
              </c:numCache>
            </c:numRef>
          </c:val>
          <c:extLst>
            <c:ext xmlns:c16="http://schemas.microsoft.com/office/drawing/2014/chart" uri="{C3380CC4-5D6E-409C-BE32-E72D297353CC}">
              <c16:uniqueId val="{0000000F-4C75-4118-9EFD-871A63CE6975}"/>
            </c:ext>
          </c:extLst>
        </c:ser>
        <c:dLbls>
          <c:showLegendKey val="0"/>
          <c:showVal val="0"/>
          <c:showCatName val="0"/>
          <c:showSerName val="0"/>
          <c:showPercent val="0"/>
          <c:showBubbleSize val="0"/>
        </c:dLbls>
        <c:gapWidth val="219"/>
        <c:overlap val="-27"/>
        <c:axId val="893992816"/>
        <c:axId val="894003632"/>
      </c:barChart>
      <c:catAx>
        <c:axId val="89399281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94003632"/>
        <c:crosses val="autoZero"/>
        <c:auto val="1"/>
        <c:lblAlgn val="ctr"/>
        <c:lblOffset val="100"/>
        <c:noMultiLvlLbl val="0"/>
      </c:catAx>
      <c:valAx>
        <c:axId val="8940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 RECYCLED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9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Median Income against Achievement</a:t>
            </a:r>
            <a:r>
              <a:rPr lang="en-GB" baseline="0"/>
              <a:t> in School 2014/15</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notes!$X$90:$X$121</c:f>
              <c:numCache>
                <c:formatCode>0.0</c:formatCode>
                <c:ptCount val="32"/>
                <c:pt idx="0">
                  <c:v>54</c:v>
                </c:pt>
                <c:pt idx="1">
                  <c:v>70.099999999999994</c:v>
                </c:pt>
                <c:pt idx="2">
                  <c:v>55</c:v>
                </c:pt>
                <c:pt idx="3">
                  <c:v>60</c:v>
                </c:pt>
                <c:pt idx="4">
                  <c:v>68</c:v>
                </c:pt>
                <c:pt idx="5">
                  <c:v>56.4</c:v>
                </c:pt>
                <c:pt idx="6">
                  <c:v>59.6</c:v>
                </c:pt>
                <c:pt idx="7">
                  <c:v>62.1</c:v>
                </c:pt>
                <c:pt idx="8">
                  <c:v>54.5</c:v>
                </c:pt>
                <c:pt idx="9">
                  <c:v>57.7</c:v>
                </c:pt>
                <c:pt idx="10">
                  <c:v>60.4</c:v>
                </c:pt>
                <c:pt idx="11">
                  <c:v>62.6</c:v>
                </c:pt>
                <c:pt idx="12">
                  <c:v>54.6</c:v>
                </c:pt>
                <c:pt idx="13">
                  <c:v>60.5</c:v>
                </c:pt>
                <c:pt idx="14">
                  <c:v>57.7</c:v>
                </c:pt>
                <c:pt idx="15">
                  <c:v>57.5</c:v>
                </c:pt>
                <c:pt idx="16">
                  <c:v>65.2</c:v>
                </c:pt>
                <c:pt idx="17">
                  <c:v>57.9</c:v>
                </c:pt>
                <c:pt idx="18">
                  <c:v>67.2</c:v>
                </c:pt>
                <c:pt idx="19">
                  <c:v>73.2</c:v>
                </c:pt>
                <c:pt idx="20">
                  <c:v>56.5</c:v>
                </c:pt>
                <c:pt idx="21">
                  <c:v>51.9</c:v>
                </c:pt>
                <c:pt idx="22">
                  <c:v>60</c:v>
                </c:pt>
                <c:pt idx="23">
                  <c:v>59.4</c:v>
                </c:pt>
                <c:pt idx="24">
                  <c:v>63.4</c:v>
                </c:pt>
                <c:pt idx="25">
                  <c:v>64.7</c:v>
                </c:pt>
                <c:pt idx="26">
                  <c:v>64.3</c:v>
                </c:pt>
                <c:pt idx="27">
                  <c:v>70.400000000000006</c:v>
                </c:pt>
                <c:pt idx="28">
                  <c:v>64.599999999999994</c:v>
                </c:pt>
                <c:pt idx="29">
                  <c:v>57.4</c:v>
                </c:pt>
                <c:pt idx="30">
                  <c:v>58.2</c:v>
                </c:pt>
                <c:pt idx="31">
                  <c:v>67.5</c:v>
                </c:pt>
              </c:numCache>
            </c:numRef>
          </c:xVal>
          <c:yVal>
            <c:numRef>
              <c:f>notes!$Y$90:$Y$121</c:f>
              <c:numCache>
                <c:formatCode>General</c:formatCode>
                <c:ptCount val="32"/>
              </c:numCache>
            </c:numRef>
          </c:yVal>
          <c:smooth val="0"/>
          <c:extLst>
            <c:ext xmlns:c16="http://schemas.microsoft.com/office/drawing/2014/chart" uri="{C3380CC4-5D6E-409C-BE32-E72D297353CC}">
              <c16:uniqueId val="{00000000-B6C8-43E9-8E20-45E61B9F7F7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backward val="8"/>
            <c:dispRSqr val="0"/>
            <c:dispEq val="0"/>
          </c:trendline>
          <c:xVal>
            <c:numRef>
              <c:f>notes!$X$90:$X$121</c:f>
              <c:numCache>
                <c:formatCode>0.0</c:formatCode>
                <c:ptCount val="32"/>
                <c:pt idx="0">
                  <c:v>54</c:v>
                </c:pt>
                <c:pt idx="1">
                  <c:v>70.099999999999994</c:v>
                </c:pt>
                <c:pt idx="2">
                  <c:v>55</c:v>
                </c:pt>
                <c:pt idx="3">
                  <c:v>60</c:v>
                </c:pt>
                <c:pt idx="4">
                  <c:v>68</c:v>
                </c:pt>
                <c:pt idx="5">
                  <c:v>56.4</c:v>
                </c:pt>
                <c:pt idx="6">
                  <c:v>59.6</c:v>
                </c:pt>
                <c:pt idx="7">
                  <c:v>62.1</c:v>
                </c:pt>
                <c:pt idx="8">
                  <c:v>54.5</c:v>
                </c:pt>
                <c:pt idx="9">
                  <c:v>57.7</c:v>
                </c:pt>
                <c:pt idx="10">
                  <c:v>60.4</c:v>
                </c:pt>
                <c:pt idx="11">
                  <c:v>62.6</c:v>
                </c:pt>
                <c:pt idx="12">
                  <c:v>54.6</c:v>
                </c:pt>
                <c:pt idx="13">
                  <c:v>60.5</c:v>
                </c:pt>
                <c:pt idx="14">
                  <c:v>57.7</c:v>
                </c:pt>
                <c:pt idx="15">
                  <c:v>57.5</c:v>
                </c:pt>
                <c:pt idx="16">
                  <c:v>65.2</c:v>
                </c:pt>
                <c:pt idx="17">
                  <c:v>57.9</c:v>
                </c:pt>
                <c:pt idx="18">
                  <c:v>67.2</c:v>
                </c:pt>
                <c:pt idx="19">
                  <c:v>73.2</c:v>
                </c:pt>
                <c:pt idx="20">
                  <c:v>56.5</c:v>
                </c:pt>
                <c:pt idx="21">
                  <c:v>51.9</c:v>
                </c:pt>
                <c:pt idx="22">
                  <c:v>60</c:v>
                </c:pt>
                <c:pt idx="23">
                  <c:v>59.4</c:v>
                </c:pt>
                <c:pt idx="24">
                  <c:v>63.4</c:v>
                </c:pt>
                <c:pt idx="25">
                  <c:v>64.7</c:v>
                </c:pt>
                <c:pt idx="26">
                  <c:v>64.3</c:v>
                </c:pt>
                <c:pt idx="27">
                  <c:v>70.400000000000006</c:v>
                </c:pt>
                <c:pt idx="28">
                  <c:v>64.599999999999994</c:v>
                </c:pt>
                <c:pt idx="29">
                  <c:v>57.4</c:v>
                </c:pt>
                <c:pt idx="30">
                  <c:v>58.2</c:v>
                </c:pt>
                <c:pt idx="31">
                  <c:v>67.5</c:v>
                </c:pt>
              </c:numCache>
            </c:numRef>
          </c:xVal>
          <c:yVal>
            <c:numRef>
              <c:f>notes!$V$90:$V$121</c:f>
              <c:numCache>
                <c:formatCode>0</c:formatCode>
                <c:ptCount val="32"/>
                <c:pt idx="0">
                  <c:v>21800</c:v>
                </c:pt>
                <c:pt idx="1">
                  <c:v>27100</c:v>
                </c:pt>
                <c:pt idx="2">
                  <c:v>24400</c:v>
                </c:pt>
                <c:pt idx="3">
                  <c:v>22700</c:v>
                </c:pt>
                <c:pt idx="4">
                  <c:v>28100</c:v>
                </c:pt>
                <c:pt idx="5">
                  <c:v>33100</c:v>
                </c:pt>
                <c:pt idx="6">
                  <c:v>25100</c:v>
                </c:pt>
                <c:pt idx="7">
                  <c:v>24600</c:v>
                </c:pt>
                <c:pt idx="8">
                  <c:v>25300</c:v>
                </c:pt>
                <c:pt idx="9">
                  <c:v>24600</c:v>
                </c:pt>
                <c:pt idx="10">
                  <c:v>26000</c:v>
                </c:pt>
                <c:pt idx="11">
                  <c:v>30100</c:v>
                </c:pt>
                <c:pt idx="12">
                  <c:v>25800</c:v>
                </c:pt>
                <c:pt idx="13">
                  <c:v>26100</c:v>
                </c:pt>
                <c:pt idx="14">
                  <c:v>24900</c:v>
                </c:pt>
                <c:pt idx="15">
                  <c:v>25300</c:v>
                </c:pt>
                <c:pt idx="16">
                  <c:v>24700</c:v>
                </c:pt>
                <c:pt idx="17">
                  <c:v>31000</c:v>
                </c:pt>
                <c:pt idx="18">
                  <c:v>38700</c:v>
                </c:pt>
                <c:pt idx="19">
                  <c:v>29100</c:v>
                </c:pt>
                <c:pt idx="20">
                  <c:v>27300</c:v>
                </c:pt>
                <c:pt idx="21">
                  <c:v>24900</c:v>
                </c:pt>
                <c:pt idx="22">
                  <c:v>27600</c:v>
                </c:pt>
                <c:pt idx="23">
                  <c:v>20200</c:v>
                </c:pt>
                <c:pt idx="24">
                  <c:v>25700</c:v>
                </c:pt>
                <c:pt idx="25">
                  <c:v>35800</c:v>
                </c:pt>
                <c:pt idx="26">
                  <c:v>27700</c:v>
                </c:pt>
                <c:pt idx="27">
                  <c:v>25900</c:v>
                </c:pt>
                <c:pt idx="28">
                  <c:v>26600</c:v>
                </c:pt>
                <c:pt idx="29">
                  <c:v>22700</c:v>
                </c:pt>
                <c:pt idx="30">
                  <c:v>32900</c:v>
                </c:pt>
                <c:pt idx="31">
                  <c:v>35100</c:v>
                </c:pt>
              </c:numCache>
            </c:numRef>
          </c:yVal>
          <c:smooth val="0"/>
          <c:extLst>
            <c:ext xmlns:c16="http://schemas.microsoft.com/office/drawing/2014/chart" uri="{C3380CC4-5D6E-409C-BE32-E72D297353CC}">
              <c16:uniqueId val="{00000001-B6C8-43E9-8E20-45E61B9F7F74}"/>
            </c:ext>
          </c:extLst>
        </c:ser>
        <c:dLbls>
          <c:showLegendKey val="0"/>
          <c:showVal val="0"/>
          <c:showCatName val="0"/>
          <c:showSerName val="0"/>
          <c:showPercent val="0"/>
          <c:showBubbleSize val="0"/>
        </c:dLbls>
        <c:axId val="228927648"/>
        <c:axId val="228927232"/>
      </c:scatterChart>
      <c:valAx>
        <c:axId val="228927648"/>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27232"/>
        <c:crosses val="autoZero"/>
        <c:crossBetween val="midCat"/>
      </c:valAx>
      <c:valAx>
        <c:axId val="228927232"/>
        <c:scaling>
          <c:orientation val="minMax"/>
          <c:min val="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2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142876</xdr:colOff>
      <xdr:row>0</xdr:row>
      <xdr:rowOff>190500</xdr:rowOff>
    </xdr:from>
    <xdr:ext cx="1433080" cy="640773"/>
    <xdr:pic>
      <xdr:nvPicPr>
        <xdr:cNvPr id="2" name="Picture 1" title="OCR logo">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grayscl/>
        </a:blip>
        <a:stretch>
          <a:fillRect/>
        </a:stretch>
      </xdr:blipFill>
      <xdr:spPr>
        <a:xfrm>
          <a:off x="142876" y="190500"/>
          <a:ext cx="1433080" cy="64077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320064</xdr:colOff>
      <xdr:row>54</xdr:row>
      <xdr:rowOff>77880</xdr:rowOff>
    </xdr:from>
    <xdr:to>
      <xdr:col>15</xdr:col>
      <xdr:colOff>622487</xdr:colOff>
      <xdr:row>83</xdr:row>
      <xdr:rowOff>176212</xdr:rowOff>
    </xdr:to>
    <xdr:graphicFrame macro="">
      <xdr:nvGraphicFramePr>
        <xdr:cNvPr id="8" name="Chart 1">
          <a:extLst>
            <a:ext uri="{FF2B5EF4-FFF2-40B4-BE49-F238E27FC236}">
              <a16:creationId xmlns:a16="http://schemas.microsoft.com/office/drawing/2014/main" id="{DA93EB3C-758C-4E5B-B77C-441B99BCE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221316</xdr:colOff>
      <xdr:row>55</xdr:row>
      <xdr:rowOff>134470</xdr:rowOff>
    </xdr:from>
    <xdr:to>
      <xdr:col>27</xdr:col>
      <xdr:colOff>442632</xdr:colOff>
      <xdr:row>78</xdr:row>
      <xdr:rowOff>117660</xdr:rowOff>
    </xdr:to>
    <xdr:graphicFrame macro="">
      <xdr:nvGraphicFramePr>
        <xdr:cNvPr id="19" name="Chart 18">
          <a:extLst>
            <a:ext uri="{FF2B5EF4-FFF2-40B4-BE49-F238E27FC236}">
              <a16:creationId xmlns:a16="http://schemas.microsoft.com/office/drawing/2014/main" id="{D79C430A-3F41-4313-BA4A-B2F79DACA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238124</xdr:colOff>
      <xdr:row>55</xdr:row>
      <xdr:rowOff>145676</xdr:rowOff>
    </xdr:from>
    <xdr:to>
      <xdr:col>28</xdr:col>
      <xdr:colOff>593912</xdr:colOff>
      <xdr:row>81</xdr:row>
      <xdr:rowOff>72837</xdr:rowOff>
    </xdr:to>
    <xdr:graphicFrame macro="">
      <xdr:nvGraphicFramePr>
        <xdr:cNvPr id="20" name="Chart 19">
          <a:extLst>
            <a:ext uri="{FF2B5EF4-FFF2-40B4-BE49-F238E27FC236}">
              <a16:creationId xmlns:a16="http://schemas.microsoft.com/office/drawing/2014/main" id="{76E8565D-39DA-436D-A5E5-2F84C29A5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145676</xdr:colOff>
      <xdr:row>98</xdr:row>
      <xdr:rowOff>127185</xdr:rowOff>
    </xdr:from>
    <xdr:to>
      <xdr:col>33</xdr:col>
      <xdr:colOff>154082</xdr:colOff>
      <xdr:row>117</xdr:row>
      <xdr:rowOff>95249</xdr:rowOff>
    </xdr:to>
    <xdr:graphicFrame macro="">
      <xdr:nvGraphicFramePr>
        <xdr:cNvPr id="7" name="Chart 6">
          <a:extLst>
            <a:ext uri="{FF2B5EF4-FFF2-40B4-BE49-F238E27FC236}">
              <a16:creationId xmlns:a16="http://schemas.microsoft.com/office/drawing/2014/main" id="{0541F8B0-61D7-47F7-BDDE-7D9D60EDE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tabSelected="1" topLeftCell="A13" zoomScale="85" zoomScaleNormal="85" workbookViewId="0">
      <selection activeCell="H27" sqref="H27"/>
    </sheetView>
  </sheetViews>
  <sheetFormatPr defaultColWidth="9.19921875" defaultRowHeight="13.5" x14ac:dyDescent="0.35"/>
  <cols>
    <col min="1" max="1" width="25.73046875" style="2" customWidth="1"/>
    <col min="2" max="2" width="81.265625" style="2" customWidth="1"/>
    <col min="3" max="16384" width="9.19921875" style="3"/>
  </cols>
  <sheetData>
    <row r="1" spans="1:2" ht="75.75" customHeight="1" x14ac:dyDescent="0.35"/>
    <row r="2" spans="1:2" ht="11.25" customHeight="1" x14ac:dyDescent="0.35"/>
    <row r="3" spans="1:2" ht="60" customHeight="1" x14ac:dyDescent="0.35">
      <c r="A3" s="74" t="s">
        <v>133</v>
      </c>
      <c r="B3" s="74"/>
    </row>
    <row r="4" spans="1:2" ht="12" customHeight="1" x14ac:dyDescent="0.35">
      <c r="A4" s="4"/>
      <c r="B4" s="4"/>
    </row>
    <row r="5" spans="1:2" ht="54" customHeight="1" x14ac:dyDescent="0.35">
      <c r="A5" s="74" t="s">
        <v>132</v>
      </c>
      <c r="B5" s="74"/>
    </row>
    <row r="6" spans="1:2" ht="12" customHeight="1" x14ac:dyDescent="0.35">
      <c r="A6" s="75"/>
      <c r="B6" s="75"/>
    </row>
    <row r="7" spans="1:2" ht="27" customHeight="1" x14ac:dyDescent="0.55000000000000004">
      <c r="A7" s="79" t="s">
        <v>131</v>
      </c>
      <c r="B7" s="80"/>
    </row>
    <row r="8" spans="1:2" ht="27" customHeight="1" x14ac:dyDescent="0.35">
      <c r="A8" s="75" t="s">
        <v>141</v>
      </c>
      <c r="B8" s="75"/>
    </row>
    <row r="9" spans="1:2" ht="15.75" customHeight="1" x14ac:dyDescent="0.35">
      <c r="A9" s="4"/>
      <c r="B9" s="4"/>
    </row>
    <row r="10" spans="1:2" ht="59.25" customHeight="1" x14ac:dyDescent="0.55000000000000004">
      <c r="A10" s="76" t="s">
        <v>142</v>
      </c>
      <c r="B10" s="77"/>
    </row>
    <row r="11" spans="1:2" ht="15" customHeight="1" x14ac:dyDescent="0.55000000000000004">
      <c r="A11" s="5"/>
      <c r="B11" s="6"/>
    </row>
    <row r="12" spans="1:2" s="9" customFormat="1" ht="15" x14ac:dyDescent="0.4">
      <c r="A12" s="7" t="s">
        <v>45</v>
      </c>
      <c r="B12" s="8"/>
    </row>
    <row r="13" spans="1:2" s="9" customFormat="1" ht="88.5" customHeight="1" x14ac:dyDescent="0.4">
      <c r="A13" s="78" t="s">
        <v>134</v>
      </c>
      <c r="B13" s="73"/>
    </row>
    <row r="14" spans="1:2" s="9" customFormat="1" ht="11.25" customHeight="1" x14ac:dyDescent="0.4">
      <c r="A14" s="10"/>
      <c r="B14" s="8"/>
    </row>
    <row r="15" spans="1:2" s="9" customFormat="1" ht="15" x14ac:dyDescent="0.4">
      <c r="A15" s="81" t="s">
        <v>49</v>
      </c>
      <c r="B15" s="73"/>
    </row>
    <row r="16" spans="1:2" s="9" customFormat="1" ht="52.5" customHeight="1" x14ac:dyDescent="0.4">
      <c r="A16" s="78" t="s">
        <v>51</v>
      </c>
      <c r="B16" s="73"/>
    </row>
    <row r="17" spans="1:2" s="9" customFormat="1" ht="17.25" customHeight="1" x14ac:dyDescent="0.4">
      <c r="A17" s="72"/>
      <c r="B17" s="73"/>
    </row>
    <row r="18" spans="1:2" s="9" customFormat="1" ht="34.5" customHeight="1" x14ac:dyDescent="0.4">
      <c r="A18" s="78" t="s">
        <v>153</v>
      </c>
      <c r="B18" s="73"/>
    </row>
    <row r="19" spans="1:2" s="9" customFormat="1" ht="51" customHeight="1" x14ac:dyDescent="0.4">
      <c r="A19" s="78" t="s">
        <v>135</v>
      </c>
      <c r="B19" s="73"/>
    </row>
    <row r="20" spans="1:2" s="9" customFormat="1" ht="36.75" customHeight="1" x14ac:dyDescent="0.4">
      <c r="A20" s="78" t="s">
        <v>46</v>
      </c>
      <c r="B20" s="73"/>
    </row>
    <row r="21" spans="1:2" s="9" customFormat="1" ht="44.25" customHeight="1" x14ac:dyDescent="0.4">
      <c r="A21" s="82" t="s">
        <v>50</v>
      </c>
      <c r="B21" s="82"/>
    </row>
    <row r="22" spans="1:2" ht="13.9" thickBot="1" x14ac:dyDescent="0.4">
      <c r="A22" s="11"/>
    </row>
    <row r="23" spans="1:2" ht="20.25" customHeight="1" thickBot="1" x14ac:dyDescent="0.4">
      <c r="A23" s="12" t="s">
        <v>47</v>
      </c>
      <c r="B23" s="13" t="s">
        <v>48</v>
      </c>
    </row>
    <row r="24" spans="1:2" ht="27.4" thickBot="1" x14ac:dyDescent="0.4">
      <c r="A24" s="14" t="s">
        <v>116</v>
      </c>
      <c r="B24" s="15" t="s">
        <v>117</v>
      </c>
    </row>
    <row r="25" spans="1:2" ht="22.5" customHeight="1" thickBot="1" x14ac:dyDescent="0.4">
      <c r="A25" s="14" t="s">
        <v>80</v>
      </c>
      <c r="B25" s="15" t="s">
        <v>140</v>
      </c>
    </row>
    <row r="26" spans="1:2" ht="27.4" thickBot="1" x14ac:dyDescent="0.4">
      <c r="A26" s="16" t="s">
        <v>63</v>
      </c>
      <c r="B26" s="17" t="s">
        <v>81</v>
      </c>
    </row>
    <row r="27" spans="1:2" ht="180" customHeight="1" thickBot="1" x14ac:dyDescent="0.4">
      <c r="A27" s="14" t="s">
        <v>136</v>
      </c>
      <c r="B27" s="18" t="s">
        <v>155</v>
      </c>
    </row>
    <row r="28" spans="1:2" ht="121.9" thickBot="1" x14ac:dyDescent="0.4">
      <c r="A28" s="14" t="s">
        <v>137</v>
      </c>
      <c r="B28" s="19" t="s">
        <v>156</v>
      </c>
    </row>
    <row r="29" spans="1:2" ht="67.900000000000006" thickBot="1" x14ac:dyDescent="0.4">
      <c r="A29" s="20" t="s">
        <v>150</v>
      </c>
      <c r="B29" s="1" t="s">
        <v>151</v>
      </c>
    </row>
    <row r="30" spans="1:2" ht="67.900000000000006" thickBot="1" x14ac:dyDescent="0.4">
      <c r="A30" s="20" t="s">
        <v>147</v>
      </c>
      <c r="B30" s="1" t="s">
        <v>148</v>
      </c>
    </row>
    <row r="31" spans="1:2" ht="109.5" customHeight="1" thickBot="1" x14ac:dyDescent="0.4">
      <c r="A31" s="16" t="s">
        <v>138</v>
      </c>
      <c r="B31" s="18" t="s">
        <v>158</v>
      </c>
    </row>
    <row r="32" spans="1:2" ht="80.25" customHeight="1" thickBot="1" x14ac:dyDescent="0.4">
      <c r="A32" s="14" t="s">
        <v>139</v>
      </c>
      <c r="B32" s="18" t="s">
        <v>157</v>
      </c>
    </row>
    <row r="33" spans="1:2" ht="24" customHeight="1" x14ac:dyDescent="0.35"/>
    <row r="34" spans="1:2" ht="75.75" customHeight="1" x14ac:dyDescent="0.35">
      <c r="A34" s="71" t="s">
        <v>154</v>
      </c>
      <c r="B34" s="71"/>
    </row>
  </sheetData>
  <mergeCells count="15">
    <mergeCell ref="A34:B34"/>
    <mergeCell ref="A17:B17"/>
    <mergeCell ref="A3:B3"/>
    <mergeCell ref="A5:B5"/>
    <mergeCell ref="A6:B6"/>
    <mergeCell ref="A8:B8"/>
    <mergeCell ref="A10:B10"/>
    <mergeCell ref="A18:B18"/>
    <mergeCell ref="A19:B19"/>
    <mergeCell ref="A7:B7"/>
    <mergeCell ref="A20:B20"/>
    <mergeCell ref="A13:B13"/>
    <mergeCell ref="A15:B15"/>
    <mergeCell ref="A16:B16"/>
    <mergeCell ref="A21:B21"/>
  </mergeCells>
  <printOptions horizontalCentered="1"/>
  <pageMargins left="0.59055118110236227" right="0.59055118110236227" top="0.39370078740157483" bottom="0.39370078740157483" header="0" footer="0"/>
  <pageSetup paperSize="9" scale="89" fitToHeight="2" orientation="portrait" horizontalDpi="4294967293" r:id="rId1"/>
  <headerFooter differentFirst="1">
    <oddHeader>&amp;C&amp;P</oddHead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145"/>
  <sheetViews>
    <sheetView zoomScale="85" zoomScaleNormal="85" workbookViewId="0">
      <pane xSplit="2" ySplit="3" topLeftCell="C4" activePane="bottomRight" state="frozen"/>
      <selection pane="topRight" activeCell="C1" sqref="C1"/>
      <selection pane="bottomLeft" activeCell="A4" sqref="A4"/>
      <selection pane="bottomRight" activeCell="P35" sqref="P35"/>
    </sheetView>
  </sheetViews>
  <sheetFormatPr defaultRowHeight="12.75" x14ac:dyDescent="0.35"/>
  <cols>
    <col min="1" max="1" width="12.46484375" style="22" customWidth="1"/>
    <col min="2" max="2" width="24.73046875" style="22" bestFit="1" customWidth="1"/>
    <col min="3" max="3" width="24.73046875" style="22" customWidth="1"/>
    <col min="4" max="4" width="9.19921875" style="24"/>
    <col min="5" max="18" width="9.19921875" style="22"/>
    <col min="19" max="20" width="9.19921875" style="24"/>
    <col min="21" max="34" width="9.19921875" style="22"/>
    <col min="35" max="36" width="9.19921875" style="24"/>
    <col min="37" max="49" width="9.19921875" style="22"/>
    <col min="50" max="50" width="9.19921875" style="26"/>
    <col min="51" max="51" width="9.19921875" style="22"/>
    <col min="52" max="52" width="9.19921875" style="24"/>
    <col min="53" max="67" width="9.19921875" style="22"/>
    <col min="68" max="76" width="10.46484375" style="22" customWidth="1"/>
    <col min="77" max="78" width="9.19921875" style="24"/>
    <col min="79" max="93" width="9.19921875" style="22"/>
    <col min="94" max="94" width="9.19921875" style="24"/>
    <col min="95" max="252" width="9.19921875" style="22"/>
    <col min="253" max="253" width="10.796875" style="22" bestFit="1" customWidth="1"/>
    <col min="254" max="254" width="9.19921875" style="22"/>
    <col min="255" max="255" width="21.73046875" style="22" customWidth="1"/>
    <col min="256" max="274" width="9.19921875" style="22"/>
    <col min="275" max="275" width="9.53125" style="22" bestFit="1" customWidth="1"/>
    <col min="276" max="508" width="9.19921875" style="22"/>
    <col min="509" max="509" width="10.796875" style="22" bestFit="1" customWidth="1"/>
    <col min="510" max="510" width="9.19921875" style="22"/>
    <col min="511" max="511" width="21.73046875" style="22" customWidth="1"/>
    <col min="512" max="530" width="9.19921875" style="22"/>
    <col min="531" max="531" width="9.53125" style="22" bestFit="1" customWidth="1"/>
    <col min="532" max="764" width="9.19921875" style="22"/>
    <col min="765" max="765" width="10.796875" style="22" bestFit="1" customWidth="1"/>
    <col min="766" max="766" width="9.19921875" style="22"/>
    <col min="767" max="767" width="21.73046875" style="22" customWidth="1"/>
    <col min="768" max="786" width="9.19921875" style="22"/>
    <col min="787" max="787" width="9.53125" style="22" bestFit="1" customWidth="1"/>
    <col min="788" max="1020" width="9.19921875" style="22"/>
    <col min="1021" max="1021" width="10.796875" style="22" bestFit="1" customWidth="1"/>
    <col min="1022" max="1022" width="9.19921875" style="22"/>
    <col min="1023" max="1023" width="21.73046875" style="22" customWidth="1"/>
    <col min="1024" max="1042" width="9.19921875" style="22"/>
    <col min="1043" max="1043" width="9.53125" style="22" bestFit="1" customWidth="1"/>
    <col min="1044" max="1276" width="9.19921875" style="22"/>
    <col min="1277" max="1277" width="10.796875" style="22" bestFit="1" customWidth="1"/>
    <col min="1278" max="1278" width="9.19921875" style="22"/>
    <col min="1279" max="1279" width="21.73046875" style="22" customWidth="1"/>
    <col min="1280" max="1298" width="9.19921875" style="22"/>
    <col min="1299" max="1299" width="9.53125" style="22" bestFit="1" customWidth="1"/>
    <col min="1300" max="1532" width="9.19921875" style="22"/>
    <col min="1533" max="1533" width="10.796875" style="22" bestFit="1" customWidth="1"/>
    <col min="1534" max="1534" width="9.19921875" style="22"/>
    <col min="1535" max="1535" width="21.73046875" style="22" customWidth="1"/>
    <col min="1536" max="1554" width="9.19921875" style="22"/>
    <col min="1555" max="1555" width="9.53125" style="22" bestFit="1" customWidth="1"/>
    <col min="1556" max="1788" width="9.19921875" style="22"/>
    <col min="1789" max="1789" width="10.796875" style="22" bestFit="1" customWidth="1"/>
    <col min="1790" max="1790" width="9.19921875" style="22"/>
    <col min="1791" max="1791" width="21.73046875" style="22" customWidth="1"/>
    <col min="1792" max="1810" width="9.19921875" style="22"/>
    <col min="1811" max="1811" width="9.53125" style="22" bestFit="1" customWidth="1"/>
    <col min="1812" max="2044" width="9.19921875" style="22"/>
    <col min="2045" max="2045" width="10.796875" style="22" bestFit="1" customWidth="1"/>
    <col min="2046" max="2046" width="9.19921875" style="22"/>
    <col min="2047" max="2047" width="21.73046875" style="22" customWidth="1"/>
    <col min="2048" max="2066" width="9.19921875" style="22"/>
    <col min="2067" max="2067" width="9.53125" style="22" bestFit="1" customWidth="1"/>
    <col min="2068" max="2300" width="9.19921875" style="22"/>
    <col min="2301" max="2301" width="10.796875" style="22" bestFit="1" customWidth="1"/>
    <col min="2302" max="2302" width="9.19921875" style="22"/>
    <col min="2303" max="2303" width="21.73046875" style="22" customWidth="1"/>
    <col min="2304" max="2322" width="9.19921875" style="22"/>
    <col min="2323" max="2323" width="9.53125" style="22" bestFit="1" customWidth="1"/>
    <col min="2324" max="2556" width="9.19921875" style="22"/>
    <col min="2557" max="2557" width="10.796875" style="22" bestFit="1" customWidth="1"/>
    <col min="2558" max="2558" width="9.19921875" style="22"/>
    <col min="2559" max="2559" width="21.73046875" style="22" customWidth="1"/>
    <col min="2560" max="2578" width="9.19921875" style="22"/>
    <col min="2579" max="2579" width="9.53125" style="22" bestFit="1" customWidth="1"/>
    <col min="2580" max="2812" width="9.19921875" style="22"/>
    <col min="2813" max="2813" width="10.796875" style="22" bestFit="1" customWidth="1"/>
    <col min="2814" max="2814" width="9.19921875" style="22"/>
    <col min="2815" max="2815" width="21.73046875" style="22" customWidth="1"/>
    <col min="2816" max="2834" width="9.19921875" style="22"/>
    <col min="2835" max="2835" width="9.53125" style="22" bestFit="1" customWidth="1"/>
    <col min="2836" max="3068" width="9.19921875" style="22"/>
    <col min="3069" max="3069" width="10.796875" style="22" bestFit="1" customWidth="1"/>
    <col min="3070" max="3070" width="9.19921875" style="22"/>
    <col min="3071" max="3071" width="21.73046875" style="22" customWidth="1"/>
    <col min="3072" max="3090" width="9.19921875" style="22"/>
    <col min="3091" max="3091" width="9.53125" style="22" bestFit="1" customWidth="1"/>
    <col min="3092" max="3324" width="9.19921875" style="22"/>
    <col min="3325" max="3325" width="10.796875" style="22" bestFit="1" customWidth="1"/>
    <col min="3326" max="3326" width="9.19921875" style="22"/>
    <col min="3327" max="3327" width="21.73046875" style="22" customWidth="1"/>
    <col min="3328" max="3346" width="9.19921875" style="22"/>
    <col min="3347" max="3347" width="9.53125" style="22" bestFit="1" customWidth="1"/>
    <col min="3348" max="3580" width="9.19921875" style="22"/>
    <col min="3581" max="3581" width="10.796875" style="22" bestFit="1" customWidth="1"/>
    <col min="3582" max="3582" width="9.19921875" style="22"/>
    <col min="3583" max="3583" width="21.73046875" style="22" customWidth="1"/>
    <col min="3584" max="3602" width="9.19921875" style="22"/>
    <col min="3603" max="3603" width="9.53125" style="22" bestFit="1" customWidth="1"/>
    <col min="3604" max="3836" width="9.19921875" style="22"/>
    <col min="3837" max="3837" width="10.796875" style="22" bestFit="1" customWidth="1"/>
    <col min="3838" max="3838" width="9.19921875" style="22"/>
    <col min="3839" max="3839" width="21.73046875" style="22" customWidth="1"/>
    <col min="3840" max="3858" width="9.19921875" style="22"/>
    <col min="3859" max="3859" width="9.53125" style="22" bestFit="1" customWidth="1"/>
    <col min="3860" max="4092" width="9.19921875" style="22"/>
    <col min="4093" max="4093" width="10.796875" style="22" bestFit="1" customWidth="1"/>
    <col min="4094" max="4094" width="9.19921875" style="22"/>
    <col min="4095" max="4095" width="21.73046875" style="22" customWidth="1"/>
    <col min="4096" max="4114" width="9.19921875" style="22"/>
    <col min="4115" max="4115" width="9.53125" style="22" bestFit="1" customWidth="1"/>
    <col min="4116" max="4348" width="9.19921875" style="22"/>
    <col min="4349" max="4349" width="10.796875" style="22" bestFit="1" customWidth="1"/>
    <col min="4350" max="4350" width="9.19921875" style="22"/>
    <col min="4351" max="4351" width="21.73046875" style="22" customWidth="1"/>
    <col min="4352" max="4370" width="9.19921875" style="22"/>
    <col min="4371" max="4371" width="9.53125" style="22" bestFit="1" customWidth="1"/>
    <col min="4372" max="4604" width="9.19921875" style="22"/>
    <col min="4605" max="4605" width="10.796875" style="22" bestFit="1" customWidth="1"/>
    <col min="4606" max="4606" width="9.19921875" style="22"/>
    <col min="4607" max="4607" width="21.73046875" style="22" customWidth="1"/>
    <col min="4608" max="4626" width="9.19921875" style="22"/>
    <col min="4627" max="4627" width="9.53125" style="22" bestFit="1" customWidth="1"/>
    <col min="4628" max="4860" width="9.19921875" style="22"/>
    <col min="4861" max="4861" width="10.796875" style="22" bestFit="1" customWidth="1"/>
    <col min="4862" max="4862" width="9.19921875" style="22"/>
    <col min="4863" max="4863" width="21.73046875" style="22" customWidth="1"/>
    <col min="4864" max="4882" width="9.19921875" style="22"/>
    <col min="4883" max="4883" width="9.53125" style="22" bestFit="1" customWidth="1"/>
    <col min="4884" max="5116" width="9.19921875" style="22"/>
    <col min="5117" max="5117" width="10.796875" style="22" bestFit="1" customWidth="1"/>
    <col min="5118" max="5118" width="9.19921875" style="22"/>
    <col min="5119" max="5119" width="21.73046875" style="22" customWidth="1"/>
    <col min="5120" max="5138" width="9.19921875" style="22"/>
    <col min="5139" max="5139" width="9.53125" style="22" bestFit="1" customWidth="1"/>
    <col min="5140" max="5372" width="9.19921875" style="22"/>
    <col min="5373" max="5373" width="10.796875" style="22" bestFit="1" customWidth="1"/>
    <col min="5374" max="5374" width="9.19921875" style="22"/>
    <col min="5375" max="5375" width="21.73046875" style="22" customWidth="1"/>
    <col min="5376" max="5394" width="9.19921875" style="22"/>
    <col min="5395" max="5395" width="9.53125" style="22" bestFit="1" customWidth="1"/>
    <col min="5396" max="5628" width="9.19921875" style="22"/>
    <col min="5629" max="5629" width="10.796875" style="22" bestFit="1" customWidth="1"/>
    <col min="5630" max="5630" width="9.19921875" style="22"/>
    <col min="5631" max="5631" width="21.73046875" style="22" customWidth="1"/>
    <col min="5632" max="5650" width="9.19921875" style="22"/>
    <col min="5651" max="5651" width="9.53125" style="22" bestFit="1" customWidth="1"/>
    <col min="5652" max="5884" width="9.19921875" style="22"/>
    <col min="5885" max="5885" width="10.796875" style="22" bestFit="1" customWidth="1"/>
    <col min="5886" max="5886" width="9.19921875" style="22"/>
    <col min="5887" max="5887" width="21.73046875" style="22" customWidth="1"/>
    <col min="5888" max="5906" width="9.19921875" style="22"/>
    <col min="5907" max="5907" width="9.53125" style="22" bestFit="1" customWidth="1"/>
    <col min="5908" max="6140" width="9.19921875" style="22"/>
    <col min="6141" max="6141" width="10.796875" style="22" bestFit="1" customWidth="1"/>
    <col min="6142" max="6142" width="9.19921875" style="22"/>
    <col min="6143" max="6143" width="21.73046875" style="22" customWidth="1"/>
    <col min="6144" max="6162" width="9.19921875" style="22"/>
    <col min="6163" max="6163" width="9.53125" style="22" bestFit="1" customWidth="1"/>
    <col min="6164" max="6396" width="9.19921875" style="22"/>
    <col min="6397" max="6397" width="10.796875" style="22" bestFit="1" customWidth="1"/>
    <col min="6398" max="6398" width="9.19921875" style="22"/>
    <col min="6399" max="6399" width="21.73046875" style="22" customWidth="1"/>
    <col min="6400" max="6418" width="9.19921875" style="22"/>
    <col min="6419" max="6419" width="9.53125" style="22" bestFit="1" customWidth="1"/>
    <col min="6420" max="6652" width="9.19921875" style="22"/>
    <col min="6653" max="6653" width="10.796875" style="22" bestFit="1" customWidth="1"/>
    <col min="6654" max="6654" width="9.19921875" style="22"/>
    <col min="6655" max="6655" width="21.73046875" style="22" customWidth="1"/>
    <col min="6656" max="6674" width="9.19921875" style="22"/>
    <col min="6675" max="6675" width="9.53125" style="22" bestFit="1" customWidth="1"/>
    <col min="6676" max="6908" width="9.19921875" style="22"/>
    <col min="6909" max="6909" width="10.796875" style="22" bestFit="1" customWidth="1"/>
    <col min="6910" max="6910" width="9.19921875" style="22"/>
    <col min="6911" max="6911" width="21.73046875" style="22" customWidth="1"/>
    <col min="6912" max="6930" width="9.19921875" style="22"/>
    <col min="6931" max="6931" width="9.53125" style="22" bestFit="1" customWidth="1"/>
    <col min="6932" max="7164" width="9.19921875" style="22"/>
    <col min="7165" max="7165" width="10.796875" style="22" bestFit="1" customWidth="1"/>
    <col min="7166" max="7166" width="9.19921875" style="22"/>
    <col min="7167" max="7167" width="21.73046875" style="22" customWidth="1"/>
    <col min="7168" max="7186" width="9.19921875" style="22"/>
    <col min="7187" max="7187" width="9.53125" style="22" bestFit="1" customWidth="1"/>
    <col min="7188" max="7420" width="9.19921875" style="22"/>
    <col min="7421" max="7421" width="10.796875" style="22" bestFit="1" customWidth="1"/>
    <col min="7422" max="7422" width="9.19921875" style="22"/>
    <col min="7423" max="7423" width="21.73046875" style="22" customWidth="1"/>
    <col min="7424" max="7442" width="9.19921875" style="22"/>
    <col min="7443" max="7443" width="9.53125" style="22" bestFit="1" customWidth="1"/>
    <col min="7444" max="7676" width="9.19921875" style="22"/>
    <col min="7677" max="7677" width="10.796875" style="22" bestFit="1" customWidth="1"/>
    <col min="7678" max="7678" width="9.19921875" style="22"/>
    <col min="7679" max="7679" width="21.73046875" style="22" customWidth="1"/>
    <col min="7680" max="7698" width="9.19921875" style="22"/>
    <col min="7699" max="7699" width="9.53125" style="22" bestFit="1" customWidth="1"/>
    <col min="7700" max="7932" width="9.19921875" style="22"/>
    <col min="7933" max="7933" width="10.796875" style="22" bestFit="1" customWidth="1"/>
    <col min="7934" max="7934" width="9.19921875" style="22"/>
    <col min="7935" max="7935" width="21.73046875" style="22" customWidth="1"/>
    <col min="7936" max="7954" width="9.19921875" style="22"/>
    <col min="7955" max="7955" width="9.53125" style="22" bestFit="1" customWidth="1"/>
    <col min="7956" max="8188" width="9.19921875" style="22"/>
    <col min="8189" max="8189" width="10.796875" style="22" bestFit="1" customWidth="1"/>
    <col min="8190" max="8190" width="9.19921875" style="22"/>
    <col min="8191" max="8191" width="21.73046875" style="22" customWidth="1"/>
    <col min="8192" max="8210" width="9.19921875" style="22"/>
    <col min="8211" max="8211" width="9.53125" style="22" bestFit="1" customWidth="1"/>
    <col min="8212" max="8444" width="9.19921875" style="22"/>
    <col min="8445" max="8445" width="10.796875" style="22" bestFit="1" customWidth="1"/>
    <col min="8446" max="8446" width="9.19921875" style="22"/>
    <col min="8447" max="8447" width="21.73046875" style="22" customWidth="1"/>
    <col min="8448" max="8466" width="9.19921875" style="22"/>
    <col min="8467" max="8467" width="9.53125" style="22" bestFit="1" customWidth="1"/>
    <col min="8468" max="8700" width="9.19921875" style="22"/>
    <col min="8701" max="8701" width="10.796875" style="22" bestFit="1" customWidth="1"/>
    <col min="8702" max="8702" width="9.19921875" style="22"/>
    <col min="8703" max="8703" width="21.73046875" style="22" customWidth="1"/>
    <col min="8704" max="8722" width="9.19921875" style="22"/>
    <col min="8723" max="8723" width="9.53125" style="22" bestFit="1" customWidth="1"/>
    <col min="8724" max="8956" width="9.19921875" style="22"/>
    <col min="8957" max="8957" width="10.796875" style="22" bestFit="1" customWidth="1"/>
    <col min="8958" max="8958" width="9.19921875" style="22"/>
    <col min="8959" max="8959" width="21.73046875" style="22" customWidth="1"/>
    <col min="8960" max="8978" width="9.19921875" style="22"/>
    <col min="8979" max="8979" width="9.53125" style="22" bestFit="1" customWidth="1"/>
    <col min="8980" max="9212" width="9.19921875" style="22"/>
    <col min="9213" max="9213" width="10.796875" style="22" bestFit="1" customWidth="1"/>
    <col min="9214" max="9214" width="9.19921875" style="22"/>
    <col min="9215" max="9215" width="21.73046875" style="22" customWidth="1"/>
    <col min="9216" max="9234" width="9.19921875" style="22"/>
    <col min="9235" max="9235" width="9.53125" style="22" bestFit="1" customWidth="1"/>
    <col min="9236" max="9468" width="9.19921875" style="22"/>
    <col min="9469" max="9469" width="10.796875" style="22" bestFit="1" customWidth="1"/>
    <col min="9470" max="9470" width="9.19921875" style="22"/>
    <col min="9471" max="9471" width="21.73046875" style="22" customWidth="1"/>
    <col min="9472" max="9490" width="9.19921875" style="22"/>
    <col min="9491" max="9491" width="9.53125" style="22" bestFit="1" customWidth="1"/>
    <col min="9492" max="9724" width="9.19921875" style="22"/>
    <col min="9725" max="9725" width="10.796875" style="22" bestFit="1" customWidth="1"/>
    <col min="9726" max="9726" width="9.19921875" style="22"/>
    <col min="9727" max="9727" width="21.73046875" style="22" customWidth="1"/>
    <col min="9728" max="9746" width="9.19921875" style="22"/>
    <col min="9747" max="9747" width="9.53125" style="22" bestFit="1" customWidth="1"/>
    <col min="9748" max="9980" width="9.19921875" style="22"/>
    <col min="9981" max="9981" width="10.796875" style="22" bestFit="1" customWidth="1"/>
    <col min="9982" max="9982" width="9.19921875" style="22"/>
    <col min="9983" max="9983" width="21.73046875" style="22" customWidth="1"/>
    <col min="9984" max="10002" width="9.19921875" style="22"/>
    <col min="10003" max="10003" width="9.53125" style="22" bestFit="1" customWidth="1"/>
    <col min="10004" max="10236" width="9.19921875" style="22"/>
    <col min="10237" max="10237" width="10.796875" style="22" bestFit="1" customWidth="1"/>
    <col min="10238" max="10238" width="9.19921875" style="22"/>
    <col min="10239" max="10239" width="21.73046875" style="22" customWidth="1"/>
    <col min="10240" max="10258" width="9.19921875" style="22"/>
    <col min="10259" max="10259" width="9.53125" style="22" bestFit="1" customWidth="1"/>
    <col min="10260" max="10492" width="9.19921875" style="22"/>
    <col min="10493" max="10493" width="10.796875" style="22" bestFit="1" customWidth="1"/>
    <col min="10494" max="10494" width="9.19921875" style="22"/>
    <col min="10495" max="10495" width="21.73046875" style="22" customWidth="1"/>
    <col min="10496" max="10514" width="9.19921875" style="22"/>
    <col min="10515" max="10515" width="9.53125" style="22" bestFit="1" customWidth="1"/>
    <col min="10516" max="10748" width="9.19921875" style="22"/>
    <col min="10749" max="10749" width="10.796875" style="22" bestFit="1" customWidth="1"/>
    <col min="10750" max="10750" width="9.19921875" style="22"/>
    <col min="10751" max="10751" width="21.73046875" style="22" customWidth="1"/>
    <col min="10752" max="10770" width="9.19921875" style="22"/>
    <col min="10771" max="10771" width="9.53125" style="22" bestFit="1" customWidth="1"/>
    <col min="10772" max="11004" width="9.19921875" style="22"/>
    <col min="11005" max="11005" width="10.796875" style="22" bestFit="1" customWidth="1"/>
    <col min="11006" max="11006" width="9.19921875" style="22"/>
    <col min="11007" max="11007" width="21.73046875" style="22" customWidth="1"/>
    <col min="11008" max="11026" width="9.19921875" style="22"/>
    <col min="11027" max="11027" width="9.53125" style="22" bestFit="1" customWidth="1"/>
    <col min="11028" max="11260" width="9.19921875" style="22"/>
    <col min="11261" max="11261" width="10.796875" style="22" bestFit="1" customWidth="1"/>
    <col min="11262" max="11262" width="9.19921875" style="22"/>
    <col min="11263" max="11263" width="21.73046875" style="22" customWidth="1"/>
    <col min="11264" max="11282" width="9.19921875" style="22"/>
    <col min="11283" max="11283" width="9.53125" style="22" bestFit="1" customWidth="1"/>
    <col min="11284" max="11516" width="9.19921875" style="22"/>
    <col min="11517" max="11517" width="10.796875" style="22" bestFit="1" customWidth="1"/>
    <col min="11518" max="11518" width="9.19921875" style="22"/>
    <col min="11519" max="11519" width="21.73046875" style="22" customWidth="1"/>
    <col min="11520" max="11538" width="9.19921875" style="22"/>
    <col min="11539" max="11539" width="9.53125" style="22" bestFit="1" customWidth="1"/>
    <col min="11540" max="11772" width="9.19921875" style="22"/>
    <col min="11773" max="11773" width="10.796875" style="22" bestFit="1" customWidth="1"/>
    <col min="11774" max="11774" width="9.19921875" style="22"/>
    <col min="11775" max="11775" width="21.73046875" style="22" customWidth="1"/>
    <col min="11776" max="11794" width="9.19921875" style="22"/>
    <col min="11795" max="11795" width="9.53125" style="22" bestFit="1" customWidth="1"/>
    <col min="11796" max="12028" width="9.19921875" style="22"/>
    <col min="12029" max="12029" width="10.796875" style="22" bestFit="1" customWidth="1"/>
    <col min="12030" max="12030" width="9.19921875" style="22"/>
    <col min="12031" max="12031" width="21.73046875" style="22" customWidth="1"/>
    <col min="12032" max="12050" width="9.19921875" style="22"/>
    <col min="12051" max="12051" width="9.53125" style="22" bestFit="1" customWidth="1"/>
    <col min="12052" max="12284" width="9.19921875" style="22"/>
    <col min="12285" max="12285" width="10.796875" style="22" bestFit="1" customWidth="1"/>
    <col min="12286" max="12286" width="9.19921875" style="22"/>
    <col min="12287" max="12287" width="21.73046875" style="22" customWidth="1"/>
    <col min="12288" max="12306" width="9.19921875" style="22"/>
    <col min="12307" max="12307" width="9.53125" style="22" bestFit="1" customWidth="1"/>
    <col min="12308" max="12540" width="9.19921875" style="22"/>
    <col min="12541" max="12541" width="10.796875" style="22" bestFit="1" customWidth="1"/>
    <col min="12542" max="12542" width="9.19921875" style="22"/>
    <col min="12543" max="12543" width="21.73046875" style="22" customWidth="1"/>
    <col min="12544" max="12562" width="9.19921875" style="22"/>
    <col min="12563" max="12563" width="9.53125" style="22" bestFit="1" customWidth="1"/>
    <col min="12564" max="12796" width="9.19921875" style="22"/>
    <col min="12797" max="12797" width="10.796875" style="22" bestFit="1" customWidth="1"/>
    <col min="12798" max="12798" width="9.19921875" style="22"/>
    <col min="12799" max="12799" width="21.73046875" style="22" customWidth="1"/>
    <col min="12800" max="12818" width="9.19921875" style="22"/>
    <col min="12819" max="12819" width="9.53125" style="22" bestFit="1" customWidth="1"/>
    <col min="12820" max="13052" width="9.19921875" style="22"/>
    <col min="13053" max="13053" width="10.796875" style="22" bestFit="1" customWidth="1"/>
    <col min="13054" max="13054" width="9.19921875" style="22"/>
    <col min="13055" max="13055" width="21.73046875" style="22" customWidth="1"/>
    <col min="13056" max="13074" width="9.19921875" style="22"/>
    <col min="13075" max="13075" width="9.53125" style="22" bestFit="1" customWidth="1"/>
    <col min="13076" max="13308" width="9.19921875" style="22"/>
    <col min="13309" max="13309" width="10.796875" style="22" bestFit="1" customWidth="1"/>
    <col min="13310" max="13310" width="9.19921875" style="22"/>
    <col min="13311" max="13311" width="21.73046875" style="22" customWidth="1"/>
    <col min="13312" max="13330" width="9.19921875" style="22"/>
    <col min="13331" max="13331" width="9.53125" style="22" bestFit="1" customWidth="1"/>
    <col min="13332" max="13564" width="9.19921875" style="22"/>
    <col min="13565" max="13565" width="10.796875" style="22" bestFit="1" customWidth="1"/>
    <col min="13566" max="13566" width="9.19921875" style="22"/>
    <col min="13567" max="13567" width="21.73046875" style="22" customWidth="1"/>
    <col min="13568" max="13586" width="9.19921875" style="22"/>
    <col min="13587" max="13587" width="9.53125" style="22" bestFit="1" customWidth="1"/>
    <col min="13588" max="13820" width="9.19921875" style="22"/>
    <col min="13821" max="13821" width="10.796875" style="22" bestFit="1" customWidth="1"/>
    <col min="13822" max="13822" width="9.19921875" style="22"/>
    <col min="13823" max="13823" width="21.73046875" style="22" customWidth="1"/>
    <col min="13824" max="13842" width="9.19921875" style="22"/>
    <col min="13843" max="13843" width="9.53125" style="22" bestFit="1" customWidth="1"/>
    <col min="13844" max="14076" width="9.19921875" style="22"/>
    <col min="14077" max="14077" width="10.796875" style="22" bestFit="1" customWidth="1"/>
    <col min="14078" max="14078" width="9.19921875" style="22"/>
    <col min="14079" max="14079" width="21.73046875" style="22" customWidth="1"/>
    <col min="14080" max="14098" width="9.19921875" style="22"/>
    <col min="14099" max="14099" width="9.53125" style="22" bestFit="1" customWidth="1"/>
    <col min="14100" max="14332" width="9.19921875" style="22"/>
    <col min="14333" max="14333" width="10.796875" style="22" bestFit="1" customWidth="1"/>
    <col min="14334" max="14334" width="9.19921875" style="22"/>
    <col min="14335" max="14335" width="21.73046875" style="22" customWidth="1"/>
    <col min="14336" max="14354" width="9.19921875" style="22"/>
    <col min="14355" max="14355" width="9.53125" style="22" bestFit="1" customWidth="1"/>
    <col min="14356" max="14588" width="9.19921875" style="22"/>
    <col min="14589" max="14589" width="10.796875" style="22" bestFit="1" customWidth="1"/>
    <col min="14590" max="14590" width="9.19921875" style="22"/>
    <col min="14591" max="14591" width="21.73046875" style="22" customWidth="1"/>
    <col min="14592" max="14610" width="9.19921875" style="22"/>
    <col min="14611" max="14611" width="9.53125" style="22" bestFit="1" customWidth="1"/>
    <col min="14612" max="14844" width="9.19921875" style="22"/>
    <col min="14845" max="14845" width="10.796875" style="22" bestFit="1" customWidth="1"/>
    <col min="14846" max="14846" width="9.19921875" style="22"/>
    <col min="14847" max="14847" width="21.73046875" style="22" customWidth="1"/>
    <col min="14848" max="14866" width="9.19921875" style="22"/>
    <col min="14867" max="14867" width="9.53125" style="22" bestFit="1" customWidth="1"/>
    <col min="14868" max="15100" width="9.19921875" style="22"/>
    <col min="15101" max="15101" width="10.796875" style="22" bestFit="1" customWidth="1"/>
    <col min="15102" max="15102" width="9.19921875" style="22"/>
    <col min="15103" max="15103" width="21.73046875" style="22" customWidth="1"/>
    <col min="15104" max="15122" width="9.19921875" style="22"/>
    <col min="15123" max="15123" width="9.53125" style="22" bestFit="1" customWidth="1"/>
    <col min="15124" max="15356" width="9.19921875" style="22"/>
    <col min="15357" max="15357" width="10.796875" style="22" bestFit="1" customWidth="1"/>
    <col min="15358" max="15358" width="9.19921875" style="22"/>
    <col min="15359" max="15359" width="21.73046875" style="22" customWidth="1"/>
    <col min="15360" max="15378" width="9.19921875" style="22"/>
    <col min="15379" max="15379" width="9.53125" style="22" bestFit="1" customWidth="1"/>
    <col min="15380" max="15612" width="9.19921875" style="22"/>
    <col min="15613" max="15613" width="10.796875" style="22" bestFit="1" customWidth="1"/>
    <col min="15614" max="15614" width="9.19921875" style="22"/>
    <col min="15615" max="15615" width="21.73046875" style="22" customWidth="1"/>
    <col min="15616" max="15634" width="9.19921875" style="22"/>
    <col min="15635" max="15635" width="9.53125" style="22" bestFit="1" customWidth="1"/>
    <col min="15636" max="15868" width="9.19921875" style="22"/>
    <col min="15869" max="15869" width="10.796875" style="22" bestFit="1" customWidth="1"/>
    <col min="15870" max="15870" width="9.19921875" style="22"/>
    <col min="15871" max="15871" width="21.73046875" style="22" customWidth="1"/>
    <col min="15872" max="15890" width="9.19921875" style="22"/>
    <col min="15891" max="15891" width="9.53125" style="22" bestFit="1" customWidth="1"/>
    <col min="15892" max="16124" width="9.19921875" style="22"/>
    <col min="16125" max="16125" width="10.796875" style="22" bestFit="1" customWidth="1"/>
    <col min="16126" max="16126" width="9.19921875" style="22"/>
    <col min="16127" max="16127" width="21.73046875" style="22" customWidth="1"/>
    <col min="16128" max="16146" width="9.19921875" style="22"/>
    <col min="16147" max="16147" width="9.53125" style="22" bestFit="1" customWidth="1"/>
    <col min="16148" max="16384" width="9.19921875" style="22"/>
  </cols>
  <sheetData>
    <row r="1" spans="1:94" ht="13.15" x14ac:dyDescent="0.4">
      <c r="D1" s="84" t="s">
        <v>52</v>
      </c>
      <c r="E1" s="83"/>
      <c r="F1" s="83"/>
      <c r="G1" s="83"/>
      <c r="H1" s="83"/>
      <c r="I1" s="83"/>
      <c r="J1" s="83"/>
      <c r="K1" s="83"/>
      <c r="L1" s="83"/>
      <c r="M1" s="83"/>
      <c r="N1" s="83"/>
      <c r="O1" s="83"/>
      <c r="P1" s="83"/>
      <c r="Q1" s="83"/>
      <c r="R1" s="83"/>
      <c r="S1" s="22"/>
      <c r="T1" s="83" t="s">
        <v>53</v>
      </c>
      <c r="U1" s="83"/>
      <c r="V1" s="83"/>
      <c r="W1" s="83"/>
      <c r="X1" s="83"/>
      <c r="Y1" s="83"/>
      <c r="Z1" s="83"/>
      <c r="AA1" s="83"/>
      <c r="AB1" s="83"/>
      <c r="AC1" s="83"/>
      <c r="AD1" s="83"/>
      <c r="AE1" s="83"/>
      <c r="AF1" s="83"/>
      <c r="AG1" s="83"/>
      <c r="AH1" s="83"/>
      <c r="AI1" s="22"/>
      <c r="AJ1" s="83" t="s">
        <v>152</v>
      </c>
      <c r="AK1" s="83"/>
      <c r="AL1" s="83"/>
      <c r="AM1" s="83"/>
      <c r="AN1" s="83"/>
      <c r="AO1" s="83"/>
      <c r="AP1" s="83"/>
      <c r="AQ1" s="83"/>
      <c r="AR1" s="83"/>
      <c r="AS1" s="83"/>
      <c r="AT1" s="83"/>
      <c r="AU1" s="83"/>
      <c r="AV1" s="83"/>
      <c r="AW1" s="83"/>
      <c r="AX1" s="83"/>
      <c r="AY1" s="23"/>
      <c r="AZ1" s="84" t="s">
        <v>149</v>
      </c>
      <c r="BA1" s="83"/>
      <c r="BB1" s="83"/>
      <c r="BC1" s="83"/>
      <c r="BD1" s="83"/>
      <c r="BE1" s="83"/>
      <c r="BF1" s="83"/>
      <c r="BG1" s="83"/>
      <c r="BH1" s="83"/>
      <c r="BI1" s="83"/>
      <c r="BJ1" s="83"/>
      <c r="BK1" s="83"/>
      <c r="BL1" s="83"/>
      <c r="BM1" s="83"/>
      <c r="BN1" s="85"/>
      <c r="BP1" s="83" t="s">
        <v>62</v>
      </c>
      <c r="BQ1" s="83"/>
      <c r="BR1" s="83"/>
      <c r="BS1" s="83"/>
      <c r="BT1" s="83"/>
      <c r="BU1" s="83"/>
      <c r="BV1" s="83"/>
      <c r="BW1" s="83"/>
      <c r="BX1" s="23"/>
      <c r="BZ1" s="83" t="s">
        <v>79</v>
      </c>
      <c r="CA1" s="83"/>
      <c r="CB1" s="83"/>
      <c r="CC1" s="83"/>
      <c r="CD1" s="83"/>
      <c r="CE1" s="83"/>
      <c r="CF1" s="83"/>
      <c r="CG1" s="83"/>
      <c r="CH1" s="83"/>
      <c r="CI1" s="83"/>
      <c r="CJ1" s="83"/>
      <c r="CK1" s="83"/>
      <c r="CL1" s="83"/>
      <c r="CM1" s="23"/>
      <c r="CN1" s="23"/>
      <c r="CO1" s="23"/>
    </row>
    <row r="2" spans="1:94" ht="12.75" customHeight="1" x14ac:dyDescent="0.4">
      <c r="A2" s="21" t="s">
        <v>116</v>
      </c>
      <c r="B2" s="21" t="s">
        <v>80</v>
      </c>
      <c r="C2" s="21" t="s">
        <v>63</v>
      </c>
      <c r="D2" s="47">
        <v>2005</v>
      </c>
      <c r="E2" s="47">
        <v>2006</v>
      </c>
      <c r="F2" s="47">
        <v>2007</v>
      </c>
      <c r="G2" s="47">
        <v>2008</v>
      </c>
      <c r="H2" s="47">
        <v>2009</v>
      </c>
      <c r="I2" s="47">
        <v>2010</v>
      </c>
      <c r="J2" s="47">
        <v>2011</v>
      </c>
      <c r="K2" s="47">
        <v>2012</v>
      </c>
      <c r="L2" s="47">
        <v>2013</v>
      </c>
      <c r="M2" s="47">
        <v>2014</v>
      </c>
      <c r="N2" s="47">
        <v>2015</v>
      </c>
      <c r="O2" s="47">
        <v>2016</v>
      </c>
      <c r="P2" s="47">
        <v>2017</v>
      </c>
      <c r="Q2" s="47">
        <v>2018</v>
      </c>
      <c r="R2" s="47">
        <v>2019</v>
      </c>
      <c r="S2" s="22"/>
      <c r="T2" s="47">
        <v>2004</v>
      </c>
      <c r="U2" s="47">
        <v>2005</v>
      </c>
      <c r="V2" s="47">
        <v>2006</v>
      </c>
      <c r="W2" s="47">
        <v>2007</v>
      </c>
      <c r="X2" s="47">
        <v>2008</v>
      </c>
      <c r="Y2" s="47">
        <v>2009</v>
      </c>
      <c r="Z2" s="47">
        <v>2010</v>
      </c>
      <c r="AA2" s="47">
        <v>2011</v>
      </c>
      <c r="AB2" s="47">
        <v>2012</v>
      </c>
      <c r="AC2" s="47">
        <v>2013</v>
      </c>
      <c r="AD2" s="47">
        <v>2014</v>
      </c>
      <c r="AE2" s="47">
        <v>2015</v>
      </c>
      <c r="AF2" s="47">
        <v>2016</v>
      </c>
      <c r="AG2" s="47">
        <v>2017</v>
      </c>
      <c r="AH2" s="47">
        <v>2018</v>
      </c>
      <c r="AI2" s="22"/>
      <c r="AJ2" s="47" t="s">
        <v>66</v>
      </c>
      <c r="AK2" s="47" t="s">
        <v>67</v>
      </c>
      <c r="AL2" s="47" t="s">
        <v>68</v>
      </c>
      <c r="AM2" s="47" t="s">
        <v>69</v>
      </c>
      <c r="AN2" s="47" t="s">
        <v>70</v>
      </c>
      <c r="AO2" s="47" t="s">
        <v>71</v>
      </c>
      <c r="AP2" s="47" t="s">
        <v>72</v>
      </c>
      <c r="AQ2" s="47" t="s">
        <v>73</v>
      </c>
      <c r="AR2" s="47" t="s">
        <v>74</v>
      </c>
      <c r="AS2" s="47" t="s">
        <v>75</v>
      </c>
      <c r="AT2" s="47" t="s">
        <v>76</v>
      </c>
      <c r="AU2" s="47" t="s">
        <v>77</v>
      </c>
      <c r="AV2" s="47" t="s">
        <v>78</v>
      </c>
      <c r="AW2" s="51" t="s">
        <v>144</v>
      </c>
      <c r="AX2" s="51" t="s">
        <v>145</v>
      </c>
      <c r="AY2" s="25"/>
      <c r="AZ2" s="47" t="s">
        <v>66</v>
      </c>
      <c r="BA2" s="47" t="s">
        <v>67</v>
      </c>
      <c r="BB2" s="47" t="s">
        <v>68</v>
      </c>
      <c r="BC2" s="47" t="s">
        <v>69</v>
      </c>
      <c r="BD2" s="47" t="s">
        <v>70</v>
      </c>
      <c r="BE2" s="47" t="s">
        <v>71</v>
      </c>
      <c r="BF2" s="47" t="s">
        <v>72</v>
      </c>
      <c r="BG2" s="47" t="s">
        <v>73</v>
      </c>
      <c r="BH2" s="47" t="s">
        <v>74</v>
      </c>
      <c r="BI2" s="47" t="s">
        <v>75</v>
      </c>
      <c r="BJ2" s="47" t="s">
        <v>76</v>
      </c>
      <c r="BK2" s="47" t="s">
        <v>77</v>
      </c>
      <c r="BL2" s="47" t="s">
        <v>78</v>
      </c>
      <c r="BM2" s="51" t="s">
        <v>144</v>
      </c>
      <c r="BN2" s="51" t="s">
        <v>145</v>
      </c>
      <c r="BP2" s="47" t="s">
        <v>54</v>
      </c>
      <c r="BQ2" s="47" t="s">
        <v>55</v>
      </c>
      <c r="BR2" s="47" t="s">
        <v>56</v>
      </c>
      <c r="BS2" s="47" t="s">
        <v>57</v>
      </c>
      <c r="BT2" s="47" t="s">
        <v>58</v>
      </c>
      <c r="BU2" s="47" t="s">
        <v>59</v>
      </c>
      <c r="BV2" s="47" t="s">
        <v>60</v>
      </c>
      <c r="BW2" s="47" t="s">
        <v>61</v>
      </c>
      <c r="BX2" s="47" t="s">
        <v>143</v>
      </c>
      <c r="BY2" s="22"/>
      <c r="BZ2" s="47" t="s">
        <v>66</v>
      </c>
      <c r="CA2" s="47" t="s">
        <v>67</v>
      </c>
      <c r="CB2" s="47" t="s">
        <v>68</v>
      </c>
      <c r="CC2" s="47" t="s">
        <v>69</v>
      </c>
      <c r="CD2" s="47" t="s">
        <v>70</v>
      </c>
      <c r="CE2" s="47" t="s">
        <v>71</v>
      </c>
      <c r="CF2" s="47" t="s">
        <v>72</v>
      </c>
      <c r="CG2" s="47" t="s">
        <v>73</v>
      </c>
      <c r="CH2" s="47" t="s">
        <v>74</v>
      </c>
      <c r="CI2" s="47" t="s">
        <v>75</v>
      </c>
      <c r="CJ2" s="47" t="s">
        <v>76</v>
      </c>
      <c r="CK2" s="47" t="s">
        <v>77</v>
      </c>
      <c r="CL2" s="47" t="s">
        <v>78</v>
      </c>
      <c r="CM2" s="51" t="s">
        <v>144</v>
      </c>
      <c r="CN2" s="51" t="s">
        <v>145</v>
      </c>
      <c r="CO2" s="51" t="s">
        <v>146</v>
      </c>
      <c r="CP2" s="22"/>
    </row>
    <row r="3" spans="1:94" ht="12.75" customHeight="1" thickBot="1" x14ac:dyDescent="0.45">
      <c r="BN3" s="26"/>
      <c r="BZ3" s="27"/>
      <c r="CA3" s="28"/>
      <c r="CB3" s="28"/>
      <c r="CC3" s="28"/>
      <c r="CD3" s="28"/>
      <c r="CE3" s="28"/>
      <c r="CF3" s="28"/>
      <c r="CG3" s="28"/>
      <c r="CH3" s="28"/>
      <c r="CI3" s="28"/>
      <c r="CJ3" s="28"/>
      <c r="CK3" s="28"/>
      <c r="CL3" s="28"/>
      <c r="CM3" s="21"/>
      <c r="CN3" s="21"/>
      <c r="CO3" s="42"/>
    </row>
    <row r="4" spans="1:94" ht="12.75" customHeight="1" thickTop="1" x14ac:dyDescent="0.35">
      <c r="A4" s="43" t="s">
        <v>83</v>
      </c>
      <c r="B4" s="48" t="s">
        <v>82</v>
      </c>
      <c r="C4" s="48" t="s">
        <v>65</v>
      </c>
      <c r="D4" s="45">
        <v>77.7</v>
      </c>
      <c r="E4" s="45">
        <v>58.7</v>
      </c>
      <c r="F4" s="45">
        <v>88.9</v>
      </c>
      <c r="G4" s="45">
        <v>87.1</v>
      </c>
      <c r="H4" s="45">
        <v>63.3</v>
      </c>
      <c r="I4" s="45">
        <v>45.4</v>
      </c>
      <c r="J4" s="45" t="e">
        <v>#N/A</v>
      </c>
      <c r="K4" s="45" t="e">
        <v>#N/A</v>
      </c>
      <c r="L4" s="45" t="e">
        <v>#N/A</v>
      </c>
      <c r="M4" s="45" t="e">
        <v>#N/A</v>
      </c>
      <c r="N4" s="46">
        <v>64.400000000000006</v>
      </c>
      <c r="O4" s="46">
        <v>79.400000000000006</v>
      </c>
      <c r="P4" s="46">
        <v>65</v>
      </c>
      <c r="Q4" s="46">
        <v>76</v>
      </c>
      <c r="R4" s="46">
        <v>87.2</v>
      </c>
      <c r="S4" s="56"/>
      <c r="T4" s="50">
        <v>280000</v>
      </c>
      <c r="U4" s="50">
        <v>310000</v>
      </c>
      <c r="V4" s="50">
        <v>341000</v>
      </c>
      <c r="W4" s="50">
        <v>417500</v>
      </c>
      <c r="X4" s="50">
        <v>366250</v>
      </c>
      <c r="Y4" s="50">
        <v>400000</v>
      </c>
      <c r="Z4" s="50">
        <v>450000</v>
      </c>
      <c r="AA4" s="50">
        <v>465000</v>
      </c>
      <c r="AB4" s="50">
        <v>485000</v>
      </c>
      <c r="AC4" s="50">
        <v>615000</v>
      </c>
      <c r="AD4" s="50">
        <v>769100</v>
      </c>
      <c r="AE4" s="50">
        <v>799999.5</v>
      </c>
      <c r="AF4" s="50">
        <v>833200</v>
      </c>
      <c r="AG4" s="50">
        <v>844975</v>
      </c>
      <c r="AH4" s="50">
        <v>923080</v>
      </c>
      <c r="AI4" s="22"/>
      <c r="AJ4" s="50">
        <v>85800</v>
      </c>
      <c r="AK4" s="50">
        <v>95600</v>
      </c>
      <c r="AL4" s="50">
        <v>90600</v>
      </c>
      <c r="AM4" s="50">
        <v>99200</v>
      </c>
      <c r="AN4" s="50">
        <v>102000</v>
      </c>
      <c r="AO4" s="52" t="e">
        <v>#N/A</v>
      </c>
      <c r="AP4" s="50">
        <v>137000</v>
      </c>
      <c r="AQ4" s="50">
        <v>127000</v>
      </c>
      <c r="AR4" s="50">
        <v>117000</v>
      </c>
      <c r="AS4" s="52">
        <v>131000</v>
      </c>
      <c r="AT4" s="52">
        <v>151000</v>
      </c>
      <c r="AU4" s="52">
        <v>144000</v>
      </c>
      <c r="AV4" s="52">
        <v>142000</v>
      </c>
      <c r="AW4" s="52">
        <v>157000</v>
      </c>
      <c r="AX4" s="52">
        <v>148000</v>
      </c>
      <c r="AZ4" s="50">
        <v>39200</v>
      </c>
      <c r="BA4" s="50">
        <v>44400</v>
      </c>
      <c r="BB4" s="50">
        <v>49300</v>
      </c>
      <c r="BC4" s="50">
        <v>49000</v>
      </c>
      <c r="BD4" s="50">
        <v>58500</v>
      </c>
      <c r="BE4" s="53" t="e">
        <v>#N/A</v>
      </c>
      <c r="BF4" s="50">
        <v>61900</v>
      </c>
      <c r="BG4" s="50">
        <v>61300</v>
      </c>
      <c r="BH4" s="50">
        <v>51600</v>
      </c>
      <c r="BI4" s="52">
        <v>58300</v>
      </c>
      <c r="BJ4" s="52">
        <v>65300</v>
      </c>
      <c r="BK4" s="52">
        <v>61100</v>
      </c>
      <c r="BL4" s="52">
        <v>60000</v>
      </c>
      <c r="BM4" s="52">
        <v>57300</v>
      </c>
      <c r="BN4" s="52">
        <v>60000</v>
      </c>
      <c r="BP4" s="48">
        <v>37.5</v>
      </c>
      <c r="BQ4" s="48">
        <v>60</v>
      </c>
      <c r="BR4" s="48">
        <v>53.3</v>
      </c>
      <c r="BS4" s="54" t="e">
        <v>#N/A</v>
      </c>
      <c r="BT4" s="54" t="e">
        <v>#N/A</v>
      </c>
      <c r="BU4" s="54" t="e">
        <v>#N/A</v>
      </c>
      <c r="BV4" s="54" t="e">
        <v>#N/A</v>
      </c>
      <c r="BW4" s="54" t="e">
        <v>#N/A</v>
      </c>
      <c r="BX4" s="54" t="e">
        <v>#N/A</v>
      </c>
      <c r="BY4" s="22"/>
      <c r="BZ4" s="52">
        <v>8</v>
      </c>
      <c r="CA4" s="48">
        <v>14</v>
      </c>
      <c r="CB4" s="52">
        <v>18.100000000000001</v>
      </c>
      <c r="CC4" s="52">
        <v>28.19</v>
      </c>
      <c r="CD4" s="50">
        <v>33.393000000000001</v>
      </c>
      <c r="CE4" s="50">
        <v>34.191723223202601</v>
      </c>
      <c r="CF4" s="52">
        <v>35.186220923622081</v>
      </c>
      <c r="CG4" s="52">
        <v>39.031678202906221</v>
      </c>
      <c r="CH4" s="52">
        <v>36.864324604729937</v>
      </c>
      <c r="CI4" s="52">
        <v>36.410002488833001</v>
      </c>
      <c r="CJ4" s="52">
        <v>38.801533845147077</v>
      </c>
      <c r="CK4" s="52">
        <v>34.4</v>
      </c>
      <c r="CL4" s="52">
        <v>30.767938942677564</v>
      </c>
      <c r="CM4" s="52">
        <v>28.499999999999996</v>
      </c>
      <c r="CN4" s="52">
        <v>29.236599891716299</v>
      </c>
      <c r="CO4" s="52">
        <v>29.9</v>
      </c>
      <c r="CP4" s="22"/>
    </row>
    <row r="5" spans="1:94" ht="12.75" customHeight="1" x14ac:dyDescent="0.35">
      <c r="A5" s="43" t="s">
        <v>84</v>
      </c>
      <c r="B5" s="44" t="s">
        <v>0</v>
      </c>
      <c r="C5" s="44" t="s">
        <v>64</v>
      </c>
      <c r="D5" s="45">
        <v>62.3</v>
      </c>
      <c r="E5" s="45">
        <v>62.2</v>
      </c>
      <c r="F5" s="45">
        <v>66</v>
      </c>
      <c r="G5" s="45">
        <v>64.7</v>
      </c>
      <c r="H5" s="45">
        <v>62.4</v>
      </c>
      <c r="I5" s="45">
        <v>62.5</v>
      </c>
      <c r="J5" s="45">
        <v>62</v>
      </c>
      <c r="K5" s="45">
        <v>61.9</v>
      </c>
      <c r="L5" s="45">
        <v>64.2</v>
      </c>
      <c r="M5" s="45">
        <v>63.7</v>
      </c>
      <c r="N5" s="46">
        <v>66</v>
      </c>
      <c r="O5" s="46">
        <v>67.2</v>
      </c>
      <c r="P5" s="46">
        <v>68.2</v>
      </c>
      <c r="Q5" s="46">
        <v>68.900000000000006</v>
      </c>
      <c r="R5" s="46">
        <v>69.8</v>
      </c>
      <c r="S5" s="22"/>
      <c r="T5" s="50">
        <v>160000</v>
      </c>
      <c r="U5" s="50">
        <v>163000</v>
      </c>
      <c r="V5" s="50">
        <v>168000</v>
      </c>
      <c r="W5" s="50">
        <v>185000</v>
      </c>
      <c r="X5" s="50">
        <v>190000</v>
      </c>
      <c r="Y5" s="50">
        <v>160000</v>
      </c>
      <c r="Z5" s="50">
        <v>170000</v>
      </c>
      <c r="AA5" s="50">
        <v>170000</v>
      </c>
      <c r="AB5" s="50">
        <v>174000</v>
      </c>
      <c r="AC5" s="50">
        <v>180995</v>
      </c>
      <c r="AD5" s="50">
        <v>215000</v>
      </c>
      <c r="AE5" s="50">
        <v>245500</v>
      </c>
      <c r="AF5" s="50">
        <v>290000</v>
      </c>
      <c r="AG5" s="50">
        <v>300000</v>
      </c>
      <c r="AH5" s="50">
        <v>310000</v>
      </c>
      <c r="AI5" s="22"/>
      <c r="AJ5" s="50">
        <v>18800</v>
      </c>
      <c r="AK5" s="50">
        <v>19400</v>
      </c>
      <c r="AL5" s="50">
        <v>20600</v>
      </c>
      <c r="AM5" s="50">
        <v>20600</v>
      </c>
      <c r="AN5" s="50">
        <v>21300</v>
      </c>
      <c r="AO5" s="52" t="e">
        <v>#N/A</v>
      </c>
      <c r="AP5" s="50">
        <v>23100</v>
      </c>
      <c r="AQ5" s="50">
        <v>22500</v>
      </c>
      <c r="AR5" s="50">
        <v>22800</v>
      </c>
      <c r="AS5" s="52">
        <v>23700</v>
      </c>
      <c r="AT5" s="52">
        <v>24600</v>
      </c>
      <c r="AU5" s="52">
        <v>25500</v>
      </c>
      <c r="AV5" s="52">
        <v>25900</v>
      </c>
      <c r="AW5" s="52">
        <v>26700</v>
      </c>
      <c r="AX5" s="52">
        <v>27400</v>
      </c>
      <c r="AZ5" s="50">
        <v>17400</v>
      </c>
      <c r="BA5" s="50">
        <v>16600</v>
      </c>
      <c r="BB5" s="50">
        <v>17900</v>
      </c>
      <c r="BC5" s="50">
        <v>17600</v>
      </c>
      <c r="BD5" s="50">
        <v>18600</v>
      </c>
      <c r="BE5" s="53" t="e">
        <v>#N/A</v>
      </c>
      <c r="BF5" s="50">
        <v>19400</v>
      </c>
      <c r="BG5" s="50">
        <v>19400</v>
      </c>
      <c r="BH5" s="50">
        <v>19600</v>
      </c>
      <c r="BI5" s="52">
        <v>20100</v>
      </c>
      <c r="BJ5" s="52">
        <v>21000</v>
      </c>
      <c r="BK5" s="52">
        <v>21800</v>
      </c>
      <c r="BL5" s="52">
        <v>22100</v>
      </c>
      <c r="BM5" s="52">
        <v>23300</v>
      </c>
      <c r="BN5" s="52">
        <v>23900</v>
      </c>
      <c r="BP5" s="48">
        <v>40.4</v>
      </c>
      <c r="BQ5" s="48">
        <v>41.4</v>
      </c>
      <c r="BR5" s="48">
        <v>45.5</v>
      </c>
      <c r="BS5" s="54">
        <v>51.6</v>
      </c>
      <c r="BT5" s="54">
        <v>57.2</v>
      </c>
      <c r="BU5" s="54">
        <v>58.6</v>
      </c>
      <c r="BV5" s="54">
        <v>60.2</v>
      </c>
      <c r="BW5" s="54">
        <v>58.2</v>
      </c>
      <c r="BX5" s="54">
        <v>54</v>
      </c>
      <c r="BY5" s="22"/>
      <c r="BZ5" s="52">
        <v>5</v>
      </c>
      <c r="CA5" s="52">
        <v>14</v>
      </c>
      <c r="CB5" s="52">
        <v>16.600000000000001</v>
      </c>
      <c r="CC5" s="52">
        <v>21.08</v>
      </c>
      <c r="CD5" s="52">
        <v>20.407800000000002</v>
      </c>
      <c r="CE5" s="52">
        <v>24.913441697654605</v>
      </c>
      <c r="CF5" s="52">
        <v>32.749925156272006</v>
      </c>
      <c r="CG5" s="52">
        <v>28.227473458102885</v>
      </c>
      <c r="CH5" s="52">
        <v>29.967048488571535</v>
      </c>
      <c r="CI5" s="52">
        <v>26.84472567988546</v>
      </c>
      <c r="CJ5" s="52">
        <v>24.803421052034739</v>
      </c>
      <c r="CK5" s="52">
        <v>23.400000000000002</v>
      </c>
      <c r="CL5" s="52">
        <v>18.881353280064062</v>
      </c>
      <c r="CM5" s="52">
        <v>25.3</v>
      </c>
      <c r="CN5" s="52">
        <v>25.046448413397645</v>
      </c>
      <c r="CO5" s="52">
        <v>23.7</v>
      </c>
      <c r="CP5" s="22"/>
    </row>
    <row r="6" spans="1:94" ht="12.75" customHeight="1" x14ac:dyDescent="0.35">
      <c r="A6" s="43" t="s">
        <v>85</v>
      </c>
      <c r="B6" s="44" t="s">
        <v>1</v>
      </c>
      <c r="C6" s="44" t="s">
        <v>64</v>
      </c>
      <c r="D6" s="45">
        <v>69.8</v>
      </c>
      <c r="E6" s="45">
        <v>68.7</v>
      </c>
      <c r="F6" s="45">
        <v>69.3</v>
      </c>
      <c r="G6" s="45">
        <v>67.3</v>
      </c>
      <c r="H6" s="45">
        <v>67</v>
      </c>
      <c r="I6" s="45">
        <v>70.400000000000006</v>
      </c>
      <c r="J6" s="45">
        <v>69.2</v>
      </c>
      <c r="K6" s="45">
        <v>66.5</v>
      </c>
      <c r="L6" s="45">
        <v>72.3</v>
      </c>
      <c r="M6" s="45">
        <v>70.400000000000006</v>
      </c>
      <c r="N6" s="46">
        <v>68.8</v>
      </c>
      <c r="O6" s="46">
        <v>69.900000000000006</v>
      </c>
      <c r="P6" s="46">
        <v>74.599999999999994</v>
      </c>
      <c r="Q6" s="46">
        <v>72.099999999999994</v>
      </c>
      <c r="R6" s="46">
        <v>73.900000000000006</v>
      </c>
      <c r="S6" s="22"/>
      <c r="T6" s="50">
        <v>249950</v>
      </c>
      <c r="U6" s="50">
        <v>250000</v>
      </c>
      <c r="V6" s="50">
        <v>273000</v>
      </c>
      <c r="W6" s="50">
        <v>295000</v>
      </c>
      <c r="X6" s="50">
        <v>280000</v>
      </c>
      <c r="Y6" s="50">
        <v>290000</v>
      </c>
      <c r="Z6" s="50">
        <v>325000</v>
      </c>
      <c r="AA6" s="50">
        <v>325000</v>
      </c>
      <c r="AB6" s="50">
        <v>330000</v>
      </c>
      <c r="AC6" s="50">
        <v>345000</v>
      </c>
      <c r="AD6" s="50">
        <v>400000</v>
      </c>
      <c r="AE6" s="50">
        <v>450000</v>
      </c>
      <c r="AF6" s="50">
        <v>477450</v>
      </c>
      <c r="AG6" s="50">
        <v>530000</v>
      </c>
      <c r="AH6" s="50">
        <v>505450</v>
      </c>
      <c r="AI6" s="22"/>
      <c r="AJ6" s="50">
        <v>33900</v>
      </c>
      <c r="AK6" s="50">
        <v>32800</v>
      </c>
      <c r="AL6" s="50">
        <v>35600</v>
      </c>
      <c r="AM6" s="50">
        <v>36700</v>
      </c>
      <c r="AN6" s="50">
        <v>38700</v>
      </c>
      <c r="AO6" s="52" t="e">
        <v>#N/A</v>
      </c>
      <c r="AP6" s="50">
        <v>41600</v>
      </c>
      <c r="AQ6" s="50">
        <v>38800</v>
      </c>
      <c r="AR6" s="50">
        <v>39200</v>
      </c>
      <c r="AS6" s="52">
        <v>41000</v>
      </c>
      <c r="AT6" s="52">
        <v>45500</v>
      </c>
      <c r="AU6" s="52">
        <v>45800</v>
      </c>
      <c r="AV6" s="52">
        <v>49000</v>
      </c>
      <c r="AW6" s="52">
        <v>48600</v>
      </c>
      <c r="AX6" s="52">
        <v>49500</v>
      </c>
      <c r="AZ6" s="50">
        <v>20000</v>
      </c>
      <c r="BA6" s="50">
        <v>19900</v>
      </c>
      <c r="BB6" s="50">
        <v>21200</v>
      </c>
      <c r="BC6" s="50">
        <v>20400</v>
      </c>
      <c r="BD6" s="50">
        <v>22000</v>
      </c>
      <c r="BE6" s="53" t="e">
        <v>#N/A</v>
      </c>
      <c r="BF6" s="50">
        <v>24300</v>
      </c>
      <c r="BG6" s="50">
        <v>24100</v>
      </c>
      <c r="BH6" s="50">
        <v>24200</v>
      </c>
      <c r="BI6" s="52">
        <v>25800</v>
      </c>
      <c r="BJ6" s="52">
        <v>26800</v>
      </c>
      <c r="BK6" s="52">
        <v>27100</v>
      </c>
      <c r="BL6" s="52">
        <v>27700</v>
      </c>
      <c r="BM6" s="52">
        <v>28800</v>
      </c>
      <c r="BN6" s="52">
        <v>28700</v>
      </c>
      <c r="BP6" s="48">
        <v>59.9</v>
      </c>
      <c r="BQ6" s="48">
        <v>61.7</v>
      </c>
      <c r="BR6" s="48">
        <v>62.4</v>
      </c>
      <c r="BS6" s="54">
        <v>67.3</v>
      </c>
      <c r="BT6" s="54">
        <v>68.8</v>
      </c>
      <c r="BU6" s="54">
        <v>69.2</v>
      </c>
      <c r="BV6" s="54">
        <v>71.5</v>
      </c>
      <c r="BW6" s="54">
        <v>67.5</v>
      </c>
      <c r="BX6" s="54">
        <v>70.099999999999994</v>
      </c>
      <c r="BY6" s="22"/>
      <c r="BZ6" s="52">
        <v>16</v>
      </c>
      <c r="CA6" s="52">
        <v>20</v>
      </c>
      <c r="CB6" s="52">
        <v>27.47</v>
      </c>
      <c r="CC6" s="52">
        <v>29.47</v>
      </c>
      <c r="CD6" s="52">
        <v>30.680600000000002</v>
      </c>
      <c r="CE6" s="52">
        <v>31.183646797770741</v>
      </c>
      <c r="CF6" s="52">
        <v>33.073167190024144</v>
      </c>
      <c r="CG6" s="52">
        <v>32.77480747202933</v>
      </c>
      <c r="CH6" s="52">
        <v>33.580781309772625</v>
      </c>
      <c r="CI6" s="52">
        <v>33.02972912410425</v>
      </c>
      <c r="CJ6" s="52">
        <v>36.350307459856005</v>
      </c>
      <c r="CK6" s="52">
        <v>38</v>
      </c>
      <c r="CL6" s="52">
        <v>36.837781656853636</v>
      </c>
      <c r="CM6" s="52">
        <v>37.4</v>
      </c>
      <c r="CN6" s="52">
        <v>36.928207466710369</v>
      </c>
      <c r="CO6" s="52">
        <v>34.599999999999994</v>
      </c>
      <c r="CP6" s="22"/>
    </row>
    <row r="7" spans="1:94" ht="12.75" customHeight="1" x14ac:dyDescent="0.35">
      <c r="A7" s="43" t="s">
        <v>86</v>
      </c>
      <c r="B7" s="44" t="s">
        <v>2</v>
      </c>
      <c r="C7" s="44" t="s">
        <v>64</v>
      </c>
      <c r="D7" s="45">
        <v>76.400000000000006</v>
      </c>
      <c r="E7" s="45">
        <v>75.2</v>
      </c>
      <c r="F7" s="45">
        <v>73.900000000000006</v>
      </c>
      <c r="G7" s="45">
        <v>72.099999999999994</v>
      </c>
      <c r="H7" s="45">
        <v>69.400000000000006</v>
      </c>
      <c r="I7" s="45">
        <v>70.400000000000006</v>
      </c>
      <c r="J7" s="45">
        <v>70.900000000000006</v>
      </c>
      <c r="K7" s="45">
        <v>73.599999999999994</v>
      </c>
      <c r="L7" s="45">
        <v>73.2</v>
      </c>
      <c r="M7" s="45">
        <v>75.400000000000006</v>
      </c>
      <c r="N7" s="46">
        <v>75.2</v>
      </c>
      <c r="O7" s="46">
        <v>78.2</v>
      </c>
      <c r="P7" s="46">
        <v>75.400000000000006</v>
      </c>
      <c r="Q7" s="46">
        <v>76.400000000000006</v>
      </c>
      <c r="R7" s="46">
        <v>75.599999999999994</v>
      </c>
      <c r="S7" s="22"/>
      <c r="T7" s="50">
        <v>175000</v>
      </c>
      <c r="U7" s="50">
        <v>183000</v>
      </c>
      <c r="V7" s="50">
        <v>195000</v>
      </c>
      <c r="W7" s="50">
        <v>212000</v>
      </c>
      <c r="X7" s="50">
        <v>210000</v>
      </c>
      <c r="Y7" s="50">
        <v>196000</v>
      </c>
      <c r="Z7" s="50">
        <v>215000</v>
      </c>
      <c r="AA7" s="50">
        <v>215000</v>
      </c>
      <c r="AB7" s="50">
        <v>210000</v>
      </c>
      <c r="AC7" s="50">
        <v>225000</v>
      </c>
      <c r="AD7" s="50">
        <v>250000</v>
      </c>
      <c r="AE7" s="50">
        <v>285000</v>
      </c>
      <c r="AF7" s="50">
        <v>327500</v>
      </c>
      <c r="AG7" s="50">
        <v>340000</v>
      </c>
      <c r="AH7" s="50">
        <v>350000</v>
      </c>
      <c r="AI7" s="22"/>
      <c r="AJ7" s="50">
        <v>21900</v>
      </c>
      <c r="AK7" s="50">
        <v>22300</v>
      </c>
      <c r="AL7" s="50">
        <v>24000</v>
      </c>
      <c r="AM7" s="50">
        <v>24600</v>
      </c>
      <c r="AN7" s="50">
        <v>26700</v>
      </c>
      <c r="AO7" s="52" t="e">
        <v>#N/A</v>
      </c>
      <c r="AP7" s="50">
        <v>27600</v>
      </c>
      <c r="AQ7" s="50">
        <v>27400</v>
      </c>
      <c r="AR7" s="50">
        <v>28300</v>
      </c>
      <c r="AS7" s="52">
        <v>28600</v>
      </c>
      <c r="AT7" s="52">
        <v>29600</v>
      </c>
      <c r="AU7" s="52">
        <v>30200</v>
      </c>
      <c r="AV7" s="52">
        <v>30900</v>
      </c>
      <c r="AW7" s="52">
        <v>32300</v>
      </c>
      <c r="AX7" s="52">
        <v>33500</v>
      </c>
      <c r="AZ7" s="50">
        <v>17700</v>
      </c>
      <c r="BA7" s="50">
        <v>17700</v>
      </c>
      <c r="BB7" s="50">
        <v>19400</v>
      </c>
      <c r="BC7" s="50">
        <v>19600</v>
      </c>
      <c r="BD7" s="50">
        <v>19800</v>
      </c>
      <c r="BE7" s="53" t="e">
        <v>#N/A</v>
      </c>
      <c r="BF7" s="50">
        <v>22100</v>
      </c>
      <c r="BG7" s="50">
        <v>22600</v>
      </c>
      <c r="BH7" s="50">
        <v>22300</v>
      </c>
      <c r="BI7" s="52">
        <v>23100</v>
      </c>
      <c r="BJ7" s="52">
        <v>24400</v>
      </c>
      <c r="BK7" s="52">
        <v>24400</v>
      </c>
      <c r="BL7" s="52">
        <v>24500</v>
      </c>
      <c r="BM7" s="52">
        <v>26100</v>
      </c>
      <c r="BN7" s="52">
        <v>26900</v>
      </c>
      <c r="BP7" s="48">
        <v>50.5</v>
      </c>
      <c r="BQ7" s="48">
        <v>51</v>
      </c>
      <c r="BR7" s="48">
        <v>56.8</v>
      </c>
      <c r="BS7" s="54">
        <v>59.8</v>
      </c>
      <c r="BT7" s="54">
        <v>63.3</v>
      </c>
      <c r="BU7" s="54">
        <v>64.900000000000006</v>
      </c>
      <c r="BV7" s="54">
        <v>66</v>
      </c>
      <c r="BW7" s="54">
        <v>60.3</v>
      </c>
      <c r="BX7" s="54">
        <v>55</v>
      </c>
      <c r="BY7" s="22"/>
      <c r="BZ7" s="52">
        <v>21</v>
      </c>
      <c r="CA7" s="52">
        <v>30</v>
      </c>
      <c r="CB7" s="52">
        <v>37.71</v>
      </c>
      <c r="CC7" s="52">
        <v>40</v>
      </c>
      <c r="CD7" s="52">
        <v>41.6449</v>
      </c>
      <c r="CE7" s="52">
        <v>50.647224699617929</v>
      </c>
      <c r="CF7" s="52">
        <v>50.701998143194118</v>
      </c>
      <c r="CG7" s="52">
        <v>50.970945682186532</v>
      </c>
      <c r="CH7" s="52">
        <v>53.493707115100598</v>
      </c>
      <c r="CI7" s="52">
        <v>54.299190436641368</v>
      </c>
      <c r="CJ7" s="52">
        <v>55.210001055238912</v>
      </c>
      <c r="CK7" s="52">
        <v>54</v>
      </c>
      <c r="CL7" s="52">
        <v>51.998223583816142</v>
      </c>
      <c r="CM7" s="52">
        <v>52.7</v>
      </c>
      <c r="CN7" s="52">
        <v>52.061997493198007</v>
      </c>
      <c r="CO7" s="52">
        <v>54.1</v>
      </c>
      <c r="CP7" s="22"/>
    </row>
    <row r="8" spans="1:94" ht="12.75" customHeight="1" x14ac:dyDescent="0.35">
      <c r="A8" s="43" t="s">
        <v>87</v>
      </c>
      <c r="B8" s="44" t="s">
        <v>3</v>
      </c>
      <c r="C8" s="44" t="s">
        <v>64</v>
      </c>
      <c r="D8" s="45">
        <v>65.3</v>
      </c>
      <c r="E8" s="45">
        <v>63.9</v>
      </c>
      <c r="F8" s="45">
        <v>68.400000000000006</v>
      </c>
      <c r="G8" s="45">
        <v>70.5</v>
      </c>
      <c r="H8" s="45">
        <v>68.8</v>
      </c>
      <c r="I8" s="45">
        <v>64.2</v>
      </c>
      <c r="J8" s="45">
        <v>60.6</v>
      </c>
      <c r="K8" s="45">
        <v>66.599999999999994</v>
      </c>
      <c r="L8" s="45">
        <v>67.099999999999994</v>
      </c>
      <c r="M8" s="45">
        <v>68.2</v>
      </c>
      <c r="N8" s="46">
        <v>69.5</v>
      </c>
      <c r="O8" s="46">
        <v>69.3</v>
      </c>
      <c r="P8" s="46">
        <v>68.8</v>
      </c>
      <c r="Q8" s="46">
        <v>71.5</v>
      </c>
      <c r="R8" s="46">
        <v>72.8</v>
      </c>
      <c r="S8" s="22"/>
      <c r="T8" s="50">
        <v>225000</v>
      </c>
      <c r="U8" s="50">
        <v>240000</v>
      </c>
      <c r="V8" s="50">
        <v>249950</v>
      </c>
      <c r="W8" s="50">
        <v>280000</v>
      </c>
      <c r="X8" s="50">
        <v>275000</v>
      </c>
      <c r="Y8" s="50">
        <v>275000</v>
      </c>
      <c r="Z8" s="50">
        <v>285000</v>
      </c>
      <c r="AA8" s="50">
        <v>300000</v>
      </c>
      <c r="AB8" s="50">
        <v>322500</v>
      </c>
      <c r="AC8" s="50">
        <v>347500</v>
      </c>
      <c r="AD8" s="50">
        <v>385000</v>
      </c>
      <c r="AE8" s="50">
        <v>415000</v>
      </c>
      <c r="AF8" s="50">
        <v>445000</v>
      </c>
      <c r="AG8" s="50">
        <v>497500</v>
      </c>
      <c r="AH8" s="50">
        <v>495000</v>
      </c>
      <c r="AI8" s="22"/>
      <c r="AJ8" s="50">
        <v>22500</v>
      </c>
      <c r="AK8" s="50">
        <v>21800</v>
      </c>
      <c r="AL8" s="50">
        <v>23200</v>
      </c>
      <c r="AM8" s="50">
        <v>24600</v>
      </c>
      <c r="AN8" s="50">
        <v>24700</v>
      </c>
      <c r="AO8" s="52" t="e">
        <v>#N/A</v>
      </c>
      <c r="AP8" s="50">
        <v>26100</v>
      </c>
      <c r="AQ8" s="50">
        <v>26700</v>
      </c>
      <c r="AR8" s="50">
        <v>27400</v>
      </c>
      <c r="AS8" s="52">
        <v>28300</v>
      </c>
      <c r="AT8" s="52">
        <v>29700</v>
      </c>
      <c r="AU8" s="52">
        <v>31200</v>
      </c>
      <c r="AV8" s="52">
        <v>32600</v>
      </c>
      <c r="AW8" s="52">
        <v>34100</v>
      </c>
      <c r="AX8" s="52">
        <v>35400</v>
      </c>
      <c r="AZ8" s="50">
        <v>16800</v>
      </c>
      <c r="BA8" s="50">
        <v>16500</v>
      </c>
      <c r="BB8" s="50">
        <v>17600</v>
      </c>
      <c r="BC8" s="50">
        <v>18200</v>
      </c>
      <c r="BD8" s="50">
        <v>18300</v>
      </c>
      <c r="BE8" s="53" t="e">
        <v>#N/A</v>
      </c>
      <c r="BF8" s="50">
        <v>19600</v>
      </c>
      <c r="BG8" s="50">
        <v>19700</v>
      </c>
      <c r="BH8" s="50">
        <v>20200</v>
      </c>
      <c r="BI8" s="52">
        <v>20600</v>
      </c>
      <c r="BJ8" s="52">
        <v>21300</v>
      </c>
      <c r="BK8" s="52">
        <v>22700</v>
      </c>
      <c r="BL8" s="52">
        <v>23200</v>
      </c>
      <c r="BM8" s="52">
        <v>24100</v>
      </c>
      <c r="BN8" s="52">
        <v>24700</v>
      </c>
      <c r="BP8" s="48">
        <v>49.9</v>
      </c>
      <c r="BQ8" s="48">
        <v>53.6</v>
      </c>
      <c r="BR8" s="48">
        <v>55.2</v>
      </c>
      <c r="BS8" s="54">
        <v>60.1</v>
      </c>
      <c r="BT8" s="54">
        <v>62.1</v>
      </c>
      <c r="BU8" s="54">
        <v>58.7</v>
      </c>
      <c r="BV8" s="54">
        <v>62.9</v>
      </c>
      <c r="BW8" s="54">
        <v>60</v>
      </c>
      <c r="BX8" s="54">
        <v>60</v>
      </c>
      <c r="BY8" s="22"/>
      <c r="BZ8" s="52">
        <v>10</v>
      </c>
      <c r="CA8" s="52">
        <v>14</v>
      </c>
      <c r="CB8" s="52">
        <v>20.010000000000002</v>
      </c>
      <c r="CC8" s="52">
        <v>21.52</v>
      </c>
      <c r="CD8" s="52">
        <v>20.9755</v>
      </c>
      <c r="CE8" s="52">
        <v>28.207437567162412</v>
      </c>
      <c r="CF8" s="52">
        <v>28.691764667445963</v>
      </c>
      <c r="CG8" s="52">
        <v>33.410587854562365</v>
      </c>
      <c r="CH8" s="52">
        <v>36.757273401037025</v>
      </c>
      <c r="CI8" s="52">
        <v>42.502548590684015</v>
      </c>
      <c r="CJ8" s="52">
        <v>40.808612276296941</v>
      </c>
      <c r="CK8" s="52">
        <v>35.199999999999996</v>
      </c>
      <c r="CL8" s="52">
        <v>35.754417649074263</v>
      </c>
      <c r="CM8" s="52">
        <v>36.4</v>
      </c>
      <c r="CN8" s="52">
        <v>36.534756655048348</v>
      </c>
      <c r="CO8" s="52">
        <v>36.6</v>
      </c>
      <c r="CP8" s="22"/>
    </row>
    <row r="9" spans="1:94" ht="12.75" customHeight="1" x14ac:dyDescent="0.35">
      <c r="A9" s="43" t="s">
        <v>88</v>
      </c>
      <c r="B9" s="44" t="s">
        <v>4</v>
      </c>
      <c r="C9" s="44" t="s">
        <v>64</v>
      </c>
      <c r="D9" s="45">
        <v>80</v>
      </c>
      <c r="E9" s="45">
        <v>75.8</v>
      </c>
      <c r="F9" s="45">
        <v>79.5</v>
      </c>
      <c r="G9" s="45">
        <v>78.099999999999994</v>
      </c>
      <c r="H9" s="45">
        <v>75.599999999999994</v>
      </c>
      <c r="I9" s="45">
        <v>72.7</v>
      </c>
      <c r="J9" s="45">
        <v>73.7</v>
      </c>
      <c r="K9" s="45">
        <v>74.400000000000006</v>
      </c>
      <c r="L9" s="45">
        <v>75.7</v>
      </c>
      <c r="M9" s="45">
        <v>75.099999999999994</v>
      </c>
      <c r="N9" s="46">
        <v>75.599999999999994</v>
      </c>
      <c r="O9" s="46">
        <v>77.400000000000006</v>
      </c>
      <c r="P9" s="46">
        <v>78.099999999999994</v>
      </c>
      <c r="Q9" s="46">
        <v>77.3</v>
      </c>
      <c r="R9" s="46">
        <v>79.3</v>
      </c>
      <c r="S9" s="22"/>
      <c r="T9" s="50">
        <v>225000</v>
      </c>
      <c r="U9" s="50">
        <v>230000</v>
      </c>
      <c r="V9" s="50">
        <v>242500</v>
      </c>
      <c r="W9" s="50">
        <v>260000</v>
      </c>
      <c r="X9" s="50">
        <v>250000</v>
      </c>
      <c r="Y9" s="50">
        <v>249000</v>
      </c>
      <c r="Z9" s="50">
        <v>275000</v>
      </c>
      <c r="AA9" s="50">
        <v>275000</v>
      </c>
      <c r="AB9" s="50">
        <v>277500</v>
      </c>
      <c r="AC9" s="50">
        <v>295000</v>
      </c>
      <c r="AD9" s="50">
        <v>335000</v>
      </c>
      <c r="AE9" s="50">
        <v>375000</v>
      </c>
      <c r="AF9" s="50">
        <v>420000</v>
      </c>
      <c r="AG9" s="50">
        <v>439000</v>
      </c>
      <c r="AH9" s="50">
        <v>438000</v>
      </c>
      <c r="AI9" s="22"/>
      <c r="AJ9" s="50">
        <v>29200</v>
      </c>
      <c r="AK9" s="50">
        <v>29200</v>
      </c>
      <c r="AL9" s="50">
        <v>31400</v>
      </c>
      <c r="AM9" s="50">
        <v>32800</v>
      </c>
      <c r="AN9" s="50">
        <v>34400</v>
      </c>
      <c r="AO9" s="52" t="e">
        <v>#N/A</v>
      </c>
      <c r="AP9" s="50">
        <v>36500</v>
      </c>
      <c r="AQ9" s="50">
        <v>35900</v>
      </c>
      <c r="AR9" s="50">
        <v>36400</v>
      </c>
      <c r="AS9" s="52">
        <v>37200</v>
      </c>
      <c r="AT9" s="52">
        <v>39000</v>
      </c>
      <c r="AU9" s="52">
        <v>40400</v>
      </c>
      <c r="AV9" s="52">
        <v>43500</v>
      </c>
      <c r="AW9" s="52">
        <v>44000</v>
      </c>
      <c r="AX9" s="52">
        <v>45500</v>
      </c>
      <c r="AZ9" s="50">
        <v>21400</v>
      </c>
      <c r="BA9" s="50">
        <v>20900</v>
      </c>
      <c r="BB9" s="50">
        <v>22400</v>
      </c>
      <c r="BC9" s="50">
        <v>23000</v>
      </c>
      <c r="BD9" s="50">
        <v>23200</v>
      </c>
      <c r="BE9" s="53" t="e">
        <v>#N/A</v>
      </c>
      <c r="BF9" s="50">
        <v>24900</v>
      </c>
      <c r="BG9" s="50">
        <v>25800</v>
      </c>
      <c r="BH9" s="50">
        <v>25100</v>
      </c>
      <c r="BI9" s="52">
        <v>26900</v>
      </c>
      <c r="BJ9" s="52">
        <v>27200</v>
      </c>
      <c r="BK9" s="52">
        <v>28100</v>
      </c>
      <c r="BL9" s="52">
        <v>29800</v>
      </c>
      <c r="BM9" s="52">
        <v>30400</v>
      </c>
      <c r="BN9" s="52">
        <v>32000</v>
      </c>
      <c r="BP9" s="48">
        <v>58.2</v>
      </c>
      <c r="BQ9" s="48">
        <v>62.7</v>
      </c>
      <c r="BR9" s="48">
        <v>64.900000000000006</v>
      </c>
      <c r="BS9" s="54">
        <v>65.099999999999994</v>
      </c>
      <c r="BT9" s="54">
        <v>67.2</v>
      </c>
      <c r="BU9" s="54">
        <v>68.900000000000006</v>
      </c>
      <c r="BV9" s="54">
        <v>73.900000000000006</v>
      </c>
      <c r="BW9" s="54">
        <v>65.599999999999994</v>
      </c>
      <c r="BX9" s="54">
        <v>68</v>
      </c>
      <c r="BY9" s="22"/>
      <c r="BZ9" s="52">
        <v>20</v>
      </c>
      <c r="CA9" s="52">
        <v>23</v>
      </c>
      <c r="CB9" s="52">
        <v>27.25</v>
      </c>
      <c r="CC9" s="52">
        <v>31.85</v>
      </c>
      <c r="CD9" s="52">
        <v>34.457299999999996</v>
      </c>
      <c r="CE9" s="52">
        <v>36.358744130587283</v>
      </c>
      <c r="CF9" s="52">
        <v>40.198580618192167</v>
      </c>
      <c r="CG9" s="52">
        <v>44.279100318091878</v>
      </c>
      <c r="CH9" s="52">
        <v>49.931866781994408</v>
      </c>
      <c r="CI9" s="52">
        <v>49.068748144501697</v>
      </c>
      <c r="CJ9" s="52">
        <v>49.631050710626006</v>
      </c>
      <c r="CK9" s="52">
        <v>48</v>
      </c>
      <c r="CL9" s="52">
        <v>46.269215523250637</v>
      </c>
      <c r="CM9" s="52">
        <v>46.9</v>
      </c>
      <c r="CN9" s="52">
        <v>49.987759517961919</v>
      </c>
      <c r="CO9" s="52">
        <v>50.1</v>
      </c>
      <c r="CP9" s="22"/>
    </row>
    <row r="10" spans="1:94" ht="12.75" customHeight="1" x14ac:dyDescent="0.35">
      <c r="A10" s="43" t="s">
        <v>89</v>
      </c>
      <c r="B10" s="44" t="s">
        <v>5</v>
      </c>
      <c r="C10" s="44" t="s">
        <v>65</v>
      </c>
      <c r="D10" s="45">
        <v>64.400000000000006</v>
      </c>
      <c r="E10" s="45">
        <v>66</v>
      </c>
      <c r="F10" s="45">
        <v>67.099999999999994</v>
      </c>
      <c r="G10" s="45">
        <v>67.7</v>
      </c>
      <c r="H10" s="45">
        <v>65.2</v>
      </c>
      <c r="I10" s="45">
        <v>66.2</v>
      </c>
      <c r="J10" s="45">
        <v>61.4</v>
      </c>
      <c r="K10" s="45">
        <v>65</v>
      </c>
      <c r="L10" s="45">
        <v>63.6</v>
      </c>
      <c r="M10" s="45">
        <v>66.599999999999994</v>
      </c>
      <c r="N10" s="46">
        <v>69.2</v>
      </c>
      <c r="O10" s="46">
        <v>69.5</v>
      </c>
      <c r="P10" s="46">
        <v>66.5</v>
      </c>
      <c r="Q10" s="46">
        <v>72.599999999999994</v>
      </c>
      <c r="R10" s="46">
        <v>70.2</v>
      </c>
      <c r="S10" s="22"/>
      <c r="T10" s="50">
        <v>308250</v>
      </c>
      <c r="U10" s="50">
        <v>325000</v>
      </c>
      <c r="V10" s="50">
        <v>358000</v>
      </c>
      <c r="W10" s="50">
        <v>410000</v>
      </c>
      <c r="X10" s="50">
        <v>439975</v>
      </c>
      <c r="Y10" s="50">
        <v>417500</v>
      </c>
      <c r="Z10" s="50">
        <v>479950</v>
      </c>
      <c r="AA10" s="50">
        <v>485000</v>
      </c>
      <c r="AB10" s="50">
        <v>500000</v>
      </c>
      <c r="AC10" s="50">
        <v>585000</v>
      </c>
      <c r="AD10" s="50">
        <v>675000</v>
      </c>
      <c r="AE10" s="50">
        <v>705000</v>
      </c>
      <c r="AF10" s="50">
        <v>734500</v>
      </c>
      <c r="AG10" s="50">
        <v>760000</v>
      </c>
      <c r="AH10" s="50">
        <v>780000</v>
      </c>
      <c r="AI10" s="22"/>
      <c r="AJ10" s="50">
        <v>45700</v>
      </c>
      <c r="AK10" s="50">
        <v>50200</v>
      </c>
      <c r="AL10" s="50">
        <v>56200</v>
      </c>
      <c r="AM10" s="50">
        <v>60200</v>
      </c>
      <c r="AN10" s="50">
        <v>69800</v>
      </c>
      <c r="AO10" s="52" t="e">
        <v>#N/A</v>
      </c>
      <c r="AP10" s="50">
        <v>68900</v>
      </c>
      <c r="AQ10" s="50">
        <v>67100</v>
      </c>
      <c r="AR10" s="50">
        <v>69300</v>
      </c>
      <c r="AS10" s="52">
        <v>71200</v>
      </c>
      <c r="AT10" s="52">
        <v>78900</v>
      </c>
      <c r="AU10" s="52">
        <v>79200</v>
      </c>
      <c r="AV10" s="52">
        <v>85000</v>
      </c>
      <c r="AW10" s="52">
        <v>88000</v>
      </c>
      <c r="AX10" s="52">
        <v>92600</v>
      </c>
      <c r="AZ10" s="50">
        <v>21300</v>
      </c>
      <c r="BA10" s="50">
        <v>23200</v>
      </c>
      <c r="BB10" s="50">
        <v>24200</v>
      </c>
      <c r="BC10" s="50">
        <v>25900</v>
      </c>
      <c r="BD10" s="50">
        <v>26900</v>
      </c>
      <c r="BE10" s="53" t="e">
        <v>#N/A</v>
      </c>
      <c r="BF10" s="50">
        <v>28400</v>
      </c>
      <c r="BG10" s="50">
        <v>29400</v>
      </c>
      <c r="BH10" s="50">
        <v>30400</v>
      </c>
      <c r="BI10" s="52">
        <v>31600</v>
      </c>
      <c r="BJ10" s="52">
        <v>32000</v>
      </c>
      <c r="BK10" s="52">
        <v>33100</v>
      </c>
      <c r="BL10" s="52">
        <v>34400</v>
      </c>
      <c r="BM10" s="52">
        <v>35500</v>
      </c>
      <c r="BN10" s="52">
        <v>37300</v>
      </c>
      <c r="BP10" s="48">
        <v>43.3</v>
      </c>
      <c r="BQ10" s="48">
        <v>43.8</v>
      </c>
      <c r="BR10" s="48">
        <v>48.7</v>
      </c>
      <c r="BS10" s="54">
        <v>53.1</v>
      </c>
      <c r="BT10" s="54">
        <v>60.2</v>
      </c>
      <c r="BU10" s="54">
        <v>59</v>
      </c>
      <c r="BV10" s="54">
        <v>60.4</v>
      </c>
      <c r="BW10" s="54">
        <v>60.5</v>
      </c>
      <c r="BX10" s="54">
        <v>56.4</v>
      </c>
      <c r="BY10" s="22"/>
      <c r="BZ10" s="52">
        <v>19</v>
      </c>
      <c r="CA10" s="52">
        <v>25</v>
      </c>
      <c r="CB10" s="52">
        <v>27.14</v>
      </c>
      <c r="CC10" s="52">
        <v>28.05</v>
      </c>
      <c r="CD10" s="52">
        <v>27.121600000000001</v>
      </c>
      <c r="CE10" s="52">
        <v>28.273469541124047</v>
      </c>
      <c r="CF10" s="52">
        <v>29.751830321943974</v>
      </c>
      <c r="CG10" s="52">
        <v>32.232942926753559</v>
      </c>
      <c r="CH10" s="52">
        <v>32.96867147956835</v>
      </c>
      <c r="CI10" s="52">
        <v>30.910392293901978</v>
      </c>
      <c r="CJ10" s="52">
        <v>29.322846196306777</v>
      </c>
      <c r="CK10" s="52">
        <v>26.3</v>
      </c>
      <c r="CL10" s="52">
        <v>24.827761934532457</v>
      </c>
      <c r="CM10" s="52">
        <v>26.6</v>
      </c>
      <c r="CN10" s="52">
        <v>30.328873038851388</v>
      </c>
      <c r="CO10" s="52">
        <v>31.1</v>
      </c>
      <c r="CP10" s="22"/>
    </row>
    <row r="11" spans="1:94" ht="12.75" customHeight="1" x14ac:dyDescent="0.35">
      <c r="A11" s="43" t="s">
        <v>90</v>
      </c>
      <c r="B11" s="44" t="s">
        <v>6</v>
      </c>
      <c r="C11" s="44" t="s">
        <v>64</v>
      </c>
      <c r="D11" s="45">
        <v>73.099999999999994</v>
      </c>
      <c r="E11" s="45">
        <v>72.400000000000006</v>
      </c>
      <c r="F11" s="45">
        <v>72.599999999999994</v>
      </c>
      <c r="G11" s="45">
        <v>74.3</v>
      </c>
      <c r="H11" s="45">
        <v>71.8</v>
      </c>
      <c r="I11" s="45">
        <v>72</v>
      </c>
      <c r="J11" s="45">
        <v>66</v>
      </c>
      <c r="K11" s="45">
        <v>71.7</v>
      </c>
      <c r="L11" s="45">
        <v>73.400000000000006</v>
      </c>
      <c r="M11" s="45">
        <v>73.099999999999994</v>
      </c>
      <c r="N11" s="46">
        <v>75.400000000000006</v>
      </c>
      <c r="O11" s="46">
        <v>77</v>
      </c>
      <c r="P11" s="46">
        <v>74</v>
      </c>
      <c r="Q11" s="46">
        <v>76.3</v>
      </c>
      <c r="R11" s="46">
        <v>76.099999999999994</v>
      </c>
      <c r="S11" s="22"/>
      <c r="T11" s="50">
        <v>186000</v>
      </c>
      <c r="U11" s="50">
        <v>195000</v>
      </c>
      <c r="V11" s="50">
        <v>205000</v>
      </c>
      <c r="W11" s="50">
        <v>222500</v>
      </c>
      <c r="X11" s="50">
        <v>226725</v>
      </c>
      <c r="Y11" s="50">
        <v>200000</v>
      </c>
      <c r="Z11" s="50">
        <v>220000</v>
      </c>
      <c r="AA11" s="50">
        <v>220000</v>
      </c>
      <c r="AB11" s="50">
        <v>230000</v>
      </c>
      <c r="AC11" s="50">
        <v>239950</v>
      </c>
      <c r="AD11" s="50">
        <v>265000</v>
      </c>
      <c r="AE11" s="50">
        <v>306000</v>
      </c>
      <c r="AF11" s="50">
        <v>338000</v>
      </c>
      <c r="AG11" s="50">
        <v>365000</v>
      </c>
      <c r="AH11" s="50">
        <v>380000</v>
      </c>
      <c r="AI11" s="22"/>
      <c r="AJ11" s="50">
        <v>23300</v>
      </c>
      <c r="AK11" s="50">
        <v>24300</v>
      </c>
      <c r="AL11" s="50">
        <v>25800</v>
      </c>
      <c r="AM11" s="50">
        <v>27200</v>
      </c>
      <c r="AN11" s="50">
        <v>28100</v>
      </c>
      <c r="AO11" s="52" t="e">
        <v>#N/A</v>
      </c>
      <c r="AP11" s="50">
        <v>29700</v>
      </c>
      <c r="AQ11" s="50">
        <v>29000</v>
      </c>
      <c r="AR11" s="50">
        <v>29700</v>
      </c>
      <c r="AS11" s="52">
        <v>30700</v>
      </c>
      <c r="AT11" s="52">
        <v>31800</v>
      </c>
      <c r="AU11" s="52">
        <v>32600</v>
      </c>
      <c r="AV11" s="52">
        <v>34200</v>
      </c>
      <c r="AW11" s="52">
        <v>33800</v>
      </c>
      <c r="AX11" s="52">
        <v>35600</v>
      </c>
      <c r="AZ11" s="50">
        <v>19000</v>
      </c>
      <c r="BA11" s="50">
        <v>18600</v>
      </c>
      <c r="BB11" s="50">
        <v>19600</v>
      </c>
      <c r="BC11" s="50">
        <v>20700</v>
      </c>
      <c r="BD11" s="50">
        <v>20900</v>
      </c>
      <c r="BE11" s="53" t="e">
        <v>#N/A</v>
      </c>
      <c r="BF11" s="50">
        <v>23100</v>
      </c>
      <c r="BG11" s="50">
        <v>22000</v>
      </c>
      <c r="BH11" s="50">
        <v>22700</v>
      </c>
      <c r="BI11" s="52">
        <v>23900</v>
      </c>
      <c r="BJ11" s="52">
        <v>24300</v>
      </c>
      <c r="BK11" s="52">
        <v>25100</v>
      </c>
      <c r="BL11" s="52">
        <v>26300</v>
      </c>
      <c r="BM11" s="52">
        <v>25600</v>
      </c>
      <c r="BN11" s="52">
        <v>27500</v>
      </c>
      <c r="BP11" s="48">
        <v>44.9</v>
      </c>
      <c r="BQ11" s="48">
        <v>49.5</v>
      </c>
      <c r="BR11" s="48">
        <v>53.9</v>
      </c>
      <c r="BS11" s="54">
        <v>54.4</v>
      </c>
      <c r="BT11" s="54">
        <v>61</v>
      </c>
      <c r="BU11" s="54">
        <v>62.2</v>
      </c>
      <c r="BV11" s="54">
        <v>64.400000000000006</v>
      </c>
      <c r="BW11" s="54">
        <v>56.8</v>
      </c>
      <c r="BX11" s="54">
        <v>59.6</v>
      </c>
      <c r="BY11" s="22"/>
      <c r="BZ11" s="52">
        <v>14</v>
      </c>
      <c r="CA11" s="52">
        <v>13</v>
      </c>
      <c r="CB11" s="52">
        <v>16.170000000000002</v>
      </c>
      <c r="CC11" s="52">
        <v>20.11</v>
      </c>
      <c r="CD11" s="52">
        <v>22.706500000000002</v>
      </c>
      <c r="CE11" s="52">
        <v>27.712662100901632</v>
      </c>
      <c r="CF11" s="52">
        <v>32.235491447985275</v>
      </c>
      <c r="CG11" s="52">
        <v>33.471917650551653</v>
      </c>
      <c r="CH11" s="52">
        <v>38.063308274821914</v>
      </c>
      <c r="CI11" s="52">
        <v>44.304727105159728</v>
      </c>
      <c r="CJ11" s="52">
        <v>42.155971397864619</v>
      </c>
      <c r="CK11" s="52">
        <v>39.900000000000006</v>
      </c>
      <c r="CL11" s="52">
        <v>37.777589845614386</v>
      </c>
      <c r="CM11" s="52">
        <v>38.6</v>
      </c>
      <c r="CN11" s="52">
        <v>37.915908382334813</v>
      </c>
      <c r="CO11" s="52">
        <v>47.3</v>
      </c>
      <c r="CP11" s="22"/>
    </row>
    <row r="12" spans="1:94" ht="12.75" customHeight="1" x14ac:dyDescent="0.35">
      <c r="A12" s="43" t="s">
        <v>91</v>
      </c>
      <c r="B12" s="44" t="s">
        <v>7</v>
      </c>
      <c r="C12" s="44" t="s">
        <v>64</v>
      </c>
      <c r="D12" s="45">
        <v>67</v>
      </c>
      <c r="E12" s="45">
        <v>69.400000000000006</v>
      </c>
      <c r="F12" s="45">
        <v>67.900000000000006</v>
      </c>
      <c r="G12" s="45">
        <v>68.8</v>
      </c>
      <c r="H12" s="45">
        <v>64.400000000000006</v>
      </c>
      <c r="I12" s="45">
        <v>67.3</v>
      </c>
      <c r="J12" s="45">
        <v>68</v>
      </c>
      <c r="K12" s="45">
        <v>66.400000000000006</v>
      </c>
      <c r="L12" s="45">
        <v>65.400000000000006</v>
      </c>
      <c r="M12" s="45">
        <v>68.3</v>
      </c>
      <c r="N12" s="46">
        <v>73</v>
      </c>
      <c r="O12" s="46">
        <v>73.7</v>
      </c>
      <c r="P12" s="46">
        <v>75.8</v>
      </c>
      <c r="Q12" s="46">
        <v>73.400000000000006</v>
      </c>
      <c r="R12" s="46">
        <v>73</v>
      </c>
      <c r="S12" s="22"/>
      <c r="T12" s="50">
        <v>232500</v>
      </c>
      <c r="U12" s="50">
        <v>235000</v>
      </c>
      <c r="V12" s="50">
        <v>248000</v>
      </c>
      <c r="W12" s="50">
        <v>271000</v>
      </c>
      <c r="X12" s="50">
        <v>270000</v>
      </c>
      <c r="Y12" s="50">
        <v>257750</v>
      </c>
      <c r="Z12" s="50">
        <v>279000</v>
      </c>
      <c r="AA12" s="50">
        <v>293000</v>
      </c>
      <c r="AB12" s="50">
        <v>310000</v>
      </c>
      <c r="AC12" s="50">
        <v>326475</v>
      </c>
      <c r="AD12" s="50">
        <v>387525</v>
      </c>
      <c r="AE12" s="50">
        <v>432000</v>
      </c>
      <c r="AF12" s="50">
        <v>465000</v>
      </c>
      <c r="AG12" s="50">
        <v>480000</v>
      </c>
      <c r="AH12" s="50">
        <v>470000</v>
      </c>
      <c r="AI12" s="22"/>
      <c r="AJ12" s="50">
        <v>26100</v>
      </c>
      <c r="AK12" s="50">
        <v>26500</v>
      </c>
      <c r="AL12" s="50">
        <v>26900</v>
      </c>
      <c r="AM12" s="50">
        <v>28700</v>
      </c>
      <c r="AN12" s="50">
        <v>30000</v>
      </c>
      <c r="AO12" s="53" t="e">
        <v>#N/A</v>
      </c>
      <c r="AP12" s="50">
        <v>32400</v>
      </c>
      <c r="AQ12" s="50">
        <v>30700</v>
      </c>
      <c r="AR12" s="50">
        <v>32000</v>
      </c>
      <c r="AS12" s="52">
        <v>32600</v>
      </c>
      <c r="AT12" s="52">
        <v>34500</v>
      </c>
      <c r="AU12" s="52">
        <v>35300</v>
      </c>
      <c r="AV12" s="52">
        <v>37000</v>
      </c>
      <c r="AW12" s="52">
        <v>37300</v>
      </c>
      <c r="AX12" s="52">
        <v>39700</v>
      </c>
      <c r="AZ12" s="50">
        <v>19400</v>
      </c>
      <c r="BA12" s="50">
        <v>19100</v>
      </c>
      <c r="BB12" s="50">
        <v>19000</v>
      </c>
      <c r="BC12" s="50">
        <v>19900</v>
      </c>
      <c r="BD12" s="50">
        <v>20200</v>
      </c>
      <c r="BE12" s="53" t="e">
        <v>#N/A</v>
      </c>
      <c r="BF12" s="50">
        <v>21800</v>
      </c>
      <c r="BG12" s="50">
        <v>20800</v>
      </c>
      <c r="BH12" s="50">
        <v>21300</v>
      </c>
      <c r="BI12" s="52">
        <v>22700</v>
      </c>
      <c r="BJ12" s="52">
        <v>23200</v>
      </c>
      <c r="BK12" s="52">
        <v>24600</v>
      </c>
      <c r="BL12" s="52">
        <v>24900</v>
      </c>
      <c r="BM12" s="52">
        <v>26100</v>
      </c>
      <c r="BN12" s="52">
        <v>26700</v>
      </c>
      <c r="BP12" s="48">
        <v>52</v>
      </c>
      <c r="BQ12" s="48">
        <v>54</v>
      </c>
      <c r="BR12" s="48">
        <v>56.5</v>
      </c>
      <c r="BS12" s="54">
        <v>58.7</v>
      </c>
      <c r="BT12" s="54">
        <v>57.3</v>
      </c>
      <c r="BU12" s="54">
        <v>57.7</v>
      </c>
      <c r="BV12" s="54">
        <v>60.9</v>
      </c>
      <c r="BW12" s="54">
        <v>59.8</v>
      </c>
      <c r="BX12" s="54">
        <v>62.1</v>
      </c>
      <c r="BY12" s="22"/>
      <c r="BZ12" s="52">
        <v>15</v>
      </c>
      <c r="CA12" s="52">
        <v>15</v>
      </c>
      <c r="CB12" s="52">
        <v>19.28</v>
      </c>
      <c r="CC12" s="52">
        <v>24.92</v>
      </c>
      <c r="CD12" s="52">
        <v>28.944499999999998</v>
      </c>
      <c r="CE12" s="52">
        <v>35.088246240582706</v>
      </c>
      <c r="CF12" s="52">
        <v>37.552823741391208</v>
      </c>
      <c r="CG12" s="52">
        <v>40.350935820453451</v>
      </c>
      <c r="CH12" s="52">
        <v>40.84502728496593</v>
      </c>
      <c r="CI12" s="52">
        <v>40.567876962092271</v>
      </c>
      <c r="CJ12" s="52">
        <v>40.151032923989874</v>
      </c>
      <c r="CK12" s="52">
        <v>40.1</v>
      </c>
      <c r="CL12" s="52">
        <v>42.954862510564318</v>
      </c>
      <c r="CM12" s="52">
        <v>50.7</v>
      </c>
      <c r="CN12" s="52">
        <v>48.761059579696713</v>
      </c>
      <c r="CO12" s="52">
        <v>52.6</v>
      </c>
      <c r="CP12" s="22"/>
    </row>
    <row r="13" spans="1:94" ht="12.75" customHeight="1" x14ac:dyDescent="0.35">
      <c r="A13" s="43" t="s">
        <v>92</v>
      </c>
      <c r="B13" s="44" t="s">
        <v>8</v>
      </c>
      <c r="C13" s="44" t="s">
        <v>64</v>
      </c>
      <c r="D13" s="45">
        <v>66.7</v>
      </c>
      <c r="E13" s="45">
        <v>71.099999999999994</v>
      </c>
      <c r="F13" s="45">
        <v>65.7</v>
      </c>
      <c r="G13" s="45">
        <v>66.2</v>
      </c>
      <c r="H13" s="45">
        <v>60.9</v>
      </c>
      <c r="I13" s="45">
        <v>63.2</v>
      </c>
      <c r="J13" s="45">
        <v>64.8</v>
      </c>
      <c r="K13" s="45">
        <v>64.2</v>
      </c>
      <c r="L13" s="45">
        <v>66.8</v>
      </c>
      <c r="M13" s="45">
        <v>69</v>
      </c>
      <c r="N13" s="46">
        <v>73</v>
      </c>
      <c r="O13" s="46">
        <v>70.5</v>
      </c>
      <c r="P13" s="46">
        <v>68.599999999999994</v>
      </c>
      <c r="Q13" s="46">
        <v>69.599999999999994</v>
      </c>
      <c r="R13" s="46">
        <v>65.900000000000006</v>
      </c>
      <c r="S13" s="22"/>
      <c r="T13" s="50">
        <v>194000</v>
      </c>
      <c r="U13" s="50">
        <v>200000</v>
      </c>
      <c r="V13" s="50">
        <v>210000</v>
      </c>
      <c r="W13" s="50">
        <v>233000</v>
      </c>
      <c r="X13" s="50">
        <v>234700</v>
      </c>
      <c r="Y13" s="50">
        <v>225000</v>
      </c>
      <c r="Z13" s="50">
        <v>241000</v>
      </c>
      <c r="AA13" s="50">
        <v>240000</v>
      </c>
      <c r="AB13" s="50">
        <v>248000</v>
      </c>
      <c r="AC13" s="50">
        <v>250000</v>
      </c>
      <c r="AD13" s="50">
        <v>285000</v>
      </c>
      <c r="AE13" s="50">
        <v>331000</v>
      </c>
      <c r="AF13" s="50">
        <v>385000</v>
      </c>
      <c r="AG13" s="50">
        <v>405000</v>
      </c>
      <c r="AH13" s="50">
        <v>400000</v>
      </c>
      <c r="AI13" s="22"/>
      <c r="AJ13" s="50">
        <v>24200</v>
      </c>
      <c r="AK13" s="50">
        <v>23900</v>
      </c>
      <c r="AL13" s="50">
        <v>25800</v>
      </c>
      <c r="AM13" s="50">
        <v>27100</v>
      </c>
      <c r="AN13" s="50">
        <v>28100</v>
      </c>
      <c r="AO13" s="52" t="e">
        <v>#N/A</v>
      </c>
      <c r="AP13" s="50">
        <v>30600</v>
      </c>
      <c r="AQ13" s="50">
        <v>29000</v>
      </c>
      <c r="AR13" s="50">
        <v>30400</v>
      </c>
      <c r="AS13" s="52">
        <v>30800</v>
      </c>
      <c r="AT13" s="52">
        <v>32900</v>
      </c>
      <c r="AU13" s="52">
        <v>34400</v>
      </c>
      <c r="AV13" s="52">
        <v>34600</v>
      </c>
      <c r="AW13" s="52">
        <v>34600</v>
      </c>
      <c r="AX13" s="52">
        <v>36200</v>
      </c>
      <c r="AZ13" s="50">
        <v>18200</v>
      </c>
      <c r="BA13" s="50">
        <v>17000</v>
      </c>
      <c r="BB13" s="50">
        <v>18900</v>
      </c>
      <c r="BC13" s="50">
        <v>19500</v>
      </c>
      <c r="BD13" s="50">
        <v>19900</v>
      </c>
      <c r="BE13" s="53" t="e">
        <v>#N/A</v>
      </c>
      <c r="BF13" s="50">
        <v>22100</v>
      </c>
      <c r="BG13" s="50">
        <v>20900</v>
      </c>
      <c r="BH13" s="50">
        <v>22300</v>
      </c>
      <c r="BI13" s="52">
        <v>22700</v>
      </c>
      <c r="BJ13" s="52">
        <v>23900</v>
      </c>
      <c r="BK13" s="52">
        <v>25300</v>
      </c>
      <c r="BL13" s="52">
        <v>25100</v>
      </c>
      <c r="BM13" s="52">
        <v>25400</v>
      </c>
      <c r="BN13" s="52">
        <v>26300</v>
      </c>
      <c r="BP13" s="48">
        <v>47.9</v>
      </c>
      <c r="BQ13" s="48">
        <v>48.9</v>
      </c>
      <c r="BR13" s="48">
        <v>49.9</v>
      </c>
      <c r="BS13" s="54">
        <v>55.3</v>
      </c>
      <c r="BT13" s="54">
        <v>59.5</v>
      </c>
      <c r="BU13" s="54">
        <v>55.5</v>
      </c>
      <c r="BV13" s="54">
        <v>63.2</v>
      </c>
      <c r="BW13" s="54">
        <v>59.7</v>
      </c>
      <c r="BX13" s="54">
        <v>54.5</v>
      </c>
      <c r="BY13" s="22"/>
      <c r="BZ13" s="52">
        <v>16</v>
      </c>
      <c r="CA13" s="52">
        <v>24</v>
      </c>
      <c r="CB13" s="52">
        <v>27.29</v>
      </c>
      <c r="CC13" s="52">
        <v>29.64</v>
      </c>
      <c r="CD13" s="52">
        <v>28.185099999999998</v>
      </c>
      <c r="CE13" s="52">
        <v>27.162197185846647</v>
      </c>
      <c r="CF13" s="52">
        <v>31.073946641437416</v>
      </c>
      <c r="CG13" s="52">
        <v>32.357796425653888</v>
      </c>
      <c r="CH13" s="52">
        <v>35.300120692122867</v>
      </c>
      <c r="CI13" s="52">
        <v>38.814645569999577</v>
      </c>
      <c r="CJ13" s="52">
        <v>39.11821879619341</v>
      </c>
      <c r="CK13" s="52">
        <v>38.5</v>
      </c>
      <c r="CL13" s="52">
        <v>35.862208025238409</v>
      </c>
      <c r="CM13" s="52">
        <v>37.200000000000003</v>
      </c>
      <c r="CN13" s="52">
        <v>35.873427435539902</v>
      </c>
      <c r="CO13" s="52">
        <v>33.4</v>
      </c>
      <c r="CP13" s="22"/>
    </row>
    <row r="14" spans="1:94" ht="12.75" customHeight="1" x14ac:dyDescent="0.35">
      <c r="A14" s="43" t="s">
        <v>93</v>
      </c>
      <c r="B14" s="44" t="s">
        <v>9</v>
      </c>
      <c r="C14" s="44" t="s">
        <v>64</v>
      </c>
      <c r="D14" s="45">
        <v>67.5</v>
      </c>
      <c r="E14" s="45">
        <v>67.7</v>
      </c>
      <c r="F14" s="45">
        <v>67.8</v>
      </c>
      <c r="G14" s="45">
        <v>66.2</v>
      </c>
      <c r="H14" s="45">
        <v>63.5</v>
      </c>
      <c r="I14" s="45">
        <v>66.7</v>
      </c>
      <c r="J14" s="45">
        <v>67.7</v>
      </c>
      <c r="K14" s="45">
        <v>69.400000000000006</v>
      </c>
      <c r="L14" s="45">
        <v>64.400000000000006</v>
      </c>
      <c r="M14" s="45">
        <v>67</v>
      </c>
      <c r="N14" s="46">
        <v>72.5</v>
      </c>
      <c r="O14" s="46">
        <v>73.099999999999994</v>
      </c>
      <c r="P14" s="46">
        <v>73.3</v>
      </c>
      <c r="Q14" s="46">
        <v>71.099999999999994</v>
      </c>
      <c r="R14" s="46">
        <v>76.8</v>
      </c>
      <c r="S14" s="22"/>
      <c r="T14" s="50">
        <v>180000</v>
      </c>
      <c r="U14" s="50">
        <v>200000</v>
      </c>
      <c r="V14" s="50">
        <v>209995</v>
      </c>
      <c r="W14" s="50">
        <v>223000</v>
      </c>
      <c r="X14" s="50">
        <v>230000</v>
      </c>
      <c r="Y14" s="50">
        <v>220000</v>
      </c>
      <c r="Z14" s="50">
        <v>245000</v>
      </c>
      <c r="AA14" s="50">
        <v>249995</v>
      </c>
      <c r="AB14" s="50">
        <v>245000</v>
      </c>
      <c r="AC14" s="50">
        <v>275000</v>
      </c>
      <c r="AD14" s="50">
        <v>317500</v>
      </c>
      <c r="AE14" s="50">
        <v>351580</v>
      </c>
      <c r="AF14" s="50">
        <v>395000</v>
      </c>
      <c r="AG14" s="50">
        <v>420750</v>
      </c>
      <c r="AH14" s="50">
        <v>430000</v>
      </c>
      <c r="AI14" s="22"/>
      <c r="AJ14" s="50">
        <v>23300</v>
      </c>
      <c r="AK14" s="50">
        <v>23100</v>
      </c>
      <c r="AL14" s="50">
        <v>25500</v>
      </c>
      <c r="AM14" s="50">
        <v>27400</v>
      </c>
      <c r="AN14" s="50">
        <v>29900</v>
      </c>
      <c r="AO14" s="52" t="e">
        <v>#N/A</v>
      </c>
      <c r="AP14" s="50">
        <v>32800</v>
      </c>
      <c r="AQ14" s="50">
        <v>30000</v>
      </c>
      <c r="AR14" s="50">
        <v>31000</v>
      </c>
      <c r="AS14" s="52">
        <v>31500</v>
      </c>
      <c r="AT14" s="52">
        <v>34200</v>
      </c>
      <c r="AU14" s="52">
        <v>34800</v>
      </c>
      <c r="AV14" s="52">
        <v>37300</v>
      </c>
      <c r="AW14" s="52">
        <v>37500</v>
      </c>
      <c r="AX14" s="52">
        <v>40200</v>
      </c>
      <c r="AZ14" s="50">
        <v>17800</v>
      </c>
      <c r="BA14" s="50">
        <v>17100</v>
      </c>
      <c r="BB14" s="50">
        <v>18200</v>
      </c>
      <c r="BC14" s="50">
        <v>19200</v>
      </c>
      <c r="BD14" s="50">
        <v>20500</v>
      </c>
      <c r="BE14" s="53" t="e">
        <v>#N/A</v>
      </c>
      <c r="BF14" s="50">
        <v>21400</v>
      </c>
      <c r="BG14" s="50">
        <v>21300</v>
      </c>
      <c r="BH14" s="50">
        <v>21800</v>
      </c>
      <c r="BI14" s="52">
        <v>22600</v>
      </c>
      <c r="BJ14" s="52">
        <v>23500</v>
      </c>
      <c r="BK14" s="52">
        <v>24600</v>
      </c>
      <c r="BL14" s="52">
        <v>25600</v>
      </c>
      <c r="BM14" s="52">
        <v>26000</v>
      </c>
      <c r="BN14" s="52">
        <v>27600</v>
      </c>
      <c r="BP14" s="48">
        <v>38.200000000000003</v>
      </c>
      <c r="BQ14" s="48">
        <v>44.8</v>
      </c>
      <c r="BR14" s="48">
        <v>46</v>
      </c>
      <c r="BS14" s="54">
        <v>50.1</v>
      </c>
      <c r="BT14" s="54">
        <v>54.5</v>
      </c>
      <c r="BU14" s="54">
        <v>63.1</v>
      </c>
      <c r="BV14" s="54">
        <v>65.400000000000006</v>
      </c>
      <c r="BW14" s="54">
        <v>59.6</v>
      </c>
      <c r="BX14" s="54">
        <v>57.7</v>
      </c>
      <c r="BY14" s="22"/>
      <c r="BZ14" s="52">
        <v>12</v>
      </c>
      <c r="CA14" s="52">
        <v>19</v>
      </c>
      <c r="CB14" s="52">
        <v>21.66</v>
      </c>
      <c r="CC14" s="52">
        <v>23.61</v>
      </c>
      <c r="CD14" s="52">
        <v>30.522400000000001</v>
      </c>
      <c r="CE14" s="52">
        <v>42.092088219375512</v>
      </c>
      <c r="CF14" s="52">
        <v>35.423455903590664</v>
      </c>
      <c r="CG14" s="52">
        <v>36.539222442894818</v>
      </c>
      <c r="CH14" s="52">
        <v>39.107396312334927</v>
      </c>
      <c r="CI14" s="52">
        <v>39.943330101825751</v>
      </c>
      <c r="CJ14" s="52">
        <v>38.830951108793286</v>
      </c>
      <c r="CK14" s="52">
        <v>34.300000000000004</v>
      </c>
      <c r="CL14" s="52">
        <v>34.80535181338076</v>
      </c>
      <c r="CM14" s="52">
        <v>34.9</v>
      </c>
      <c r="CN14" s="52">
        <v>35.074703857589029</v>
      </c>
      <c r="CO14" s="52">
        <v>33.4</v>
      </c>
      <c r="CP14" s="22"/>
    </row>
    <row r="15" spans="1:94" ht="12.75" customHeight="1" x14ac:dyDescent="0.35">
      <c r="A15" s="43" t="s">
        <v>94</v>
      </c>
      <c r="B15" s="44" t="s">
        <v>10</v>
      </c>
      <c r="C15" s="44" t="s">
        <v>65</v>
      </c>
      <c r="D15" s="45">
        <v>53.3</v>
      </c>
      <c r="E15" s="45">
        <v>58.3</v>
      </c>
      <c r="F15" s="45">
        <v>62.1</v>
      </c>
      <c r="G15" s="45">
        <v>65.900000000000006</v>
      </c>
      <c r="H15" s="45">
        <v>68.2</v>
      </c>
      <c r="I15" s="45">
        <v>68</v>
      </c>
      <c r="J15" s="45">
        <v>67</v>
      </c>
      <c r="K15" s="45">
        <v>63.4</v>
      </c>
      <c r="L15" s="45">
        <v>62.6</v>
      </c>
      <c r="M15" s="45">
        <v>68.3</v>
      </c>
      <c r="N15" s="46">
        <v>69</v>
      </c>
      <c r="O15" s="46">
        <v>69</v>
      </c>
      <c r="P15" s="46">
        <v>72.900000000000006</v>
      </c>
      <c r="Q15" s="46">
        <v>70</v>
      </c>
      <c r="R15" s="46">
        <v>72.400000000000006</v>
      </c>
      <c r="S15" s="22"/>
      <c r="T15" s="50">
        <v>216100</v>
      </c>
      <c r="U15" s="50">
        <v>220000</v>
      </c>
      <c r="V15" s="50">
        <v>245000</v>
      </c>
      <c r="W15" s="50">
        <v>264500</v>
      </c>
      <c r="X15" s="50">
        <v>265000</v>
      </c>
      <c r="Y15" s="50">
        <v>275000</v>
      </c>
      <c r="Z15" s="50">
        <v>292500</v>
      </c>
      <c r="AA15" s="50">
        <v>310000</v>
      </c>
      <c r="AB15" s="50">
        <v>325000</v>
      </c>
      <c r="AC15" s="50">
        <v>375000</v>
      </c>
      <c r="AD15" s="50">
        <v>430000</v>
      </c>
      <c r="AE15" s="50">
        <v>490000</v>
      </c>
      <c r="AF15" s="50">
        <v>536959</v>
      </c>
      <c r="AG15" s="50">
        <v>535000</v>
      </c>
      <c r="AH15" s="50">
        <v>550000</v>
      </c>
      <c r="AI15" s="22"/>
      <c r="AJ15" s="50">
        <v>21500</v>
      </c>
      <c r="AK15" s="50">
        <v>22900</v>
      </c>
      <c r="AL15" s="50">
        <v>24600</v>
      </c>
      <c r="AM15" s="50">
        <v>25300</v>
      </c>
      <c r="AN15" s="50">
        <v>27900</v>
      </c>
      <c r="AO15" s="52" t="e">
        <v>#N/A</v>
      </c>
      <c r="AP15" s="50">
        <v>29800</v>
      </c>
      <c r="AQ15" s="50">
        <v>29500</v>
      </c>
      <c r="AR15" s="50">
        <v>31200</v>
      </c>
      <c r="AS15" s="52">
        <v>32700</v>
      </c>
      <c r="AT15" s="52">
        <v>36300</v>
      </c>
      <c r="AU15" s="52">
        <v>37100</v>
      </c>
      <c r="AV15" s="52">
        <v>40200</v>
      </c>
      <c r="AW15" s="52">
        <v>40600</v>
      </c>
      <c r="AX15" s="52">
        <v>43100</v>
      </c>
      <c r="AZ15" s="50">
        <v>17000</v>
      </c>
      <c r="BA15" s="50">
        <v>18000</v>
      </c>
      <c r="BB15" s="50">
        <v>19300</v>
      </c>
      <c r="BC15" s="50">
        <v>18400</v>
      </c>
      <c r="BD15" s="50">
        <v>20900</v>
      </c>
      <c r="BE15" s="53" t="e">
        <v>#N/A</v>
      </c>
      <c r="BF15" s="50">
        <v>22200</v>
      </c>
      <c r="BG15" s="50">
        <v>22300</v>
      </c>
      <c r="BH15" s="50">
        <v>23300</v>
      </c>
      <c r="BI15" s="52">
        <v>24300</v>
      </c>
      <c r="BJ15" s="52">
        <v>26000</v>
      </c>
      <c r="BK15" s="52">
        <v>26000</v>
      </c>
      <c r="BL15" s="52">
        <v>27800</v>
      </c>
      <c r="BM15" s="52">
        <v>28000</v>
      </c>
      <c r="BN15" s="52">
        <v>29400</v>
      </c>
      <c r="BP15" s="48">
        <v>40.5</v>
      </c>
      <c r="BQ15" s="48">
        <v>41.5</v>
      </c>
      <c r="BR15" s="48">
        <v>49.4</v>
      </c>
      <c r="BS15" s="54">
        <v>55.3</v>
      </c>
      <c r="BT15" s="54">
        <v>57</v>
      </c>
      <c r="BU15" s="54">
        <v>60.2</v>
      </c>
      <c r="BV15" s="54">
        <v>61.2</v>
      </c>
      <c r="BW15" s="54">
        <v>58.8</v>
      </c>
      <c r="BX15" s="54">
        <v>60.4</v>
      </c>
      <c r="BY15" s="22"/>
      <c r="BZ15" s="52">
        <v>6</v>
      </c>
      <c r="CA15" s="52">
        <v>12</v>
      </c>
      <c r="CB15" s="52">
        <v>16.21</v>
      </c>
      <c r="CC15" s="52">
        <v>19.57</v>
      </c>
      <c r="CD15" s="52">
        <v>22.381699999999999</v>
      </c>
      <c r="CE15" s="52">
        <v>22.714974869240912</v>
      </c>
      <c r="CF15" s="52">
        <v>24.324972411263044</v>
      </c>
      <c r="CG15" s="52">
        <v>24.960117521772254</v>
      </c>
      <c r="CH15" s="52">
        <v>24.000209769422476</v>
      </c>
      <c r="CI15" s="52">
        <v>24.322628061319868</v>
      </c>
      <c r="CJ15" s="52">
        <v>25.441844028095993</v>
      </c>
      <c r="CK15" s="52">
        <v>25.3</v>
      </c>
      <c r="CL15" s="52">
        <v>24.834971790759894</v>
      </c>
      <c r="CM15" s="52">
        <v>27</v>
      </c>
      <c r="CN15" s="52">
        <v>27.390455954240206</v>
      </c>
      <c r="CO15" s="52">
        <v>27.900000000000002</v>
      </c>
      <c r="CP15" s="22"/>
    </row>
    <row r="16" spans="1:94" ht="12.75" customHeight="1" x14ac:dyDescent="0.35">
      <c r="A16" s="43" t="s">
        <v>95</v>
      </c>
      <c r="B16" s="44" t="s">
        <v>11</v>
      </c>
      <c r="C16" s="44" t="s">
        <v>65</v>
      </c>
      <c r="D16" s="45">
        <v>70.2</v>
      </c>
      <c r="E16" s="45">
        <v>69.3</v>
      </c>
      <c r="F16" s="45">
        <v>70.2</v>
      </c>
      <c r="G16" s="45">
        <v>69.3</v>
      </c>
      <c r="H16" s="45">
        <v>67</v>
      </c>
      <c r="I16" s="45">
        <v>65.8</v>
      </c>
      <c r="J16" s="45">
        <v>66.7</v>
      </c>
      <c r="K16" s="45">
        <v>68.900000000000006</v>
      </c>
      <c r="L16" s="45">
        <v>70.900000000000006</v>
      </c>
      <c r="M16" s="45">
        <v>76.099999999999994</v>
      </c>
      <c r="N16" s="46">
        <v>77</v>
      </c>
      <c r="O16" s="46">
        <v>76.2</v>
      </c>
      <c r="P16" s="46">
        <v>76</v>
      </c>
      <c r="Q16" s="46">
        <v>76.900000000000006</v>
      </c>
      <c r="R16" s="46">
        <v>75.8</v>
      </c>
      <c r="S16" s="22"/>
      <c r="T16" s="50">
        <v>302000</v>
      </c>
      <c r="U16" s="50">
        <v>325000</v>
      </c>
      <c r="V16" s="50">
        <v>350000</v>
      </c>
      <c r="W16" s="50">
        <v>415000</v>
      </c>
      <c r="X16" s="50">
        <v>435000</v>
      </c>
      <c r="Y16" s="50">
        <v>420000</v>
      </c>
      <c r="Z16" s="50">
        <v>460000</v>
      </c>
      <c r="AA16" s="50">
        <v>465000</v>
      </c>
      <c r="AB16" s="50">
        <v>490000</v>
      </c>
      <c r="AC16" s="50">
        <v>561440</v>
      </c>
      <c r="AD16" s="50">
        <v>661500</v>
      </c>
      <c r="AE16" s="50">
        <v>730000</v>
      </c>
      <c r="AF16" s="50">
        <v>730000</v>
      </c>
      <c r="AG16" s="50">
        <v>780000</v>
      </c>
      <c r="AH16" s="50">
        <v>768000</v>
      </c>
      <c r="AI16" s="22"/>
      <c r="AJ16" s="50">
        <v>36200</v>
      </c>
      <c r="AK16" s="50">
        <v>38300</v>
      </c>
      <c r="AL16" s="50">
        <v>43100</v>
      </c>
      <c r="AM16" s="50">
        <v>46200</v>
      </c>
      <c r="AN16" s="50">
        <v>48600</v>
      </c>
      <c r="AO16" s="52" t="e">
        <v>#N/A</v>
      </c>
      <c r="AP16" s="50">
        <v>52900</v>
      </c>
      <c r="AQ16" s="50">
        <v>52000</v>
      </c>
      <c r="AR16" s="50">
        <v>52700</v>
      </c>
      <c r="AS16" s="52">
        <v>54300</v>
      </c>
      <c r="AT16" s="52">
        <v>61300</v>
      </c>
      <c r="AU16" s="52">
        <v>62000</v>
      </c>
      <c r="AV16" s="52">
        <v>69700</v>
      </c>
      <c r="AW16" s="52">
        <v>66600</v>
      </c>
      <c r="AX16" s="52">
        <v>73200</v>
      </c>
      <c r="AZ16" s="50">
        <v>19600</v>
      </c>
      <c r="BA16" s="50">
        <v>20800</v>
      </c>
      <c r="BB16" s="50">
        <v>23000</v>
      </c>
      <c r="BC16" s="50">
        <v>22800</v>
      </c>
      <c r="BD16" s="50">
        <v>23600</v>
      </c>
      <c r="BE16" s="53" t="e">
        <v>#N/A</v>
      </c>
      <c r="BF16" s="50">
        <v>26700</v>
      </c>
      <c r="BG16" s="50">
        <v>27100</v>
      </c>
      <c r="BH16" s="50">
        <v>27600</v>
      </c>
      <c r="BI16" s="52">
        <v>27600</v>
      </c>
      <c r="BJ16" s="52">
        <v>30100</v>
      </c>
      <c r="BK16" s="52">
        <v>30100</v>
      </c>
      <c r="BL16" s="52">
        <v>32000</v>
      </c>
      <c r="BM16" s="52">
        <v>32300</v>
      </c>
      <c r="BN16" s="52">
        <v>33200</v>
      </c>
      <c r="BP16" s="48">
        <v>45</v>
      </c>
      <c r="BQ16" s="48">
        <v>43.5</v>
      </c>
      <c r="BR16" s="48">
        <v>52.4</v>
      </c>
      <c r="BS16" s="54">
        <v>68.2</v>
      </c>
      <c r="BT16" s="54">
        <v>71.3</v>
      </c>
      <c r="BU16" s="54">
        <v>65.599999999999994</v>
      </c>
      <c r="BV16" s="54">
        <v>66.5</v>
      </c>
      <c r="BW16" s="54">
        <v>65.599999999999994</v>
      </c>
      <c r="BX16" s="54">
        <v>62.6</v>
      </c>
      <c r="BY16" s="22"/>
      <c r="BZ16" s="52">
        <v>16</v>
      </c>
      <c r="CA16" s="52">
        <v>20</v>
      </c>
      <c r="CB16" s="52">
        <v>21.49</v>
      </c>
      <c r="CC16" s="52">
        <v>23.63</v>
      </c>
      <c r="CD16" s="52">
        <v>26.89</v>
      </c>
      <c r="CE16" s="52">
        <v>27.840170085883152</v>
      </c>
      <c r="CF16" s="52">
        <v>27.244496461860134</v>
      </c>
      <c r="CG16" s="52">
        <v>27.553121318169588</v>
      </c>
      <c r="CH16" s="52">
        <v>30.096342310759638</v>
      </c>
      <c r="CI16" s="52">
        <v>22.662667646136647</v>
      </c>
      <c r="CJ16" s="52">
        <v>20.534950851215282</v>
      </c>
      <c r="CK16" s="52">
        <v>20.7</v>
      </c>
      <c r="CL16" s="52">
        <v>21.966874256481855</v>
      </c>
      <c r="CM16" s="52">
        <v>23.200000000000003</v>
      </c>
      <c r="CN16" s="52">
        <v>23.701633380917105</v>
      </c>
      <c r="CO16" s="52">
        <v>23.799999999999997</v>
      </c>
      <c r="CP16" s="22"/>
    </row>
    <row r="17" spans="1:94" ht="12.75" customHeight="1" x14ac:dyDescent="0.35">
      <c r="A17" s="43" t="s">
        <v>96</v>
      </c>
      <c r="B17" s="44" t="s">
        <v>12</v>
      </c>
      <c r="C17" s="44" t="s">
        <v>65</v>
      </c>
      <c r="D17" s="45">
        <v>66.5</v>
      </c>
      <c r="E17" s="45">
        <v>67</v>
      </c>
      <c r="F17" s="45">
        <v>64.7</v>
      </c>
      <c r="G17" s="45">
        <v>62.5</v>
      </c>
      <c r="H17" s="45">
        <v>59.8</v>
      </c>
      <c r="I17" s="45">
        <v>62</v>
      </c>
      <c r="J17" s="45">
        <v>65.7</v>
      </c>
      <c r="K17" s="45">
        <v>66.400000000000006</v>
      </c>
      <c r="L17" s="45">
        <v>68.400000000000006</v>
      </c>
      <c r="M17" s="45">
        <v>68.2</v>
      </c>
      <c r="N17" s="46">
        <v>71.5</v>
      </c>
      <c r="O17" s="46">
        <v>73.099999999999994</v>
      </c>
      <c r="P17" s="46">
        <v>67.900000000000006</v>
      </c>
      <c r="Q17" s="46">
        <v>73.599999999999994</v>
      </c>
      <c r="R17" s="46">
        <v>76.900000000000006</v>
      </c>
      <c r="S17" s="22"/>
      <c r="T17" s="50">
        <v>213300</v>
      </c>
      <c r="U17" s="50">
        <v>225000</v>
      </c>
      <c r="V17" s="50">
        <v>237500</v>
      </c>
      <c r="W17" s="50">
        <v>267500</v>
      </c>
      <c r="X17" s="50">
        <v>250000</v>
      </c>
      <c r="Y17" s="50">
        <v>250000</v>
      </c>
      <c r="Z17" s="50">
        <v>290000</v>
      </c>
      <c r="AA17" s="50">
        <v>305000</v>
      </c>
      <c r="AB17" s="50">
        <v>315000</v>
      </c>
      <c r="AC17" s="50">
        <v>339800</v>
      </c>
      <c r="AD17" s="50">
        <v>405000</v>
      </c>
      <c r="AE17" s="50">
        <v>439497.5</v>
      </c>
      <c r="AF17" s="50">
        <v>460000</v>
      </c>
      <c r="AG17" s="50">
        <v>540000</v>
      </c>
      <c r="AH17" s="50">
        <v>520000</v>
      </c>
      <c r="AI17" s="22"/>
      <c r="AJ17" s="50">
        <v>26100</v>
      </c>
      <c r="AK17" s="50">
        <v>27900</v>
      </c>
      <c r="AL17" s="50">
        <v>29500</v>
      </c>
      <c r="AM17" s="50">
        <v>32500</v>
      </c>
      <c r="AN17" s="50">
        <v>31900</v>
      </c>
      <c r="AO17" s="52" t="e">
        <v>#N/A</v>
      </c>
      <c r="AP17" s="50">
        <v>35100</v>
      </c>
      <c r="AQ17" s="50">
        <v>32900</v>
      </c>
      <c r="AR17" s="50">
        <v>34600</v>
      </c>
      <c r="AS17" s="52">
        <v>35400</v>
      </c>
      <c r="AT17" s="52">
        <v>39100</v>
      </c>
      <c r="AU17" s="52">
        <v>39500</v>
      </c>
      <c r="AV17" s="52">
        <v>41700</v>
      </c>
      <c r="AW17" s="52">
        <v>39900</v>
      </c>
      <c r="AX17" s="52">
        <v>43800</v>
      </c>
      <c r="AZ17" s="50">
        <v>18800</v>
      </c>
      <c r="BA17" s="50">
        <v>18300</v>
      </c>
      <c r="BB17" s="50">
        <v>18800</v>
      </c>
      <c r="BC17" s="50">
        <v>19000</v>
      </c>
      <c r="BD17" s="50">
        <v>19800</v>
      </c>
      <c r="BE17" s="53" t="e">
        <v>#N/A</v>
      </c>
      <c r="BF17" s="50">
        <v>21800</v>
      </c>
      <c r="BG17" s="50">
        <v>21500</v>
      </c>
      <c r="BH17" s="50">
        <v>22200</v>
      </c>
      <c r="BI17" s="52">
        <v>23300</v>
      </c>
      <c r="BJ17" s="52">
        <v>24400</v>
      </c>
      <c r="BK17" s="52">
        <v>25800</v>
      </c>
      <c r="BL17" s="52">
        <v>25600</v>
      </c>
      <c r="BM17" s="52">
        <v>25100</v>
      </c>
      <c r="BN17" s="52">
        <v>27100</v>
      </c>
      <c r="BP17" s="48">
        <v>41.8</v>
      </c>
      <c r="BQ17" s="48">
        <v>44.2</v>
      </c>
      <c r="BR17" s="48">
        <v>48.3</v>
      </c>
      <c r="BS17" s="54">
        <v>48</v>
      </c>
      <c r="BT17" s="54">
        <v>57.3</v>
      </c>
      <c r="BU17" s="54">
        <v>58.6</v>
      </c>
      <c r="BV17" s="54">
        <v>63.5</v>
      </c>
      <c r="BW17" s="54">
        <v>59.1</v>
      </c>
      <c r="BX17" s="54">
        <v>54.6</v>
      </c>
      <c r="BY17" s="22"/>
      <c r="BZ17" s="52">
        <v>9</v>
      </c>
      <c r="CA17" s="52">
        <v>14</v>
      </c>
      <c r="CB17" s="52">
        <v>19.23</v>
      </c>
      <c r="CC17" s="52">
        <v>24.72</v>
      </c>
      <c r="CD17" s="52">
        <v>25.68</v>
      </c>
      <c r="CE17" s="52">
        <v>22.128095242423072</v>
      </c>
      <c r="CF17" s="52">
        <v>25.120792955116016</v>
      </c>
      <c r="CG17" s="52">
        <v>27.674245998283787</v>
      </c>
      <c r="CH17" s="52">
        <v>25.685157147447036</v>
      </c>
      <c r="CI17" s="52">
        <v>31.655345179078331</v>
      </c>
      <c r="CJ17" s="52">
        <v>35.814093921532198</v>
      </c>
      <c r="CK17" s="52">
        <v>37.299999999999997</v>
      </c>
      <c r="CL17" s="52">
        <v>36.163725817670425</v>
      </c>
      <c r="CM17" s="52">
        <v>35.699999999999996</v>
      </c>
      <c r="CN17" s="52">
        <v>32.91627857797998</v>
      </c>
      <c r="CO17" s="52">
        <v>29.299999999999997</v>
      </c>
      <c r="CP17" s="22"/>
    </row>
    <row r="18" spans="1:94" ht="12.75" customHeight="1" x14ac:dyDescent="0.35">
      <c r="A18" s="43" t="s">
        <v>97</v>
      </c>
      <c r="B18" s="44" t="s">
        <v>13</v>
      </c>
      <c r="C18" s="44" t="s">
        <v>64</v>
      </c>
      <c r="D18" s="45">
        <v>70.900000000000006</v>
      </c>
      <c r="E18" s="45">
        <v>71.599999999999994</v>
      </c>
      <c r="F18" s="45">
        <v>73.400000000000006</v>
      </c>
      <c r="G18" s="45">
        <v>68.599999999999994</v>
      </c>
      <c r="H18" s="45">
        <v>71.400000000000006</v>
      </c>
      <c r="I18" s="45">
        <v>72.3</v>
      </c>
      <c r="J18" s="45">
        <v>73.400000000000006</v>
      </c>
      <c r="K18" s="45">
        <v>71.3</v>
      </c>
      <c r="L18" s="45">
        <v>67.900000000000006</v>
      </c>
      <c r="M18" s="45">
        <v>72.7</v>
      </c>
      <c r="N18" s="46">
        <v>73.900000000000006</v>
      </c>
      <c r="O18" s="46">
        <v>71.900000000000006</v>
      </c>
      <c r="P18" s="46">
        <v>78.900000000000006</v>
      </c>
      <c r="Q18" s="46">
        <v>78</v>
      </c>
      <c r="R18" s="46">
        <v>68.599999999999994</v>
      </c>
      <c r="S18" s="22"/>
      <c r="T18" s="50">
        <v>245000</v>
      </c>
      <c r="U18" s="50">
        <v>249000</v>
      </c>
      <c r="V18" s="50">
        <v>250000</v>
      </c>
      <c r="W18" s="50">
        <v>280000</v>
      </c>
      <c r="X18" s="50">
        <v>275000</v>
      </c>
      <c r="Y18" s="50">
        <v>250000</v>
      </c>
      <c r="Z18" s="50">
        <v>291000</v>
      </c>
      <c r="AA18" s="50">
        <v>294000</v>
      </c>
      <c r="AB18" s="50">
        <v>302000</v>
      </c>
      <c r="AC18" s="50">
        <v>325000</v>
      </c>
      <c r="AD18" s="50">
        <v>370000</v>
      </c>
      <c r="AE18" s="50">
        <v>400000</v>
      </c>
      <c r="AF18" s="50">
        <v>460000</v>
      </c>
      <c r="AG18" s="50">
        <v>500000</v>
      </c>
      <c r="AH18" s="50">
        <v>473000</v>
      </c>
      <c r="AI18" s="22"/>
      <c r="AJ18" s="50">
        <v>26300</v>
      </c>
      <c r="AK18" s="50">
        <v>26800</v>
      </c>
      <c r="AL18" s="50">
        <v>29200</v>
      </c>
      <c r="AM18" s="50">
        <v>30800</v>
      </c>
      <c r="AN18" s="50">
        <v>32400</v>
      </c>
      <c r="AO18" s="52" t="e">
        <v>#N/A</v>
      </c>
      <c r="AP18" s="50">
        <v>33300</v>
      </c>
      <c r="AQ18" s="50">
        <v>31100</v>
      </c>
      <c r="AR18" s="50">
        <v>32400</v>
      </c>
      <c r="AS18" s="52">
        <v>33300</v>
      </c>
      <c r="AT18" s="52">
        <v>36000</v>
      </c>
      <c r="AU18" s="52">
        <v>37000</v>
      </c>
      <c r="AV18" s="52">
        <v>38500</v>
      </c>
      <c r="AW18" s="52">
        <v>38400</v>
      </c>
      <c r="AX18" s="52">
        <v>39000</v>
      </c>
      <c r="AZ18" s="50">
        <v>19600</v>
      </c>
      <c r="BA18" s="50">
        <v>19600</v>
      </c>
      <c r="BB18" s="50">
        <v>20700</v>
      </c>
      <c r="BC18" s="50">
        <v>21400</v>
      </c>
      <c r="BD18" s="50">
        <v>22100</v>
      </c>
      <c r="BE18" s="53" t="e">
        <v>#N/A</v>
      </c>
      <c r="BF18" s="50">
        <v>22800</v>
      </c>
      <c r="BG18" s="50">
        <v>22300</v>
      </c>
      <c r="BH18" s="50">
        <v>23000</v>
      </c>
      <c r="BI18" s="52">
        <v>24000</v>
      </c>
      <c r="BJ18" s="52">
        <v>25200</v>
      </c>
      <c r="BK18" s="52">
        <v>26100</v>
      </c>
      <c r="BL18" s="52">
        <v>26300</v>
      </c>
      <c r="BM18" s="52">
        <v>27300</v>
      </c>
      <c r="BN18" s="52">
        <v>27600</v>
      </c>
      <c r="BP18" s="48">
        <v>61.3</v>
      </c>
      <c r="BQ18" s="48">
        <v>62.9</v>
      </c>
      <c r="BR18" s="48">
        <v>65.5</v>
      </c>
      <c r="BS18" s="54">
        <v>60.7</v>
      </c>
      <c r="BT18" s="54">
        <v>64.599999999999994</v>
      </c>
      <c r="BU18" s="54">
        <v>63.6</v>
      </c>
      <c r="BV18" s="54">
        <v>65.400000000000006</v>
      </c>
      <c r="BW18" s="54">
        <v>62.3</v>
      </c>
      <c r="BX18" s="54">
        <v>60.5</v>
      </c>
      <c r="BY18" s="22"/>
      <c r="BZ18" s="52">
        <v>16</v>
      </c>
      <c r="CA18" s="52">
        <v>19</v>
      </c>
      <c r="CB18" s="52">
        <v>26.7</v>
      </c>
      <c r="CC18" s="52">
        <v>27.7</v>
      </c>
      <c r="CD18" s="52">
        <v>39.5501</v>
      </c>
      <c r="CE18" s="52">
        <v>43.107542335812035</v>
      </c>
      <c r="CF18" s="52">
        <v>46.087275760549559</v>
      </c>
      <c r="CG18" s="52">
        <v>49.950533892812068</v>
      </c>
      <c r="CH18" s="52">
        <v>48.205105575535597</v>
      </c>
      <c r="CI18" s="52">
        <v>44.748567791215791</v>
      </c>
      <c r="CJ18" s="52">
        <v>49.153042554447261</v>
      </c>
      <c r="CK18" s="52">
        <v>45.1</v>
      </c>
      <c r="CL18" s="52">
        <v>40.854765593832923</v>
      </c>
      <c r="CM18" s="52">
        <v>39.700000000000003</v>
      </c>
      <c r="CN18" s="52">
        <v>40.964433150033628</v>
      </c>
      <c r="CO18" s="52">
        <v>40.200000000000003</v>
      </c>
      <c r="CP18" s="22"/>
    </row>
    <row r="19" spans="1:94" ht="12.75" customHeight="1" x14ac:dyDescent="0.35">
      <c r="A19" s="43" t="s">
        <v>98</v>
      </c>
      <c r="B19" s="44" t="s">
        <v>14</v>
      </c>
      <c r="C19" s="44" t="s">
        <v>64</v>
      </c>
      <c r="D19" s="45">
        <v>73.2</v>
      </c>
      <c r="E19" s="45">
        <v>74</v>
      </c>
      <c r="F19" s="45">
        <v>76.599999999999994</v>
      </c>
      <c r="G19" s="45">
        <v>76.8</v>
      </c>
      <c r="H19" s="45">
        <v>71.2</v>
      </c>
      <c r="I19" s="45">
        <v>68.5</v>
      </c>
      <c r="J19" s="45">
        <v>73.900000000000006</v>
      </c>
      <c r="K19" s="45">
        <v>69.099999999999994</v>
      </c>
      <c r="L19" s="45">
        <v>70.7</v>
      </c>
      <c r="M19" s="45">
        <v>75.7</v>
      </c>
      <c r="N19" s="46">
        <v>76.400000000000006</v>
      </c>
      <c r="O19" s="46">
        <v>79.3</v>
      </c>
      <c r="P19" s="46">
        <v>76.400000000000006</v>
      </c>
      <c r="Q19" s="46">
        <v>78.900000000000006</v>
      </c>
      <c r="R19" s="46">
        <v>75.2</v>
      </c>
      <c r="S19" s="22"/>
      <c r="T19" s="50">
        <v>188000</v>
      </c>
      <c r="U19" s="50">
        <v>195000</v>
      </c>
      <c r="V19" s="50">
        <v>205000</v>
      </c>
      <c r="W19" s="50">
        <v>222500</v>
      </c>
      <c r="X19" s="50">
        <v>222000</v>
      </c>
      <c r="Y19" s="50">
        <v>200000</v>
      </c>
      <c r="Z19" s="50">
        <v>221000</v>
      </c>
      <c r="AA19" s="50">
        <v>220000</v>
      </c>
      <c r="AB19" s="50">
        <v>221000</v>
      </c>
      <c r="AC19" s="50">
        <v>232500</v>
      </c>
      <c r="AD19" s="50">
        <v>250000</v>
      </c>
      <c r="AE19" s="50">
        <v>287500</v>
      </c>
      <c r="AF19" s="50">
        <v>332000</v>
      </c>
      <c r="AG19" s="50">
        <v>350000</v>
      </c>
      <c r="AH19" s="50">
        <v>360000</v>
      </c>
      <c r="AI19" s="22"/>
      <c r="AJ19" s="50">
        <v>22800</v>
      </c>
      <c r="AK19" s="50">
        <v>23100</v>
      </c>
      <c r="AL19" s="50">
        <v>25000</v>
      </c>
      <c r="AM19" s="50">
        <v>26100</v>
      </c>
      <c r="AN19" s="50">
        <v>27100</v>
      </c>
      <c r="AO19" s="52" t="e">
        <v>#N/A</v>
      </c>
      <c r="AP19" s="50">
        <v>29700</v>
      </c>
      <c r="AQ19" s="50">
        <v>29000</v>
      </c>
      <c r="AR19" s="50">
        <v>30400</v>
      </c>
      <c r="AS19" s="52">
        <v>30600</v>
      </c>
      <c r="AT19" s="52">
        <v>31300</v>
      </c>
      <c r="AU19" s="52">
        <v>32100</v>
      </c>
      <c r="AV19" s="52">
        <v>33600</v>
      </c>
      <c r="AW19" s="52">
        <v>33900</v>
      </c>
      <c r="AX19" s="52">
        <v>35700</v>
      </c>
      <c r="AZ19" s="50">
        <v>18100</v>
      </c>
      <c r="BA19" s="50">
        <v>18600</v>
      </c>
      <c r="BB19" s="50">
        <v>20200</v>
      </c>
      <c r="BC19" s="50">
        <v>20400</v>
      </c>
      <c r="BD19" s="50">
        <v>20800</v>
      </c>
      <c r="BE19" s="53" t="e">
        <v>#N/A</v>
      </c>
      <c r="BF19" s="50">
        <v>22000</v>
      </c>
      <c r="BG19" s="50">
        <v>22500</v>
      </c>
      <c r="BH19" s="50">
        <v>22700</v>
      </c>
      <c r="BI19" s="52">
        <v>23500</v>
      </c>
      <c r="BJ19" s="52">
        <v>24700</v>
      </c>
      <c r="BK19" s="52">
        <v>24900</v>
      </c>
      <c r="BL19" s="52">
        <v>26000</v>
      </c>
      <c r="BM19" s="52">
        <v>26100</v>
      </c>
      <c r="BN19" s="52">
        <v>27900</v>
      </c>
      <c r="BP19" s="48">
        <v>51.9</v>
      </c>
      <c r="BQ19" s="48">
        <v>53.9</v>
      </c>
      <c r="BR19" s="48">
        <v>56</v>
      </c>
      <c r="BS19" s="54">
        <v>62.3</v>
      </c>
      <c r="BT19" s="54">
        <v>63.9</v>
      </c>
      <c r="BU19" s="54">
        <v>61.5</v>
      </c>
      <c r="BV19" s="54">
        <v>63.7</v>
      </c>
      <c r="BW19" s="54">
        <v>60.2</v>
      </c>
      <c r="BX19" s="54">
        <v>57.7</v>
      </c>
      <c r="BY19" s="22"/>
      <c r="BZ19" s="52">
        <v>8</v>
      </c>
      <c r="CA19" s="52">
        <v>16</v>
      </c>
      <c r="CB19" s="52">
        <v>17.809999999999999</v>
      </c>
      <c r="CC19" s="52">
        <v>20.43</v>
      </c>
      <c r="CD19" s="52">
        <v>23.9758</v>
      </c>
      <c r="CE19" s="52">
        <v>27.401258456826795</v>
      </c>
      <c r="CF19" s="52">
        <v>34.346164771736348</v>
      </c>
      <c r="CG19" s="52">
        <v>30.876072716162138</v>
      </c>
      <c r="CH19" s="52">
        <v>35.472683697009074</v>
      </c>
      <c r="CI19" s="52">
        <v>34.597949847094405</v>
      </c>
      <c r="CJ19" s="52">
        <v>31.513800183226927</v>
      </c>
      <c r="CK19" s="52">
        <v>32.4</v>
      </c>
      <c r="CL19" s="52">
        <v>31.828498484699665</v>
      </c>
      <c r="CM19" s="52">
        <v>37.299999999999997</v>
      </c>
      <c r="CN19" s="52">
        <v>37.025363310532825</v>
      </c>
      <c r="CO19" s="52">
        <v>37.4</v>
      </c>
      <c r="CP19" s="22"/>
    </row>
    <row r="20" spans="1:94" ht="12.75" customHeight="1" x14ac:dyDescent="0.35">
      <c r="A20" s="43" t="s">
        <v>99</v>
      </c>
      <c r="B20" s="44" t="s">
        <v>15</v>
      </c>
      <c r="C20" s="44" t="s">
        <v>64</v>
      </c>
      <c r="D20" s="45">
        <v>69.3</v>
      </c>
      <c r="E20" s="45">
        <v>70.599999999999994</v>
      </c>
      <c r="F20" s="45">
        <v>65.2</v>
      </c>
      <c r="G20" s="45">
        <v>71.900000000000006</v>
      </c>
      <c r="H20" s="45">
        <v>72.3</v>
      </c>
      <c r="I20" s="45">
        <v>67</v>
      </c>
      <c r="J20" s="45">
        <v>69.5</v>
      </c>
      <c r="K20" s="45">
        <v>69.8</v>
      </c>
      <c r="L20" s="45">
        <v>70.599999999999994</v>
      </c>
      <c r="M20" s="45">
        <v>71.900000000000006</v>
      </c>
      <c r="N20" s="46">
        <v>73.400000000000006</v>
      </c>
      <c r="O20" s="46">
        <v>75.8</v>
      </c>
      <c r="P20" s="46">
        <v>74.2</v>
      </c>
      <c r="Q20" s="46">
        <v>75.2</v>
      </c>
      <c r="R20" s="46">
        <v>72.400000000000006</v>
      </c>
      <c r="S20" s="22"/>
      <c r="T20" s="50">
        <v>210000</v>
      </c>
      <c r="U20" s="50">
        <v>218500</v>
      </c>
      <c r="V20" s="50">
        <v>230000</v>
      </c>
      <c r="W20" s="50">
        <v>245000</v>
      </c>
      <c r="X20" s="50">
        <v>245000</v>
      </c>
      <c r="Y20" s="50">
        <v>230000</v>
      </c>
      <c r="Z20" s="50">
        <v>249999</v>
      </c>
      <c r="AA20" s="50">
        <v>249950</v>
      </c>
      <c r="AB20" s="50">
        <v>250000</v>
      </c>
      <c r="AC20" s="50">
        <v>269950</v>
      </c>
      <c r="AD20" s="50">
        <v>305750</v>
      </c>
      <c r="AE20" s="50">
        <v>352500</v>
      </c>
      <c r="AF20" s="50">
        <v>400000</v>
      </c>
      <c r="AG20" s="50">
        <v>415000</v>
      </c>
      <c r="AH20" s="50">
        <v>415000</v>
      </c>
      <c r="AI20" s="22"/>
      <c r="AJ20" s="50">
        <v>23800</v>
      </c>
      <c r="AK20" s="50">
        <v>25200</v>
      </c>
      <c r="AL20" s="50">
        <v>26300</v>
      </c>
      <c r="AM20" s="50">
        <v>27600</v>
      </c>
      <c r="AN20" s="50">
        <v>27900</v>
      </c>
      <c r="AO20" s="52" t="e">
        <v>#N/A</v>
      </c>
      <c r="AP20" s="50">
        <v>29300</v>
      </c>
      <c r="AQ20" s="50">
        <v>28400</v>
      </c>
      <c r="AR20" s="50">
        <v>30000</v>
      </c>
      <c r="AS20" s="52">
        <v>30100</v>
      </c>
      <c r="AT20" s="52">
        <v>31300</v>
      </c>
      <c r="AU20" s="52">
        <v>32300</v>
      </c>
      <c r="AV20" s="52">
        <v>33900</v>
      </c>
      <c r="AW20" s="52">
        <v>34300</v>
      </c>
      <c r="AX20" s="52">
        <v>35900</v>
      </c>
      <c r="AZ20" s="50">
        <v>18900</v>
      </c>
      <c r="BA20" s="50">
        <v>20400</v>
      </c>
      <c r="BB20" s="50">
        <v>20200</v>
      </c>
      <c r="BC20" s="50">
        <v>21200</v>
      </c>
      <c r="BD20" s="50">
        <v>21800</v>
      </c>
      <c r="BE20" s="53" t="e">
        <v>#N/A</v>
      </c>
      <c r="BF20" s="50">
        <v>23000</v>
      </c>
      <c r="BG20" s="50">
        <v>21900</v>
      </c>
      <c r="BH20" s="50">
        <v>23500</v>
      </c>
      <c r="BI20" s="52">
        <v>23200</v>
      </c>
      <c r="BJ20" s="52">
        <v>23600</v>
      </c>
      <c r="BK20" s="52">
        <v>25300</v>
      </c>
      <c r="BL20" s="52">
        <v>25900</v>
      </c>
      <c r="BM20" s="52">
        <v>26200</v>
      </c>
      <c r="BN20" s="52">
        <v>27100</v>
      </c>
      <c r="BP20" s="48">
        <v>48.3</v>
      </c>
      <c r="BQ20" s="48">
        <v>49.3</v>
      </c>
      <c r="BR20" s="48">
        <v>56</v>
      </c>
      <c r="BS20" s="54">
        <v>55.8</v>
      </c>
      <c r="BT20" s="54">
        <v>59.5</v>
      </c>
      <c r="BU20" s="54">
        <v>61</v>
      </c>
      <c r="BV20" s="54">
        <v>61.6</v>
      </c>
      <c r="BW20" s="54">
        <v>58.6</v>
      </c>
      <c r="BX20" s="54">
        <v>57.5</v>
      </c>
      <c r="BY20" s="22"/>
      <c r="BZ20" s="52">
        <v>34</v>
      </c>
      <c r="CA20" s="52">
        <v>27</v>
      </c>
      <c r="CB20" s="52">
        <v>27.7</v>
      </c>
      <c r="CC20" s="52">
        <v>30.64</v>
      </c>
      <c r="CD20" s="52">
        <v>33.756100000000004</v>
      </c>
      <c r="CE20" s="52">
        <v>35.317377514834149</v>
      </c>
      <c r="CF20" s="52">
        <v>40.895238764016661</v>
      </c>
      <c r="CG20" s="52">
        <v>43.158870772313122</v>
      </c>
      <c r="CH20" s="52">
        <v>43.417660884003212</v>
      </c>
      <c r="CI20" s="52">
        <v>43.04105844629354</v>
      </c>
      <c r="CJ20" s="52">
        <v>43.148652676485476</v>
      </c>
      <c r="CK20" s="52">
        <v>43.8</v>
      </c>
      <c r="CL20" s="52">
        <v>44.109310698955468</v>
      </c>
      <c r="CM20" s="52">
        <v>43.4</v>
      </c>
      <c r="CN20" s="52">
        <v>39.962451479821567</v>
      </c>
      <c r="CO20" s="52">
        <v>36.700000000000003</v>
      </c>
      <c r="CP20" s="22"/>
    </row>
    <row r="21" spans="1:94" ht="12.75" customHeight="1" x14ac:dyDescent="0.35">
      <c r="A21" s="43" t="s">
        <v>100</v>
      </c>
      <c r="B21" s="44" t="s">
        <v>16</v>
      </c>
      <c r="C21" s="44" t="s">
        <v>64</v>
      </c>
      <c r="D21" s="45">
        <v>72.8</v>
      </c>
      <c r="E21" s="45">
        <v>71.8</v>
      </c>
      <c r="F21" s="45">
        <v>69.7</v>
      </c>
      <c r="G21" s="45">
        <v>70.8</v>
      </c>
      <c r="H21" s="45">
        <v>70.400000000000006</v>
      </c>
      <c r="I21" s="45">
        <v>71.5</v>
      </c>
      <c r="J21" s="45">
        <v>72.400000000000006</v>
      </c>
      <c r="K21" s="45">
        <v>72.3</v>
      </c>
      <c r="L21" s="45">
        <v>74.099999999999994</v>
      </c>
      <c r="M21" s="45">
        <v>73.900000000000006</v>
      </c>
      <c r="N21" s="46">
        <v>74.2</v>
      </c>
      <c r="O21" s="46">
        <v>73.400000000000006</v>
      </c>
      <c r="P21" s="46">
        <v>74.8</v>
      </c>
      <c r="Q21" s="46">
        <v>76.7</v>
      </c>
      <c r="R21" s="46">
        <v>71.8</v>
      </c>
      <c r="S21" s="22"/>
      <c r="T21" s="50">
        <v>217000</v>
      </c>
      <c r="U21" s="50">
        <v>220000</v>
      </c>
      <c r="V21" s="50">
        <v>235000</v>
      </c>
      <c r="W21" s="50">
        <v>249995</v>
      </c>
      <c r="X21" s="50">
        <v>249000</v>
      </c>
      <c r="Y21" s="50">
        <v>240000</v>
      </c>
      <c r="Z21" s="50">
        <v>249950</v>
      </c>
      <c r="AA21" s="50">
        <v>250000</v>
      </c>
      <c r="AB21" s="50">
        <v>265000</v>
      </c>
      <c r="AC21" s="50">
        <v>280000</v>
      </c>
      <c r="AD21" s="50">
        <v>319950</v>
      </c>
      <c r="AE21" s="50">
        <v>355000</v>
      </c>
      <c r="AF21" s="50">
        <v>380000</v>
      </c>
      <c r="AG21" s="50">
        <v>399950</v>
      </c>
      <c r="AH21" s="50">
        <v>410000</v>
      </c>
      <c r="AI21" s="22"/>
      <c r="AJ21" s="50">
        <v>24800</v>
      </c>
      <c r="AK21" s="50">
        <v>25500</v>
      </c>
      <c r="AL21" s="50">
        <v>26900</v>
      </c>
      <c r="AM21" s="50">
        <v>27800</v>
      </c>
      <c r="AN21" s="50">
        <v>29000</v>
      </c>
      <c r="AO21" s="52" t="e">
        <v>#N/A</v>
      </c>
      <c r="AP21" s="50">
        <v>31800</v>
      </c>
      <c r="AQ21" s="50">
        <v>30800</v>
      </c>
      <c r="AR21" s="50">
        <v>32400</v>
      </c>
      <c r="AS21" s="52">
        <v>32200</v>
      </c>
      <c r="AT21" s="52">
        <v>35800</v>
      </c>
      <c r="AU21" s="52">
        <v>36800</v>
      </c>
      <c r="AV21" s="52">
        <v>38400</v>
      </c>
      <c r="AW21" s="52">
        <v>39900</v>
      </c>
      <c r="AX21" s="52">
        <v>40300</v>
      </c>
      <c r="AZ21" s="50">
        <v>18900</v>
      </c>
      <c r="BA21" s="50">
        <v>18400</v>
      </c>
      <c r="BB21" s="50">
        <v>18800</v>
      </c>
      <c r="BC21" s="50">
        <v>19100</v>
      </c>
      <c r="BD21" s="50">
        <v>20400</v>
      </c>
      <c r="BE21" s="53" t="e">
        <v>#N/A</v>
      </c>
      <c r="BF21" s="50">
        <v>22000</v>
      </c>
      <c r="BG21" s="50">
        <v>21600</v>
      </c>
      <c r="BH21" s="50">
        <v>21800</v>
      </c>
      <c r="BI21" s="52">
        <v>22400</v>
      </c>
      <c r="BJ21" s="52">
        <v>23700</v>
      </c>
      <c r="BK21" s="52">
        <v>24700</v>
      </c>
      <c r="BL21" s="52">
        <v>25000</v>
      </c>
      <c r="BM21" s="52">
        <v>26100</v>
      </c>
      <c r="BN21" s="52">
        <v>26400</v>
      </c>
      <c r="BP21" s="48">
        <v>47.1</v>
      </c>
      <c r="BQ21" s="48">
        <v>49.9</v>
      </c>
      <c r="BR21" s="48">
        <v>53</v>
      </c>
      <c r="BS21" s="54">
        <v>58.7</v>
      </c>
      <c r="BT21" s="54">
        <v>62.5</v>
      </c>
      <c r="BU21" s="54">
        <v>61.8</v>
      </c>
      <c r="BV21" s="54">
        <v>66.7</v>
      </c>
      <c r="BW21" s="54">
        <v>66.099999999999994</v>
      </c>
      <c r="BX21" s="54">
        <v>65.2</v>
      </c>
      <c r="BY21" s="22"/>
      <c r="BZ21" s="52">
        <v>20</v>
      </c>
      <c r="CA21" s="52">
        <v>17</v>
      </c>
      <c r="CB21" s="52">
        <v>19.25</v>
      </c>
      <c r="CC21" s="52">
        <v>19.62</v>
      </c>
      <c r="CD21" s="52">
        <v>21.752299999999998</v>
      </c>
      <c r="CE21" s="52">
        <v>23.59681866701025</v>
      </c>
      <c r="CF21" s="52">
        <v>33.191812793501313</v>
      </c>
      <c r="CG21" s="52">
        <v>34.753621306700666</v>
      </c>
      <c r="CH21" s="52">
        <v>35.376216602934548</v>
      </c>
      <c r="CI21" s="52">
        <v>35.046367548725776</v>
      </c>
      <c r="CJ21" s="52">
        <v>35.139358299912068</v>
      </c>
      <c r="CK21" s="52">
        <v>34.5</v>
      </c>
      <c r="CL21" s="52">
        <v>33.764249994212356</v>
      </c>
      <c r="CM21" s="52">
        <v>30.099999999999998</v>
      </c>
      <c r="CN21" s="52">
        <v>29.763115506851673</v>
      </c>
      <c r="CO21" s="52">
        <v>31.4</v>
      </c>
      <c r="CP21" s="22"/>
    </row>
    <row r="22" spans="1:94" ht="12.75" customHeight="1" x14ac:dyDescent="0.35">
      <c r="A22" s="43" t="s">
        <v>101</v>
      </c>
      <c r="B22" s="44" t="s">
        <v>17</v>
      </c>
      <c r="C22" s="44" t="s">
        <v>65</v>
      </c>
      <c r="D22" s="45">
        <v>63.4</v>
      </c>
      <c r="E22" s="45">
        <v>66.400000000000006</v>
      </c>
      <c r="F22" s="45">
        <v>68.400000000000006</v>
      </c>
      <c r="G22" s="45">
        <v>68.900000000000006</v>
      </c>
      <c r="H22" s="45">
        <v>65.3</v>
      </c>
      <c r="I22" s="45">
        <v>66.5</v>
      </c>
      <c r="J22" s="45">
        <v>68</v>
      </c>
      <c r="K22" s="45">
        <v>66</v>
      </c>
      <c r="L22" s="45">
        <v>68.5</v>
      </c>
      <c r="M22" s="45">
        <v>68.900000000000006</v>
      </c>
      <c r="N22" s="46">
        <v>72.900000000000006</v>
      </c>
      <c r="O22" s="46">
        <v>69.900000000000006</v>
      </c>
      <c r="P22" s="46">
        <v>76.900000000000006</v>
      </c>
      <c r="Q22" s="46">
        <v>76.2</v>
      </c>
      <c r="R22" s="46">
        <v>77.099999999999994</v>
      </c>
      <c r="S22" s="22"/>
      <c r="T22" s="50">
        <v>250000</v>
      </c>
      <c r="U22" s="50">
        <v>270000</v>
      </c>
      <c r="V22" s="50">
        <v>295000</v>
      </c>
      <c r="W22" s="50">
        <v>347500</v>
      </c>
      <c r="X22" s="50">
        <v>350000</v>
      </c>
      <c r="Y22" s="50">
        <v>345000</v>
      </c>
      <c r="Z22" s="50">
        <v>387996</v>
      </c>
      <c r="AA22" s="50">
        <v>399995</v>
      </c>
      <c r="AB22" s="50">
        <v>410000</v>
      </c>
      <c r="AC22" s="50">
        <v>464999.5</v>
      </c>
      <c r="AD22" s="50">
        <v>535000</v>
      </c>
      <c r="AE22" s="50">
        <v>580000</v>
      </c>
      <c r="AF22" s="50">
        <v>620000</v>
      </c>
      <c r="AG22" s="50">
        <v>615000</v>
      </c>
      <c r="AH22" s="50">
        <v>600000</v>
      </c>
      <c r="AI22" s="22"/>
      <c r="AJ22" s="50">
        <v>36800</v>
      </c>
      <c r="AK22" s="50">
        <v>35400</v>
      </c>
      <c r="AL22" s="50">
        <v>39000</v>
      </c>
      <c r="AM22" s="50">
        <v>41400</v>
      </c>
      <c r="AN22" s="50">
        <v>43300</v>
      </c>
      <c r="AO22" s="52" t="e">
        <v>#N/A</v>
      </c>
      <c r="AP22" s="50">
        <v>48400</v>
      </c>
      <c r="AQ22" s="50">
        <v>47600</v>
      </c>
      <c r="AR22" s="50">
        <v>47200</v>
      </c>
      <c r="AS22" s="52">
        <v>48400</v>
      </c>
      <c r="AT22" s="52">
        <v>51900</v>
      </c>
      <c r="AU22" s="52">
        <v>56800</v>
      </c>
      <c r="AV22" s="52">
        <v>58900</v>
      </c>
      <c r="AW22" s="52">
        <v>59500</v>
      </c>
      <c r="AX22" s="52">
        <v>62100</v>
      </c>
      <c r="AZ22" s="50">
        <v>21500</v>
      </c>
      <c r="BA22" s="50">
        <v>20800</v>
      </c>
      <c r="BB22" s="50">
        <v>22800</v>
      </c>
      <c r="BC22" s="50">
        <v>23100</v>
      </c>
      <c r="BD22" s="50">
        <v>24400</v>
      </c>
      <c r="BE22" s="53" t="e">
        <v>#N/A</v>
      </c>
      <c r="BF22" s="50">
        <v>27100</v>
      </c>
      <c r="BG22" s="50">
        <v>26100</v>
      </c>
      <c r="BH22" s="50">
        <v>28100</v>
      </c>
      <c r="BI22" s="52">
        <v>28500</v>
      </c>
      <c r="BJ22" s="52">
        <v>28700</v>
      </c>
      <c r="BK22" s="52">
        <v>31000</v>
      </c>
      <c r="BL22" s="52">
        <v>31100</v>
      </c>
      <c r="BM22" s="52">
        <v>32900</v>
      </c>
      <c r="BN22" s="52">
        <v>33400</v>
      </c>
      <c r="BP22" s="48">
        <v>41.5</v>
      </c>
      <c r="BQ22" s="48">
        <v>41.4</v>
      </c>
      <c r="BR22" s="48">
        <v>48.6</v>
      </c>
      <c r="BS22" s="54">
        <v>50</v>
      </c>
      <c r="BT22" s="54">
        <v>49.4</v>
      </c>
      <c r="BU22" s="54">
        <v>53.6</v>
      </c>
      <c r="BV22" s="54">
        <v>63.5</v>
      </c>
      <c r="BW22" s="54">
        <v>59.9</v>
      </c>
      <c r="BX22" s="54">
        <v>57.9</v>
      </c>
      <c r="BY22" s="22"/>
      <c r="BZ22" s="52">
        <v>7</v>
      </c>
      <c r="CA22" s="52">
        <v>11</v>
      </c>
      <c r="CB22" s="52">
        <v>18.29</v>
      </c>
      <c r="CC22" s="52">
        <v>23.5</v>
      </c>
      <c r="CD22" s="52">
        <v>26.3337</v>
      </c>
      <c r="CE22" s="52">
        <v>28.264766969549491</v>
      </c>
      <c r="CF22" s="52">
        <v>29.063548692517926</v>
      </c>
      <c r="CG22" s="52">
        <v>30.414015985856519</v>
      </c>
      <c r="CH22" s="52">
        <v>32.192168762816273</v>
      </c>
      <c r="CI22" s="52">
        <v>31.427850767221749</v>
      </c>
      <c r="CJ22" s="52">
        <v>32.681436506942433</v>
      </c>
      <c r="CK22" s="52">
        <v>32.800000000000004</v>
      </c>
      <c r="CL22" s="52">
        <v>29.354717766353932</v>
      </c>
      <c r="CM22" s="52">
        <v>31.6</v>
      </c>
      <c r="CN22" s="52">
        <v>29.45976788454421</v>
      </c>
      <c r="CO22" s="52">
        <v>28.999999999999996</v>
      </c>
      <c r="CP22" s="22"/>
    </row>
    <row r="23" spans="1:94" ht="12.75" customHeight="1" x14ac:dyDescent="0.35">
      <c r="A23" s="43" t="s">
        <v>102</v>
      </c>
      <c r="B23" s="44" t="s">
        <v>18</v>
      </c>
      <c r="C23" s="44" t="s">
        <v>65</v>
      </c>
      <c r="D23" s="45">
        <v>65.599999999999994</v>
      </c>
      <c r="E23" s="45">
        <v>62</v>
      </c>
      <c r="F23" s="45">
        <v>66.3</v>
      </c>
      <c r="G23" s="45">
        <v>65.099999999999994</v>
      </c>
      <c r="H23" s="45">
        <v>62.8</v>
      </c>
      <c r="I23" s="45">
        <v>63.5</v>
      </c>
      <c r="J23" s="45">
        <v>62.6</v>
      </c>
      <c r="K23" s="45">
        <v>65.3</v>
      </c>
      <c r="L23" s="45">
        <v>65.5</v>
      </c>
      <c r="M23" s="45">
        <v>69.099999999999994</v>
      </c>
      <c r="N23" s="46">
        <v>68</v>
      </c>
      <c r="O23" s="46">
        <v>66.599999999999994</v>
      </c>
      <c r="P23" s="46">
        <v>67.8</v>
      </c>
      <c r="Q23" s="46">
        <v>59.2</v>
      </c>
      <c r="R23" s="46">
        <v>65.900000000000006</v>
      </c>
      <c r="S23" s="22"/>
      <c r="T23" s="50">
        <v>455000</v>
      </c>
      <c r="U23" s="50">
        <v>465000</v>
      </c>
      <c r="V23" s="50">
        <v>525000</v>
      </c>
      <c r="W23" s="50">
        <v>645000</v>
      </c>
      <c r="X23" s="50">
        <v>700000</v>
      </c>
      <c r="Y23" s="50">
        <v>680000</v>
      </c>
      <c r="Z23" s="50">
        <v>750000</v>
      </c>
      <c r="AA23" s="50">
        <v>793025</v>
      </c>
      <c r="AB23" s="50">
        <v>892857</v>
      </c>
      <c r="AC23" s="50">
        <v>980000</v>
      </c>
      <c r="AD23" s="50">
        <v>1197500</v>
      </c>
      <c r="AE23" s="50">
        <v>1175000</v>
      </c>
      <c r="AF23" s="50">
        <v>1200000</v>
      </c>
      <c r="AG23" s="50">
        <v>1350000</v>
      </c>
      <c r="AH23" s="50">
        <v>1425000</v>
      </c>
      <c r="AI23" s="22"/>
      <c r="AJ23" s="50">
        <v>84900</v>
      </c>
      <c r="AK23" s="50">
        <v>86600</v>
      </c>
      <c r="AL23" s="50">
        <v>109000</v>
      </c>
      <c r="AM23" s="50">
        <v>122000</v>
      </c>
      <c r="AN23" s="50">
        <v>151000</v>
      </c>
      <c r="AO23" s="52" t="e">
        <v>#N/A</v>
      </c>
      <c r="AP23" s="50">
        <v>161000</v>
      </c>
      <c r="AQ23" s="50">
        <v>128000</v>
      </c>
      <c r="AR23" s="50">
        <v>137000</v>
      </c>
      <c r="AS23" s="52">
        <v>131000</v>
      </c>
      <c r="AT23" s="52">
        <v>156000</v>
      </c>
      <c r="AU23" s="52">
        <v>158000</v>
      </c>
      <c r="AV23" s="52">
        <v>178000</v>
      </c>
      <c r="AW23" s="52">
        <v>171000</v>
      </c>
      <c r="AX23" s="52">
        <v>177000</v>
      </c>
      <c r="AZ23" s="50">
        <v>24000</v>
      </c>
      <c r="BA23" s="50">
        <v>22400</v>
      </c>
      <c r="BB23" s="50">
        <v>27300</v>
      </c>
      <c r="BC23" s="50">
        <v>27500</v>
      </c>
      <c r="BD23" s="50">
        <v>31900</v>
      </c>
      <c r="BE23" s="53" t="e">
        <v>#N/A</v>
      </c>
      <c r="BF23" s="50">
        <v>34100</v>
      </c>
      <c r="BG23" s="50">
        <v>31700</v>
      </c>
      <c r="BH23" s="50">
        <v>37200</v>
      </c>
      <c r="BI23" s="52">
        <v>37800</v>
      </c>
      <c r="BJ23" s="52">
        <v>37600</v>
      </c>
      <c r="BK23" s="52">
        <v>38700</v>
      </c>
      <c r="BL23" s="52">
        <v>37500</v>
      </c>
      <c r="BM23" s="52">
        <v>39500</v>
      </c>
      <c r="BN23" s="52">
        <v>40400</v>
      </c>
      <c r="BP23" s="48">
        <v>46.4</v>
      </c>
      <c r="BQ23" s="48">
        <v>51</v>
      </c>
      <c r="BR23" s="48">
        <v>59.2</v>
      </c>
      <c r="BS23" s="54">
        <v>71.3</v>
      </c>
      <c r="BT23" s="54">
        <v>73.099999999999994</v>
      </c>
      <c r="BU23" s="54">
        <v>79.599999999999994</v>
      </c>
      <c r="BV23" s="54">
        <v>80.2</v>
      </c>
      <c r="BW23" s="54">
        <v>73.8</v>
      </c>
      <c r="BX23" s="54">
        <v>67.2</v>
      </c>
      <c r="BY23" s="22"/>
      <c r="BZ23" s="52">
        <v>15</v>
      </c>
      <c r="CA23" s="52">
        <v>18</v>
      </c>
      <c r="CB23" s="52">
        <v>19.940000000000001</v>
      </c>
      <c r="CC23" s="52">
        <v>24.28</v>
      </c>
      <c r="CD23" s="52">
        <v>27.93</v>
      </c>
      <c r="CE23" s="52">
        <v>30.210684794872623</v>
      </c>
      <c r="CF23" s="52">
        <v>30.652011564839054</v>
      </c>
      <c r="CG23" s="52">
        <v>31.892420019611617</v>
      </c>
      <c r="CH23" s="52">
        <v>33.704010374648455</v>
      </c>
      <c r="CI23" s="52">
        <v>26.442484315721853</v>
      </c>
      <c r="CJ23" s="52">
        <v>25.446749629166852</v>
      </c>
      <c r="CK23" s="52">
        <v>25.3</v>
      </c>
      <c r="CL23" s="52">
        <v>25.895164309892898</v>
      </c>
      <c r="CM23" s="52">
        <v>25.7</v>
      </c>
      <c r="CN23" s="52">
        <v>26.210843761224687</v>
      </c>
      <c r="CO23" s="52">
        <v>27</v>
      </c>
      <c r="CP23" s="22"/>
    </row>
    <row r="24" spans="1:94" ht="12.75" customHeight="1" x14ac:dyDescent="0.35">
      <c r="A24" s="43" t="s">
        <v>103</v>
      </c>
      <c r="B24" s="44" t="s">
        <v>19</v>
      </c>
      <c r="C24" s="44" t="s">
        <v>64</v>
      </c>
      <c r="D24" s="45">
        <v>72.5</v>
      </c>
      <c r="E24" s="45">
        <v>74.2</v>
      </c>
      <c r="F24" s="45">
        <v>72.7</v>
      </c>
      <c r="G24" s="45">
        <v>71.8</v>
      </c>
      <c r="H24" s="45">
        <v>74.099999999999994</v>
      </c>
      <c r="I24" s="45">
        <v>70.3</v>
      </c>
      <c r="J24" s="45">
        <v>67.900000000000006</v>
      </c>
      <c r="K24" s="45">
        <v>70.5</v>
      </c>
      <c r="L24" s="45">
        <v>73.900000000000006</v>
      </c>
      <c r="M24" s="45">
        <v>75.099999999999994</v>
      </c>
      <c r="N24" s="46">
        <v>74.2</v>
      </c>
      <c r="O24" s="46">
        <v>73.5</v>
      </c>
      <c r="P24" s="46">
        <v>75.900000000000006</v>
      </c>
      <c r="Q24" s="46">
        <v>72</v>
      </c>
      <c r="R24" s="46">
        <v>78.2</v>
      </c>
      <c r="S24" s="22"/>
      <c r="T24" s="50">
        <v>235000</v>
      </c>
      <c r="U24" s="50">
        <v>240000</v>
      </c>
      <c r="V24" s="50">
        <v>249999</v>
      </c>
      <c r="W24" s="50">
        <v>290000</v>
      </c>
      <c r="X24" s="50">
        <v>285000</v>
      </c>
      <c r="Y24" s="50">
        <v>270000</v>
      </c>
      <c r="Z24" s="50">
        <v>300000</v>
      </c>
      <c r="AA24" s="50">
        <v>300000</v>
      </c>
      <c r="AB24" s="50">
        <v>317500</v>
      </c>
      <c r="AC24" s="50">
        <v>335000</v>
      </c>
      <c r="AD24" s="50">
        <v>385000</v>
      </c>
      <c r="AE24" s="50">
        <v>413500</v>
      </c>
      <c r="AF24" s="50">
        <v>460000</v>
      </c>
      <c r="AG24" s="50">
        <v>485000</v>
      </c>
      <c r="AH24" s="50">
        <v>490000</v>
      </c>
      <c r="AI24" s="22"/>
      <c r="AJ24" s="50">
        <v>28300</v>
      </c>
      <c r="AK24" s="50">
        <v>30500</v>
      </c>
      <c r="AL24" s="50">
        <v>33400</v>
      </c>
      <c r="AM24" s="50">
        <v>34300</v>
      </c>
      <c r="AN24" s="50">
        <v>38200</v>
      </c>
      <c r="AO24" s="52" t="e">
        <v>#N/A</v>
      </c>
      <c r="AP24" s="50">
        <v>39200</v>
      </c>
      <c r="AQ24" s="50">
        <v>35500</v>
      </c>
      <c r="AR24" s="50">
        <v>38700</v>
      </c>
      <c r="AS24" s="52">
        <v>39900</v>
      </c>
      <c r="AT24" s="52">
        <v>41900</v>
      </c>
      <c r="AU24" s="52">
        <v>43600</v>
      </c>
      <c r="AV24" s="52">
        <v>45800</v>
      </c>
      <c r="AW24" s="52">
        <v>44500</v>
      </c>
      <c r="AX24" s="52">
        <v>48700</v>
      </c>
      <c r="AZ24" s="50">
        <v>20100</v>
      </c>
      <c r="BA24" s="50">
        <v>20400</v>
      </c>
      <c r="BB24" s="50">
        <v>22400</v>
      </c>
      <c r="BC24" s="50">
        <v>22900</v>
      </c>
      <c r="BD24" s="50">
        <v>25200</v>
      </c>
      <c r="BE24" s="53" t="e">
        <v>#N/A</v>
      </c>
      <c r="BF24" s="50">
        <v>25600</v>
      </c>
      <c r="BG24" s="50">
        <v>24800</v>
      </c>
      <c r="BH24" s="50">
        <v>26000</v>
      </c>
      <c r="BI24" s="52">
        <v>26500</v>
      </c>
      <c r="BJ24" s="52">
        <v>26100</v>
      </c>
      <c r="BK24" s="52">
        <v>29100</v>
      </c>
      <c r="BL24" s="52">
        <v>30300</v>
      </c>
      <c r="BM24" s="52">
        <v>30200</v>
      </c>
      <c r="BN24" s="52">
        <v>32400</v>
      </c>
      <c r="BP24" s="48">
        <v>60.6</v>
      </c>
      <c r="BQ24" s="48">
        <v>60.4</v>
      </c>
      <c r="BR24" s="48">
        <v>65.8</v>
      </c>
      <c r="BS24" s="54">
        <v>68.7</v>
      </c>
      <c r="BT24" s="54">
        <v>71</v>
      </c>
      <c r="BU24" s="54">
        <v>70.099999999999994</v>
      </c>
      <c r="BV24" s="54">
        <v>71.599999999999994</v>
      </c>
      <c r="BW24" s="54">
        <v>70</v>
      </c>
      <c r="BX24" s="54">
        <v>73.2</v>
      </c>
      <c r="BY24" s="22"/>
      <c r="BZ24" s="52">
        <v>19</v>
      </c>
      <c r="CA24" s="52">
        <v>18</v>
      </c>
      <c r="CB24" s="52">
        <v>23.97</v>
      </c>
      <c r="CC24" s="52">
        <v>23.9</v>
      </c>
      <c r="CD24" s="52">
        <v>25.616900000000001</v>
      </c>
      <c r="CE24" s="52">
        <v>35.359132736430361</v>
      </c>
      <c r="CF24" s="52">
        <v>46.156587770087512</v>
      </c>
      <c r="CG24" s="52">
        <v>47.404985834580181</v>
      </c>
      <c r="CH24" s="52">
        <v>46.790130543053586</v>
      </c>
      <c r="CI24" s="52">
        <v>46.312851655636749</v>
      </c>
      <c r="CJ24" s="52">
        <v>46.29452094874312</v>
      </c>
      <c r="CK24" s="52">
        <v>45.7</v>
      </c>
      <c r="CL24" s="52">
        <v>45.835598701182178</v>
      </c>
      <c r="CM24" s="50">
        <v>47</v>
      </c>
      <c r="CN24" s="52">
        <v>48.310838580282436</v>
      </c>
      <c r="CO24" s="52">
        <v>49.4</v>
      </c>
      <c r="CP24" s="22"/>
    </row>
    <row r="25" spans="1:94" ht="12.75" customHeight="1" x14ac:dyDescent="0.35">
      <c r="A25" s="43" t="s">
        <v>104</v>
      </c>
      <c r="B25" s="44" t="s">
        <v>20</v>
      </c>
      <c r="C25" s="44" t="s">
        <v>65</v>
      </c>
      <c r="D25" s="45">
        <v>65.8</v>
      </c>
      <c r="E25" s="45">
        <v>64.099999999999994</v>
      </c>
      <c r="F25" s="45">
        <v>67.8</v>
      </c>
      <c r="G25" s="45">
        <v>68.3</v>
      </c>
      <c r="H25" s="45">
        <v>72.5</v>
      </c>
      <c r="I25" s="45">
        <v>72.7</v>
      </c>
      <c r="J25" s="45">
        <v>72.400000000000006</v>
      </c>
      <c r="K25" s="45">
        <v>70.7</v>
      </c>
      <c r="L25" s="45">
        <v>78</v>
      </c>
      <c r="M25" s="45">
        <v>80</v>
      </c>
      <c r="N25" s="46">
        <v>78.5</v>
      </c>
      <c r="O25" s="46">
        <v>80.599999999999994</v>
      </c>
      <c r="P25" s="46">
        <v>80.7</v>
      </c>
      <c r="Q25" s="46">
        <v>76.400000000000006</v>
      </c>
      <c r="R25" s="46">
        <v>78.2</v>
      </c>
      <c r="S25" s="22"/>
      <c r="T25" s="50">
        <v>220000</v>
      </c>
      <c r="U25" s="50">
        <v>229000</v>
      </c>
      <c r="V25" s="50">
        <v>246000</v>
      </c>
      <c r="W25" s="50">
        <v>280000</v>
      </c>
      <c r="X25" s="50">
        <v>275000</v>
      </c>
      <c r="Y25" s="50">
        <v>275000</v>
      </c>
      <c r="Z25" s="50">
        <v>302000</v>
      </c>
      <c r="AA25" s="50">
        <v>310000</v>
      </c>
      <c r="AB25" s="50">
        <v>321250</v>
      </c>
      <c r="AC25" s="50">
        <v>350000</v>
      </c>
      <c r="AD25" s="50">
        <v>420000</v>
      </c>
      <c r="AE25" s="50">
        <v>460000</v>
      </c>
      <c r="AF25" s="50">
        <v>507700</v>
      </c>
      <c r="AG25" s="50">
        <v>520000</v>
      </c>
      <c r="AH25" s="50">
        <v>525000</v>
      </c>
      <c r="AI25" s="22"/>
      <c r="AJ25" s="50">
        <v>26600</v>
      </c>
      <c r="AK25" s="50">
        <v>26800</v>
      </c>
      <c r="AL25" s="50">
        <v>28700</v>
      </c>
      <c r="AM25" s="50">
        <v>30900</v>
      </c>
      <c r="AN25" s="50">
        <v>33300</v>
      </c>
      <c r="AO25" s="52" t="e">
        <v>#N/A</v>
      </c>
      <c r="AP25" s="50">
        <v>35400</v>
      </c>
      <c r="AQ25" s="50">
        <v>34200</v>
      </c>
      <c r="AR25" s="50">
        <v>35700</v>
      </c>
      <c r="AS25" s="52">
        <v>37600</v>
      </c>
      <c r="AT25" s="52">
        <v>40600</v>
      </c>
      <c r="AU25" s="52">
        <v>41100</v>
      </c>
      <c r="AV25" s="52">
        <v>43700</v>
      </c>
      <c r="AW25" s="52">
        <v>43900</v>
      </c>
      <c r="AX25" s="52">
        <v>45600</v>
      </c>
      <c r="AZ25" s="50">
        <v>20000</v>
      </c>
      <c r="BA25" s="50">
        <v>19900</v>
      </c>
      <c r="BB25" s="50">
        <v>20700</v>
      </c>
      <c r="BC25" s="50">
        <v>21600</v>
      </c>
      <c r="BD25" s="50">
        <v>22200</v>
      </c>
      <c r="BE25" s="53" t="e">
        <v>#N/A</v>
      </c>
      <c r="BF25" s="50">
        <v>24000</v>
      </c>
      <c r="BG25" s="50">
        <v>24000</v>
      </c>
      <c r="BH25" s="50">
        <v>24600</v>
      </c>
      <c r="BI25" s="52">
        <v>26000</v>
      </c>
      <c r="BJ25" s="52">
        <v>26800</v>
      </c>
      <c r="BK25" s="52">
        <v>27300</v>
      </c>
      <c r="BL25" s="52">
        <v>28400</v>
      </c>
      <c r="BM25" s="52">
        <v>29200</v>
      </c>
      <c r="BN25" s="52">
        <v>29900</v>
      </c>
      <c r="BP25" s="48">
        <v>39.700000000000003</v>
      </c>
      <c r="BQ25" s="48">
        <v>45.6</v>
      </c>
      <c r="BR25" s="48">
        <v>51.3</v>
      </c>
      <c r="BS25" s="54">
        <v>53</v>
      </c>
      <c r="BT25" s="54">
        <v>61.1</v>
      </c>
      <c r="BU25" s="54">
        <v>62.8</v>
      </c>
      <c r="BV25" s="54">
        <v>65.900000000000006</v>
      </c>
      <c r="BW25" s="54">
        <v>57</v>
      </c>
      <c r="BX25" s="54">
        <v>56.5</v>
      </c>
      <c r="BY25" s="22"/>
      <c r="BZ25" s="52">
        <v>12</v>
      </c>
      <c r="CA25" s="52">
        <v>16</v>
      </c>
      <c r="CB25" s="52">
        <v>22.15</v>
      </c>
      <c r="CC25" s="52">
        <v>23.1</v>
      </c>
      <c r="CD25" s="52">
        <v>25.12</v>
      </c>
      <c r="CE25" s="52">
        <v>25.51212465508846</v>
      </c>
      <c r="CF25" s="52">
        <v>27.153472828126201</v>
      </c>
      <c r="CG25" s="52">
        <v>28.30705862961241</v>
      </c>
      <c r="CH25" s="52">
        <v>27.890555146186625</v>
      </c>
      <c r="CI25" s="52">
        <v>22.759090962947646</v>
      </c>
      <c r="CJ25" s="52">
        <v>21.136092797357612</v>
      </c>
      <c r="CK25" s="52">
        <v>28.299999999999997</v>
      </c>
      <c r="CL25" s="52">
        <v>28.680210923886428</v>
      </c>
      <c r="CM25" s="52">
        <v>28.799999999999997</v>
      </c>
      <c r="CN25" s="52">
        <v>29.830906149815274</v>
      </c>
      <c r="CO25" s="52">
        <v>30.099999999999998</v>
      </c>
      <c r="CP25" s="22"/>
    </row>
    <row r="26" spans="1:94" ht="12.75" customHeight="1" x14ac:dyDescent="0.35">
      <c r="A26" s="43" t="s">
        <v>105</v>
      </c>
      <c r="B26" s="44" t="s">
        <v>21</v>
      </c>
      <c r="C26" s="44" t="s">
        <v>65</v>
      </c>
      <c r="D26" s="45">
        <v>70.8</v>
      </c>
      <c r="E26" s="45">
        <v>70</v>
      </c>
      <c r="F26" s="45">
        <v>66.7</v>
      </c>
      <c r="G26" s="45">
        <v>70.5</v>
      </c>
      <c r="H26" s="45">
        <v>69.400000000000006</v>
      </c>
      <c r="I26" s="45">
        <v>64.099999999999994</v>
      </c>
      <c r="J26" s="45">
        <v>67.7</v>
      </c>
      <c r="K26" s="45">
        <v>67.5</v>
      </c>
      <c r="L26" s="45">
        <v>71.3</v>
      </c>
      <c r="M26" s="45">
        <v>74.8</v>
      </c>
      <c r="N26" s="46">
        <v>75.8</v>
      </c>
      <c r="O26" s="46">
        <v>74.8</v>
      </c>
      <c r="P26" s="46">
        <v>83.1</v>
      </c>
      <c r="Q26" s="46">
        <v>78.8</v>
      </c>
      <c r="R26" s="46">
        <v>79.900000000000006</v>
      </c>
      <c r="S26" s="22"/>
      <c r="T26" s="50">
        <v>180000</v>
      </c>
      <c r="U26" s="50">
        <v>185000</v>
      </c>
      <c r="V26" s="50">
        <v>204625</v>
      </c>
      <c r="W26" s="50">
        <v>225000</v>
      </c>
      <c r="X26" s="50">
        <v>227000</v>
      </c>
      <c r="Y26" s="50">
        <v>215000</v>
      </c>
      <c r="Z26" s="50">
        <v>235000</v>
      </c>
      <c r="AA26" s="50">
        <v>240000</v>
      </c>
      <c r="AB26" s="50">
        <v>249000</v>
      </c>
      <c r="AC26" s="50">
        <v>260000</v>
      </c>
      <c r="AD26" s="50">
        <v>315000</v>
      </c>
      <c r="AE26" s="50">
        <v>360000</v>
      </c>
      <c r="AF26" s="50">
        <v>386375</v>
      </c>
      <c r="AG26" s="50">
        <v>427500</v>
      </c>
      <c r="AH26" s="50">
        <v>419388.5</v>
      </c>
      <c r="AI26" s="22"/>
      <c r="AJ26" s="50">
        <v>21500</v>
      </c>
      <c r="AK26" s="50">
        <v>23100</v>
      </c>
      <c r="AL26" s="50">
        <v>25200</v>
      </c>
      <c r="AM26" s="50">
        <v>25800</v>
      </c>
      <c r="AN26" s="50">
        <v>27100</v>
      </c>
      <c r="AO26" s="52" t="e">
        <v>#N/A</v>
      </c>
      <c r="AP26" s="50">
        <v>28700</v>
      </c>
      <c r="AQ26" s="50">
        <v>29300</v>
      </c>
      <c r="AR26" s="50">
        <v>29800</v>
      </c>
      <c r="AS26" s="52">
        <v>30400</v>
      </c>
      <c r="AT26" s="52">
        <v>31500</v>
      </c>
      <c r="AU26" s="52">
        <v>32400</v>
      </c>
      <c r="AV26" s="52">
        <v>34500</v>
      </c>
      <c r="AW26" s="52">
        <v>35900</v>
      </c>
      <c r="AX26" s="52">
        <v>36800</v>
      </c>
      <c r="AZ26" s="50">
        <v>17000</v>
      </c>
      <c r="BA26" s="50">
        <v>18100</v>
      </c>
      <c r="BB26" s="50">
        <v>20000</v>
      </c>
      <c r="BC26" s="50">
        <v>20900</v>
      </c>
      <c r="BD26" s="50">
        <v>21000</v>
      </c>
      <c r="BE26" s="53" t="e">
        <v>#N/A</v>
      </c>
      <c r="BF26" s="50">
        <v>22300</v>
      </c>
      <c r="BG26" s="50">
        <v>23200</v>
      </c>
      <c r="BH26" s="50">
        <v>22900</v>
      </c>
      <c r="BI26" s="52">
        <v>23000</v>
      </c>
      <c r="BJ26" s="52">
        <v>24000</v>
      </c>
      <c r="BK26" s="52">
        <v>24900</v>
      </c>
      <c r="BL26" s="52">
        <v>25800</v>
      </c>
      <c r="BM26" s="52">
        <v>26700</v>
      </c>
      <c r="BN26" s="52">
        <v>27300</v>
      </c>
      <c r="BP26" s="48">
        <v>41.5</v>
      </c>
      <c r="BQ26" s="48">
        <v>45.9</v>
      </c>
      <c r="BR26" s="48">
        <v>47.7</v>
      </c>
      <c r="BS26" s="54">
        <v>48</v>
      </c>
      <c r="BT26" s="54">
        <v>55.9</v>
      </c>
      <c r="BU26" s="54">
        <v>55.6</v>
      </c>
      <c r="BV26" s="54">
        <v>58</v>
      </c>
      <c r="BW26" s="54">
        <v>51.3</v>
      </c>
      <c r="BX26" s="54">
        <v>51.9</v>
      </c>
      <c r="BY26" s="22"/>
      <c r="BZ26" s="52">
        <v>8</v>
      </c>
      <c r="CA26" s="52">
        <v>10</v>
      </c>
      <c r="CB26" s="52">
        <v>12.2</v>
      </c>
      <c r="CC26" s="52">
        <v>15.75</v>
      </c>
      <c r="CD26" s="52">
        <v>21.987500000000001</v>
      </c>
      <c r="CE26" s="52">
        <v>20.548306519452176</v>
      </c>
      <c r="CF26" s="52">
        <v>16.848058703290985</v>
      </c>
      <c r="CG26" s="52">
        <v>18.097340811928735</v>
      </c>
      <c r="CH26" s="52">
        <v>17.154871215778851</v>
      </c>
      <c r="CI26" s="52">
        <v>20.026758125417494</v>
      </c>
      <c r="CJ26" s="52">
        <v>17.662004583906882</v>
      </c>
      <c r="CK26" s="52">
        <v>17.100000000000001</v>
      </c>
      <c r="CL26" s="52">
        <v>17.999496183937651</v>
      </c>
      <c r="CM26" s="52">
        <v>17.7</v>
      </c>
      <c r="CN26" s="52">
        <v>21.823293496442894</v>
      </c>
      <c r="CO26" s="52">
        <v>28.000000000000004</v>
      </c>
      <c r="CP26" s="22"/>
    </row>
    <row r="27" spans="1:94" ht="12.75" customHeight="1" x14ac:dyDescent="0.35">
      <c r="A27" s="43" t="s">
        <v>106</v>
      </c>
      <c r="B27" s="44" t="s">
        <v>22</v>
      </c>
      <c r="C27" s="44" t="s">
        <v>64</v>
      </c>
      <c r="D27" s="45">
        <v>70.2</v>
      </c>
      <c r="E27" s="45">
        <v>73.400000000000006</v>
      </c>
      <c r="F27" s="45">
        <v>77.8</v>
      </c>
      <c r="G27" s="45">
        <v>77.5</v>
      </c>
      <c r="H27" s="45">
        <v>73.2</v>
      </c>
      <c r="I27" s="45">
        <v>71.900000000000006</v>
      </c>
      <c r="J27" s="45">
        <v>71.3</v>
      </c>
      <c r="K27" s="45">
        <v>73</v>
      </c>
      <c r="L27" s="45">
        <v>76.099999999999994</v>
      </c>
      <c r="M27" s="45">
        <v>74.7</v>
      </c>
      <c r="N27" s="46">
        <v>78.8</v>
      </c>
      <c r="O27" s="46">
        <v>77.599999999999994</v>
      </c>
      <c r="P27" s="46">
        <v>79.599999999999994</v>
      </c>
      <c r="Q27" s="46">
        <v>81.900000000000006</v>
      </c>
      <c r="R27" s="46">
        <v>80.3</v>
      </c>
      <c r="S27" s="22"/>
      <c r="T27" s="50">
        <v>225000</v>
      </c>
      <c r="U27" s="50">
        <v>233000</v>
      </c>
      <c r="V27" s="50">
        <v>242000</v>
      </c>
      <c r="W27" s="50">
        <v>264000</v>
      </c>
      <c r="X27" s="50">
        <v>262250</v>
      </c>
      <c r="Y27" s="50">
        <v>250000</v>
      </c>
      <c r="Z27" s="50">
        <v>289000</v>
      </c>
      <c r="AA27" s="50">
        <v>295000</v>
      </c>
      <c r="AB27" s="50">
        <v>290000</v>
      </c>
      <c r="AC27" s="50">
        <v>320500</v>
      </c>
      <c r="AD27" s="50">
        <v>385000</v>
      </c>
      <c r="AE27" s="50">
        <v>420000</v>
      </c>
      <c r="AF27" s="50">
        <v>450000</v>
      </c>
      <c r="AG27" s="50">
        <v>470000</v>
      </c>
      <c r="AH27" s="50">
        <v>475000</v>
      </c>
      <c r="AI27" s="22"/>
      <c r="AJ27" s="50">
        <v>31300</v>
      </c>
      <c r="AK27" s="50">
        <v>31600</v>
      </c>
      <c r="AL27" s="50">
        <v>34800</v>
      </c>
      <c r="AM27" s="50">
        <v>37200</v>
      </c>
      <c r="AN27" s="50">
        <v>39400</v>
      </c>
      <c r="AO27" s="52" t="e">
        <v>#N/A</v>
      </c>
      <c r="AP27" s="50">
        <v>44000</v>
      </c>
      <c r="AQ27" s="50">
        <v>43100</v>
      </c>
      <c r="AR27" s="50">
        <v>43700</v>
      </c>
      <c r="AS27" s="52">
        <v>44400</v>
      </c>
      <c r="AT27" s="52">
        <v>48700</v>
      </c>
      <c r="AU27" s="52">
        <v>46900</v>
      </c>
      <c r="AV27" s="52">
        <v>50800</v>
      </c>
      <c r="AW27" s="52">
        <v>53200</v>
      </c>
      <c r="AX27" s="52">
        <v>54600</v>
      </c>
      <c r="AZ27" s="50">
        <v>19700</v>
      </c>
      <c r="BA27" s="50">
        <v>19400</v>
      </c>
      <c r="BB27" s="50">
        <v>20500</v>
      </c>
      <c r="BC27" s="50">
        <v>21600</v>
      </c>
      <c r="BD27" s="50">
        <v>22300</v>
      </c>
      <c r="BE27" s="53" t="e">
        <v>#N/A</v>
      </c>
      <c r="BF27" s="50">
        <v>24100</v>
      </c>
      <c r="BG27" s="50">
        <v>24700</v>
      </c>
      <c r="BH27" s="50">
        <v>25200</v>
      </c>
      <c r="BI27" s="52">
        <v>25800</v>
      </c>
      <c r="BJ27" s="52">
        <v>27800</v>
      </c>
      <c r="BK27" s="52">
        <v>27600</v>
      </c>
      <c r="BL27" s="52">
        <v>28500</v>
      </c>
      <c r="BM27" s="52">
        <v>29500</v>
      </c>
      <c r="BN27" s="52">
        <v>30200</v>
      </c>
      <c r="BP27" s="48">
        <v>47.4</v>
      </c>
      <c r="BQ27" s="48">
        <v>53.3</v>
      </c>
      <c r="BR27" s="48">
        <v>55.4</v>
      </c>
      <c r="BS27" s="54">
        <v>52.4</v>
      </c>
      <c r="BT27" s="54">
        <v>59.8</v>
      </c>
      <c r="BU27" s="54">
        <v>59.1</v>
      </c>
      <c r="BV27" s="54">
        <v>62.6</v>
      </c>
      <c r="BW27" s="54">
        <v>64.2</v>
      </c>
      <c r="BX27" s="54">
        <v>60</v>
      </c>
      <c r="BY27" s="22"/>
      <c r="BZ27" s="52">
        <v>15</v>
      </c>
      <c r="CA27" s="52">
        <v>20</v>
      </c>
      <c r="CB27" s="52">
        <v>22.59</v>
      </c>
      <c r="CC27" s="52">
        <v>25.05</v>
      </c>
      <c r="CD27" s="52">
        <v>27.081900000000001</v>
      </c>
      <c r="CE27" s="52">
        <v>30.368258976871026</v>
      </c>
      <c r="CF27" s="52">
        <v>33.616373640168881</v>
      </c>
      <c r="CG27" s="52">
        <v>36.4460625975778</v>
      </c>
      <c r="CH27" s="52">
        <v>37.311312233240798</v>
      </c>
      <c r="CI27" s="52">
        <v>38.86190062171088</v>
      </c>
      <c r="CJ27" s="52">
        <v>38.873275151237024</v>
      </c>
      <c r="CK27" s="52">
        <v>37.5</v>
      </c>
      <c r="CL27" s="52">
        <v>34.848288378777852</v>
      </c>
      <c r="CM27" s="52">
        <v>35.699999999999996</v>
      </c>
      <c r="CN27" s="52">
        <v>36.972918105818167</v>
      </c>
      <c r="CO27" s="52">
        <v>38.5</v>
      </c>
      <c r="CP27" s="22"/>
    </row>
    <row r="28" spans="1:94" ht="12.75" customHeight="1" x14ac:dyDescent="0.35">
      <c r="A28" s="43" t="s">
        <v>107</v>
      </c>
      <c r="B28" s="44" t="s">
        <v>23</v>
      </c>
      <c r="C28" s="44" t="s">
        <v>65</v>
      </c>
      <c r="D28" s="45">
        <v>55.8</v>
      </c>
      <c r="E28" s="45">
        <v>56.9</v>
      </c>
      <c r="F28" s="45">
        <v>57.3</v>
      </c>
      <c r="G28" s="45">
        <v>59.7</v>
      </c>
      <c r="H28" s="45">
        <v>55.5</v>
      </c>
      <c r="I28" s="45">
        <v>54.8</v>
      </c>
      <c r="J28" s="45">
        <v>54.4</v>
      </c>
      <c r="K28" s="45">
        <v>60.1</v>
      </c>
      <c r="L28" s="45">
        <v>62</v>
      </c>
      <c r="M28" s="45">
        <v>60.6</v>
      </c>
      <c r="N28" s="46">
        <v>66.2</v>
      </c>
      <c r="O28" s="46">
        <v>71</v>
      </c>
      <c r="P28" s="46">
        <v>68.7</v>
      </c>
      <c r="Q28" s="46">
        <v>68.7</v>
      </c>
      <c r="R28" s="46">
        <v>71.099999999999994</v>
      </c>
      <c r="S28" s="22"/>
      <c r="T28" s="50">
        <v>187000</v>
      </c>
      <c r="U28" s="50">
        <v>197600</v>
      </c>
      <c r="V28" s="50">
        <v>212000</v>
      </c>
      <c r="W28" s="50">
        <v>230000</v>
      </c>
      <c r="X28" s="50">
        <v>235000</v>
      </c>
      <c r="Y28" s="50">
        <v>200000</v>
      </c>
      <c r="Z28" s="50">
        <v>220000</v>
      </c>
      <c r="AA28" s="50">
        <v>219000</v>
      </c>
      <c r="AB28" s="50">
        <v>219000</v>
      </c>
      <c r="AC28" s="50">
        <v>230000</v>
      </c>
      <c r="AD28" s="50">
        <v>250000</v>
      </c>
      <c r="AE28" s="50">
        <v>310000</v>
      </c>
      <c r="AF28" s="50">
        <v>355000</v>
      </c>
      <c r="AG28" s="50">
        <v>392500</v>
      </c>
      <c r="AH28" s="50">
        <v>415000</v>
      </c>
      <c r="AI28" s="22"/>
      <c r="AJ28" s="50">
        <v>17400</v>
      </c>
      <c r="AK28" s="50">
        <v>18500</v>
      </c>
      <c r="AL28" s="50">
        <v>19200</v>
      </c>
      <c r="AM28" s="50">
        <v>19600</v>
      </c>
      <c r="AN28" s="50">
        <v>21000</v>
      </c>
      <c r="AO28" s="52" t="e">
        <v>#N/A</v>
      </c>
      <c r="AP28" s="50">
        <v>21900</v>
      </c>
      <c r="AQ28" s="50">
        <v>21700</v>
      </c>
      <c r="AR28" s="50">
        <v>22000</v>
      </c>
      <c r="AS28" s="52">
        <v>23100</v>
      </c>
      <c r="AT28" s="52">
        <v>24800</v>
      </c>
      <c r="AU28" s="52">
        <v>25400</v>
      </c>
      <c r="AV28" s="52">
        <v>27300</v>
      </c>
      <c r="AW28" s="52">
        <v>28200</v>
      </c>
      <c r="AX28" s="52">
        <v>30000</v>
      </c>
      <c r="AZ28" s="50">
        <v>14500</v>
      </c>
      <c r="BA28" s="50">
        <v>15100</v>
      </c>
      <c r="BB28" s="50">
        <v>15200</v>
      </c>
      <c r="BC28" s="50">
        <v>15800</v>
      </c>
      <c r="BD28" s="50">
        <v>16500</v>
      </c>
      <c r="BE28" s="53" t="e">
        <v>#N/A</v>
      </c>
      <c r="BF28" s="50">
        <v>17600</v>
      </c>
      <c r="BG28" s="50">
        <v>17400</v>
      </c>
      <c r="BH28" s="50">
        <v>17600</v>
      </c>
      <c r="BI28" s="52">
        <v>18500</v>
      </c>
      <c r="BJ28" s="52">
        <v>20100</v>
      </c>
      <c r="BK28" s="52">
        <v>20200</v>
      </c>
      <c r="BL28" s="52">
        <v>22100</v>
      </c>
      <c r="BM28" s="52">
        <v>22500</v>
      </c>
      <c r="BN28" s="52">
        <v>24100</v>
      </c>
      <c r="BP28" s="48">
        <v>44.1</v>
      </c>
      <c r="BQ28" s="48">
        <v>45.7</v>
      </c>
      <c r="BR28" s="48">
        <v>47.9</v>
      </c>
      <c r="BS28" s="54">
        <v>52.1</v>
      </c>
      <c r="BT28" s="54">
        <v>58.5</v>
      </c>
      <c r="BU28" s="54">
        <v>61.9</v>
      </c>
      <c r="BV28" s="54">
        <v>58.4</v>
      </c>
      <c r="BW28" s="54">
        <v>55.4</v>
      </c>
      <c r="BX28" s="54">
        <v>59.4</v>
      </c>
      <c r="BY28" s="22"/>
      <c r="BZ28" s="52">
        <v>2</v>
      </c>
      <c r="CA28" s="52">
        <v>6</v>
      </c>
      <c r="CB28" s="52">
        <v>10.130000000000001</v>
      </c>
      <c r="CC28" s="52">
        <v>13.58</v>
      </c>
      <c r="CD28" s="52">
        <v>14.3977</v>
      </c>
      <c r="CE28" s="52">
        <v>15.404461770928988</v>
      </c>
      <c r="CF28" s="52">
        <v>18.798572117783959</v>
      </c>
      <c r="CG28" s="52">
        <v>14.918162482042034</v>
      </c>
      <c r="CH28" s="52">
        <v>22.660070041096461</v>
      </c>
      <c r="CI28" s="52">
        <v>21.037495232727125</v>
      </c>
      <c r="CJ28" s="52">
        <v>17.650115594026563</v>
      </c>
      <c r="CK28" s="52">
        <v>17.2</v>
      </c>
      <c r="CL28" s="52">
        <v>14.691168264361934</v>
      </c>
      <c r="CM28" s="52">
        <v>14.099999999999998</v>
      </c>
      <c r="CN28" s="52">
        <v>14.12815713885484</v>
      </c>
      <c r="CO28" s="52">
        <v>16.900000000000002</v>
      </c>
      <c r="CP28" s="22"/>
    </row>
    <row r="29" spans="1:94" ht="12.75" customHeight="1" x14ac:dyDescent="0.35">
      <c r="A29" s="43" t="s">
        <v>108</v>
      </c>
      <c r="B29" s="44" t="s">
        <v>24</v>
      </c>
      <c r="C29" s="44" t="s">
        <v>64</v>
      </c>
      <c r="D29" s="45">
        <v>64.8</v>
      </c>
      <c r="E29" s="45">
        <v>67.5</v>
      </c>
      <c r="F29" s="45">
        <v>66.099999999999994</v>
      </c>
      <c r="G29" s="45">
        <v>65.7</v>
      </c>
      <c r="H29" s="45">
        <v>66.900000000000006</v>
      </c>
      <c r="I29" s="45">
        <v>64.400000000000006</v>
      </c>
      <c r="J29" s="45">
        <v>63</v>
      </c>
      <c r="K29" s="45">
        <v>65.7</v>
      </c>
      <c r="L29" s="45">
        <v>67.099999999999994</v>
      </c>
      <c r="M29" s="45">
        <v>69.599999999999994</v>
      </c>
      <c r="N29" s="46">
        <v>68.599999999999994</v>
      </c>
      <c r="O29" s="46">
        <v>72.599999999999994</v>
      </c>
      <c r="P29" s="46">
        <v>70.400000000000006</v>
      </c>
      <c r="Q29" s="46">
        <v>69</v>
      </c>
      <c r="R29" s="46">
        <v>70.2</v>
      </c>
      <c r="S29" s="22"/>
      <c r="T29" s="50">
        <v>217500</v>
      </c>
      <c r="U29" s="50">
        <v>225000</v>
      </c>
      <c r="V29" s="50">
        <v>238000</v>
      </c>
      <c r="W29" s="50">
        <v>250000</v>
      </c>
      <c r="X29" s="50">
        <v>250000</v>
      </c>
      <c r="Y29" s="50">
        <v>230000</v>
      </c>
      <c r="Z29" s="50">
        <v>250000</v>
      </c>
      <c r="AA29" s="50">
        <v>250000</v>
      </c>
      <c r="AB29" s="50">
        <v>265000</v>
      </c>
      <c r="AC29" s="50">
        <v>274997.5</v>
      </c>
      <c r="AD29" s="50">
        <v>300000</v>
      </c>
      <c r="AE29" s="50">
        <v>350000</v>
      </c>
      <c r="AF29" s="50">
        <v>390000</v>
      </c>
      <c r="AG29" s="50">
        <v>420000</v>
      </c>
      <c r="AH29" s="50">
        <v>430000</v>
      </c>
      <c r="AI29" s="22"/>
      <c r="AJ29" s="50">
        <v>24100</v>
      </c>
      <c r="AK29" s="50">
        <v>24500</v>
      </c>
      <c r="AL29" s="50">
        <v>26500</v>
      </c>
      <c r="AM29" s="50">
        <v>28300</v>
      </c>
      <c r="AN29" s="50">
        <v>29100</v>
      </c>
      <c r="AO29" s="52" t="e">
        <v>#N/A</v>
      </c>
      <c r="AP29" s="50">
        <v>30200</v>
      </c>
      <c r="AQ29" s="50">
        <v>29400</v>
      </c>
      <c r="AR29" s="50">
        <v>30900</v>
      </c>
      <c r="AS29" s="52">
        <v>31800</v>
      </c>
      <c r="AT29" s="52">
        <v>33100</v>
      </c>
      <c r="AU29" s="52">
        <v>33900</v>
      </c>
      <c r="AV29" s="52">
        <v>35300</v>
      </c>
      <c r="AW29" s="52">
        <v>35500</v>
      </c>
      <c r="AX29" s="52">
        <v>37100</v>
      </c>
      <c r="AZ29" s="50">
        <v>19000</v>
      </c>
      <c r="BA29" s="50">
        <v>17800</v>
      </c>
      <c r="BB29" s="50">
        <v>20000</v>
      </c>
      <c r="BC29" s="50">
        <v>20700</v>
      </c>
      <c r="BD29" s="50">
        <v>21600</v>
      </c>
      <c r="BE29" s="53" t="e">
        <v>#N/A</v>
      </c>
      <c r="BF29" s="50">
        <v>22300</v>
      </c>
      <c r="BG29" s="50">
        <v>22200</v>
      </c>
      <c r="BH29" s="50">
        <v>22900</v>
      </c>
      <c r="BI29" s="52">
        <v>23800</v>
      </c>
      <c r="BJ29" s="52">
        <v>25100</v>
      </c>
      <c r="BK29" s="52">
        <v>25700</v>
      </c>
      <c r="BL29" s="52">
        <v>26400</v>
      </c>
      <c r="BM29" s="52">
        <v>27400</v>
      </c>
      <c r="BN29" s="52">
        <v>28000</v>
      </c>
      <c r="BP29" s="48">
        <v>61.3</v>
      </c>
      <c r="BQ29" s="48">
        <v>62.7</v>
      </c>
      <c r="BR29" s="48">
        <v>63.4</v>
      </c>
      <c r="BS29" s="54">
        <v>69.3</v>
      </c>
      <c r="BT29" s="54">
        <v>68.5</v>
      </c>
      <c r="BU29" s="54">
        <v>70.599999999999994</v>
      </c>
      <c r="BV29" s="54">
        <v>70.2</v>
      </c>
      <c r="BW29" s="54">
        <v>68.099999999999994</v>
      </c>
      <c r="BX29" s="54">
        <v>63.4</v>
      </c>
      <c r="BY29" s="22"/>
      <c r="BZ29" s="52">
        <v>9</v>
      </c>
      <c r="CA29" s="52">
        <v>16</v>
      </c>
      <c r="CB29" s="52">
        <v>17.34</v>
      </c>
      <c r="CC29" s="52">
        <v>18.600000000000001</v>
      </c>
      <c r="CD29" s="52">
        <v>22.382800000000003</v>
      </c>
      <c r="CE29" s="52">
        <v>26.248486980205875</v>
      </c>
      <c r="CF29" s="52">
        <v>31.584454145900303</v>
      </c>
      <c r="CG29" s="52">
        <v>27.563674105249547</v>
      </c>
      <c r="CH29" s="52">
        <v>32.53413885725972</v>
      </c>
      <c r="CI29" s="52">
        <v>29.441800595655486</v>
      </c>
      <c r="CJ29" s="52">
        <v>29.322121114402378</v>
      </c>
      <c r="CK29" s="52">
        <v>28.7</v>
      </c>
      <c r="CL29" s="52">
        <v>27.734074254286185</v>
      </c>
      <c r="CM29" s="52">
        <v>26.700000000000003</v>
      </c>
      <c r="CN29" s="52">
        <v>23.906444632774505</v>
      </c>
      <c r="CO29" s="52">
        <v>24.9</v>
      </c>
      <c r="CP29" s="22"/>
    </row>
    <row r="30" spans="1:94" ht="12.75" customHeight="1" x14ac:dyDescent="0.35">
      <c r="A30" s="43" t="s">
        <v>109</v>
      </c>
      <c r="B30" s="44" t="s">
        <v>25</v>
      </c>
      <c r="C30" s="44" t="s">
        <v>64</v>
      </c>
      <c r="D30" s="45">
        <v>76.2</v>
      </c>
      <c r="E30" s="45">
        <v>75.7</v>
      </c>
      <c r="F30" s="45">
        <v>77.099999999999994</v>
      </c>
      <c r="G30" s="45">
        <v>75.8</v>
      </c>
      <c r="H30" s="45">
        <v>74.099999999999994</v>
      </c>
      <c r="I30" s="45">
        <v>74.7</v>
      </c>
      <c r="J30" s="45">
        <v>74.5</v>
      </c>
      <c r="K30" s="45">
        <v>75.599999999999994</v>
      </c>
      <c r="L30" s="45">
        <v>77.099999999999994</v>
      </c>
      <c r="M30" s="45">
        <v>78.099999999999994</v>
      </c>
      <c r="N30" s="46">
        <v>79.5</v>
      </c>
      <c r="O30" s="46">
        <v>79.5</v>
      </c>
      <c r="P30" s="46">
        <v>74.099999999999994</v>
      </c>
      <c r="Q30" s="46">
        <v>77.8</v>
      </c>
      <c r="R30" s="46">
        <v>81.3</v>
      </c>
      <c r="S30" s="22"/>
      <c r="T30" s="50">
        <v>292500</v>
      </c>
      <c r="U30" s="50">
        <v>299950</v>
      </c>
      <c r="V30" s="50">
        <v>330000</v>
      </c>
      <c r="W30" s="50">
        <v>380000</v>
      </c>
      <c r="X30" s="50">
        <v>375000</v>
      </c>
      <c r="Y30" s="50">
        <v>377750</v>
      </c>
      <c r="Z30" s="50">
        <v>400000</v>
      </c>
      <c r="AA30" s="50">
        <v>420000</v>
      </c>
      <c r="AB30" s="50">
        <v>430000</v>
      </c>
      <c r="AC30" s="50">
        <v>475000</v>
      </c>
      <c r="AD30" s="50">
        <v>534995</v>
      </c>
      <c r="AE30" s="50">
        <v>577500</v>
      </c>
      <c r="AF30" s="50">
        <v>605000</v>
      </c>
      <c r="AG30" s="50">
        <v>640750</v>
      </c>
      <c r="AH30" s="50">
        <v>638725</v>
      </c>
      <c r="AI30" s="22"/>
      <c r="AJ30" s="50">
        <v>42700</v>
      </c>
      <c r="AK30" s="50">
        <v>41800</v>
      </c>
      <c r="AL30" s="50">
        <v>47500</v>
      </c>
      <c r="AM30" s="50">
        <v>52500</v>
      </c>
      <c r="AN30" s="50">
        <v>56900</v>
      </c>
      <c r="AO30" s="52" t="e">
        <v>#N/A</v>
      </c>
      <c r="AP30" s="50">
        <v>58900</v>
      </c>
      <c r="AQ30" s="50">
        <v>56300</v>
      </c>
      <c r="AR30" s="50">
        <v>57400</v>
      </c>
      <c r="AS30" s="52">
        <v>58800</v>
      </c>
      <c r="AT30" s="52">
        <v>64000</v>
      </c>
      <c r="AU30" s="52">
        <v>64600</v>
      </c>
      <c r="AV30" s="52">
        <v>67300</v>
      </c>
      <c r="AW30" s="52">
        <v>67000</v>
      </c>
      <c r="AX30" s="52">
        <v>69000</v>
      </c>
      <c r="AZ30" s="50">
        <v>25600</v>
      </c>
      <c r="BA30" s="50">
        <v>24500</v>
      </c>
      <c r="BB30" s="50">
        <v>25800</v>
      </c>
      <c r="BC30" s="50">
        <v>27300</v>
      </c>
      <c r="BD30" s="50">
        <v>29100</v>
      </c>
      <c r="BE30" s="53" t="e">
        <v>#N/A</v>
      </c>
      <c r="BF30" s="50">
        <v>30800</v>
      </c>
      <c r="BG30" s="50">
        <v>30600</v>
      </c>
      <c r="BH30" s="50">
        <v>31500</v>
      </c>
      <c r="BI30" s="52">
        <v>33400</v>
      </c>
      <c r="BJ30" s="52">
        <v>33700</v>
      </c>
      <c r="BK30" s="52">
        <v>35800</v>
      </c>
      <c r="BL30" s="52">
        <v>35500</v>
      </c>
      <c r="BM30" s="52">
        <v>36600</v>
      </c>
      <c r="BN30" s="52">
        <v>36100</v>
      </c>
      <c r="BP30" s="48">
        <v>62.1</v>
      </c>
      <c r="BQ30" s="48">
        <v>64.5</v>
      </c>
      <c r="BR30" s="48">
        <v>63.6</v>
      </c>
      <c r="BS30" s="54">
        <v>61.4</v>
      </c>
      <c r="BT30" s="54">
        <v>63.2</v>
      </c>
      <c r="BU30" s="54">
        <v>62.6</v>
      </c>
      <c r="BV30" s="54">
        <v>68.3</v>
      </c>
      <c r="BW30" s="54">
        <v>63.5</v>
      </c>
      <c r="BX30" s="54">
        <v>64.7</v>
      </c>
      <c r="BY30" s="22"/>
      <c r="BZ30" s="52">
        <v>24</v>
      </c>
      <c r="CA30" s="52">
        <v>24</v>
      </c>
      <c r="CB30" s="52">
        <v>28.59</v>
      </c>
      <c r="CC30" s="52">
        <v>31.71</v>
      </c>
      <c r="CD30" s="52">
        <v>36.144400000000005</v>
      </c>
      <c r="CE30" s="52">
        <v>41.731634015246215</v>
      </c>
      <c r="CF30" s="52">
        <v>43.014001779220912</v>
      </c>
      <c r="CG30" s="52">
        <v>43.358014210329081</v>
      </c>
      <c r="CH30" s="52">
        <v>44.718335586332088</v>
      </c>
      <c r="CI30" s="52">
        <v>46.031263015189865</v>
      </c>
      <c r="CJ30" s="52">
        <v>43.286102325012841</v>
      </c>
      <c r="CK30" s="52">
        <v>41.199999999999996</v>
      </c>
      <c r="CL30" s="52">
        <v>40.514544302580482</v>
      </c>
      <c r="CM30" s="52">
        <v>42.4</v>
      </c>
      <c r="CN30" s="52">
        <v>41.856481436968224</v>
      </c>
      <c r="CO30" s="52">
        <v>42.5</v>
      </c>
      <c r="CP30" s="22"/>
    </row>
    <row r="31" spans="1:94" ht="12.75" customHeight="1" x14ac:dyDescent="0.35">
      <c r="A31" s="43" t="s">
        <v>110</v>
      </c>
      <c r="B31" s="44" t="s">
        <v>26</v>
      </c>
      <c r="C31" s="44" t="s">
        <v>65</v>
      </c>
      <c r="D31" s="45">
        <v>63.5</v>
      </c>
      <c r="E31" s="45">
        <v>64.5</v>
      </c>
      <c r="F31" s="45">
        <v>64.900000000000006</v>
      </c>
      <c r="G31" s="45">
        <v>66.8</v>
      </c>
      <c r="H31" s="45">
        <v>65.7</v>
      </c>
      <c r="I31" s="45">
        <v>68.7</v>
      </c>
      <c r="J31" s="45">
        <v>63.3</v>
      </c>
      <c r="K31" s="45">
        <v>68.8</v>
      </c>
      <c r="L31" s="45">
        <v>65</v>
      </c>
      <c r="M31" s="45">
        <v>72</v>
      </c>
      <c r="N31" s="46">
        <v>74.3</v>
      </c>
      <c r="O31" s="46">
        <v>75.5</v>
      </c>
      <c r="P31" s="46">
        <v>78.900000000000006</v>
      </c>
      <c r="Q31" s="46">
        <v>77.3</v>
      </c>
      <c r="R31" s="46">
        <v>78.099999999999994</v>
      </c>
      <c r="S31" s="22"/>
      <c r="T31" s="50">
        <v>224997.5</v>
      </c>
      <c r="U31" s="50">
        <v>239995</v>
      </c>
      <c r="V31" s="50">
        <v>247500</v>
      </c>
      <c r="W31" s="50">
        <v>275000</v>
      </c>
      <c r="X31" s="50">
        <v>278000</v>
      </c>
      <c r="Y31" s="50">
        <v>285000</v>
      </c>
      <c r="Z31" s="50">
        <v>314500</v>
      </c>
      <c r="AA31" s="50">
        <v>320000</v>
      </c>
      <c r="AB31" s="50">
        <v>332500</v>
      </c>
      <c r="AC31" s="50">
        <v>350000</v>
      </c>
      <c r="AD31" s="50">
        <v>420000</v>
      </c>
      <c r="AE31" s="50">
        <v>475000</v>
      </c>
      <c r="AF31" s="50">
        <v>515000</v>
      </c>
      <c r="AG31" s="50">
        <v>530000</v>
      </c>
      <c r="AH31" s="50">
        <v>572500</v>
      </c>
      <c r="AI31" s="22"/>
      <c r="AJ31" s="50">
        <v>25400</v>
      </c>
      <c r="AK31" s="50">
        <v>26300</v>
      </c>
      <c r="AL31" s="50">
        <v>29500</v>
      </c>
      <c r="AM31" s="50">
        <v>31800</v>
      </c>
      <c r="AN31" s="50">
        <v>36000</v>
      </c>
      <c r="AO31" s="52" t="e">
        <v>#N/A</v>
      </c>
      <c r="AP31" s="50">
        <v>36800</v>
      </c>
      <c r="AQ31" s="50">
        <v>35400</v>
      </c>
      <c r="AR31" s="50">
        <v>36500</v>
      </c>
      <c r="AS31" s="52">
        <v>37500</v>
      </c>
      <c r="AT31" s="52">
        <v>40500</v>
      </c>
      <c r="AU31" s="52">
        <v>41600</v>
      </c>
      <c r="AV31" s="52">
        <v>44200</v>
      </c>
      <c r="AW31" s="52">
        <v>45400</v>
      </c>
      <c r="AX31" s="52">
        <v>48600</v>
      </c>
      <c r="AZ31" s="50">
        <v>18200</v>
      </c>
      <c r="BA31" s="50">
        <v>17800</v>
      </c>
      <c r="BB31" s="50">
        <v>20000</v>
      </c>
      <c r="BC31" s="50">
        <v>20400</v>
      </c>
      <c r="BD31" s="50">
        <v>21900</v>
      </c>
      <c r="BE31" s="53" t="e">
        <v>#N/A</v>
      </c>
      <c r="BF31" s="50">
        <v>23300</v>
      </c>
      <c r="BG31" s="50">
        <v>23800</v>
      </c>
      <c r="BH31" s="50">
        <v>24300</v>
      </c>
      <c r="BI31" s="52">
        <v>25000</v>
      </c>
      <c r="BJ31" s="52">
        <v>26200</v>
      </c>
      <c r="BK31" s="52">
        <v>27700</v>
      </c>
      <c r="BL31" s="52">
        <v>27100</v>
      </c>
      <c r="BM31" s="52">
        <v>29400</v>
      </c>
      <c r="BN31" s="52">
        <v>29400</v>
      </c>
      <c r="BP31" s="48">
        <v>41.2</v>
      </c>
      <c r="BQ31" s="48">
        <v>45.5</v>
      </c>
      <c r="BR31" s="48">
        <v>49.2</v>
      </c>
      <c r="BS31" s="54">
        <v>56.1</v>
      </c>
      <c r="BT31" s="54">
        <v>58</v>
      </c>
      <c r="BU31" s="54">
        <v>58.8</v>
      </c>
      <c r="BV31" s="54">
        <v>65.2</v>
      </c>
      <c r="BW31" s="54">
        <v>62.4</v>
      </c>
      <c r="BX31" s="54">
        <v>64.3</v>
      </c>
      <c r="BY31" s="22"/>
      <c r="BZ31" s="52">
        <v>7</v>
      </c>
      <c r="CA31" s="52">
        <v>11</v>
      </c>
      <c r="CB31" s="52">
        <v>14.96</v>
      </c>
      <c r="CC31" s="52">
        <v>18.46</v>
      </c>
      <c r="CD31" s="52">
        <v>20.021599999999999</v>
      </c>
      <c r="CE31" s="52">
        <v>20.890190307974031</v>
      </c>
      <c r="CF31" s="52">
        <v>22.131032249508415</v>
      </c>
      <c r="CG31" s="52">
        <v>25.142764945788677</v>
      </c>
      <c r="CH31" s="52">
        <v>27.280310609456443</v>
      </c>
      <c r="CI31" s="52">
        <v>30.382880701042165</v>
      </c>
      <c r="CJ31" s="52">
        <v>34.300654792515687</v>
      </c>
      <c r="CK31" s="52">
        <v>34.599999999999994</v>
      </c>
      <c r="CL31" s="52">
        <v>34.952757409478586</v>
      </c>
      <c r="CM31" s="52">
        <v>34</v>
      </c>
      <c r="CN31" s="52">
        <v>34.727593240362161</v>
      </c>
      <c r="CO31" s="52">
        <v>35.199999999999996</v>
      </c>
      <c r="CP31" s="22"/>
    </row>
    <row r="32" spans="1:94" ht="12.75" customHeight="1" x14ac:dyDescent="0.35">
      <c r="A32" s="43" t="s">
        <v>111</v>
      </c>
      <c r="B32" s="44" t="s">
        <v>27</v>
      </c>
      <c r="C32" s="44" t="s">
        <v>64</v>
      </c>
      <c r="D32" s="45">
        <v>79.3</v>
      </c>
      <c r="E32" s="45">
        <v>77.7</v>
      </c>
      <c r="F32" s="45">
        <v>75.2</v>
      </c>
      <c r="G32" s="45">
        <v>76.5</v>
      </c>
      <c r="H32" s="45">
        <v>77.2</v>
      </c>
      <c r="I32" s="45">
        <v>75.5</v>
      </c>
      <c r="J32" s="45">
        <v>73.3</v>
      </c>
      <c r="K32" s="45">
        <v>74.8</v>
      </c>
      <c r="L32" s="45">
        <v>77.900000000000006</v>
      </c>
      <c r="M32" s="45">
        <v>78.099999999999994</v>
      </c>
      <c r="N32" s="46">
        <v>78.099999999999994</v>
      </c>
      <c r="O32" s="46">
        <v>79.5</v>
      </c>
      <c r="P32" s="46">
        <v>79.099999999999994</v>
      </c>
      <c r="Q32" s="46">
        <v>80.099999999999994</v>
      </c>
      <c r="R32" s="46">
        <v>78.5</v>
      </c>
      <c r="S32" s="22"/>
      <c r="T32" s="50">
        <v>188500</v>
      </c>
      <c r="U32" s="50">
        <v>200000</v>
      </c>
      <c r="V32" s="50">
        <v>210000</v>
      </c>
      <c r="W32" s="50">
        <v>233000</v>
      </c>
      <c r="X32" s="50">
        <v>230000</v>
      </c>
      <c r="Y32" s="50">
        <v>210000</v>
      </c>
      <c r="Z32" s="50">
        <v>235000</v>
      </c>
      <c r="AA32" s="50">
        <v>233000</v>
      </c>
      <c r="AB32" s="50">
        <v>240000</v>
      </c>
      <c r="AC32" s="50">
        <v>250000</v>
      </c>
      <c r="AD32" s="50">
        <v>285000</v>
      </c>
      <c r="AE32" s="50">
        <v>320000</v>
      </c>
      <c r="AF32" s="50">
        <v>347500</v>
      </c>
      <c r="AG32" s="50">
        <v>365000</v>
      </c>
      <c r="AH32" s="50">
        <v>385000</v>
      </c>
      <c r="AI32" s="22"/>
      <c r="AJ32" s="50">
        <v>24600</v>
      </c>
      <c r="AK32" s="50">
        <v>25600</v>
      </c>
      <c r="AL32" s="50">
        <v>26300</v>
      </c>
      <c r="AM32" s="50">
        <v>28400</v>
      </c>
      <c r="AN32" s="50">
        <v>30000</v>
      </c>
      <c r="AO32" s="52" t="e">
        <v>#N/A</v>
      </c>
      <c r="AP32" s="50">
        <v>30000</v>
      </c>
      <c r="AQ32" s="50">
        <v>29100</v>
      </c>
      <c r="AR32" s="50">
        <v>31400</v>
      </c>
      <c r="AS32" s="52">
        <v>32400</v>
      </c>
      <c r="AT32" s="52">
        <v>32800</v>
      </c>
      <c r="AU32" s="52">
        <v>33600</v>
      </c>
      <c r="AV32" s="52">
        <v>35400</v>
      </c>
      <c r="AW32" s="52">
        <v>35500</v>
      </c>
      <c r="AX32" s="52">
        <v>36900</v>
      </c>
      <c r="AZ32" s="50">
        <v>18400</v>
      </c>
      <c r="BA32" s="50">
        <v>18900</v>
      </c>
      <c r="BB32" s="50">
        <v>20200</v>
      </c>
      <c r="BC32" s="50">
        <v>21400</v>
      </c>
      <c r="BD32" s="50">
        <v>22500</v>
      </c>
      <c r="BE32" s="53" t="e">
        <v>#N/A</v>
      </c>
      <c r="BF32" s="50">
        <v>23200</v>
      </c>
      <c r="BG32" s="50">
        <v>22300</v>
      </c>
      <c r="BH32" s="50">
        <v>25300</v>
      </c>
      <c r="BI32" s="52">
        <v>25000</v>
      </c>
      <c r="BJ32" s="52">
        <v>25100</v>
      </c>
      <c r="BK32" s="52">
        <v>25900</v>
      </c>
      <c r="BL32" s="52">
        <v>27400</v>
      </c>
      <c r="BM32" s="52">
        <v>27300</v>
      </c>
      <c r="BN32" s="52">
        <v>28200</v>
      </c>
      <c r="BP32" s="48">
        <v>56.5</v>
      </c>
      <c r="BQ32" s="48">
        <v>57.5</v>
      </c>
      <c r="BR32" s="48">
        <v>59.3</v>
      </c>
      <c r="BS32" s="54">
        <v>70.599999999999994</v>
      </c>
      <c r="BT32" s="54">
        <v>74.7</v>
      </c>
      <c r="BU32" s="54">
        <v>75.900000000000006</v>
      </c>
      <c r="BV32" s="54">
        <v>77</v>
      </c>
      <c r="BW32" s="54">
        <v>72.099999999999994</v>
      </c>
      <c r="BX32" s="54">
        <v>70.400000000000006</v>
      </c>
      <c r="BY32" s="22"/>
      <c r="BZ32" s="52">
        <v>25</v>
      </c>
      <c r="CA32" s="52">
        <v>28</v>
      </c>
      <c r="CB32" s="52">
        <v>29.07</v>
      </c>
      <c r="CC32" s="52">
        <v>30.26</v>
      </c>
      <c r="CD32" s="52">
        <v>32.475900000000003</v>
      </c>
      <c r="CE32" s="52">
        <v>31.995702050990438</v>
      </c>
      <c r="CF32" s="52">
        <v>37.511172424745197</v>
      </c>
      <c r="CG32" s="52">
        <v>37.54841063552584</v>
      </c>
      <c r="CH32" s="52">
        <v>37.365503272141908</v>
      </c>
      <c r="CI32" s="52">
        <v>36.529321331752939</v>
      </c>
      <c r="CJ32" s="52">
        <v>37.055298319812294</v>
      </c>
      <c r="CK32" s="52">
        <v>37.6</v>
      </c>
      <c r="CL32" s="52">
        <v>34.719201346656668</v>
      </c>
      <c r="CM32" s="52">
        <v>36.5</v>
      </c>
      <c r="CN32" s="52">
        <v>50.048814504881449</v>
      </c>
      <c r="CO32" s="52">
        <v>49.1</v>
      </c>
      <c r="CP32" s="22"/>
    </row>
    <row r="33" spans="1:94" ht="12.75" customHeight="1" x14ac:dyDescent="0.35">
      <c r="A33" s="43" t="s">
        <v>112</v>
      </c>
      <c r="B33" s="44" t="s">
        <v>28</v>
      </c>
      <c r="C33" s="44" t="s">
        <v>65</v>
      </c>
      <c r="D33" s="45">
        <v>57.3</v>
      </c>
      <c r="E33" s="45">
        <v>53.1</v>
      </c>
      <c r="F33" s="45">
        <v>55.5</v>
      </c>
      <c r="G33" s="45">
        <v>61.2</v>
      </c>
      <c r="H33" s="45">
        <v>59.5</v>
      </c>
      <c r="I33" s="45">
        <v>61.1</v>
      </c>
      <c r="J33" s="45">
        <v>60</v>
      </c>
      <c r="K33" s="45">
        <v>61.5</v>
      </c>
      <c r="L33" s="45">
        <v>63.2</v>
      </c>
      <c r="M33" s="45">
        <v>68.5</v>
      </c>
      <c r="N33" s="46">
        <v>70.5</v>
      </c>
      <c r="O33" s="46">
        <v>69.3</v>
      </c>
      <c r="P33" s="46">
        <v>62.1</v>
      </c>
      <c r="Q33" s="46">
        <v>72.900000000000006</v>
      </c>
      <c r="R33" s="46">
        <v>71.400000000000006</v>
      </c>
      <c r="S33" s="22"/>
      <c r="T33" s="50">
        <v>230000</v>
      </c>
      <c r="U33" s="50">
        <v>238000</v>
      </c>
      <c r="V33" s="50">
        <v>249995</v>
      </c>
      <c r="W33" s="50">
        <v>290000</v>
      </c>
      <c r="X33" s="50">
        <v>289997.5</v>
      </c>
      <c r="Y33" s="50">
        <v>290000</v>
      </c>
      <c r="Z33" s="50">
        <v>305000</v>
      </c>
      <c r="AA33" s="50">
        <v>300000</v>
      </c>
      <c r="AB33" s="50">
        <v>305000</v>
      </c>
      <c r="AC33" s="50">
        <v>329325</v>
      </c>
      <c r="AD33" s="50">
        <v>384975</v>
      </c>
      <c r="AE33" s="50">
        <v>425000</v>
      </c>
      <c r="AF33" s="50">
        <v>470000</v>
      </c>
      <c r="AG33" s="50">
        <v>490000</v>
      </c>
      <c r="AH33" s="50">
        <v>480000</v>
      </c>
      <c r="AI33" s="22"/>
      <c r="AJ33" s="50">
        <v>28300</v>
      </c>
      <c r="AK33" s="50">
        <v>29600</v>
      </c>
      <c r="AL33" s="50">
        <v>31500</v>
      </c>
      <c r="AM33" s="50">
        <v>33500</v>
      </c>
      <c r="AN33" s="50">
        <v>37400</v>
      </c>
      <c r="AO33" s="52" t="e">
        <v>#N/A</v>
      </c>
      <c r="AP33" s="50">
        <v>38300</v>
      </c>
      <c r="AQ33" s="50">
        <v>37400</v>
      </c>
      <c r="AR33" s="50">
        <v>38200</v>
      </c>
      <c r="AS33" s="52">
        <v>39000</v>
      </c>
      <c r="AT33" s="52">
        <v>40800</v>
      </c>
      <c r="AU33" s="52">
        <v>41800</v>
      </c>
      <c r="AV33" s="52">
        <v>45000</v>
      </c>
      <c r="AW33" s="52">
        <v>46600</v>
      </c>
      <c r="AX33" s="52">
        <v>46600</v>
      </c>
      <c r="AZ33" s="50">
        <v>18300</v>
      </c>
      <c r="BA33" s="50">
        <v>19200</v>
      </c>
      <c r="BB33" s="50">
        <v>19800</v>
      </c>
      <c r="BC33" s="50">
        <v>19400</v>
      </c>
      <c r="BD33" s="50">
        <v>21200</v>
      </c>
      <c r="BE33" s="53" t="e">
        <v>#N/A</v>
      </c>
      <c r="BF33" s="50">
        <v>24500</v>
      </c>
      <c r="BG33" s="50">
        <v>24000</v>
      </c>
      <c r="BH33" s="50">
        <v>24700</v>
      </c>
      <c r="BI33" s="52">
        <v>25800</v>
      </c>
      <c r="BJ33" s="52">
        <v>27000</v>
      </c>
      <c r="BK33" s="52">
        <v>26600</v>
      </c>
      <c r="BL33" s="52">
        <v>28900</v>
      </c>
      <c r="BM33" s="52">
        <v>30500</v>
      </c>
      <c r="BN33" s="52">
        <v>30200</v>
      </c>
      <c r="BP33" s="48">
        <v>37.299999999999997</v>
      </c>
      <c r="BQ33" s="48">
        <v>42.5</v>
      </c>
      <c r="BR33" s="48">
        <v>46.4</v>
      </c>
      <c r="BS33" s="54">
        <v>51.8</v>
      </c>
      <c r="BT33" s="54">
        <v>61.4</v>
      </c>
      <c r="BU33" s="54">
        <v>61.8</v>
      </c>
      <c r="BV33" s="54">
        <v>64.7</v>
      </c>
      <c r="BW33" s="54">
        <v>59.7</v>
      </c>
      <c r="BX33" s="54">
        <v>64.599999999999994</v>
      </c>
      <c r="BY33" s="22"/>
      <c r="BZ33" s="52">
        <v>5</v>
      </c>
      <c r="CA33" s="52">
        <v>7</v>
      </c>
      <c r="CB33" s="52">
        <v>8.85</v>
      </c>
      <c r="CC33" s="52">
        <v>11.75</v>
      </c>
      <c r="CD33" s="52">
        <v>13.0402</v>
      </c>
      <c r="CE33" s="52">
        <v>19.327108731409776</v>
      </c>
      <c r="CF33" s="52">
        <v>26.38848590930704</v>
      </c>
      <c r="CG33" s="52">
        <v>24.5577072580672</v>
      </c>
      <c r="CH33" s="52">
        <v>27.129607670089733</v>
      </c>
      <c r="CI33" s="52">
        <v>27.649928327202169</v>
      </c>
      <c r="CJ33" s="52">
        <v>27.987953350935019</v>
      </c>
      <c r="CK33" s="52">
        <v>28.1</v>
      </c>
      <c r="CL33" s="52">
        <v>26.706952995831116</v>
      </c>
      <c r="CM33" s="52">
        <v>27.6</v>
      </c>
      <c r="CN33" s="52">
        <v>26.449413171049773</v>
      </c>
      <c r="CO33" s="52">
        <v>23.200000000000003</v>
      </c>
      <c r="CP33" s="22"/>
    </row>
    <row r="34" spans="1:94" ht="12.75" customHeight="1" x14ac:dyDescent="0.35">
      <c r="A34" s="43" t="s">
        <v>113</v>
      </c>
      <c r="B34" s="44" t="s">
        <v>29</v>
      </c>
      <c r="C34" s="44" t="s">
        <v>64</v>
      </c>
      <c r="D34" s="45">
        <v>66.3</v>
      </c>
      <c r="E34" s="45">
        <v>66.900000000000006</v>
      </c>
      <c r="F34" s="45">
        <v>66.5</v>
      </c>
      <c r="G34" s="45">
        <v>64.2</v>
      </c>
      <c r="H34" s="45">
        <v>65.2</v>
      </c>
      <c r="I34" s="45">
        <v>63.9</v>
      </c>
      <c r="J34" s="45">
        <v>67.8</v>
      </c>
      <c r="K34" s="45">
        <v>67.7</v>
      </c>
      <c r="L34" s="45">
        <v>70.8</v>
      </c>
      <c r="M34" s="45">
        <v>68.3</v>
      </c>
      <c r="N34" s="46">
        <v>73.2</v>
      </c>
      <c r="O34" s="46">
        <v>74.8</v>
      </c>
      <c r="P34" s="46">
        <v>78</v>
      </c>
      <c r="Q34" s="46">
        <v>78.2</v>
      </c>
      <c r="R34" s="46">
        <v>74.400000000000006</v>
      </c>
      <c r="S34" s="22"/>
      <c r="T34" s="50">
        <v>188000</v>
      </c>
      <c r="U34" s="50">
        <v>198500</v>
      </c>
      <c r="V34" s="50">
        <v>215000</v>
      </c>
      <c r="W34" s="50">
        <v>239500</v>
      </c>
      <c r="X34" s="50">
        <v>232000</v>
      </c>
      <c r="Y34" s="50">
        <v>211000</v>
      </c>
      <c r="Z34" s="50">
        <v>230000</v>
      </c>
      <c r="AA34" s="50">
        <v>231500</v>
      </c>
      <c r="AB34" s="50">
        <v>241500</v>
      </c>
      <c r="AC34" s="50">
        <v>265000</v>
      </c>
      <c r="AD34" s="50">
        <v>320000</v>
      </c>
      <c r="AE34" s="50">
        <v>371950</v>
      </c>
      <c r="AF34" s="50">
        <v>421500</v>
      </c>
      <c r="AG34" s="50">
        <v>445000</v>
      </c>
      <c r="AH34" s="50">
        <v>445250</v>
      </c>
      <c r="AI34" s="22"/>
      <c r="AJ34" s="50">
        <v>20100</v>
      </c>
      <c r="AK34" s="50">
        <v>20800</v>
      </c>
      <c r="AL34" s="50">
        <v>22000</v>
      </c>
      <c r="AM34" s="50">
        <v>23100</v>
      </c>
      <c r="AN34" s="50">
        <v>23200</v>
      </c>
      <c r="AO34" s="52" t="e">
        <v>#N/A</v>
      </c>
      <c r="AP34" s="50">
        <v>24800</v>
      </c>
      <c r="AQ34" s="50">
        <v>24400</v>
      </c>
      <c r="AR34" s="50">
        <v>25300</v>
      </c>
      <c r="AS34" s="52">
        <v>26200</v>
      </c>
      <c r="AT34" s="52">
        <v>27000</v>
      </c>
      <c r="AU34" s="52">
        <v>28200</v>
      </c>
      <c r="AV34" s="52">
        <v>29400</v>
      </c>
      <c r="AW34" s="52">
        <v>30300</v>
      </c>
      <c r="AX34" s="52">
        <v>31900</v>
      </c>
      <c r="AZ34" s="50">
        <v>16800</v>
      </c>
      <c r="BA34" s="50">
        <v>16600</v>
      </c>
      <c r="BB34" s="50">
        <v>17700</v>
      </c>
      <c r="BC34" s="50">
        <v>17900</v>
      </c>
      <c r="BD34" s="50">
        <v>18200</v>
      </c>
      <c r="BE34" s="53" t="e">
        <v>#N/A</v>
      </c>
      <c r="BF34" s="50">
        <v>20600</v>
      </c>
      <c r="BG34" s="50">
        <v>19700</v>
      </c>
      <c r="BH34" s="50">
        <v>20300</v>
      </c>
      <c r="BI34" s="52">
        <v>21400</v>
      </c>
      <c r="BJ34" s="52">
        <v>21900</v>
      </c>
      <c r="BK34" s="52">
        <v>22700</v>
      </c>
      <c r="BL34" s="52">
        <v>23900</v>
      </c>
      <c r="BM34" s="52">
        <v>24500</v>
      </c>
      <c r="BN34" s="52">
        <v>25500</v>
      </c>
      <c r="BP34" s="48">
        <v>45</v>
      </c>
      <c r="BQ34" s="48">
        <v>47.6</v>
      </c>
      <c r="BR34" s="48">
        <v>49.7</v>
      </c>
      <c r="BS34" s="54">
        <v>50.9</v>
      </c>
      <c r="BT34" s="54">
        <v>54.3</v>
      </c>
      <c r="BU34" s="54">
        <v>52.6</v>
      </c>
      <c r="BV34" s="54">
        <v>56.7</v>
      </c>
      <c r="BW34" s="54">
        <v>56.7</v>
      </c>
      <c r="BX34" s="54">
        <v>57.4</v>
      </c>
      <c r="BY34" s="22"/>
      <c r="BZ34" s="52">
        <v>12</v>
      </c>
      <c r="CA34" s="52">
        <v>18</v>
      </c>
      <c r="CB34" s="52">
        <v>21.85</v>
      </c>
      <c r="CC34" s="52">
        <v>27.51</v>
      </c>
      <c r="CD34" s="52">
        <v>29.738599999999998</v>
      </c>
      <c r="CE34" s="52">
        <v>27.84295203523714</v>
      </c>
      <c r="CF34" s="52">
        <v>27.924739551606891</v>
      </c>
      <c r="CG34" s="52">
        <v>27.327090724569103</v>
      </c>
      <c r="CH34" s="52">
        <v>27.0509559346457</v>
      </c>
      <c r="CI34" s="52">
        <v>30.790735581401098</v>
      </c>
      <c r="CJ34" s="52">
        <v>32.570015623457977</v>
      </c>
      <c r="CK34" s="52">
        <v>35.5</v>
      </c>
      <c r="CL34" s="52">
        <v>34.593827576830549</v>
      </c>
      <c r="CM34" s="52">
        <v>34.4</v>
      </c>
      <c r="CN34" s="52">
        <v>32.481245372930076</v>
      </c>
      <c r="CO34" s="52">
        <v>31.6</v>
      </c>
      <c r="CP34" s="22"/>
    </row>
    <row r="35" spans="1:94" ht="12.75" customHeight="1" x14ac:dyDescent="0.35">
      <c r="A35" s="43" t="s">
        <v>114</v>
      </c>
      <c r="B35" s="44" t="s">
        <v>30</v>
      </c>
      <c r="C35" s="44" t="s">
        <v>65</v>
      </c>
      <c r="D35" s="45">
        <v>72.8</v>
      </c>
      <c r="E35" s="45">
        <v>71.3</v>
      </c>
      <c r="F35" s="45">
        <v>73.900000000000006</v>
      </c>
      <c r="G35" s="45">
        <v>76.599999999999994</v>
      </c>
      <c r="H35" s="45">
        <v>77.599999999999994</v>
      </c>
      <c r="I35" s="45">
        <v>72.5</v>
      </c>
      <c r="J35" s="45">
        <v>75.5</v>
      </c>
      <c r="K35" s="45">
        <v>74.5</v>
      </c>
      <c r="L35" s="45">
        <v>74.3</v>
      </c>
      <c r="M35" s="45">
        <v>79.400000000000006</v>
      </c>
      <c r="N35" s="46">
        <v>78.5</v>
      </c>
      <c r="O35" s="46">
        <v>80.2</v>
      </c>
      <c r="P35" s="46">
        <v>79.8</v>
      </c>
      <c r="Q35" s="46">
        <v>80.599999999999994</v>
      </c>
      <c r="R35" s="46">
        <v>80.5</v>
      </c>
      <c r="S35" s="22"/>
      <c r="T35" s="50">
        <v>262500</v>
      </c>
      <c r="U35" s="50">
        <v>278000</v>
      </c>
      <c r="V35" s="50">
        <v>312000</v>
      </c>
      <c r="W35" s="50">
        <v>355000</v>
      </c>
      <c r="X35" s="50">
        <v>350000</v>
      </c>
      <c r="Y35" s="50">
        <v>350000</v>
      </c>
      <c r="Z35" s="50">
        <v>380000</v>
      </c>
      <c r="AA35" s="50">
        <v>390000</v>
      </c>
      <c r="AB35" s="50">
        <v>415500</v>
      </c>
      <c r="AC35" s="50">
        <v>465000</v>
      </c>
      <c r="AD35" s="50">
        <v>532500</v>
      </c>
      <c r="AE35" s="50">
        <v>560000</v>
      </c>
      <c r="AF35" s="50">
        <v>644000</v>
      </c>
      <c r="AG35" s="50">
        <v>651400</v>
      </c>
      <c r="AH35" s="50">
        <v>620000</v>
      </c>
      <c r="AI35" s="22"/>
      <c r="AJ35" s="50">
        <v>37800</v>
      </c>
      <c r="AK35" s="50">
        <v>38200</v>
      </c>
      <c r="AL35" s="50">
        <v>44100</v>
      </c>
      <c r="AM35" s="50">
        <v>45400</v>
      </c>
      <c r="AN35" s="50">
        <v>49500</v>
      </c>
      <c r="AO35" s="52" t="e">
        <v>#N/A</v>
      </c>
      <c r="AP35" s="50">
        <v>52800</v>
      </c>
      <c r="AQ35" s="50">
        <v>50700</v>
      </c>
      <c r="AR35" s="50">
        <v>53400</v>
      </c>
      <c r="AS35" s="52">
        <v>54700</v>
      </c>
      <c r="AT35" s="52">
        <v>59900</v>
      </c>
      <c r="AU35" s="52">
        <v>59200</v>
      </c>
      <c r="AV35" s="52">
        <v>63600</v>
      </c>
      <c r="AW35" s="52">
        <v>64900</v>
      </c>
      <c r="AX35" s="52">
        <v>67900</v>
      </c>
      <c r="AZ35" s="50">
        <v>22600</v>
      </c>
      <c r="BA35" s="50">
        <v>22000</v>
      </c>
      <c r="BB35" s="50">
        <v>24500</v>
      </c>
      <c r="BC35" s="50">
        <v>25300</v>
      </c>
      <c r="BD35" s="50">
        <v>26100</v>
      </c>
      <c r="BE35" s="53" t="e">
        <v>#N/A</v>
      </c>
      <c r="BF35" s="50">
        <v>29200</v>
      </c>
      <c r="BG35" s="50">
        <v>29000</v>
      </c>
      <c r="BH35" s="50">
        <v>29400</v>
      </c>
      <c r="BI35" s="52">
        <v>31000</v>
      </c>
      <c r="BJ35" s="52">
        <v>31900</v>
      </c>
      <c r="BK35" s="52">
        <v>32900</v>
      </c>
      <c r="BL35" s="52">
        <v>34200</v>
      </c>
      <c r="BM35" s="52">
        <v>35000</v>
      </c>
      <c r="BN35" s="52">
        <v>34500</v>
      </c>
      <c r="BP35" s="48">
        <v>47.2</v>
      </c>
      <c r="BQ35" s="48">
        <v>48.3</v>
      </c>
      <c r="BR35" s="48">
        <v>51.4</v>
      </c>
      <c r="BS35" s="54">
        <v>58.1</v>
      </c>
      <c r="BT35" s="54">
        <v>61.7</v>
      </c>
      <c r="BU35" s="54">
        <v>58.3</v>
      </c>
      <c r="BV35" s="54">
        <v>61.3</v>
      </c>
      <c r="BW35" s="54">
        <v>59.1</v>
      </c>
      <c r="BX35" s="54">
        <v>58.2</v>
      </c>
      <c r="BY35" s="22"/>
      <c r="BZ35" s="52">
        <v>18</v>
      </c>
      <c r="CA35" s="52">
        <v>17</v>
      </c>
      <c r="CB35" s="52">
        <v>20.96</v>
      </c>
      <c r="CC35" s="52">
        <v>22.87</v>
      </c>
      <c r="CD35" s="52">
        <v>24.66</v>
      </c>
      <c r="CE35" s="52">
        <v>26.569149569443379</v>
      </c>
      <c r="CF35" s="52">
        <v>24.985859390120925</v>
      </c>
      <c r="CG35" s="52">
        <v>26.737404811752246</v>
      </c>
      <c r="CH35" s="52">
        <v>28.416960501785312</v>
      </c>
      <c r="CI35" s="52">
        <v>23.454952433147174</v>
      </c>
      <c r="CJ35" s="52">
        <v>20.440027159014022</v>
      </c>
      <c r="CK35" s="52">
        <v>20.7</v>
      </c>
      <c r="CL35" s="52">
        <v>21.103315986957153</v>
      </c>
      <c r="CM35" s="52">
        <v>21.9</v>
      </c>
      <c r="CN35" s="52">
        <v>22.085339995442375</v>
      </c>
      <c r="CO35" s="52">
        <v>23.200000000000003</v>
      </c>
      <c r="CP35" s="22"/>
    </row>
    <row r="36" spans="1:94" ht="12.75" customHeight="1" x14ac:dyDescent="0.35">
      <c r="A36" s="43" t="s">
        <v>115</v>
      </c>
      <c r="B36" s="44" t="s">
        <v>31</v>
      </c>
      <c r="C36" s="44" t="s">
        <v>65</v>
      </c>
      <c r="D36" s="45">
        <v>63.3</v>
      </c>
      <c r="E36" s="45">
        <v>62</v>
      </c>
      <c r="F36" s="45">
        <v>62.9</v>
      </c>
      <c r="G36" s="45">
        <v>62.5</v>
      </c>
      <c r="H36" s="45">
        <v>66.599999999999994</v>
      </c>
      <c r="I36" s="45">
        <v>61.8</v>
      </c>
      <c r="J36" s="45">
        <v>62.9</v>
      </c>
      <c r="K36" s="45">
        <v>64.400000000000006</v>
      </c>
      <c r="L36" s="45">
        <v>66.7</v>
      </c>
      <c r="M36" s="45">
        <v>66.5</v>
      </c>
      <c r="N36" s="46">
        <v>65.599999999999994</v>
      </c>
      <c r="O36" s="46">
        <v>67.599999999999994</v>
      </c>
      <c r="P36" s="46">
        <v>66</v>
      </c>
      <c r="Q36" s="46">
        <v>68.2</v>
      </c>
      <c r="R36" s="46">
        <v>71.3</v>
      </c>
      <c r="S36" s="22"/>
      <c r="T36" s="50">
        <v>346150</v>
      </c>
      <c r="U36" s="50">
        <v>375000</v>
      </c>
      <c r="V36" s="50">
        <v>411399.5</v>
      </c>
      <c r="W36" s="50">
        <v>475000</v>
      </c>
      <c r="X36" s="50">
        <v>495000</v>
      </c>
      <c r="Y36" s="50">
        <v>499999</v>
      </c>
      <c r="Z36" s="50">
        <v>580000</v>
      </c>
      <c r="AA36" s="50">
        <v>602500</v>
      </c>
      <c r="AB36" s="50">
        <v>635000</v>
      </c>
      <c r="AC36" s="50">
        <v>725000</v>
      </c>
      <c r="AD36" s="50">
        <v>875000</v>
      </c>
      <c r="AE36" s="50">
        <v>890000</v>
      </c>
      <c r="AF36" s="50">
        <v>1022000</v>
      </c>
      <c r="AG36" s="50">
        <v>1040000</v>
      </c>
      <c r="AH36" s="50">
        <v>1020000</v>
      </c>
      <c r="AI36" s="22"/>
      <c r="AJ36" s="50">
        <v>57500</v>
      </c>
      <c r="AK36" s="50">
        <v>56500</v>
      </c>
      <c r="AL36" s="50">
        <v>68100</v>
      </c>
      <c r="AM36" s="50">
        <v>73600</v>
      </c>
      <c r="AN36" s="50">
        <v>82600</v>
      </c>
      <c r="AO36" s="52" t="e">
        <v>#N/A</v>
      </c>
      <c r="AP36" s="50">
        <v>93500</v>
      </c>
      <c r="AQ36" s="50">
        <v>83400</v>
      </c>
      <c r="AR36" s="50">
        <v>88200</v>
      </c>
      <c r="AS36" s="52">
        <v>92200</v>
      </c>
      <c r="AT36" s="52">
        <v>107000</v>
      </c>
      <c r="AU36" s="52">
        <v>104000</v>
      </c>
      <c r="AV36" s="52">
        <v>109000</v>
      </c>
      <c r="AW36" s="52">
        <v>107000</v>
      </c>
      <c r="AX36" s="52">
        <v>124000</v>
      </c>
      <c r="AZ36" s="50">
        <v>23500</v>
      </c>
      <c r="BA36" s="50">
        <v>23100</v>
      </c>
      <c r="BB36" s="50">
        <v>27100</v>
      </c>
      <c r="BC36" s="50">
        <v>27000</v>
      </c>
      <c r="BD36" s="50">
        <v>29200</v>
      </c>
      <c r="BE36" s="53" t="e">
        <v>#N/A</v>
      </c>
      <c r="BF36" s="50">
        <v>31900</v>
      </c>
      <c r="BG36" s="50">
        <v>31400</v>
      </c>
      <c r="BH36" s="50">
        <v>32400</v>
      </c>
      <c r="BI36" s="52">
        <v>35200</v>
      </c>
      <c r="BJ36" s="52">
        <v>36400</v>
      </c>
      <c r="BK36" s="52">
        <v>35100</v>
      </c>
      <c r="BL36" s="52">
        <v>37800</v>
      </c>
      <c r="BM36" s="52">
        <v>36100</v>
      </c>
      <c r="BN36" s="52">
        <v>39700</v>
      </c>
      <c r="BP36" s="48">
        <v>44.3</v>
      </c>
      <c r="BQ36" s="48">
        <v>46.5</v>
      </c>
      <c r="BR36" s="48">
        <v>50.3</v>
      </c>
      <c r="BS36" s="54">
        <v>62.5</v>
      </c>
      <c r="BT36" s="54">
        <v>63.1</v>
      </c>
      <c r="BU36" s="54">
        <v>69.900000000000006</v>
      </c>
      <c r="BV36" s="54">
        <v>69.599999999999994</v>
      </c>
      <c r="BW36" s="54">
        <v>68.099999999999994</v>
      </c>
      <c r="BX36" s="54">
        <v>67.5</v>
      </c>
      <c r="BY36" s="22"/>
      <c r="BZ36" s="52">
        <v>11</v>
      </c>
      <c r="CA36" s="52">
        <v>15</v>
      </c>
      <c r="CB36" s="52">
        <v>18.29</v>
      </c>
      <c r="CC36" s="52">
        <v>20.38</v>
      </c>
      <c r="CD36" s="52">
        <v>22.719799999999999</v>
      </c>
      <c r="CE36" s="52">
        <v>23.037298257662854</v>
      </c>
      <c r="CF36" s="52">
        <v>24.078801291192082</v>
      </c>
      <c r="CG36" s="52">
        <v>25.274247869534555</v>
      </c>
      <c r="CH36" s="52">
        <v>25.09049362185598</v>
      </c>
      <c r="CI36" s="52">
        <v>21.703462082725444</v>
      </c>
      <c r="CJ36" s="52">
        <v>21.074779357438512</v>
      </c>
      <c r="CK36" s="52">
        <v>19.100000000000001</v>
      </c>
      <c r="CL36" s="52">
        <v>17.266120463000398</v>
      </c>
      <c r="CM36" s="50">
        <v>17.399999999999999</v>
      </c>
      <c r="CN36" s="52">
        <v>18.846206550038826</v>
      </c>
      <c r="CO36" s="52">
        <v>21.7</v>
      </c>
      <c r="CP36" s="22"/>
    </row>
    <row r="37" spans="1:94" x14ac:dyDescent="0.35">
      <c r="D37" s="29"/>
      <c r="E37" s="36"/>
      <c r="F37" s="36"/>
      <c r="G37" s="36"/>
      <c r="H37" s="36"/>
      <c r="I37" s="36"/>
      <c r="J37" s="36"/>
      <c r="K37" s="36"/>
      <c r="L37" s="36"/>
      <c r="M37" s="36"/>
      <c r="N37" s="36"/>
      <c r="O37" s="36"/>
      <c r="P37" s="36"/>
      <c r="Q37" s="36"/>
      <c r="R37" s="36"/>
      <c r="S37" s="37"/>
      <c r="T37" s="22"/>
      <c r="AJ37" s="27"/>
      <c r="AK37" s="28"/>
      <c r="AL37" s="28"/>
      <c r="AM37" s="28"/>
      <c r="AN37" s="28"/>
      <c r="AO37" s="28"/>
      <c r="AP37" s="28"/>
      <c r="AQ37" s="28"/>
      <c r="AR37" s="28"/>
      <c r="AS37" s="28"/>
      <c r="AT37" s="28"/>
      <c r="AU37" s="28"/>
      <c r="AV37" s="28"/>
      <c r="AW37" s="28"/>
      <c r="AX37" s="32"/>
      <c r="AY37" s="26"/>
      <c r="AZ37" s="28"/>
      <c r="BA37" s="28"/>
      <c r="BB37" s="28"/>
      <c r="BC37" s="28"/>
      <c r="BD37" s="28"/>
      <c r="BE37" s="33"/>
      <c r="BF37" s="28"/>
      <c r="BG37" s="28"/>
      <c r="BH37" s="28"/>
      <c r="BI37" s="28"/>
      <c r="BJ37" s="28"/>
      <c r="BK37" s="28"/>
      <c r="BL37" s="28"/>
      <c r="BM37" s="28"/>
      <c r="BN37" s="32"/>
    </row>
    <row r="38" spans="1:94" x14ac:dyDescent="0.35">
      <c r="A38" s="48" t="s">
        <v>121</v>
      </c>
      <c r="B38" s="48" t="s">
        <v>32</v>
      </c>
      <c r="C38" s="48" t="e">
        <v>#N/A</v>
      </c>
      <c r="D38" s="45">
        <v>68.2</v>
      </c>
      <c r="E38" s="45">
        <v>69.2</v>
      </c>
      <c r="F38" s="45">
        <v>69.599999999999994</v>
      </c>
      <c r="G38" s="45">
        <v>68.3</v>
      </c>
      <c r="H38" s="45">
        <v>66.5</v>
      </c>
      <c r="I38" s="45">
        <v>66.900000000000006</v>
      </c>
      <c r="J38" s="45">
        <v>65.599999999999994</v>
      </c>
      <c r="K38" s="45">
        <v>67.099999999999994</v>
      </c>
      <c r="L38" s="45">
        <v>66.900000000000006</v>
      </c>
      <c r="M38" s="45">
        <v>69.400000000000006</v>
      </c>
      <c r="N38" s="45">
        <v>68.900000000000006</v>
      </c>
      <c r="O38" s="45">
        <v>70.599999999999994</v>
      </c>
      <c r="P38" s="45">
        <v>72.2</v>
      </c>
      <c r="Q38" s="45">
        <v>71.900000000000006</v>
      </c>
      <c r="R38" s="45">
        <v>71.099999999999994</v>
      </c>
      <c r="S38" s="22"/>
      <c r="T38" s="50">
        <v>96000</v>
      </c>
      <c r="U38" s="50">
        <v>108950</v>
      </c>
      <c r="V38" s="50">
        <v>119000</v>
      </c>
      <c r="W38" s="50">
        <v>122500</v>
      </c>
      <c r="X38" s="50">
        <v>120000</v>
      </c>
      <c r="Y38" s="50">
        <v>120000</v>
      </c>
      <c r="Z38" s="50">
        <v>122000</v>
      </c>
      <c r="AA38" s="50">
        <v>117497.5</v>
      </c>
      <c r="AB38" s="50">
        <v>120000</v>
      </c>
      <c r="AC38" s="50">
        <v>122500</v>
      </c>
      <c r="AD38" s="50">
        <v>125950</v>
      </c>
      <c r="AE38" s="50">
        <v>132500</v>
      </c>
      <c r="AF38" s="50">
        <v>134950</v>
      </c>
      <c r="AG38" s="50">
        <v>136000</v>
      </c>
      <c r="AH38" s="50">
        <v>140000</v>
      </c>
      <c r="AI38" s="22"/>
      <c r="AJ38" s="50">
        <v>18500</v>
      </c>
      <c r="AK38" s="50">
        <v>19100</v>
      </c>
      <c r="AL38" s="50">
        <v>20200</v>
      </c>
      <c r="AM38" s="50">
        <v>21000</v>
      </c>
      <c r="AN38" s="50">
        <v>22100</v>
      </c>
      <c r="AO38" s="52" t="e">
        <v>#N/A</v>
      </c>
      <c r="AP38" s="50">
        <v>23900</v>
      </c>
      <c r="AQ38" s="50">
        <v>22900</v>
      </c>
      <c r="AR38" s="50">
        <v>24300</v>
      </c>
      <c r="AS38" s="52">
        <v>25000</v>
      </c>
      <c r="AT38" s="52">
        <v>26000</v>
      </c>
      <c r="AU38" s="52">
        <v>26600</v>
      </c>
      <c r="AV38" s="52">
        <v>27600</v>
      </c>
      <c r="AW38" s="52">
        <v>27600</v>
      </c>
      <c r="AX38" s="52">
        <v>28500</v>
      </c>
      <c r="AZ38" s="50">
        <v>14800</v>
      </c>
      <c r="BA38" s="50">
        <v>15000</v>
      </c>
      <c r="BB38" s="50">
        <v>15500</v>
      </c>
      <c r="BC38" s="50">
        <v>16300</v>
      </c>
      <c r="BD38" s="50">
        <v>17100</v>
      </c>
      <c r="BE38" s="53" t="e">
        <v>#N/A</v>
      </c>
      <c r="BF38" s="50">
        <v>18400</v>
      </c>
      <c r="BG38" s="50">
        <v>18000</v>
      </c>
      <c r="BH38" s="50">
        <v>19100</v>
      </c>
      <c r="BI38" s="52">
        <v>19700</v>
      </c>
      <c r="BJ38" s="52">
        <v>20400</v>
      </c>
      <c r="BK38" s="52">
        <v>20800</v>
      </c>
      <c r="BL38" s="52">
        <v>21500</v>
      </c>
      <c r="BM38" s="52">
        <v>22100</v>
      </c>
      <c r="BN38" s="52">
        <v>22600</v>
      </c>
      <c r="BP38" s="48">
        <v>42</v>
      </c>
      <c r="BQ38" s="48">
        <v>45</v>
      </c>
      <c r="BR38" s="48">
        <v>48.1</v>
      </c>
      <c r="BS38" s="48">
        <v>52.8</v>
      </c>
      <c r="BT38" s="48">
        <v>56.8</v>
      </c>
      <c r="BU38" s="48">
        <v>58.5</v>
      </c>
      <c r="BV38" s="54">
        <v>59.3</v>
      </c>
      <c r="BW38" s="54">
        <v>54.6</v>
      </c>
      <c r="BX38" s="54">
        <v>55.4</v>
      </c>
      <c r="BY38" s="22"/>
      <c r="BZ38" s="50">
        <v>12.2</v>
      </c>
      <c r="CA38" s="52">
        <v>15.400922554186526</v>
      </c>
      <c r="CB38" s="52">
        <v>21.073538972350143</v>
      </c>
      <c r="CC38" s="50">
        <v>26.36774424132825</v>
      </c>
      <c r="CD38" s="52">
        <v>28.442345158890969</v>
      </c>
      <c r="CE38" s="52">
        <v>31.132849127913779</v>
      </c>
      <c r="CF38" s="50">
        <v>34.658457455150447</v>
      </c>
      <c r="CG38" s="52">
        <v>36.1391021331427</v>
      </c>
      <c r="CH38" s="52">
        <v>37.909749836571123</v>
      </c>
      <c r="CI38" s="50">
        <v>37.009046917979397</v>
      </c>
      <c r="CJ38" s="52">
        <v>37.874702947917875</v>
      </c>
      <c r="CK38" s="50">
        <v>38</v>
      </c>
      <c r="CL38" s="50">
        <v>38</v>
      </c>
      <c r="CM38" s="50">
        <v>35.699999999999996</v>
      </c>
      <c r="CN38" s="50">
        <v>34.548836572130632</v>
      </c>
      <c r="CO38" s="50">
        <v>35.099999999999994</v>
      </c>
      <c r="CP38" s="22"/>
    </row>
    <row r="39" spans="1:94" x14ac:dyDescent="0.35">
      <c r="A39" s="48" t="s">
        <v>122</v>
      </c>
      <c r="B39" s="48" t="s">
        <v>33</v>
      </c>
      <c r="C39" s="48" t="e">
        <v>#N/A</v>
      </c>
      <c r="D39" s="45">
        <v>71.3</v>
      </c>
      <c r="E39" s="45">
        <v>71.400000000000006</v>
      </c>
      <c r="F39" s="45">
        <v>70.7</v>
      </c>
      <c r="G39" s="45">
        <v>69.900000000000006</v>
      </c>
      <c r="H39" s="45">
        <v>68.900000000000006</v>
      </c>
      <c r="I39" s="45">
        <v>69.099999999999994</v>
      </c>
      <c r="J39" s="45">
        <v>68.7</v>
      </c>
      <c r="K39" s="45">
        <v>69.400000000000006</v>
      </c>
      <c r="L39" s="45">
        <v>68.8</v>
      </c>
      <c r="M39" s="45">
        <v>70.3</v>
      </c>
      <c r="N39" s="45">
        <v>72</v>
      </c>
      <c r="O39" s="45">
        <v>72.8</v>
      </c>
      <c r="P39" s="45">
        <v>73.900000000000006</v>
      </c>
      <c r="Q39" s="45">
        <v>74.5</v>
      </c>
      <c r="R39" s="45">
        <v>75.2</v>
      </c>
      <c r="S39" s="22"/>
      <c r="T39" s="50">
        <v>108000</v>
      </c>
      <c r="U39" s="50">
        <v>119000</v>
      </c>
      <c r="V39" s="50">
        <v>127900</v>
      </c>
      <c r="W39" s="50">
        <v>134950</v>
      </c>
      <c r="X39" s="50">
        <v>129950</v>
      </c>
      <c r="Y39" s="50">
        <v>130000</v>
      </c>
      <c r="Z39" s="50">
        <v>130000</v>
      </c>
      <c r="AA39" s="50">
        <v>127000</v>
      </c>
      <c r="AB39" s="50">
        <v>130000</v>
      </c>
      <c r="AC39" s="50">
        <v>132000</v>
      </c>
      <c r="AD39" s="50">
        <v>138500</v>
      </c>
      <c r="AE39" s="50">
        <v>145000</v>
      </c>
      <c r="AF39" s="50">
        <v>150000</v>
      </c>
      <c r="AG39" s="50">
        <v>157000</v>
      </c>
      <c r="AH39" s="50">
        <v>161000</v>
      </c>
      <c r="AI39" s="22"/>
      <c r="AJ39" s="50">
        <v>19500</v>
      </c>
      <c r="AK39" s="50">
        <v>20500</v>
      </c>
      <c r="AL39" s="50">
        <v>21700</v>
      </c>
      <c r="AM39" s="50">
        <v>22300</v>
      </c>
      <c r="AN39" s="50">
        <v>23300</v>
      </c>
      <c r="AO39" s="52" t="e">
        <v>#N/A</v>
      </c>
      <c r="AP39" s="50">
        <v>24900</v>
      </c>
      <c r="AQ39" s="50">
        <v>24200</v>
      </c>
      <c r="AR39" s="50">
        <v>25400</v>
      </c>
      <c r="AS39" s="52">
        <v>26000</v>
      </c>
      <c r="AT39" s="52">
        <v>27300</v>
      </c>
      <c r="AU39" s="52">
        <v>28000</v>
      </c>
      <c r="AV39" s="52">
        <v>29300</v>
      </c>
      <c r="AW39" s="52">
        <v>29400</v>
      </c>
      <c r="AX39" s="52">
        <v>30300</v>
      </c>
      <c r="AZ39" s="50">
        <v>14900</v>
      </c>
      <c r="BA39" s="50">
        <v>15500</v>
      </c>
      <c r="BB39" s="50">
        <v>16100</v>
      </c>
      <c r="BC39" s="50">
        <v>16600</v>
      </c>
      <c r="BD39" s="50">
        <v>17400</v>
      </c>
      <c r="BE39" s="53" t="e">
        <v>#N/A</v>
      </c>
      <c r="BF39" s="50">
        <v>18500</v>
      </c>
      <c r="BG39" s="50">
        <v>18400</v>
      </c>
      <c r="BH39" s="50">
        <v>19200</v>
      </c>
      <c r="BI39" s="52">
        <v>19700</v>
      </c>
      <c r="BJ39" s="52">
        <v>20600</v>
      </c>
      <c r="BK39" s="52">
        <v>21100</v>
      </c>
      <c r="BL39" s="52">
        <v>21900</v>
      </c>
      <c r="BM39" s="52">
        <v>22300</v>
      </c>
      <c r="BN39" s="52">
        <v>23100</v>
      </c>
      <c r="BP39" s="48">
        <v>44.7</v>
      </c>
      <c r="BQ39" s="48">
        <v>47.5</v>
      </c>
      <c r="BR39" s="48">
        <v>49.9</v>
      </c>
      <c r="BS39" s="48">
        <v>55.2</v>
      </c>
      <c r="BT39" s="48">
        <v>58.4</v>
      </c>
      <c r="BU39" s="48">
        <v>58.9</v>
      </c>
      <c r="BV39" s="54">
        <v>59.9</v>
      </c>
      <c r="BW39" s="54">
        <v>55.8</v>
      </c>
      <c r="BX39" s="54">
        <v>55.9</v>
      </c>
      <c r="BY39" s="22"/>
      <c r="BZ39" s="50">
        <v>14.2</v>
      </c>
      <c r="CA39" s="52">
        <v>19.207470484996666</v>
      </c>
      <c r="CB39" s="52">
        <v>23.750412915977588</v>
      </c>
      <c r="CC39" s="50">
        <v>28.916885811443173</v>
      </c>
      <c r="CD39" s="52">
        <v>33.391382986284427</v>
      </c>
      <c r="CE39" s="52">
        <v>36.619136462139537</v>
      </c>
      <c r="CF39" s="50">
        <v>38.481745780232799</v>
      </c>
      <c r="CG39" s="52">
        <v>39.771617841811938</v>
      </c>
      <c r="CH39" s="52">
        <v>42.644423372952659</v>
      </c>
      <c r="CI39" s="50">
        <v>43.902251120023742</v>
      </c>
      <c r="CJ39" s="52">
        <v>45.643203013976411</v>
      </c>
      <c r="CK39" s="50">
        <v>46.5</v>
      </c>
      <c r="CL39" s="50">
        <v>46.5</v>
      </c>
      <c r="CM39" s="50">
        <v>45.9</v>
      </c>
      <c r="CN39" s="50">
        <v>44.685664475476351</v>
      </c>
      <c r="CO39" s="50">
        <v>45.300000000000004</v>
      </c>
      <c r="CP39" s="22"/>
    </row>
    <row r="40" spans="1:94" x14ac:dyDescent="0.35">
      <c r="A40" s="48" t="s">
        <v>123</v>
      </c>
      <c r="B40" s="48" t="s">
        <v>34</v>
      </c>
      <c r="C40" s="48" t="e">
        <v>#N/A</v>
      </c>
      <c r="D40" s="45">
        <v>72.7</v>
      </c>
      <c r="E40" s="45">
        <v>72.099999999999994</v>
      </c>
      <c r="F40" s="45">
        <v>71.3</v>
      </c>
      <c r="G40" s="45">
        <v>71.400000000000006</v>
      </c>
      <c r="H40" s="45">
        <v>69.2</v>
      </c>
      <c r="I40" s="45">
        <v>68.8</v>
      </c>
      <c r="J40" s="45">
        <v>68.2</v>
      </c>
      <c r="K40" s="45">
        <v>69.599999999999994</v>
      </c>
      <c r="L40" s="45">
        <v>70.7</v>
      </c>
      <c r="M40" s="45">
        <v>72</v>
      </c>
      <c r="N40" s="45">
        <v>71.8</v>
      </c>
      <c r="O40" s="45">
        <v>72.7</v>
      </c>
      <c r="P40" s="45">
        <v>73.3</v>
      </c>
      <c r="Q40" s="45">
        <v>73.900000000000006</v>
      </c>
      <c r="R40" s="45">
        <v>73.7</v>
      </c>
      <c r="S40" s="22"/>
      <c r="T40" s="50">
        <v>110000</v>
      </c>
      <c r="U40" s="50">
        <v>119995</v>
      </c>
      <c r="V40" s="50">
        <v>128500</v>
      </c>
      <c r="W40" s="50">
        <v>135000</v>
      </c>
      <c r="X40" s="50">
        <v>130000</v>
      </c>
      <c r="Y40" s="50">
        <v>130000</v>
      </c>
      <c r="Z40" s="50">
        <v>135000</v>
      </c>
      <c r="AA40" s="50">
        <v>130000</v>
      </c>
      <c r="AB40" s="50">
        <v>130000</v>
      </c>
      <c r="AC40" s="50">
        <v>134950</v>
      </c>
      <c r="AD40" s="50">
        <v>139995</v>
      </c>
      <c r="AE40" s="50">
        <v>145000</v>
      </c>
      <c r="AF40" s="50">
        <v>150000</v>
      </c>
      <c r="AG40" s="50">
        <v>155000</v>
      </c>
      <c r="AH40" s="50">
        <v>160000</v>
      </c>
      <c r="AI40" s="22"/>
      <c r="AJ40" s="50">
        <v>19400</v>
      </c>
      <c r="AK40" s="50">
        <v>20300</v>
      </c>
      <c r="AL40" s="50">
        <v>21400</v>
      </c>
      <c r="AM40" s="50">
        <v>22100</v>
      </c>
      <c r="AN40" s="50">
        <v>23100</v>
      </c>
      <c r="AO40" s="52" t="e">
        <v>#N/A</v>
      </c>
      <c r="AP40" s="50">
        <v>24600</v>
      </c>
      <c r="AQ40" s="50">
        <v>23800</v>
      </c>
      <c r="AR40" s="50">
        <v>24900</v>
      </c>
      <c r="AS40" s="52">
        <v>25600</v>
      </c>
      <c r="AT40" s="52">
        <v>26700</v>
      </c>
      <c r="AU40" s="52">
        <v>27400</v>
      </c>
      <c r="AV40" s="52">
        <v>28400</v>
      </c>
      <c r="AW40" s="52">
        <v>28400</v>
      </c>
      <c r="AX40" s="52">
        <v>29400</v>
      </c>
      <c r="AZ40" s="50">
        <v>15100</v>
      </c>
      <c r="BA40" s="50">
        <v>15500</v>
      </c>
      <c r="BB40" s="50">
        <v>16200</v>
      </c>
      <c r="BC40" s="50">
        <v>16600</v>
      </c>
      <c r="BD40" s="50">
        <v>17400</v>
      </c>
      <c r="BE40" s="53" t="e">
        <v>#N/A</v>
      </c>
      <c r="BF40" s="50">
        <v>18200</v>
      </c>
      <c r="BG40" s="50">
        <v>18200</v>
      </c>
      <c r="BH40" s="50">
        <v>19000</v>
      </c>
      <c r="BI40" s="52">
        <v>19600</v>
      </c>
      <c r="BJ40" s="52">
        <v>20400</v>
      </c>
      <c r="BK40" s="52">
        <v>21000</v>
      </c>
      <c r="BL40" s="52">
        <v>21500</v>
      </c>
      <c r="BM40" s="52">
        <v>21900</v>
      </c>
      <c r="BN40" s="52">
        <v>22600</v>
      </c>
      <c r="BP40" s="48">
        <v>42.6</v>
      </c>
      <c r="BQ40" s="48">
        <v>44.5</v>
      </c>
      <c r="BR40" s="48">
        <v>47.3</v>
      </c>
      <c r="BS40" s="48">
        <v>52.1</v>
      </c>
      <c r="BT40" s="48">
        <v>54.6</v>
      </c>
      <c r="BU40" s="48">
        <v>57.3</v>
      </c>
      <c r="BV40" s="54">
        <v>59.5</v>
      </c>
      <c r="BW40" s="54">
        <v>53.9</v>
      </c>
      <c r="BX40" s="54">
        <v>55.1</v>
      </c>
      <c r="BY40" s="22"/>
      <c r="BZ40" s="50">
        <v>14.5</v>
      </c>
      <c r="CA40" s="52">
        <v>18.615078821806403</v>
      </c>
      <c r="CB40" s="52">
        <v>21.754639593546511</v>
      </c>
      <c r="CC40" s="50">
        <v>26.898763939698256</v>
      </c>
      <c r="CD40" s="52">
        <v>30.51604803897424</v>
      </c>
      <c r="CE40" s="52">
        <v>33.832204735027787</v>
      </c>
      <c r="CF40" s="50">
        <v>36.832979239250982</v>
      </c>
      <c r="CG40" s="52">
        <v>39.465478477022387</v>
      </c>
      <c r="CH40" s="52">
        <v>41.926492023271734</v>
      </c>
      <c r="CI40" s="50">
        <v>43.309136062830753</v>
      </c>
      <c r="CJ40" s="52">
        <v>43.853811937223973</v>
      </c>
      <c r="CK40" s="50">
        <v>43.6</v>
      </c>
      <c r="CL40" s="50">
        <v>43.6</v>
      </c>
      <c r="CM40" s="50">
        <v>42.9</v>
      </c>
      <c r="CN40" s="50">
        <v>42.422129716529156</v>
      </c>
      <c r="CO40" s="50">
        <v>42.9</v>
      </c>
      <c r="CP40" s="22"/>
    </row>
    <row r="41" spans="1:94" x14ac:dyDescent="0.35">
      <c r="A41" s="48" t="s">
        <v>124</v>
      </c>
      <c r="B41" s="48" t="s">
        <v>35</v>
      </c>
      <c r="C41" s="48" t="e">
        <v>#N/A</v>
      </c>
      <c r="D41" s="45">
        <v>74.900000000000006</v>
      </c>
      <c r="E41" s="45">
        <v>74.900000000000006</v>
      </c>
      <c r="F41" s="45">
        <v>73.599999999999994</v>
      </c>
      <c r="G41" s="45">
        <v>73.8</v>
      </c>
      <c r="H41" s="45">
        <v>72.900000000000006</v>
      </c>
      <c r="I41" s="45">
        <v>70.8</v>
      </c>
      <c r="J41" s="45">
        <v>71.599999999999994</v>
      </c>
      <c r="K41" s="45">
        <v>71.5</v>
      </c>
      <c r="L41" s="45">
        <v>71.599999999999994</v>
      </c>
      <c r="M41" s="45">
        <v>73.8</v>
      </c>
      <c r="N41" s="45">
        <v>74.400000000000006</v>
      </c>
      <c r="O41" s="45">
        <v>75.2</v>
      </c>
      <c r="P41" s="45">
        <v>74.599999999999994</v>
      </c>
      <c r="Q41" s="45">
        <v>75.099999999999994</v>
      </c>
      <c r="R41" s="45">
        <v>77.099999999999994</v>
      </c>
      <c r="S41" s="22"/>
      <c r="T41" s="50">
        <v>126298.5</v>
      </c>
      <c r="U41" s="50">
        <v>132000</v>
      </c>
      <c r="V41" s="50">
        <v>137000</v>
      </c>
      <c r="W41" s="50">
        <v>144500</v>
      </c>
      <c r="X41" s="50">
        <v>138000</v>
      </c>
      <c r="Y41" s="50">
        <v>135000</v>
      </c>
      <c r="Z41" s="50">
        <v>139000</v>
      </c>
      <c r="AA41" s="50">
        <v>136000</v>
      </c>
      <c r="AB41" s="50">
        <v>138000</v>
      </c>
      <c r="AC41" s="50">
        <v>141500</v>
      </c>
      <c r="AD41" s="50">
        <v>150000</v>
      </c>
      <c r="AE41" s="50">
        <v>160000</v>
      </c>
      <c r="AF41" s="50">
        <v>168500</v>
      </c>
      <c r="AG41" s="50">
        <v>180000</v>
      </c>
      <c r="AH41" s="50">
        <v>189950</v>
      </c>
      <c r="AI41" s="22"/>
      <c r="AJ41" s="50">
        <v>20100</v>
      </c>
      <c r="AK41" s="50">
        <v>20800</v>
      </c>
      <c r="AL41" s="50">
        <v>22100</v>
      </c>
      <c r="AM41" s="50">
        <v>22900</v>
      </c>
      <c r="AN41" s="50">
        <v>23900</v>
      </c>
      <c r="AO41" s="52" t="e">
        <v>#N/A</v>
      </c>
      <c r="AP41" s="50">
        <v>25100</v>
      </c>
      <c r="AQ41" s="50">
        <v>24400</v>
      </c>
      <c r="AR41" s="50">
        <v>25600</v>
      </c>
      <c r="AS41" s="52">
        <v>26400</v>
      </c>
      <c r="AT41" s="52">
        <v>27600</v>
      </c>
      <c r="AU41" s="52">
        <v>28200</v>
      </c>
      <c r="AV41" s="52">
        <v>29600</v>
      </c>
      <c r="AW41" s="52">
        <v>29300</v>
      </c>
      <c r="AX41" s="52">
        <v>30500</v>
      </c>
      <c r="AZ41" s="50">
        <v>15400</v>
      </c>
      <c r="BA41" s="50">
        <v>15900</v>
      </c>
      <c r="BB41" s="50">
        <v>16600</v>
      </c>
      <c r="BC41" s="50">
        <v>17000</v>
      </c>
      <c r="BD41" s="50">
        <v>17900</v>
      </c>
      <c r="BE41" s="53" t="e">
        <v>#N/A</v>
      </c>
      <c r="BF41" s="50">
        <v>18500</v>
      </c>
      <c r="BG41" s="50">
        <v>18800</v>
      </c>
      <c r="BH41" s="50">
        <v>19300</v>
      </c>
      <c r="BI41" s="52">
        <v>19900</v>
      </c>
      <c r="BJ41" s="52">
        <v>20800</v>
      </c>
      <c r="BK41" s="52">
        <v>21200</v>
      </c>
      <c r="BL41" s="52">
        <v>22100</v>
      </c>
      <c r="BM41" s="52">
        <v>22200</v>
      </c>
      <c r="BN41" s="52">
        <v>23300</v>
      </c>
      <c r="BP41" s="48">
        <v>44.5</v>
      </c>
      <c r="BQ41" s="48">
        <v>47.1</v>
      </c>
      <c r="BR41" s="48">
        <v>49.9</v>
      </c>
      <c r="BS41" s="48">
        <v>53.7</v>
      </c>
      <c r="BT41" s="48">
        <v>57.1</v>
      </c>
      <c r="BU41" s="48">
        <v>57.6</v>
      </c>
      <c r="BV41" s="54">
        <v>59.3</v>
      </c>
      <c r="BW41" s="54">
        <v>54</v>
      </c>
      <c r="BX41" s="54">
        <v>54.2</v>
      </c>
      <c r="BY41" s="22"/>
      <c r="BZ41" s="50">
        <v>19.3</v>
      </c>
      <c r="CA41" s="52">
        <v>26.296965846059027</v>
      </c>
      <c r="CB41" s="52">
        <v>31.84807065571994</v>
      </c>
      <c r="CC41" s="50">
        <v>35.610140004765604</v>
      </c>
      <c r="CD41" s="52">
        <v>41.86994007865367</v>
      </c>
      <c r="CE41" s="52">
        <v>44.445971496534412</v>
      </c>
      <c r="CF41" s="50">
        <v>45.611059871017808</v>
      </c>
      <c r="CG41" s="52">
        <v>46.173394422659818</v>
      </c>
      <c r="CH41" s="52">
        <v>46.764504840426291</v>
      </c>
      <c r="CI41" s="50">
        <v>46.792603266825779</v>
      </c>
      <c r="CJ41" s="52">
        <v>46.385597569586018</v>
      </c>
      <c r="CK41" s="50">
        <v>45.2</v>
      </c>
      <c r="CL41" s="50">
        <v>45.2</v>
      </c>
      <c r="CM41" s="50">
        <v>45.9</v>
      </c>
      <c r="CN41" s="50">
        <v>44.001458229802481</v>
      </c>
      <c r="CO41" s="50">
        <v>43.6</v>
      </c>
      <c r="CP41" s="22"/>
    </row>
    <row r="42" spans="1:94" x14ac:dyDescent="0.35">
      <c r="A42" s="48" t="s">
        <v>125</v>
      </c>
      <c r="B42" s="48" t="s">
        <v>36</v>
      </c>
      <c r="C42" s="48" t="e">
        <v>#N/A</v>
      </c>
      <c r="D42" s="45">
        <v>72.5</v>
      </c>
      <c r="E42" s="45">
        <v>71.900000000000006</v>
      </c>
      <c r="F42" s="45">
        <v>71.099999999999994</v>
      </c>
      <c r="G42" s="45">
        <v>70.599999999999994</v>
      </c>
      <c r="H42" s="45">
        <v>68.599999999999994</v>
      </c>
      <c r="I42" s="45">
        <v>68.8</v>
      </c>
      <c r="J42" s="45">
        <v>67.900000000000006</v>
      </c>
      <c r="K42" s="45">
        <v>69.599999999999994</v>
      </c>
      <c r="L42" s="45">
        <v>69.099999999999994</v>
      </c>
      <c r="M42" s="45">
        <v>70.2</v>
      </c>
      <c r="N42" s="45">
        <v>71.099999999999994</v>
      </c>
      <c r="O42" s="45">
        <v>72.2</v>
      </c>
      <c r="P42" s="45">
        <v>72.099999999999994</v>
      </c>
      <c r="Q42" s="45">
        <v>74</v>
      </c>
      <c r="R42" s="45">
        <v>74.7</v>
      </c>
      <c r="S42" s="22"/>
      <c r="T42" s="50">
        <v>128500</v>
      </c>
      <c r="U42" s="50">
        <v>134000</v>
      </c>
      <c r="V42" s="50">
        <v>142495</v>
      </c>
      <c r="W42" s="50">
        <v>147000</v>
      </c>
      <c r="X42" s="50">
        <v>142000</v>
      </c>
      <c r="Y42" s="50">
        <v>142000</v>
      </c>
      <c r="Z42" s="50">
        <v>147000</v>
      </c>
      <c r="AA42" s="50">
        <v>142500</v>
      </c>
      <c r="AB42" s="50">
        <v>145000</v>
      </c>
      <c r="AC42" s="50">
        <v>149995</v>
      </c>
      <c r="AD42" s="50">
        <v>156000</v>
      </c>
      <c r="AE42" s="50">
        <v>164000</v>
      </c>
      <c r="AF42" s="50">
        <v>170000</v>
      </c>
      <c r="AG42" s="50">
        <v>180000</v>
      </c>
      <c r="AH42" s="50">
        <v>190000</v>
      </c>
      <c r="AI42" s="22"/>
      <c r="AJ42" s="50">
        <v>19800</v>
      </c>
      <c r="AK42" s="50">
        <v>20500</v>
      </c>
      <c r="AL42" s="50">
        <v>21700</v>
      </c>
      <c r="AM42" s="50">
        <v>22600</v>
      </c>
      <c r="AN42" s="50">
        <v>23400</v>
      </c>
      <c r="AO42" s="52" t="e">
        <v>#N/A</v>
      </c>
      <c r="AP42" s="50">
        <v>24800</v>
      </c>
      <c r="AQ42" s="50">
        <v>24000</v>
      </c>
      <c r="AR42" s="50">
        <v>25400</v>
      </c>
      <c r="AS42" s="52">
        <v>26000</v>
      </c>
      <c r="AT42" s="52">
        <v>27200</v>
      </c>
      <c r="AU42" s="52">
        <v>27700</v>
      </c>
      <c r="AV42" s="52">
        <v>29200</v>
      </c>
      <c r="AW42" s="52">
        <v>29600</v>
      </c>
      <c r="AX42" s="52">
        <v>30300</v>
      </c>
      <c r="AZ42" s="50">
        <v>15400</v>
      </c>
      <c r="BA42" s="50">
        <v>15900</v>
      </c>
      <c r="BB42" s="50">
        <v>16400</v>
      </c>
      <c r="BC42" s="50">
        <v>17000</v>
      </c>
      <c r="BD42" s="50">
        <v>17600</v>
      </c>
      <c r="BE42" s="53" t="e">
        <v>#N/A</v>
      </c>
      <c r="BF42" s="50">
        <v>18600</v>
      </c>
      <c r="BG42" s="50">
        <v>18400</v>
      </c>
      <c r="BH42" s="50">
        <v>19400</v>
      </c>
      <c r="BI42" s="52">
        <v>19900</v>
      </c>
      <c r="BJ42" s="52">
        <v>20500</v>
      </c>
      <c r="BK42" s="52">
        <v>20900</v>
      </c>
      <c r="BL42" s="52">
        <v>21900</v>
      </c>
      <c r="BM42" s="52">
        <v>22400</v>
      </c>
      <c r="BN42" s="52">
        <v>23200</v>
      </c>
      <c r="BP42" s="48">
        <v>43.4</v>
      </c>
      <c r="BQ42" s="48">
        <v>46.2</v>
      </c>
      <c r="BR42" s="48">
        <v>48.5</v>
      </c>
      <c r="BS42" s="48">
        <v>54.3</v>
      </c>
      <c r="BT42" s="48">
        <v>57.4</v>
      </c>
      <c r="BU42" s="48">
        <v>58.8</v>
      </c>
      <c r="BV42" s="54">
        <v>59.9</v>
      </c>
      <c r="BW42" s="54">
        <v>54.9</v>
      </c>
      <c r="BX42" s="54">
        <v>55.1</v>
      </c>
      <c r="BY42" s="22"/>
      <c r="BZ42" s="50">
        <v>15.7</v>
      </c>
      <c r="CA42" s="52">
        <v>19.852303958090207</v>
      </c>
      <c r="CB42" s="52">
        <v>25.093613283798472</v>
      </c>
      <c r="CC42" s="50">
        <v>28.563712885225435</v>
      </c>
      <c r="CD42" s="52">
        <v>33.018552484569661</v>
      </c>
      <c r="CE42" s="52">
        <v>36.641055108943767</v>
      </c>
      <c r="CF42" s="50">
        <v>40.04561235716389</v>
      </c>
      <c r="CG42" s="52">
        <v>42.430457953053647</v>
      </c>
      <c r="CH42" s="52">
        <v>42.839760789321716</v>
      </c>
      <c r="CI42" s="50">
        <v>43.517011263833837</v>
      </c>
      <c r="CJ42" s="52">
        <v>42.24714199730294</v>
      </c>
      <c r="CK42" s="50">
        <v>42.199999999999996</v>
      </c>
      <c r="CL42" s="50">
        <v>42.199999999999996</v>
      </c>
      <c r="CM42" s="50">
        <v>41.3</v>
      </c>
      <c r="CN42" s="50">
        <v>39.896868933896805</v>
      </c>
      <c r="CO42" s="50">
        <v>39.900000000000006</v>
      </c>
      <c r="CP42" s="22"/>
    </row>
    <row r="43" spans="1:94" x14ac:dyDescent="0.35">
      <c r="A43" s="48" t="s">
        <v>126</v>
      </c>
      <c r="B43" s="48" t="s">
        <v>37</v>
      </c>
      <c r="C43" s="48" t="e">
        <v>#N/A</v>
      </c>
      <c r="D43" s="45">
        <v>76.7</v>
      </c>
      <c r="E43" s="45">
        <v>75.400000000000006</v>
      </c>
      <c r="F43" s="45">
        <v>75.5</v>
      </c>
      <c r="G43" s="45">
        <v>75.5</v>
      </c>
      <c r="H43" s="45">
        <v>74.8</v>
      </c>
      <c r="I43" s="45">
        <v>73.599999999999994</v>
      </c>
      <c r="J43" s="45">
        <v>74.400000000000006</v>
      </c>
      <c r="K43" s="45">
        <v>74.7</v>
      </c>
      <c r="L43" s="45">
        <v>75.3</v>
      </c>
      <c r="M43" s="45">
        <v>76.400000000000006</v>
      </c>
      <c r="N43" s="45">
        <v>77.3</v>
      </c>
      <c r="O43" s="45">
        <v>77.3</v>
      </c>
      <c r="P43" s="45">
        <v>77.7</v>
      </c>
      <c r="Q43" s="45">
        <v>78.599999999999994</v>
      </c>
      <c r="R43" s="45">
        <v>78.900000000000006</v>
      </c>
      <c r="S43" s="22"/>
      <c r="T43" s="50">
        <v>164000</v>
      </c>
      <c r="U43" s="50">
        <v>169995</v>
      </c>
      <c r="V43" s="50">
        <v>178000</v>
      </c>
      <c r="W43" s="50">
        <v>190000</v>
      </c>
      <c r="X43" s="50">
        <v>185995</v>
      </c>
      <c r="Y43" s="50">
        <v>175000</v>
      </c>
      <c r="Z43" s="50">
        <v>195000</v>
      </c>
      <c r="AA43" s="50">
        <v>189995</v>
      </c>
      <c r="AB43" s="50">
        <v>193000</v>
      </c>
      <c r="AC43" s="50">
        <v>200000</v>
      </c>
      <c r="AD43" s="50">
        <v>215000</v>
      </c>
      <c r="AE43" s="50">
        <v>238000</v>
      </c>
      <c r="AF43" s="50">
        <v>258000</v>
      </c>
      <c r="AG43" s="50">
        <v>278000</v>
      </c>
      <c r="AH43" s="50">
        <v>285000</v>
      </c>
      <c r="AI43" s="22"/>
      <c r="AJ43" s="50">
        <v>23500</v>
      </c>
      <c r="AK43" s="50">
        <v>24400</v>
      </c>
      <c r="AL43" s="50">
        <v>25800</v>
      </c>
      <c r="AM43" s="50">
        <v>27000</v>
      </c>
      <c r="AN43" s="50">
        <v>28200</v>
      </c>
      <c r="AO43" s="52" t="e">
        <v>#N/A</v>
      </c>
      <c r="AP43" s="50">
        <v>29700</v>
      </c>
      <c r="AQ43" s="50">
        <v>28900</v>
      </c>
      <c r="AR43" s="50">
        <v>30100</v>
      </c>
      <c r="AS43" s="52">
        <v>30900</v>
      </c>
      <c r="AT43" s="52">
        <v>32700</v>
      </c>
      <c r="AU43" s="52">
        <v>33200</v>
      </c>
      <c r="AV43" s="52">
        <v>35000</v>
      </c>
      <c r="AW43" s="52">
        <v>34900</v>
      </c>
      <c r="AX43" s="52">
        <v>36100</v>
      </c>
      <c r="AZ43" s="50">
        <v>16900</v>
      </c>
      <c r="BA43" s="50">
        <v>17400</v>
      </c>
      <c r="BB43" s="50">
        <v>18000</v>
      </c>
      <c r="BC43" s="50">
        <v>18700</v>
      </c>
      <c r="BD43" s="50">
        <v>19400</v>
      </c>
      <c r="BE43" s="53" t="e">
        <v>#N/A</v>
      </c>
      <c r="BF43" s="50">
        <v>20400</v>
      </c>
      <c r="BG43" s="50">
        <v>20500</v>
      </c>
      <c r="BH43" s="50">
        <v>21100</v>
      </c>
      <c r="BI43" s="52">
        <v>21900</v>
      </c>
      <c r="BJ43" s="52">
        <v>22900</v>
      </c>
      <c r="BK43" s="52">
        <v>23200</v>
      </c>
      <c r="BL43" s="52">
        <v>24100</v>
      </c>
      <c r="BM43" s="52">
        <v>24700</v>
      </c>
      <c r="BN43" s="52">
        <v>25500</v>
      </c>
      <c r="BP43" s="48">
        <v>48.3</v>
      </c>
      <c r="BQ43" s="48">
        <v>50.2</v>
      </c>
      <c r="BR43" s="48">
        <v>52</v>
      </c>
      <c r="BS43" s="48">
        <v>56</v>
      </c>
      <c r="BT43" s="48">
        <v>59.1</v>
      </c>
      <c r="BU43" s="48">
        <v>58.2</v>
      </c>
      <c r="BV43" s="54">
        <v>59.8</v>
      </c>
      <c r="BW43" s="54">
        <v>57.2</v>
      </c>
      <c r="BX43" s="54">
        <v>58.2</v>
      </c>
      <c r="BY43" s="22"/>
      <c r="BZ43" s="50">
        <v>23.4</v>
      </c>
      <c r="CA43" s="52">
        <v>29.830077769276421</v>
      </c>
      <c r="CB43" s="52">
        <v>34.067519829837892</v>
      </c>
      <c r="CC43" s="50">
        <v>38.269728329252814</v>
      </c>
      <c r="CD43" s="52">
        <v>41.188966452209677</v>
      </c>
      <c r="CE43" s="52">
        <v>44.455514111200905</v>
      </c>
      <c r="CF43" s="50">
        <v>46.147846670055387</v>
      </c>
      <c r="CG43" s="52">
        <v>48.851409355734951</v>
      </c>
      <c r="CH43" s="52">
        <v>49.724342372783916</v>
      </c>
      <c r="CI43" s="50">
        <v>48.509888863064155</v>
      </c>
      <c r="CJ43" s="52">
        <v>49.253096136379412</v>
      </c>
      <c r="CK43" s="50">
        <v>49.3</v>
      </c>
      <c r="CL43" s="50">
        <v>49.3</v>
      </c>
      <c r="CM43" s="50">
        <v>49.4</v>
      </c>
      <c r="CN43" s="50">
        <v>48.966508655192648</v>
      </c>
      <c r="CO43" s="50">
        <v>48.5</v>
      </c>
      <c r="CP43" s="22"/>
    </row>
    <row r="44" spans="1:94" x14ac:dyDescent="0.35">
      <c r="A44" s="48" t="s">
        <v>118</v>
      </c>
      <c r="B44" s="48" t="s">
        <v>38</v>
      </c>
      <c r="C44" s="48" t="e">
        <v>#N/A</v>
      </c>
      <c r="D44" s="45">
        <v>68.400000000000006</v>
      </c>
      <c r="E44" s="45">
        <v>68.599999999999994</v>
      </c>
      <c r="F44" s="45">
        <v>69</v>
      </c>
      <c r="G44" s="45">
        <v>70</v>
      </c>
      <c r="H44" s="45">
        <v>67.900000000000006</v>
      </c>
      <c r="I44" s="45">
        <v>67.8</v>
      </c>
      <c r="J44" s="45">
        <v>67.400000000000006</v>
      </c>
      <c r="K44" s="45">
        <v>68.400000000000006</v>
      </c>
      <c r="L44" s="45">
        <v>69.900000000000006</v>
      </c>
      <c r="M44" s="45">
        <v>71.900000000000006</v>
      </c>
      <c r="N44" s="45">
        <v>72.400000000000006</v>
      </c>
      <c r="O44" s="49">
        <v>73.400000000000006</v>
      </c>
      <c r="P44" s="49">
        <v>74.099999999999994</v>
      </c>
      <c r="Q44" s="49">
        <v>74.900000000000006</v>
      </c>
      <c r="R44" s="49">
        <v>74.900000000000006</v>
      </c>
      <c r="S44" s="22"/>
      <c r="T44" s="50">
        <v>220000</v>
      </c>
      <c r="U44" s="50">
        <v>230000</v>
      </c>
      <c r="V44" s="50">
        <v>245000</v>
      </c>
      <c r="W44" s="50">
        <v>263000</v>
      </c>
      <c r="X44" s="50">
        <v>259000</v>
      </c>
      <c r="Y44" s="50">
        <v>250000</v>
      </c>
      <c r="Z44" s="50">
        <v>287500</v>
      </c>
      <c r="AA44" s="50">
        <v>292500</v>
      </c>
      <c r="AB44" s="50">
        <v>300000</v>
      </c>
      <c r="AC44" s="50">
        <v>323000</v>
      </c>
      <c r="AD44" s="50">
        <v>365000</v>
      </c>
      <c r="AE44" s="50">
        <v>400000</v>
      </c>
      <c r="AF44" s="50">
        <v>442000</v>
      </c>
      <c r="AG44" s="50">
        <v>465000</v>
      </c>
      <c r="AH44" s="50">
        <v>467500</v>
      </c>
      <c r="AI44" s="22"/>
      <c r="AJ44" s="50">
        <v>29100</v>
      </c>
      <c r="AK44" s="50">
        <v>29900</v>
      </c>
      <c r="AL44" s="50">
        <v>32800</v>
      </c>
      <c r="AM44" s="50">
        <v>34700</v>
      </c>
      <c r="AN44" s="50">
        <v>37400</v>
      </c>
      <c r="AO44" s="52" t="e">
        <v>#N/A</v>
      </c>
      <c r="AP44" s="50">
        <v>39800</v>
      </c>
      <c r="AQ44" s="50">
        <v>37700</v>
      </c>
      <c r="AR44" s="50">
        <v>39100</v>
      </c>
      <c r="AS44" s="52">
        <v>39900</v>
      </c>
      <c r="AT44" s="52">
        <v>43300</v>
      </c>
      <c r="AU44" s="52">
        <v>44000</v>
      </c>
      <c r="AV44" s="52">
        <v>46700</v>
      </c>
      <c r="AW44" s="52">
        <v>46900</v>
      </c>
      <c r="AX44" s="52">
        <v>49000</v>
      </c>
      <c r="AZ44" s="50">
        <v>19100</v>
      </c>
      <c r="BA44" s="50">
        <v>19000</v>
      </c>
      <c r="BB44" s="50">
        <v>20300</v>
      </c>
      <c r="BC44" s="50">
        <v>20800</v>
      </c>
      <c r="BD44" s="50">
        <v>21800</v>
      </c>
      <c r="BE44" s="53" t="e">
        <v>#N/A</v>
      </c>
      <c r="BF44" s="50">
        <v>23400</v>
      </c>
      <c r="BG44" s="50">
        <v>23300</v>
      </c>
      <c r="BH44" s="50">
        <v>23800</v>
      </c>
      <c r="BI44" s="52">
        <v>24600</v>
      </c>
      <c r="BJ44" s="52">
        <v>25600</v>
      </c>
      <c r="BK44" s="52">
        <v>26400</v>
      </c>
      <c r="BL44" s="52">
        <v>27200</v>
      </c>
      <c r="BM44" s="52">
        <v>27900</v>
      </c>
      <c r="BN44" s="52">
        <v>28800</v>
      </c>
      <c r="BP44" s="48">
        <v>48.4</v>
      </c>
      <c r="BQ44" s="48">
        <v>51</v>
      </c>
      <c r="BR44" s="48">
        <v>54.2</v>
      </c>
      <c r="BS44" s="48">
        <v>58.2</v>
      </c>
      <c r="BT44" s="48">
        <v>61.9</v>
      </c>
      <c r="BU44" s="48">
        <v>62.3</v>
      </c>
      <c r="BV44" s="54">
        <v>65.099999999999994</v>
      </c>
      <c r="BW44" s="54">
        <v>61.5</v>
      </c>
      <c r="BX44" s="54">
        <v>60.9</v>
      </c>
      <c r="BY44" s="22"/>
      <c r="BZ44" s="50">
        <v>13.3</v>
      </c>
      <c r="CA44" s="52">
        <v>17.627239750518488</v>
      </c>
      <c r="CB44" s="52">
        <v>20.664974263929409</v>
      </c>
      <c r="CC44" s="50">
        <v>22.898732069422064</v>
      </c>
      <c r="CD44" s="52">
        <v>25.4746152371366</v>
      </c>
      <c r="CE44" s="52">
        <v>29.179449127204816</v>
      </c>
      <c r="CF44" s="50">
        <v>31.793093675072342</v>
      </c>
      <c r="CG44" s="52">
        <v>32.354145648885421</v>
      </c>
      <c r="CH44" s="52">
        <v>33.928533992420732</v>
      </c>
      <c r="CI44" s="50">
        <v>33.961788882674504</v>
      </c>
      <c r="CJ44" s="52">
        <v>33.894587599329199</v>
      </c>
      <c r="CK44" s="50">
        <v>33.1</v>
      </c>
      <c r="CL44" s="50">
        <v>33.1</v>
      </c>
      <c r="CM44" s="50">
        <v>33</v>
      </c>
      <c r="CN44" s="50">
        <v>33.129274369087042</v>
      </c>
      <c r="CO44" s="50">
        <v>33.4</v>
      </c>
      <c r="CP44" s="22"/>
    </row>
    <row r="45" spans="1:94" x14ac:dyDescent="0.35">
      <c r="A45" s="48" t="s">
        <v>127</v>
      </c>
      <c r="B45" s="48" t="s">
        <v>39</v>
      </c>
      <c r="C45" s="48" t="e">
        <v>#N/A</v>
      </c>
      <c r="D45" s="45">
        <v>77.099999999999994</v>
      </c>
      <c r="E45" s="45">
        <v>77.099999999999994</v>
      </c>
      <c r="F45" s="45">
        <v>77</v>
      </c>
      <c r="G45" s="45">
        <v>77.3</v>
      </c>
      <c r="H45" s="45">
        <v>75.5</v>
      </c>
      <c r="I45" s="45">
        <v>75</v>
      </c>
      <c r="J45" s="45">
        <v>74.599999999999994</v>
      </c>
      <c r="K45" s="45">
        <v>74.8</v>
      </c>
      <c r="L45" s="45">
        <v>75.8</v>
      </c>
      <c r="M45" s="45">
        <v>76.400000000000006</v>
      </c>
      <c r="N45" s="45">
        <v>77.099999999999994</v>
      </c>
      <c r="O45" s="45">
        <v>78.2</v>
      </c>
      <c r="P45" s="45">
        <v>79.2</v>
      </c>
      <c r="Q45" s="45">
        <v>78.3</v>
      </c>
      <c r="R45" s="45">
        <v>79.5</v>
      </c>
      <c r="S45" s="22"/>
      <c r="T45" s="50">
        <v>185000</v>
      </c>
      <c r="U45" s="50">
        <v>192000</v>
      </c>
      <c r="V45" s="50">
        <v>202500</v>
      </c>
      <c r="W45" s="50">
        <v>219950</v>
      </c>
      <c r="X45" s="50">
        <v>215000</v>
      </c>
      <c r="Y45" s="50">
        <v>203000</v>
      </c>
      <c r="Z45" s="50">
        <v>229000</v>
      </c>
      <c r="AA45" s="50">
        <v>223000</v>
      </c>
      <c r="AB45" s="50">
        <v>229062</v>
      </c>
      <c r="AC45" s="50">
        <v>235000</v>
      </c>
      <c r="AD45" s="50">
        <v>249950</v>
      </c>
      <c r="AE45" s="50">
        <v>273500</v>
      </c>
      <c r="AF45" s="50">
        <v>295500</v>
      </c>
      <c r="AG45" s="50">
        <v>315000</v>
      </c>
      <c r="AH45" s="50">
        <v>320000</v>
      </c>
      <c r="AI45" s="22"/>
      <c r="AJ45" s="50">
        <v>25600</v>
      </c>
      <c r="AK45" s="50">
        <v>26400</v>
      </c>
      <c r="AL45" s="50">
        <v>28100</v>
      </c>
      <c r="AM45" s="50">
        <v>29500</v>
      </c>
      <c r="AN45" s="50">
        <v>30900</v>
      </c>
      <c r="AO45" s="52" t="e">
        <v>#N/A</v>
      </c>
      <c r="AP45" s="50">
        <v>32600</v>
      </c>
      <c r="AQ45" s="50">
        <v>31200</v>
      </c>
      <c r="AR45" s="50">
        <v>32900</v>
      </c>
      <c r="AS45" s="52">
        <v>33700</v>
      </c>
      <c r="AT45" s="52">
        <v>35700</v>
      </c>
      <c r="AU45" s="52">
        <v>36200</v>
      </c>
      <c r="AV45" s="52">
        <v>37900</v>
      </c>
      <c r="AW45" s="52">
        <v>38000</v>
      </c>
      <c r="AX45" s="52">
        <v>39200</v>
      </c>
      <c r="AZ45" s="50">
        <v>17800</v>
      </c>
      <c r="BA45" s="50">
        <v>18300</v>
      </c>
      <c r="BB45" s="50">
        <v>19000</v>
      </c>
      <c r="BC45" s="50">
        <v>19600</v>
      </c>
      <c r="BD45" s="50">
        <v>20400</v>
      </c>
      <c r="BE45" s="53" t="e">
        <v>#N/A</v>
      </c>
      <c r="BF45" s="50">
        <v>21600</v>
      </c>
      <c r="BG45" s="50">
        <v>21300</v>
      </c>
      <c r="BH45" s="50">
        <v>22300</v>
      </c>
      <c r="BI45" s="52">
        <v>23100</v>
      </c>
      <c r="BJ45" s="52">
        <v>23900</v>
      </c>
      <c r="BK45" s="52">
        <v>24400</v>
      </c>
      <c r="BL45" s="52">
        <v>25200</v>
      </c>
      <c r="BM45" s="52">
        <v>25800</v>
      </c>
      <c r="BN45" s="52">
        <v>26700</v>
      </c>
      <c r="BP45" s="48">
        <v>49.4</v>
      </c>
      <c r="BQ45" s="48">
        <v>51.8</v>
      </c>
      <c r="BR45" s="48">
        <v>53.7</v>
      </c>
      <c r="BS45" s="48">
        <v>57.5</v>
      </c>
      <c r="BT45" s="48">
        <v>59.6</v>
      </c>
      <c r="BU45" s="48">
        <v>60.2</v>
      </c>
      <c r="BV45" s="54">
        <v>62.5</v>
      </c>
      <c r="BW45" s="54">
        <v>59</v>
      </c>
      <c r="BX45" s="54">
        <v>59.9</v>
      </c>
      <c r="BY45" s="22"/>
      <c r="BZ45" s="50">
        <v>22.8</v>
      </c>
      <c r="CA45" s="52">
        <v>26.135783191137371</v>
      </c>
      <c r="CB45" s="52">
        <v>29.238797817017637</v>
      </c>
      <c r="CC45" s="50">
        <v>33.136733712956627</v>
      </c>
      <c r="CD45" s="52">
        <v>36.008129323181606</v>
      </c>
      <c r="CE45" s="52">
        <v>38.407932867563105</v>
      </c>
      <c r="CF45" s="50">
        <v>40.040846641633543</v>
      </c>
      <c r="CG45" s="52">
        <v>41.293609149685054</v>
      </c>
      <c r="CH45" s="52">
        <v>43.333086869054846</v>
      </c>
      <c r="CI45" s="50">
        <v>43.431148613004432</v>
      </c>
      <c r="CJ45" s="52">
        <v>43.672214243392673</v>
      </c>
      <c r="CK45" s="50">
        <v>45</v>
      </c>
      <c r="CL45" s="50">
        <v>45</v>
      </c>
      <c r="CM45" s="50">
        <v>46.2</v>
      </c>
      <c r="CN45" s="50">
        <v>46.667178996159556</v>
      </c>
      <c r="CO45" s="50">
        <v>47.199999999999996</v>
      </c>
      <c r="CP45" s="22"/>
    </row>
    <row r="46" spans="1:94" x14ac:dyDescent="0.35">
      <c r="A46" s="48" t="s">
        <v>128</v>
      </c>
      <c r="B46" s="48" t="s">
        <v>40</v>
      </c>
      <c r="C46" s="48" t="e">
        <v>#N/A</v>
      </c>
      <c r="D46" s="45">
        <v>76.400000000000006</v>
      </c>
      <c r="E46" s="45">
        <v>76.2</v>
      </c>
      <c r="F46" s="45">
        <v>76.400000000000006</v>
      </c>
      <c r="G46" s="45">
        <v>76.599999999999994</v>
      </c>
      <c r="H46" s="45">
        <v>74.400000000000006</v>
      </c>
      <c r="I46" s="45">
        <v>74</v>
      </c>
      <c r="J46" s="45">
        <v>73.599999999999994</v>
      </c>
      <c r="K46" s="45">
        <v>74.3</v>
      </c>
      <c r="L46" s="45">
        <v>74.5</v>
      </c>
      <c r="M46" s="45">
        <v>76.099999999999994</v>
      </c>
      <c r="N46" s="45">
        <v>77.8</v>
      </c>
      <c r="O46" s="45">
        <v>77.400000000000006</v>
      </c>
      <c r="P46" s="45">
        <v>78.400000000000006</v>
      </c>
      <c r="Q46" s="45">
        <v>79.3</v>
      </c>
      <c r="R46" s="45">
        <v>80.3</v>
      </c>
      <c r="S46" s="22"/>
      <c r="T46" s="50">
        <v>164950</v>
      </c>
      <c r="U46" s="50">
        <v>169950</v>
      </c>
      <c r="V46" s="50">
        <v>178000</v>
      </c>
      <c r="W46" s="50">
        <v>190000</v>
      </c>
      <c r="X46" s="50">
        <v>185000</v>
      </c>
      <c r="Y46" s="50">
        <v>175000</v>
      </c>
      <c r="Z46" s="50">
        <v>190000</v>
      </c>
      <c r="AA46" s="50">
        <v>185000</v>
      </c>
      <c r="AB46" s="50">
        <v>187500</v>
      </c>
      <c r="AC46" s="50">
        <v>190000</v>
      </c>
      <c r="AD46" s="50">
        <v>200000</v>
      </c>
      <c r="AE46" s="50">
        <v>216000</v>
      </c>
      <c r="AF46" s="50">
        <v>229950</v>
      </c>
      <c r="AG46" s="50">
        <v>242500</v>
      </c>
      <c r="AH46" s="50">
        <v>250000</v>
      </c>
      <c r="AI46" s="22"/>
      <c r="AJ46" s="50">
        <v>20300</v>
      </c>
      <c r="AK46" s="50">
        <v>20900</v>
      </c>
      <c r="AL46" s="50">
        <v>22200</v>
      </c>
      <c r="AM46" s="50">
        <v>23200</v>
      </c>
      <c r="AN46" s="50">
        <v>24300</v>
      </c>
      <c r="AO46" s="52" t="e">
        <v>#N/A</v>
      </c>
      <c r="AP46" s="50">
        <v>25700</v>
      </c>
      <c r="AQ46" s="50">
        <v>24900</v>
      </c>
      <c r="AR46" s="50">
        <v>26100</v>
      </c>
      <c r="AS46" s="52">
        <v>27000</v>
      </c>
      <c r="AT46" s="52">
        <v>28400</v>
      </c>
      <c r="AU46" s="52">
        <v>28800</v>
      </c>
      <c r="AV46" s="52">
        <v>30400</v>
      </c>
      <c r="AW46" s="52">
        <v>30200</v>
      </c>
      <c r="AX46" s="52">
        <v>31300</v>
      </c>
      <c r="AZ46" s="50">
        <v>15600</v>
      </c>
      <c r="BA46" s="50">
        <v>15900</v>
      </c>
      <c r="BB46" s="50">
        <v>16500</v>
      </c>
      <c r="BC46" s="50">
        <v>17200</v>
      </c>
      <c r="BD46" s="50">
        <v>18000</v>
      </c>
      <c r="BE46" s="53" t="e">
        <v>#N/A</v>
      </c>
      <c r="BF46" s="50">
        <v>19000</v>
      </c>
      <c r="BG46" s="50">
        <v>18800</v>
      </c>
      <c r="BH46" s="50">
        <v>19600</v>
      </c>
      <c r="BI46" s="52">
        <v>20300</v>
      </c>
      <c r="BJ46" s="52">
        <v>21200</v>
      </c>
      <c r="BK46" s="52">
        <v>21600</v>
      </c>
      <c r="BL46" s="52">
        <v>22400</v>
      </c>
      <c r="BM46" s="52">
        <v>22700</v>
      </c>
      <c r="BN46" s="52">
        <v>23700</v>
      </c>
      <c r="BP46" s="48">
        <v>47.2</v>
      </c>
      <c r="BQ46" s="48">
        <v>49.2</v>
      </c>
      <c r="BR46" s="48">
        <v>51.8</v>
      </c>
      <c r="BS46" s="48">
        <v>55.4</v>
      </c>
      <c r="BT46" s="48">
        <v>57.9</v>
      </c>
      <c r="BU46" s="48">
        <v>57.5</v>
      </c>
      <c r="BV46" s="54">
        <v>59.5</v>
      </c>
      <c r="BW46" s="54">
        <v>56.7</v>
      </c>
      <c r="BX46" s="54">
        <v>58</v>
      </c>
      <c r="BY46" s="22"/>
      <c r="BZ46" s="50">
        <v>21.4</v>
      </c>
      <c r="CA46" s="52">
        <v>26.64790961523908</v>
      </c>
      <c r="CB46" s="52">
        <v>31.412529232592252</v>
      </c>
      <c r="CC46" s="50">
        <v>37.171525731938537</v>
      </c>
      <c r="CD46" s="52">
        <v>40.288042418515055</v>
      </c>
      <c r="CE46" s="52">
        <v>42.316267665483309</v>
      </c>
      <c r="CF46" s="50">
        <v>43.455111501591198</v>
      </c>
      <c r="CG46" s="52">
        <v>46.619955491959587</v>
      </c>
      <c r="CH46" s="52">
        <v>47.230479443977011</v>
      </c>
      <c r="CI46" s="50">
        <v>47.211991710307622</v>
      </c>
      <c r="CJ46" s="52">
        <v>46.7091174889919</v>
      </c>
      <c r="CK46" s="50">
        <v>47.599999999999994</v>
      </c>
      <c r="CL46" s="50">
        <v>47.599999999999994</v>
      </c>
      <c r="CM46" s="50">
        <v>48.3</v>
      </c>
      <c r="CN46" s="50">
        <v>49.03689368171058</v>
      </c>
      <c r="CO46" s="50">
        <v>50.1</v>
      </c>
      <c r="CP46" s="22"/>
    </row>
    <row r="47" spans="1:94" x14ac:dyDescent="0.35">
      <c r="D47" s="29"/>
      <c r="E47" s="36"/>
      <c r="F47" s="36"/>
      <c r="G47" s="36"/>
      <c r="H47" s="36"/>
      <c r="I47" s="36"/>
      <c r="J47" s="36"/>
      <c r="K47" s="36"/>
      <c r="L47" s="36"/>
      <c r="M47" s="36"/>
      <c r="N47" s="36"/>
      <c r="O47" s="36"/>
      <c r="P47" s="36"/>
      <c r="Q47" s="36"/>
      <c r="R47" s="36"/>
      <c r="AJ47" s="27"/>
      <c r="AK47" s="28"/>
      <c r="AL47" s="28"/>
      <c r="AM47" s="28"/>
      <c r="AN47" s="28"/>
      <c r="AO47" s="28"/>
      <c r="AP47" s="28"/>
      <c r="AQ47" s="28"/>
      <c r="AR47" s="28"/>
      <c r="AS47" s="28"/>
      <c r="AT47" s="28"/>
      <c r="AU47" s="28"/>
      <c r="AV47" s="28"/>
      <c r="AW47" s="28"/>
      <c r="AX47" s="32"/>
      <c r="AY47" s="26"/>
      <c r="AZ47" s="28"/>
      <c r="BA47" s="28"/>
      <c r="BB47" s="28"/>
      <c r="BC47" s="28"/>
      <c r="BD47" s="28"/>
      <c r="BE47" s="28"/>
      <c r="BF47" s="28"/>
      <c r="BG47" s="38"/>
      <c r="BH47" s="28"/>
      <c r="BI47" s="28"/>
      <c r="BJ47" s="28"/>
      <c r="BK47" s="28"/>
      <c r="BL47" s="28"/>
      <c r="BM47" s="28"/>
      <c r="BN47" s="32"/>
      <c r="BQ47" s="41"/>
    </row>
    <row r="48" spans="1:94" x14ac:dyDescent="0.35">
      <c r="A48" s="48" t="s">
        <v>129</v>
      </c>
      <c r="B48" s="48" t="s">
        <v>41</v>
      </c>
      <c r="C48" s="48" t="e">
        <v>#N/A</v>
      </c>
      <c r="D48" s="45">
        <v>69.8</v>
      </c>
      <c r="E48" s="45">
        <v>69.900000000000006</v>
      </c>
      <c r="F48" s="45">
        <v>69.8</v>
      </c>
      <c r="G48" s="45">
        <v>69.400000000000006</v>
      </c>
      <c r="H48" s="45">
        <v>67.8</v>
      </c>
      <c r="I48" s="45">
        <v>67.2</v>
      </c>
      <c r="J48" s="45">
        <v>68.3</v>
      </c>
      <c r="K48" s="45">
        <v>68.7</v>
      </c>
      <c r="L48" s="45">
        <v>70.099999999999994</v>
      </c>
      <c r="M48" s="45">
        <v>69.400000000000006</v>
      </c>
      <c r="N48" s="45">
        <v>70.8</v>
      </c>
      <c r="O48" s="45">
        <v>72.599999999999994</v>
      </c>
      <c r="P48" s="45">
        <v>72.900000000000006</v>
      </c>
      <c r="Q48" s="45">
        <v>74.900000000000006</v>
      </c>
      <c r="R48" s="45">
        <v>74.7</v>
      </c>
      <c r="S48" s="22"/>
      <c r="T48" s="50">
        <v>115000</v>
      </c>
      <c r="U48" s="50">
        <v>125000</v>
      </c>
      <c r="V48" s="50">
        <v>132500</v>
      </c>
      <c r="W48" s="50">
        <v>140000</v>
      </c>
      <c r="X48" s="50">
        <v>135000</v>
      </c>
      <c r="Y48" s="50">
        <v>132500</v>
      </c>
      <c r="Z48" s="50">
        <v>135000</v>
      </c>
      <c r="AA48" s="50">
        <v>130000</v>
      </c>
      <c r="AB48" s="50">
        <v>133000</v>
      </c>
      <c r="AC48" s="50">
        <v>135000</v>
      </c>
      <c r="AD48" s="50">
        <v>140000</v>
      </c>
      <c r="AE48" s="50">
        <v>144950</v>
      </c>
      <c r="AF48" s="50">
        <v>149000</v>
      </c>
      <c r="AG48" s="50">
        <v>152000</v>
      </c>
      <c r="AH48" s="50">
        <v>157500</v>
      </c>
      <c r="AI48" s="22"/>
      <c r="AJ48" s="50">
        <v>18300</v>
      </c>
      <c r="AK48" s="50">
        <v>19100</v>
      </c>
      <c r="AL48" s="50">
        <v>20000</v>
      </c>
      <c r="AM48" s="50">
        <v>20700</v>
      </c>
      <c r="AN48" s="50">
        <v>21700</v>
      </c>
      <c r="AO48" s="53" t="e">
        <v>#N/A</v>
      </c>
      <c r="AP48" s="50">
        <v>23000</v>
      </c>
      <c r="AQ48" s="50">
        <v>22500</v>
      </c>
      <c r="AR48" s="50">
        <v>23700</v>
      </c>
      <c r="AS48" s="50">
        <v>24300</v>
      </c>
      <c r="AT48" s="50">
        <v>25600</v>
      </c>
      <c r="AU48" s="50">
        <v>26300</v>
      </c>
      <c r="AV48" s="50">
        <v>27100</v>
      </c>
      <c r="AW48" s="50">
        <v>27100</v>
      </c>
      <c r="AX48" s="50">
        <v>28200</v>
      </c>
      <c r="AZ48" s="50">
        <v>14600</v>
      </c>
      <c r="BA48" s="50">
        <v>15000</v>
      </c>
      <c r="BB48" s="50">
        <v>15500</v>
      </c>
      <c r="BC48" s="50">
        <v>16100</v>
      </c>
      <c r="BD48" s="50">
        <v>16900</v>
      </c>
      <c r="BE48" s="53" t="e">
        <v>#N/A</v>
      </c>
      <c r="BF48" s="50">
        <v>18000</v>
      </c>
      <c r="BG48" s="50">
        <v>17900</v>
      </c>
      <c r="BH48" s="50">
        <v>18800</v>
      </c>
      <c r="BI48" s="50">
        <v>19400</v>
      </c>
      <c r="BJ48" s="50">
        <v>20300</v>
      </c>
      <c r="BK48" s="50">
        <v>21000</v>
      </c>
      <c r="BL48" s="50">
        <v>21400</v>
      </c>
      <c r="BM48" s="50">
        <v>21700</v>
      </c>
      <c r="BN48" s="50">
        <v>22500</v>
      </c>
      <c r="BP48" s="48" t="e">
        <v>#N/A</v>
      </c>
      <c r="BQ48" s="48" t="e">
        <v>#N/A</v>
      </c>
      <c r="BR48" s="48" t="e">
        <v>#N/A</v>
      </c>
      <c r="BS48" s="48" t="e">
        <v>#N/A</v>
      </c>
      <c r="BT48" s="48" t="e">
        <v>#N/A</v>
      </c>
      <c r="BU48" s="48" t="e">
        <v>#N/A</v>
      </c>
      <c r="BV48" s="48" t="e">
        <v>#N/A</v>
      </c>
      <c r="BW48" s="48" t="e">
        <v>#N/A</v>
      </c>
      <c r="BX48" s="54" t="e">
        <v>#N/A</v>
      </c>
      <c r="BY48" s="22"/>
      <c r="BZ48" s="48" t="e">
        <v>#N/A</v>
      </c>
      <c r="CA48" s="48" t="e">
        <v>#N/A</v>
      </c>
      <c r="CB48" s="48" t="e">
        <v>#N/A</v>
      </c>
      <c r="CC48" s="48" t="e">
        <v>#N/A</v>
      </c>
      <c r="CD48" s="48" t="e">
        <v>#N/A</v>
      </c>
      <c r="CE48" s="48" t="e">
        <v>#N/A</v>
      </c>
      <c r="CF48" s="48" t="e">
        <v>#N/A</v>
      </c>
      <c r="CG48" s="48" t="e">
        <v>#N/A</v>
      </c>
      <c r="CH48" s="48" t="e">
        <v>#N/A</v>
      </c>
      <c r="CI48" s="48" t="e">
        <v>#N/A</v>
      </c>
      <c r="CJ48" s="48" t="e">
        <v>#N/A</v>
      </c>
      <c r="CK48" s="48" t="e">
        <v>#N/A</v>
      </c>
      <c r="CL48" s="48" t="e">
        <v>#N/A</v>
      </c>
      <c r="CM48" s="48" t="e">
        <v>#N/A</v>
      </c>
      <c r="CN48" s="48" t="e">
        <v>#N/A</v>
      </c>
      <c r="CO48" s="48" t="e">
        <v>#N/A</v>
      </c>
      <c r="CP48" s="22"/>
    </row>
    <row r="49" spans="1:94" x14ac:dyDescent="0.35">
      <c r="A49" s="48" t="s">
        <v>119</v>
      </c>
      <c r="B49" s="48" t="s">
        <v>42</v>
      </c>
      <c r="C49" s="48" t="e">
        <v>#N/A</v>
      </c>
      <c r="D49" s="45">
        <v>73.3</v>
      </c>
      <c r="E49" s="45">
        <v>73.099999999999994</v>
      </c>
      <c r="F49" s="45">
        <v>72.8</v>
      </c>
      <c r="G49" s="45">
        <v>72.8</v>
      </c>
      <c r="H49" s="45">
        <v>71.2</v>
      </c>
      <c r="I49" s="45">
        <v>70.8</v>
      </c>
      <c r="J49" s="45">
        <v>70.400000000000006</v>
      </c>
      <c r="K49" s="45">
        <v>71.2</v>
      </c>
      <c r="L49" s="45">
        <v>71.7</v>
      </c>
      <c r="M49" s="45">
        <v>73.2</v>
      </c>
      <c r="N49" s="45">
        <v>73.900000000000006</v>
      </c>
      <c r="O49" s="45">
        <v>74.8</v>
      </c>
      <c r="P49" s="45">
        <v>75.400000000000006</v>
      </c>
      <c r="Q49" s="45">
        <v>75.900000000000006</v>
      </c>
      <c r="R49" s="45">
        <v>76.5</v>
      </c>
      <c r="S49" s="22"/>
      <c r="T49" s="50">
        <v>152000</v>
      </c>
      <c r="U49" s="50">
        <v>159950</v>
      </c>
      <c r="V49" s="50">
        <v>168000</v>
      </c>
      <c r="W49" s="50">
        <v>178000</v>
      </c>
      <c r="X49" s="50">
        <v>173950</v>
      </c>
      <c r="Y49" s="50">
        <v>170000</v>
      </c>
      <c r="Z49" s="50">
        <v>185000</v>
      </c>
      <c r="AA49" s="50">
        <v>180000</v>
      </c>
      <c r="AB49" s="50">
        <v>183000</v>
      </c>
      <c r="AC49" s="50">
        <v>188000</v>
      </c>
      <c r="AD49" s="50">
        <v>198000</v>
      </c>
      <c r="AE49" s="50">
        <v>212500</v>
      </c>
      <c r="AF49" s="50">
        <v>224950</v>
      </c>
      <c r="AG49" s="50">
        <v>235000</v>
      </c>
      <c r="AH49" s="50">
        <v>240000</v>
      </c>
      <c r="AI49" s="22"/>
      <c r="AJ49" s="50">
        <v>22400</v>
      </c>
      <c r="AK49" s="50">
        <v>23300</v>
      </c>
      <c r="AL49" s="50">
        <v>24900</v>
      </c>
      <c r="AM49" s="50">
        <v>26000</v>
      </c>
      <c r="AN49" s="50">
        <v>27400</v>
      </c>
      <c r="AO49" s="53" t="e">
        <v>#N/A</v>
      </c>
      <c r="AP49" s="50">
        <v>29100</v>
      </c>
      <c r="AQ49" s="50">
        <v>28000</v>
      </c>
      <c r="AR49" s="50">
        <v>29400</v>
      </c>
      <c r="AS49" s="50">
        <v>30100</v>
      </c>
      <c r="AT49" s="50">
        <v>31900</v>
      </c>
      <c r="AU49" s="50">
        <v>32500</v>
      </c>
      <c r="AV49" s="50">
        <v>34200</v>
      </c>
      <c r="AW49" s="50">
        <v>34300</v>
      </c>
      <c r="AX49" s="50">
        <v>35500</v>
      </c>
      <c r="AZ49" s="50">
        <v>16200</v>
      </c>
      <c r="BA49" s="50">
        <v>16600</v>
      </c>
      <c r="BB49" s="50">
        <v>17400</v>
      </c>
      <c r="BC49" s="50">
        <v>17900</v>
      </c>
      <c r="BD49" s="50">
        <v>18700</v>
      </c>
      <c r="BE49" s="53" t="e">
        <v>#N/A</v>
      </c>
      <c r="BF49" s="50">
        <v>19800</v>
      </c>
      <c r="BG49" s="50">
        <v>19700</v>
      </c>
      <c r="BH49" s="50">
        <v>20500</v>
      </c>
      <c r="BI49" s="50">
        <v>21200</v>
      </c>
      <c r="BJ49" s="50">
        <v>22100</v>
      </c>
      <c r="BK49" s="50">
        <v>22600</v>
      </c>
      <c r="BL49" s="50">
        <v>23400</v>
      </c>
      <c r="BM49" s="50">
        <v>23900</v>
      </c>
      <c r="BN49" s="50">
        <v>24700</v>
      </c>
      <c r="BP49" s="48">
        <v>45.5</v>
      </c>
      <c r="BQ49" s="48">
        <v>47.8</v>
      </c>
      <c r="BR49" s="48">
        <v>50.7</v>
      </c>
      <c r="BS49" s="48">
        <v>53.4</v>
      </c>
      <c r="BT49" s="48">
        <v>58.4</v>
      </c>
      <c r="BU49" s="48">
        <v>59.4</v>
      </c>
      <c r="BV49" s="48">
        <v>59.2</v>
      </c>
      <c r="BW49" s="48">
        <v>53.4</v>
      </c>
      <c r="BX49" s="54">
        <v>53.8</v>
      </c>
      <c r="BY49" s="22"/>
      <c r="BZ49" s="52">
        <v>17.8</v>
      </c>
      <c r="CA49" s="52">
        <v>22.54596039606464</v>
      </c>
      <c r="CB49" s="52">
        <v>26.701171987885285</v>
      </c>
      <c r="CC49" s="52">
        <v>30.946130756678464</v>
      </c>
      <c r="CD49" s="52">
        <v>34.541712457869913</v>
      </c>
      <c r="CE49" s="52">
        <v>37.596632023535307</v>
      </c>
      <c r="CF49" s="52">
        <v>39.709974346701259</v>
      </c>
      <c r="CG49" s="52">
        <v>41.458466087612109</v>
      </c>
      <c r="CH49" s="52">
        <v>42.997301535788367</v>
      </c>
      <c r="CI49" s="52">
        <v>43.203092990980871</v>
      </c>
      <c r="CJ49" s="52">
        <v>43.454477778945474</v>
      </c>
      <c r="CK49" s="52">
        <v>43.666105572100648</v>
      </c>
      <c r="CL49" s="52">
        <v>42.965639949993282</v>
      </c>
      <c r="CM49" s="55">
        <v>44</v>
      </c>
      <c r="CN49" s="55">
        <v>43.209506115436767</v>
      </c>
      <c r="CO49" s="55">
        <v>43.5</v>
      </c>
      <c r="CP49" s="22"/>
    </row>
    <row r="50" spans="1:94" x14ac:dyDescent="0.35">
      <c r="A50" s="48" t="s">
        <v>130</v>
      </c>
      <c r="B50" s="44" t="s">
        <v>43</v>
      </c>
      <c r="C50" s="48" t="e">
        <v>#N/A</v>
      </c>
      <c r="D50" s="45" t="e">
        <v>#N/A</v>
      </c>
      <c r="E50" s="45" t="e">
        <v>#N/A</v>
      </c>
      <c r="F50" s="45" t="e">
        <v>#N/A</v>
      </c>
      <c r="G50" s="45" t="e">
        <v>#N/A</v>
      </c>
      <c r="H50" s="45" t="e">
        <v>#N/A</v>
      </c>
      <c r="I50" s="45" t="e">
        <v>#N/A</v>
      </c>
      <c r="J50" s="45" t="e">
        <v>#N/A</v>
      </c>
      <c r="K50" s="45" t="e">
        <v>#N/A</v>
      </c>
      <c r="L50" s="45" t="e">
        <v>#N/A</v>
      </c>
      <c r="M50" s="45" t="e">
        <v>#N/A</v>
      </c>
      <c r="N50" s="45" t="e">
        <v>#N/A</v>
      </c>
      <c r="O50" s="45" t="e">
        <v>#N/A</v>
      </c>
      <c r="P50" s="45" t="e">
        <v>#N/A</v>
      </c>
      <c r="Q50" s="45" t="e">
        <v>#N/A</v>
      </c>
      <c r="R50" s="45" t="e">
        <v>#N/A</v>
      </c>
      <c r="S50" s="22"/>
      <c r="T50" s="50">
        <v>150000</v>
      </c>
      <c r="U50" s="50">
        <v>157500</v>
      </c>
      <c r="V50" s="50">
        <v>166000</v>
      </c>
      <c r="W50" s="50">
        <v>175000</v>
      </c>
      <c r="X50" s="50">
        <v>170000</v>
      </c>
      <c r="Y50" s="50">
        <v>168500</v>
      </c>
      <c r="Z50" s="50">
        <v>182000</v>
      </c>
      <c r="AA50" s="50">
        <v>176000</v>
      </c>
      <c r="AB50" s="50">
        <v>180000</v>
      </c>
      <c r="AC50" s="50">
        <v>185000</v>
      </c>
      <c r="AD50" s="50">
        <v>195000</v>
      </c>
      <c r="AE50" s="50">
        <v>208000</v>
      </c>
      <c r="AF50" s="50">
        <v>219950</v>
      </c>
      <c r="AG50" s="50">
        <v>228575</v>
      </c>
      <c r="AH50" s="50">
        <v>235000</v>
      </c>
      <c r="AI50" s="22"/>
      <c r="AJ50" s="53" t="e">
        <v>#N/A</v>
      </c>
      <c r="AK50" s="53" t="e">
        <v>#N/A</v>
      </c>
      <c r="AL50" s="53" t="e">
        <v>#N/A</v>
      </c>
      <c r="AM50" s="53" t="e">
        <v>#N/A</v>
      </c>
      <c r="AN50" s="53" t="e">
        <v>#N/A</v>
      </c>
      <c r="AO50" s="53" t="e">
        <v>#N/A</v>
      </c>
      <c r="AP50" s="53" t="e">
        <v>#N/A</v>
      </c>
      <c r="AQ50" s="53" t="e">
        <v>#N/A</v>
      </c>
      <c r="AR50" s="53" t="e">
        <v>#N/A</v>
      </c>
      <c r="AS50" s="53" t="e">
        <v>#N/A</v>
      </c>
      <c r="AT50" s="53" t="e">
        <v>#N/A</v>
      </c>
      <c r="AU50" s="53" t="e">
        <v>#N/A</v>
      </c>
      <c r="AV50" s="53" t="e">
        <v>#N/A</v>
      </c>
      <c r="AW50" s="53" t="e">
        <v>#N/A</v>
      </c>
      <c r="AX50" s="53" t="e">
        <v>#N/A</v>
      </c>
      <c r="AZ50" s="53" t="e">
        <v>#N/A</v>
      </c>
      <c r="BA50" s="53" t="e">
        <v>#N/A</v>
      </c>
      <c r="BB50" s="53" t="e">
        <v>#N/A</v>
      </c>
      <c r="BC50" s="53" t="e">
        <v>#N/A</v>
      </c>
      <c r="BD50" s="53" t="e">
        <v>#N/A</v>
      </c>
      <c r="BE50" s="53" t="e">
        <v>#N/A</v>
      </c>
      <c r="BF50" s="53" t="e">
        <v>#N/A</v>
      </c>
      <c r="BG50" s="53" t="e">
        <v>#N/A</v>
      </c>
      <c r="BH50" s="53" t="e">
        <v>#N/A</v>
      </c>
      <c r="BI50" s="53" t="e">
        <v>#N/A</v>
      </c>
      <c r="BJ50" s="53" t="e">
        <v>#N/A</v>
      </c>
      <c r="BK50" s="53" t="e">
        <v>#N/A</v>
      </c>
      <c r="BL50" s="53" t="e">
        <v>#N/A</v>
      </c>
      <c r="BM50" s="53" t="e">
        <v>#N/A</v>
      </c>
      <c r="BN50" s="53" t="e">
        <v>#N/A</v>
      </c>
      <c r="BP50" s="48" t="e">
        <v>#N/A</v>
      </c>
      <c r="BQ50" s="48" t="e">
        <v>#N/A</v>
      </c>
      <c r="BR50" s="48" t="e">
        <v>#N/A</v>
      </c>
      <c r="BS50" s="48" t="e">
        <v>#N/A</v>
      </c>
      <c r="BT50" s="48" t="e">
        <v>#N/A</v>
      </c>
      <c r="BU50" s="48" t="e">
        <v>#N/A</v>
      </c>
      <c r="BV50" s="48" t="e">
        <v>#N/A</v>
      </c>
      <c r="BW50" s="48" t="e">
        <v>#N/A</v>
      </c>
      <c r="BX50" s="54" t="e">
        <v>#N/A</v>
      </c>
      <c r="BY50" s="22"/>
      <c r="BZ50" s="48" t="e">
        <v>#N/A</v>
      </c>
      <c r="CA50" s="48" t="e">
        <v>#N/A</v>
      </c>
      <c r="CB50" s="48" t="e">
        <v>#N/A</v>
      </c>
      <c r="CC50" s="48" t="e">
        <v>#N/A</v>
      </c>
      <c r="CD50" s="48" t="e">
        <v>#N/A</v>
      </c>
      <c r="CE50" s="48" t="e">
        <v>#N/A</v>
      </c>
      <c r="CF50" s="48" t="e">
        <v>#N/A</v>
      </c>
      <c r="CG50" s="48" t="e">
        <v>#N/A</v>
      </c>
      <c r="CH50" s="48" t="e">
        <v>#N/A</v>
      </c>
      <c r="CI50" s="48" t="e">
        <v>#N/A</v>
      </c>
      <c r="CJ50" s="48" t="e">
        <v>#N/A</v>
      </c>
      <c r="CK50" s="48" t="e">
        <v>#N/A</v>
      </c>
      <c r="CL50" s="48" t="e">
        <v>#N/A</v>
      </c>
      <c r="CM50" s="48" t="e">
        <v>#N/A</v>
      </c>
      <c r="CN50" s="48" t="e">
        <v>#N/A</v>
      </c>
      <c r="CO50" s="48" t="e">
        <v>#N/A</v>
      </c>
      <c r="CP50" s="22"/>
    </row>
    <row r="51" spans="1:94" x14ac:dyDescent="0.35">
      <c r="B51" s="35"/>
      <c r="C51" s="35"/>
      <c r="D51" s="29"/>
      <c r="E51" s="36"/>
      <c r="F51" s="36"/>
      <c r="G51" s="36"/>
      <c r="H51" s="36"/>
      <c r="I51" s="36"/>
      <c r="J51" s="36"/>
      <c r="K51" s="36"/>
      <c r="L51" s="36"/>
      <c r="M51" s="36"/>
      <c r="N51" s="36"/>
      <c r="O51" s="36"/>
      <c r="P51" s="36"/>
      <c r="Q51" s="36"/>
      <c r="R51" s="36"/>
      <c r="AJ51" s="31"/>
      <c r="AK51" s="30"/>
      <c r="AL51" s="30"/>
      <c r="AM51" s="30"/>
      <c r="AN51" s="30"/>
      <c r="AO51" s="33"/>
      <c r="AP51" s="30"/>
      <c r="AQ51" s="30"/>
      <c r="AR51" s="30"/>
      <c r="AS51" s="30"/>
      <c r="AT51" s="30"/>
      <c r="AU51" s="30"/>
      <c r="AV51" s="30"/>
      <c r="AW51" s="30"/>
      <c r="AX51" s="39"/>
      <c r="AY51" s="26"/>
      <c r="AZ51" s="30"/>
      <c r="BA51" s="30"/>
      <c r="BB51" s="30"/>
      <c r="BC51" s="30"/>
      <c r="BD51" s="30"/>
      <c r="BE51" s="33"/>
      <c r="BF51" s="30"/>
      <c r="BG51" s="30"/>
      <c r="BH51" s="30"/>
      <c r="BI51" s="30"/>
      <c r="BJ51" s="30"/>
      <c r="BK51" s="30"/>
      <c r="BL51" s="30"/>
      <c r="BM51" s="30"/>
      <c r="BN51" s="39"/>
      <c r="BX51" s="34"/>
    </row>
    <row r="52" spans="1:94" s="40" customFormat="1" x14ac:dyDescent="0.35">
      <c r="A52" s="48" t="s">
        <v>120</v>
      </c>
      <c r="B52" s="48" t="s">
        <v>44</v>
      </c>
      <c r="C52" s="48" t="e">
        <v>#N/A</v>
      </c>
      <c r="D52" s="45">
        <v>72.900000000000006</v>
      </c>
      <c r="E52" s="45">
        <v>72.8</v>
      </c>
      <c r="F52" s="45">
        <v>72.7</v>
      </c>
      <c r="G52" s="45">
        <v>72.599999999999994</v>
      </c>
      <c r="H52" s="45">
        <v>70.900000000000006</v>
      </c>
      <c r="I52" s="45">
        <v>70.400000000000006</v>
      </c>
      <c r="J52" s="45">
        <v>70.3</v>
      </c>
      <c r="K52" s="45">
        <v>71</v>
      </c>
      <c r="L52" s="45">
        <v>71.5</v>
      </c>
      <c r="M52" s="45">
        <v>72.900000000000006</v>
      </c>
      <c r="N52" s="45">
        <v>73.7</v>
      </c>
      <c r="O52" s="45">
        <v>74.400000000000006</v>
      </c>
      <c r="P52" s="45">
        <v>75</v>
      </c>
      <c r="Q52" s="45">
        <v>75.599999999999994</v>
      </c>
      <c r="R52" s="45">
        <v>76.2</v>
      </c>
      <c r="T52" s="48" t="e">
        <v>#N/A</v>
      </c>
      <c r="U52" s="48" t="e">
        <v>#N/A</v>
      </c>
      <c r="V52" s="48" t="e">
        <v>#N/A</v>
      </c>
      <c r="W52" s="48" t="e">
        <v>#N/A</v>
      </c>
      <c r="X52" s="48" t="e">
        <v>#N/A</v>
      </c>
      <c r="Y52" s="48" t="e">
        <v>#N/A</v>
      </c>
      <c r="Z52" s="48" t="e">
        <v>#N/A</v>
      </c>
      <c r="AA52" s="48" t="e">
        <v>#N/A</v>
      </c>
      <c r="AB52" s="48" t="e">
        <v>#N/A</v>
      </c>
      <c r="AC52" s="48" t="e">
        <v>#N/A</v>
      </c>
      <c r="AD52" s="48" t="e">
        <v>#N/A</v>
      </c>
      <c r="AE52" s="48" t="e">
        <v>#N/A</v>
      </c>
      <c r="AF52" s="48" t="e">
        <v>#N/A</v>
      </c>
      <c r="AG52" s="48" t="e">
        <v>#N/A</v>
      </c>
      <c r="AH52" s="48" t="e">
        <v>#N/A</v>
      </c>
      <c r="AJ52" s="50">
        <v>21900</v>
      </c>
      <c r="AK52" s="50">
        <v>22800</v>
      </c>
      <c r="AL52" s="50">
        <v>24300</v>
      </c>
      <c r="AM52" s="50">
        <v>25500</v>
      </c>
      <c r="AN52" s="50">
        <v>26800</v>
      </c>
      <c r="AO52" s="53" t="e">
        <v>#N/A</v>
      </c>
      <c r="AP52" s="50">
        <v>28400</v>
      </c>
      <c r="AQ52" s="50">
        <v>27400</v>
      </c>
      <c r="AR52" s="50">
        <v>28800</v>
      </c>
      <c r="AS52" s="50">
        <v>29600</v>
      </c>
      <c r="AT52" s="50">
        <v>31300</v>
      </c>
      <c r="AU52" s="50">
        <v>31800</v>
      </c>
      <c r="AV52" s="50">
        <v>33400</v>
      </c>
      <c r="AW52" s="50">
        <v>33500</v>
      </c>
      <c r="AX52" s="50">
        <v>34800</v>
      </c>
      <c r="AZ52" s="50">
        <v>16000</v>
      </c>
      <c r="BA52" s="50">
        <v>16400</v>
      </c>
      <c r="BB52" s="50">
        <v>17100</v>
      </c>
      <c r="BC52" s="50">
        <v>17700</v>
      </c>
      <c r="BD52" s="50">
        <v>18500</v>
      </c>
      <c r="BE52" s="53" t="e">
        <v>#N/A</v>
      </c>
      <c r="BF52" s="50">
        <v>19600</v>
      </c>
      <c r="BG52" s="50">
        <v>19500</v>
      </c>
      <c r="BH52" s="50">
        <v>20300</v>
      </c>
      <c r="BI52" s="50">
        <v>21000</v>
      </c>
      <c r="BJ52" s="50">
        <v>21900</v>
      </c>
      <c r="BK52" s="50">
        <v>22400</v>
      </c>
      <c r="BL52" s="50">
        <v>23200</v>
      </c>
      <c r="BM52" s="50">
        <v>23600</v>
      </c>
      <c r="BN52" s="50">
        <v>24400</v>
      </c>
      <c r="BP52" s="48" t="e">
        <v>#N/A</v>
      </c>
      <c r="BQ52" s="48" t="e">
        <v>#N/A</v>
      </c>
      <c r="BR52" s="48" t="e">
        <v>#N/A</v>
      </c>
      <c r="BS52" s="48" t="e">
        <v>#N/A</v>
      </c>
      <c r="BT52" s="48" t="e">
        <v>#N/A</v>
      </c>
      <c r="BU52" s="48" t="e">
        <v>#N/A</v>
      </c>
      <c r="BV52" s="48" t="e">
        <v>#N/A</v>
      </c>
      <c r="BW52" s="48" t="e">
        <v>#N/A</v>
      </c>
      <c r="BX52" s="54" t="e">
        <v>#N/A</v>
      </c>
      <c r="BZ52" s="48" t="e">
        <v>#N/A</v>
      </c>
      <c r="CA52" s="48" t="e">
        <v>#N/A</v>
      </c>
      <c r="CB52" s="48" t="e">
        <v>#N/A</v>
      </c>
      <c r="CC52" s="48" t="e">
        <v>#N/A</v>
      </c>
      <c r="CD52" s="48" t="e">
        <v>#N/A</v>
      </c>
      <c r="CE52" s="48" t="e">
        <v>#N/A</v>
      </c>
      <c r="CF52" s="48" t="e">
        <v>#N/A</v>
      </c>
      <c r="CG52" s="48" t="e">
        <v>#N/A</v>
      </c>
      <c r="CH52" s="48" t="e">
        <v>#N/A</v>
      </c>
      <c r="CI52" s="48" t="e">
        <v>#N/A</v>
      </c>
      <c r="CJ52" s="48" t="e">
        <v>#N/A</v>
      </c>
      <c r="CK52" s="48" t="e">
        <v>#N/A</v>
      </c>
      <c r="CL52" s="48" t="e">
        <v>#N/A</v>
      </c>
      <c r="CM52" s="48" t="e">
        <v>#N/A</v>
      </c>
      <c r="CN52" s="48" t="e">
        <v>#N/A</v>
      </c>
      <c r="CO52" s="48" t="e">
        <v>#N/A</v>
      </c>
    </row>
    <row r="53" spans="1:94" x14ac:dyDescent="0.35">
      <c r="D53" s="29"/>
      <c r="E53" s="36"/>
      <c r="F53" s="36"/>
      <c r="G53" s="36"/>
      <c r="H53" s="36"/>
      <c r="I53" s="36"/>
      <c r="J53" s="36"/>
      <c r="K53" s="36"/>
      <c r="L53" s="36"/>
      <c r="M53" s="36"/>
      <c r="N53" s="36"/>
      <c r="O53" s="36"/>
      <c r="P53" s="36"/>
      <c r="Q53" s="36"/>
      <c r="R53" s="36"/>
      <c r="AY53" s="26"/>
      <c r="AZ53" s="22"/>
      <c r="BN53" s="26"/>
    </row>
    <row r="54" spans="1:94" x14ac:dyDescent="0.35">
      <c r="O54" s="36"/>
      <c r="P54" s="36"/>
      <c r="Q54" s="36"/>
      <c r="R54" s="36"/>
      <c r="BN54" s="26"/>
    </row>
    <row r="55" spans="1:94" x14ac:dyDescent="0.35">
      <c r="O55" s="36"/>
      <c r="P55" s="36"/>
      <c r="Q55" s="36"/>
      <c r="R55" s="36"/>
      <c r="BN55" s="26"/>
    </row>
    <row r="56" spans="1:94" x14ac:dyDescent="0.35">
      <c r="BN56" s="26"/>
    </row>
    <row r="57" spans="1:94" x14ac:dyDescent="0.35">
      <c r="BN57" s="26"/>
    </row>
    <row r="58" spans="1:94" x14ac:dyDescent="0.35">
      <c r="BN58" s="26"/>
    </row>
    <row r="59" spans="1:94" x14ac:dyDescent="0.35">
      <c r="BN59" s="26"/>
    </row>
    <row r="60" spans="1:94" x14ac:dyDescent="0.35">
      <c r="BN60" s="26"/>
    </row>
    <row r="61" spans="1:94" x14ac:dyDescent="0.35">
      <c r="BN61" s="26"/>
    </row>
    <row r="62" spans="1:94" x14ac:dyDescent="0.35">
      <c r="BN62" s="26"/>
    </row>
    <row r="63" spans="1:94" x14ac:dyDescent="0.35">
      <c r="BN63" s="26"/>
    </row>
    <row r="64" spans="1:94" x14ac:dyDescent="0.35">
      <c r="BN64" s="26"/>
    </row>
    <row r="65" spans="66:66" x14ac:dyDescent="0.35">
      <c r="BN65" s="26"/>
    </row>
    <row r="66" spans="66:66" x14ac:dyDescent="0.35">
      <c r="BN66" s="26"/>
    </row>
    <row r="67" spans="66:66" x14ac:dyDescent="0.35">
      <c r="BN67" s="26"/>
    </row>
    <row r="68" spans="66:66" x14ac:dyDescent="0.35">
      <c r="BN68" s="26"/>
    </row>
    <row r="69" spans="66:66" x14ac:dyDescent="0.35">
      <c r="BN69" s="26"/>
    </row>
    <row r="70" spans="66:66" x14ac:dyDescent="0.35">
      <c r="BN70" s="26"/>
    </row>
    <row r="71" spans="66:66" x14ac:dyDescent="0.35">
      <c r="BN71" s="26"/>
    </row>
    <row r="72" spans="66:66" x14ac:dyDescent="0.35">
      <c r="BN72" s="26"/>
    </row>
    <row r="73" spans="66:66" x14ac:dyDescent="0.35">
      <c r="BN73" s="26"/>
    </row>
    <row r="74" spans="66:66" x14ac:dyDescent="0.35">
      <c r="BN74" s="26"/>
    </row>
    <row r="75" spans="66:66" x14ac:dyDescent="0.35">
      <c r="BN75" s="26"/>
    </row>
    <row r="76" spans="66:66" x14ac:dyDescent="0.35">
      <c r="BN76" s="26"/>
    </row>
    <row r="77" spans="66:66" x14ac:dyDescent="0.35">
      <c r="BN77" s="26"/>
    </row>
    <row r="78" spans="66:66" x14ac:dyDescent="0.35">
      <c r="BN78" s="26"/>
    </row>
    <row r="79" spans="66:66" x14ac:dyDescent="0.35">
      <c r="BN79" s="26"/>
    </row>
    <row r="80" spans="66:66" x14ac:dyDescent="0.35">
      <c r="BN80" s="26"/>
    </row>
    <row r="81" spans="66:66" x14ac:dyDescent="0.35">
      <c r="BN81" s="26"/>
    </row>
    <row r="82" spans="66:66" x14ac:dyDescent="0.35">
      <c r="BN82" s="26"/>
    </row>
    <row r="83" spans="66:66" x14ac:dyDescent="0.35">
      <c r="BN83" s="26"/>
    </row>
    <row r="84" spans="66:66" x14ac:dyDescent="0.35">
      <c r="BN84" s="26"/>
    </row>
    <row r="85" spans="66:66" x14ac:dyDescent="0.35">
      <c r="BN85" s="26"/>
    </row>
    <row r="86" spans="66:66" x14ac:dyDescent="0.35">
      <c r="BN86" s="26"/>
    </row>
    <row r="87" spans="66:66" x14ac:dyDescent="0.35">
      <c r="BN87" s="26"/>
    </row>
    <row r="88" spans="66:66" x14ac:dyDescent="0.35">
      <c r="BN88" s="26"/>
    </row>
    <row r="89" spans="66:66" x14ac:dyDescent="0.35">
      <c r="BN89" s="26"/>
    </row>
    <row r="90" spans="66:66" x14ac:dyDescent="0.35">
      <c r="BN90" s="26"/>
    </row>
    <row r="91" spans="66:66" x14ac:dyDescent="0.35">
      <c r="BN91" s="26"/>
    </row>
    <row r="92" spans="66:66" x14ac:dyDescent="0.35">
      <c r="BN92" s="26"/>
    </row>
    <row r="93" spans="66:66" x14ac:dyDescent="0.35">
      <c r="BN93" s="26"/>
    </row>
    <row r="94" spans="66:66" x14ac:dyDescent="0.35">
      <c r="BN94" s="26"/>
    </row>
    <row r="95" spans="66:66" x14ac:dyDescent="0.35">
      <c r="BN95" s="26"/>
    </row>
    <row r="96" spans="66:66" x14ac:dyDescent="0.35">
      <c r="BN96" s="26"/>
    </row>
    <row r="97" spans="66:66" x14ac:dyDescent="0.35">
      <c r="BN97" s="26"/>
    </row>
    <row r="98" spans="66:66" x14ac:dyDescent="0.35">
      <c r="BN98" s="26"/>
    </row>
    <row r="99" spans="66:66" x14ac:dyDescent="0.35">
      <c r="BN99" s="26"/>
    </row>
    <row r="100" spans="66:66" x14ac:dyDescent="0.35">
      <c r="BN100" s="26"/>
    </row>
    <row r="101" spans="66:66" x14ac:dyDescent="0.35">
      <c r="BN101" s="26"/>
    </row>
    <row r="102" spans="66:66" x14ac:dyDescent="0.35">
      <c r="BN102" s="26"/>
    </row>
    <row r="103" spans="66:66" x14ac:dyDescent="0.35">
      <c r="BN103" s="26"/>
    </row>
    <row r="104" spans="66:66" x14ac:dyDescent="0.35">
      <c r="BN104" s="26"/>
    </row>
    <row r="105" spans="66:66" x14ac:dyDescent="0.35">
      <c r="BN105" s="26"/>
    </row>
    <row r="106" spans="66:66" x14ac:dyDescent="0.35">
      <c r="BN106" s="26"/>
    </row>
    <row r="107" spans="66:66" x14ac:dyDescent="0.35">
      <c r="BN107" s="26"/>
    </row>
    <row r="108" spans="66:66" x14ac:dyDescent="0.35">
      <c r="BN108" s="26"/>
    </row>
    <row r="109" spans="66:66" x14ac:dyDescent="0.35">
      <c r="BN109" s="26"/>
    </row>
    <row r="110" spans="66:66" x14ac:dyDescent="0.35">
      <c r="BN110" s="26"/>
    </row>
    <row r="111" spans="66:66" x14ac:dyDescent="0.35">
      <c r="BN111" s="26"/>
    </row>
    <row r="112" spans="66:66" x14ac:dyDescent="0.35">
      <c r="BN112" s="26"/>
    </row>
    <row r="113" spans="66:66" x14ac:dyDescent="0.35">
      <c r="BN113" s="26"/>
    </row>
    <row r="114" spans="66:66" x14ac:dyDescent="0.35">
      <c r="BN114" s="26"/>
    </row>
    <row r="115" spans="66:66" x14ac:dyDescent="0.35">
      <c r="BN115" s="26"/>
    </row>
    <row r="116" spans="66:66" x14ac:dyDescent="0.35">
      <c r="BN116" s="26"/>
    </row>
    <row r="117" spans="66:66" x14ac:dyDescent="0.35">
      <c r="BN117" s="26"/>
    </row>
    <row r="118" spans="66:66" x14ac:dyDescent="0.35">
      <c r="BN118" s="26"/>
    </row>
    <row r="119" spans="66:66" x14ac:dyDescent="0.35">
      <c r="BN119" s="26"/>
    </row>
    <row r="120" spans="66:66" x14ac:dyDescent="0.35">
      <c r="BN120" s="26"/>
    </row>
    <row r="121" spans="66:66" x14ac:dyDescent="0.35">
      <c r="BN121" s="26"/>
    </row>
    <row r="122" spans="66:66" x14ac:dyDescent="0.35">
      <c r="BN122" s="26"/>
    </row>
    <row r="123" spans="66:66" x14ac:dyDescent="0.35">
      <c r="BN123" s="26"/>
    </row>
    <row r="124" spans="66:66" x14ac:dyDescent="0.35">
      <c r="BN124" s="26"/>
    </row>
    <row r="125" spans="66:66" x14ac:dyDescent="0.35">
      <c r="BN125" s="26"/>
    </row>
    <row r="126" spans="66:66" x14ac:dyDescent="0.35">
      <c r="BN126" s="26"/>
    </row>
    <row r="127" spans="66:66" x14ac:dyDescent="0.35">
      <c r="BN127" s="26"/>
    </row>
    <row r="128" spans="66:66" x14ac:dyDescent="0.35">
      <c r="BN128" s="26"/>
    </row>
    <row r="129" spans="66:66" x14ac:dyDescent="0.35">
      <c r="BN129" s="26"/>
    </row>
    <row r="130" spans="66:66" x14ac:dyDescent="0.35">
      <c r="BN130" s="26"/>
    </row>
    <row r="131" spans="66:66" x14ac:dyDescent="0.35">
      <c r="BN131" s="26"/>
    </row>
    <row r="132" spans="66:66" x14ac:dyDescent="0.35">
      <c r="BN132" s="26"/>
    </row>
    <row r="133" spans="66:66" x14ac:dyDescent="0.35">
      <c r="BN133" s="26"/>
    </row>
    <row r="134" spans="66:66" x14ac:dyDescent="0.35">
      <c r="BN134" s="26"/>
    </row>
    <row r="135" spans="66:66" x14ac:dyDescent="0.35">
      <c r="BN135" s="26"/>
    </row>
    <row r="136" spans="66:66" x14ac:dyDescent="0.35">
      <c r="BN136" s="26"/>
    </row>
    <row r="137" spans="66:66" x14ac:dyDescent="0.35">
      <c r="BN137" s="26"/>
    </row>
    <row r="138" spans="66:66" x14ac:dyDescent="0.35">
      <c r="BN138" s="26"/>
    </row>
    <row r="139" spans="66:66" x14ac:dyDescent="0.35">
      <c r="BN139" s="26"/>
    </row>
    <row r="140" spans="66:66" x14ac:dyDescent="0.35">
      <c r="BN140" s="26"/>
    </row>
    <row r="141" spans="66:66" x14ac:dyDescent="0.35">
      <c r="BN141" s="26"/>
    </row>
    <row r="142" spans="66:66" x14ac:dyDescent="0.35">
      <c r="BN142" s="26"/>
    </row>
    <row r="143" spans="66:66" x14ac:dyDescent="0.35">
      <c r="BN143" s="26"/>
    </row>
    <row r="144" spans="66:66" x14ac:dyDescent="0.35">
      <c r="BN144" s="26"/>
    </row>
    <row r="145" spans="66:66" x14ac:dyDescent="0.35">
      <c r="BN145" s="26"/>
    </row>
  </sheetData>
  <mergeCells count="6">
    <mergeCell ref="BZ1:CL1"/>
    <mergeCell ref="BP1:BW1"/>
    <mergeCell ref="D1:R1"/>
    <mergeCell ref="T1:AH1"/>
    <mergeCell ref="AZ1:BN1"/>
    <mergeCell ref="AJ1:AX1"/>
  </mergeCells>
  <pageMargins left="0.70866141732283472" right="0.70866141732283472" top="0.74803149606299213" bottom="0.74803149606299213" header="0.31496062992125984" footer="0.31496062992125984"/>
  <pageSetup paperSize="9" orientation="portrait" horizontalDpi="4294967293" r:id="rId1"/>
  <headerFooter>
    <oddFooter xml:space="preserve">&amp;LLarge Data Set 2 will be used for H630/02  in June 2019 and H640/02 in June 2020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DAFF9-78F8-4AB6-9A83-1AE476C9691B}">
  <dimension ref="A2:AM124"/>
  <sheetViews>
    <sheetView topLeftCell="S9" zoomScale="85" zoomScaleNormal="85" workbookViewId="0">
      <selection activeCell="AH49" sqref="AH49"/>
    </sheetView>
  </sheetViews>
  <sheetFormatPr defaultRowHeight="14.25" x14ac:dyDescent="0.45"/>
  <cols>
    <col min="1" max="1" width="45.33203125" customWidth="1"/>
    <col min="2" max="2" width="54.33203125" customWidth="1"/>
    <col min="3" max="3" width="18.1328125" customWidth="1"/>
  </cols>
  <sheetData>
    <row r="2" spans="1:39" x14ac:dyDescent="0.45">
      <c r="A2" s="57" t="s">
        <v>159</v>
      </c>
    </row>
    <row r="3" spans="1:39" ht="14.65" thickBot="1" x14ac:dyDescent="0.5"/>
    <row r="4" spans="1:39" ht="14.65" thickBot="1" x14ac:dyDescent="0.5">
      <c r="A4" s="59" t="s">
        <v>165</v>
      </c>
      <c r="B4" s="59" t="s">
        <v>166</v>
      </c>
      <c r="C4" s="58" t="s">
        <v>171</v>
      </c>
    </row>
    <row r="5" spans="1:39" ht="14.65" thickBot="1" x14ac:dyDescent="0.5">
      <c r="A5" s="59" t="s">
        <v>160</v>
      </c>
      <c r="B5" s="59"/>
      <c r="C5" s="58" t="s">
        <v>172</v>
      </c>
    </row>
    <row r="6" spans="1:39" ht="14.65" thickBot="1" x14ac:dyDescent="0.5">
      <c r="A6" s="59" t="s">
        <v>161</v>
      </c>
      <c r="B6" s="59" t="s">
        <v>167</v>
      </c>
      <c r="C6" s="58" t="s">
        <v>173</v>
      </c>
    </row>
    <row r="7" spans="1:39" ht="14.65" thickBot="1" x14ac:dyDescent="0.5">
      <c r="A7" s="59" t="s">
        <v>162</v>
      </c>
      <c r="B7" s="59" t="s">
        <v>168</v>
      </c>
      <c r="C7" s="58" t="s">
        <v>173</v>
      </c>
    </row>
    <row r="8" spans="1:39" ht="14.65" thickBot="1" x14ac:dyDescent="0.5">
      <c r="A8" s="59" t="s">
        <v>163</v>
      </c>
      <c r="B8" s="59" t="s">
        <v>170</v>
      </c>
      <c r="C8" s="58" t="s">
        <v>174</v>
      </c>
    </row>
    <row r="9" spans="1:39" ht="14.65" thickBot="1" x14ac:dyDescent="0.5">
      <c r="A9" s="59" t="s">
        <v>164</v>
      </c>
      <c r="B9" s="59" t="s">
        <v>169</v>
      </c>
      <c r="C9" s="58" t="s">
        <v>175</v>
      </c>
    </row>
    <row r="14" spans="1:39" x14ac:dyDescent="0.45">
      <c r="AB14">
        <v>2018</v>
      </c>
      <c r="AC14">
        <v>2008</v>
      </c>
    </row>
    <row r="15" spans="1:39" x14ac:dyDescent="0.45">
      <c r="I15" s="62" t="s">
        <v>176</v>
      </c>
      <c r="J15" s="60" t="s">
        <v>66</v>
      </c>
      <c r="K15" s="47" t="s">
        <v>67</v>
      </c>
      <c r="L15" s="47" t="s">
        <v>68</v>
      </c>
      <c r="M15" s="47" t="s">
        <v>69</v>
      </c>
      <c r="N15" s="47" t="s">
        <v>70</v>
      </c>
      <c r="O15" s="47" t="s">
        <v>71</v>
      </c>
      <c r="P15" s="47" t="s">
        <v>72</v>
      </c>
      <c r="Q15" s="47" t="s">
        <v>73</v>
      </c>
      <c r="R15" s="47" t="s">
        <v>74</v>
      </c>
      <c r="S15" s="47" t="s">
        <v>75</v>
      </c>
      <c r="T15" s="47" t="s">
        <v>76</v>
      </c>
      <c r="U15" s="47" t="s">
        <v>77</v>
      </c>
      <c r="V15" s="47" t="s">
        <v>78</v>
      </c>
      <c r="W15" s="51" t="s">
        <v>144</v>
      </c>
      <c r="X15" s="51" t="s">
        <v>145</v>
      </c>
      <c r="Y15" s="51" t="s">
        <v>146</v>
      </c>
      <c r="AB15" s="50">
        <v>923080</v>
      </c>
      <c r="AC15" s="50">
        <v>366250</v>
      </c>
    </row>
    <row r="16" spans="1:39" ht="14.65" thickBot="1" x14ac:dyDescent="0.5">
      <c r="I16" s="61" t="s">
        <v>82</v>
      </c>
      <c r="J16" s="52">
        <v>8</v>
      </c>
      <c r="K16" s="48">
        <v>14</v>
      </c>
      <c r="L16" s="52">
        <v>18.100000000000001</v>
      </c>
      <c r="M16" s="52">
        <v>28.19</v>
      </c>
      <c r="N16" s="50">
        <v>33.393000000000001</v>
      </c>
      <c r="O16" s="50">
        <v>34.191723223202601</v>
      </c>
      <c r="P16" s="52">
        <v>35.186220923622081</v>
      </c>
      <c r="Q16" s="52">
        <v>39.031678202906221</v>
      </c>
      <c r="R16" s="52">
        <v>36.864324604729937</v>
      </c>
      <c r="S16" s="52">
        <v>36.410002488833001</v>
      </c>
      <c r="T16" s="52">
        <v>38.801533845147077</v>
      </c>
      <c r="U16" s="52">
        <v>34.4</v>
      </c>
      <c r="V16" s="52">
        <v>30.767938942677564</v>
      </c>
      <c r="W16" s="52">
        <v>28.499999999999996</v>
      </c>
      <c r="X16" s="52">
        <v>29.236599891716299</v>
      </c>
      <c r="Y16" s="52">
        <v>29.9</v>
      </c>
      <c r="Z16" s="63"/>
      <c r="AB16" s="50">
        <v>310000</v>
      </c>
      <c r="AC16" s="50">
        <v>190000</v>
      </c>
      <c r="AE16" s="65" t="s">
        <v>178</v>
      </c>
      <c r="AF16" s="66" t="s">
        <v>179</v>
      </c>
      <c r="AG16" s="67" t="s">
        <v>180</v>
      </c>
      <c r="AH16" s="67" t="s">
        <v>181</v>
      </c>
      <c r="AI16" s="67" t="s">
        <v>182</v>
      </c>
      <c r="AJ16" s="67" t="s">
        <v>183</v>
      </c>
      <c r="AK16" s="67" t="s">
        <v>184</v>
      </c>
      <c r="AL16" s="67" t="s">
        <v>185</v>
      </c>
      <c r="AM16" s="67" t="s">
        <v>186</v>
      </c>
    </row>
    <row r="17" spans="1:39" ht="14.65" thickBot="1" x14ac:dyDescent="0.5">
      <c r="I17" s="44" t="s">
        <v>0</v>
      </c>
      <c r="J17" s="52">
        <v>5</v>
      </c>
      <c r="K17" s="52">
        <v>14</v>
      </c>
      <c r="L17" s="52">
        <v>16.600000000000001</v>
      </c>
      <c r="M17" s="52">
        <v>21.08</v>
      </c>
      <c r="N17" s="52">
        <v>20.407800000000002</v>
      </c>
      <c r="O17" s="52">
        <v>24.913441697654605</v>
      </c>
      <c r="P17" s="52">
        <v>32.749925156272006</v>
      </c>
      <c r="Q17" s="52">
        <v>28.227473458102885</v>
      </c>
      <c r="R17" s="52">
        <v>29.967048488571535</v>
      </c>
      <c r="S17" s="52">
        <v>26.84472567988546</v>
      </c>
      <c r="T17" s="52">
        <v>24.803421052034739</v>
      </c>
      <c r="U17" s="52">
        <v>23.400000000000002</v>
      </c>
      <c r="V17" s="52">
        <v>18.881353280064062</v>
      </c>
      <c r="W17" s="52">
        <v>25.3</v>
      </c>
      <c r="X17" s="52">
        <v>25.046448413397645</v>
      </c>
      <c r="Y17" s="52">
        <v>23.7</v>
      </c>
      <c r="Z17" s="63"/>
      <c r="AB17" s="50">
        <v>505450</v>
      </c>
      <c r="AC17" s="50">
        <v>280000</v>
      </c>
      <c r="AE17" s="65" t="s">
        <v>187</v>
      </c>
      <c r="AF17" s="66">
        <v>4</v>
      </c>
      <c r="AG17" s="67">
        <v>4</v>
      </c>
      <c r="AH17" s="67">
        <v>4</v>
      </c>
      <c r="AI17" s="67">
        <v>4</v>
      </c>
      <c r="AJ17" s="67">
        <v>4</v>
      </c>
      <c r="AK17" s="67">
        <v>5</v>
      </c>
      <c r="AL17" s="67">
        <v>5</v>
      </c>
      <c r="AM17" s="67">
        <v>3</v>
      </c>
    </row>
    <row r="18" spans="1:39" x14ac:dyDescent="0.45">
      <c r="I18" s="44" t="s">
        <v>1</v>
      </c>
      <c r="J18" s="52">
        <v>16</v>
      </c>
      <c r="K18" s="52">
        <v>20</v>
      </c>
      <c r="L18" s="52">
        <v>27.47</v>
      </c>
      <c r="M18" s="52">
        <v>29.47</v>
      </c>
      <c r="N18" s="52">
        <v>30.680600000000002</v>
      </c>
      <c r="O18" s="52">
        <v>31.183646797770741</v>
      </c>
      <c r="P18" s="52">
        <v>33.073167190024144</v>
      </c>
      <c r="Q18" s="52">
        <v>32.77480747202933</v>
      </c>
      <c r="R18" s="52">
        <v>33.580781309772625</v>
      </c>
      <c r="S18" s="52">
        <v>33.02972912410425</v>
      </c>
      <c r="T18" s="52">
        <v>36.350307459856005</v>
      </c>
      <c r="U18" s="52">
        <v>38</v>
      </c>
      <c r="V18" s="52">
        <v>36.837781656853636</v>
      </c>
      <c r="W18" s="52">
        <v>37.4</v>
      </c>
      <c r="X18" s="52">
        <v>36.928207466710369</v>
      </c>
      <c r="Y18" s="52">
        <v>34.599999999999994</v>
      </c>
      <c r="Z18" s="63"/>
      <c r="AB18" s="50">
        <v>350000</v>
      </c>
      <c r="AC18" s="50">
        <v>210000</v>
      </c>
    </row>
    <row r="19" spans="1:39" x14ac:dyDescent="0.45">
      <c r="I19" s="44" t="s">
        <v>2</v>
      </c>
      <c r="J19" s="52">
        <v>21</v>
      </c>
      <c r="K19" s="52">
        <v>30</v>
      </c>
      <c r="L19" s="52">
        <v>37.71</v>
      </c>
      <c r="M19" s="52">
        <v>40</v>
      </c>
      <c r="N19" s="52">
        <v>41.6449</v>
      </c>
      <c r="O19" s="52">
        <v>50.647224699617929</v>
      </c>
      <c r="P19" s="52">
        <v>50.701998143194118</v>
      </c>
      <c r="Q19" s="52">
        <v>50.970945682186532</v>
      </c>
      <c r="R19" s="52">
        <v>53.493707115100598</v>
      </c>
      <c r="S19" s="52">
        <v>54.299190436641368</v>
      </c>
      <c r="T19" s="52">
        <v>55.210001055238912</v>
      </c>
      <c r="U19" s="52">
        <v>54</v>
      </c>
      <c r="V19" s="52">
        <v>51.998223583816142</v>
      </c>
      <c r="W19" s="52">
        <v>52.7</v>
      </c>
      <c r="X19" s="52">
        <v>52.061997493198007</v>
      </c>
      <c r="Y19" s="52">
        <v>54.1</v>
      </c>
      <c r="Z19" s="63"/>
      <c r="AB19" s="50">
        <v>495000</v>
      </c>
      <c r="AC19" s="50">
        <v>275000</v>
      </c>
    </row>
    <row r="20" spans="1:39" x14ac:dyDescent="0.45">
      <c r="I20" s="44" t="s">
        <v>3</v>
      </c>
      <c r="J20" s="52">
        <v>10</v>
      </c>
      <c r="K20" s="52">
        <v>14</v>
      </c>
      <c r="L20" s="52">
        <v>20.010000000000002</v>
      </c>
      <c r="M20" s="52">
        <v>21.52</v>
      </c>
      <c r="N20" s="52">
        <v>20.9755</v>
      </c>
      <c r="O20" s="52">
        <v>28.207437567162412</v>
      </c>
      <c r="P20" s="52">
        <v>28.691764667445963</v>
      </c>
      <c r="Q20" s="52">
        <v>33.410587854562365</v>
      </c>
      <c r="R20" s="52">
        <v>36.757273401037025</v>
      </c>
      <c r="S20" s="52">
        <v>42.502548590684015</v>
      </c>
      <c r="T20" s="52">
        <v>40.808612276296941</v>
      </c>
      <c r="U20" s="52">
        <v>35.199999999999996</v>
      </c>
      <c r="V20" s="52">
        <v>35.754417649074263</v>
      </c>
      <c r="W20" s="52">
        <v>36.4</v>
      </c>
      <c r="X20" s="52">
        <v>36.534756655048348</v>
      </c>
      <c r="Y20" s="52">
        <v>36.6</v>
      </c>
      <c r="Z20" s="63"/>
      <c r="AB20" s="50">
        <v>438000</v>
      </c>
      <c r="AC20" s="50">
        <v>250000</v>
      </c>
    </row>
    <row r="21" spans="1:39" x14ac:dyDescent="0.45">
      <c r="A21" s="48" t="s">
        <v>65</v>
      </c>
      <c r="B21" s="46">
        <v>87.2</v>
      </c>
      <c r="I21" s="44" t="s">
        <v>4</v>
      </c>
      <c r="J21" s="52">
        <v>20</v>
      </c>
      <c r="K21" s="52">
        <v>23</v>
      </c>
      <c r="L21" s="52">
        <v>27.25</v>
      </c>
      <c r="M21" s="52">
        <v>31.85</v>
      </c>
      <c r="N21" s="52">
        <v>34.457299999999996</v>
      </c>
      <c r="O21" s="52">
        <v>36.358744130587283</v>
      </c>
      <c r="P21" s="52">
        <v>40.198580618192167</v>
      </c>
      <c r="Q21" s="52">
        <v>44.279100318091878</v>
      </c>
      <c r="R21" s="52">
        <v>49.931866781994408</v>
      </c>
      <c r="S21" s="52">
        <v>49.068748144501697</v>
      </c>
      <c r="T21" s="52">
        <v>49.631050710626006</v>
      </c>
      <c r="U21" s="52">
        <v>48</v>
      </c>
      <c r="V21" s="52">
        <v>46.269215523250637</v>
      </c>
      <c r="W21" s="52">
        <v>46.9</v>
      </c>
      <c r="X21" s="52">
        <v>49.987759517961919</v>
      </c>
      <c r="Y21" s="52">
        <v>50.1</v>
      </c>
      <c r="Z21" s="63"/>
      <c r="AB21" s="50">
        <v>780000</v>
      </c>
      <c r="AC21" s="50">
        <v>439975</v>
      </c>
    </row>
    <row r="22" spans="1:39" x14ac:dyDescent="0.45">
      <c r="A22" s="44" t="s">
        <v>64</v>
      </c>
      <c r="B22" s="46">
        <v>69.8</v>
      </c>
      <c r="I22" s="44" t="s">
        <v>5</v>
      </c>
      <c r="J22" s="52">
        <v>19</v>
      </c>
      <c r="K22" s="52">
        <v>25</v>
      </c>
      <c r="L22" s="52">
        <v>27.14</v>
      </c>
      <c r="M22" s="52">
        <v>28.05</v>
      </c>
      <c r="N22" s="52">
        <v>27.121600000000001</v>
      </c>
      <c r="O22" s="52">
        <v>28.273469541124047</v>
      </c>
      <c r="P22" s="52">
        <v>29.751830321943974</v>
      </c>
      <c r="Q22" s="52">
        <v>32.232942926753559</v>
      </c>
      <c r="R22" s="52">
        <v>32.96867147956835</v>
      </c>
      <c r="S22" s="52">
        <v>30.910392293901978</v>
      </c>
      <c r="T22" s="52">
        <v>29.322846196306777</v>
      </c>
      <c r="U22" s="52">
        <v>26.3</v>
      </c>
      <c r="V22" s="52">
        <v>24.827761934532457</v>
      </c>
      <c r="W22" s="52">
        <v>26.6</v>
      </c>
      <c r="X22" s="52">
        <v>30.328873038851388</v>
      </c>
      <c r="Y22" s="52">
        <v>31.1</v>
      </c>
      <c r="Z22" s="63"/>
      <c r="AB22" s="50">
        <v>380000</v>
      </c>
      <c r="AC22" s="50">
        <v>226725</v>
      </c>
      <c r="AF22" t="s">
        <v>190</v>
      </c>
      <c r="AG22" t="s">
        <v>191</v>
      </c>
    </row>
    <row r="23" spans="1:39" x14ac:dyDescent="0.45">
      <c r="A23" s="44" t="s">
        <v>64</v>
      </c>
      <c r="B23" s="46">
        <v>73.900000000000006</v>
      </c>
      <c r="I23" s="44" t="s">
        <v>6</v>
      </c>
      <c r="J23" s="52">
        <v>14</v>
      </c>
      <c r="K23" s="52">
        <v>13</v>
      </c>
      <c r="L23" s="52">
        <v>16.170000000000002</v>
      </c>
      <c r="M23" s="52">
        <v>20.11</v>
      </c>
      <c r="N23" s="52">
        <v>22.706500000000002</v>
      </c>
      <c r="O23" s="52">
        <v>27.712662100901632</v>
      </c>
      <c r="P23" s="52">
        <v>32.235491447985275</v>
      </c>
      <c r="Q23" s="52">
        <v>33.471917650551653</v>
      </c>
      <c r="R23" s="52">
        <v>38.063308274821914</v>
      </c>
      <c r="S23" s="52">
        <v>44.304727105159728</v>
      </c>
      <c r="T23" s="52">
        <v>42.155971397864619</v>
      </c>
      <c r="U23" s="52">
        <v>39.900000000000006</v>
      </c>
      <c r="V23" s="52">
        <v>37.777589845614386</v>
      </c>
      <c r="W23" s="52">
        <v>38.6</v>
      </c>
      <c r="X23" s="52">
        <v>37.915908382334813</v>
      </c>
      <c r="Y23" s="52">
        <v>47.3</v>
      </c>
      <c r="Z23" s="63"/>
      <c r="AB23" s="50">
        <v>470000</v>
      </c>
      <c r="AC23" s="50">
        <v>270000</v>
      </c>
      <c r="AF23">
        <v>33</v>
      </c>
      <c r="AG23">
        <v>4</v>
      </c>
    </row>
    <row r="24" spans="1:39" x14ac:dyDescent="0.45">
      <c r="A24" s="44" t="s">
        <v>64</v>
      </c>
      <c r="B24" s="46">
        <v>75.599999999999994</v>
      </c>
      <c r="I24" s="44" t="s">
        <v>7</v>
      </c>
      <c r="J24" s="52">
        <v>15</v>
      </c>
      <c r="K24" s="52">
        <v>15</v>
      </c>
      <c r="L24" s="52">
        <v>19.28</v>
      </c>
      <c r="M24" s="52">
        <v>24.92</v>
      </c>
      <c r="N24" s="52">
        <v>28.944499999999998</v>
      </c>
      <c r="O24" s="52">
        <v>35.088246240582706</v>
      </c>
      <c r="P24" s="52">
        <v>37.552823741391208</v>
      </c>
      <c r="Q24" s="52">
        <v>40.350935820453451</v>
      </c>
      <c r="R24" s="52">
        <v>40.84502728496593</v>
      </c>
      <c r="S24" s="52">
        <v>40.567876962092271</v>
      </c>
      <c r="T24" s="52">
        <v>40.151032923989874</v>
      </c>
      <c r="U24" s="52">
        <v>40.1</v>
      </c>
      <c r="V24" s="52">
        <v>42.954862510564318</v>
      </c>
      <c r="W24" s="52">
        <v>50.7</v>
      </c>
      <c r="X24" s="52">
        <v>48.761059579696713</v>
      </c>
      <c r="Y24" s="52">
        <v>52.6</v>
      </c>
      <c r="Z24" s="63"/>
      <c r="AB24" s="50">
        <v>400000</v>
      </c>
      <c r="AC24" s="50">
        <v>234700</v>
      </c>
      <c r="AF24">
        <v>35</v>
      </c>
      <c r="AG24">
        <v>4</v>
      </c>
    </row>
    <row r="25" spans="1:39" x14ac:dyDescent="0.45">
      <c r="A25" s="44" t="s">
        <v>64</v>
      </c>
      <c r="B25" s="46">
        <v>72.8</v>
      </c>
      <c r="I25" s="44" t="s">
        <v>8</v>
      </c>
      <c r="J25" s="52">
        <v>16</v>
      </c>
      <c r="K25" s="52">
        <v>24</v>
      </c>
      <c r="L25" s="52">
        <v>27.29</v>
      </c>
      <c r="M25" s="52">
        <v>29.64</v>
      </c>
      <c r="N25" s="52">
        <v>28.185099999999998</v>
      </c>
      <c r="O25" s="52">
        <v>27.162197185846647</v>
      </c>
      <c r="P25" s="52">
        <v>31.073946641437416</v>
      </c>
      <c r="Q25" s="52">
        <v>32.357796425653888</v>
      </c>
      <c r="R25" s="52">
        <v>35.300120692122867</v>
      </c>
      <c r="S25" s="52">
        <v>38.814645569999577</v>
      </c>
      <c r="T25" s="52">
        <v>39.11821879619341</v>
      </c>
      <c r="U25" s="52">
        <v>38.5</v>
      </c>
      <c r="V25" s="52">
        <v>35.862208025238409</v>
      </c>
      <c r="W25" s="52">
        <v>37.200000000000003</v>
      </c>
      <c r="X25" s="52">
        <v>35.873427435539902</v>
      </c>
      <c r="Y25" s="52">
        <v>33.4</v>
      </c>
      <c r="Z25" s="63"/>
      <c r="AB25" s="50">
        <v>430000</v>
      </c>
      <c r="AC25" s="50">
        <v>230000</v>
      </c>
      <c r="AF25">
        <v>37</v>
      </c>
      <c r="AG25">
        <v>4</v>
      </c>
    </row>
    <row r="26" spans="1:39" x14ac:dyDescent="0.45">
      <c r="A26" s="44" t="s">
        <v>64</v>
      </c>
      <c r="B26" s="46">
        <v>79.3</v>
      </c>
      <c r="I26" s="44" t="s">
        <v>9</v>
      </c>
      <c r="J26" s="52">
        <v>12</v>
      </c>
      <c r="K26" s="52">
        <v>19</v>
      </c>
      <c r="L26" s="52">
        <v>21.66</v>
      </c>
      <c r="M26" s="52">
        <v>23.61</v>
      </c>
      <c r="N26" s="52">
        <v>30.522400000000001</v>
      </c>
      <c r="O26" s="52">
        <v>42.092088219375512</v>
      </c>
      <c r="P26" s="52">
        <v>35.423455903590664</v>
      </c>
      <c r="Q26" s="52">
        <v>36.539222442894818</v>
      </c>
      <c r="R26" s="52">
        <v>39.107396312334927</v>
      </c>
      <c r="S26" s="52">
        <v>39.943330101825751</v>
      </c>
      <c r="T26" s="52">
        <v>38.830951108793286</v>
      </c>
      <c r="U26" s="52">
        <v>34.300000000000004</v>
      </c>
      <c r="V26" s="52">
        <v>34.80535181338076</v>
      </c>
      <c r="W26" s="52">
        <v>34.9</v>
      </c>
      <c r="X26" s="52">
        <v>35.074703857589029</v>
      </c>
      <c r="Y26" s="52">
        <v>33.4</v>
      </c>
      <c r="Z26" s="63"/>
      <c r="AB26" s="50">
        <v>550000</v>
      </c>
      <c r="AC26" s="50">
        <v>265000</v>
      </c>
      <c r="AF26">
        <v>40</v>
      </c>
      <c r="AG26">
        <v>4</v>
      </c>
    </row>
    <row r="27" spans="1:39" x14ac:dyDescent="0.45">
      <c r="A27" s="44" t="s">
        <v>65</v>
      </c>
      <c r="B27" s="46">
        <v>70.2</v>
      </c>
      <c r="I27" s="44" t="s">
        <v>10</v>
      </c>
      <c r="J27" s="52">
        <v>6</v>
      </c>
      <c r="K27" s="52">
        <v>12</v>
      </c>
      <c r="L27" s="52">
        <v>16.21</v>
      </c>
      <c r="M27" s="52">
        <v>19.57</v>
      </c>
      <c r="N27" s="52">
        <v>22.381699999999999</v>
      </c>
      <c r="O27" s="52">
        <v>22.714974869240912</v>
      </c>
      <c r="P27" s="52">
        <v>24.324972411263044</v>
      </c>
      <c r="Q27" s="52">
        <v>24.960117521772254</v>
      </c>
      <c r="R27" s="52">
        <v>24.000209769422476</v>
      </c>
      <c r="S27" s="52">
        <v>24.322628061319868</v>
      </c>
      <c r="T27" s="52">
        <v>25.441844028095993</v>
      </c>
      <c r="U27" s="52">
        <v>25.3</v>
      </c>
      <c r="V27" s="52">
        <v>24.834971790759894</v>
      </c>
      <c r="W27" s="52">
        <v>27</v>
      </c>
      <c r="X27" s="52">
        <v>27.390455954240206</v>
      </c>
      <c r="Y27" s="52">
        <v>27.900000000000002</v>
      </c>
      <c r="Z27" s="63"/>
      <c r="AB27" s="50">
        <v>768000</v>
      </c>
      <c r="AC27" s="50">
        <v>435000</v>
      </c>
      <c r="AF27">
        <v>45</v>
      </c>
      <c r="AG27">
        <v>4</v>
      </c>
    </row>
    <row r="28" spans="1:39" x14ac:dyDescent="0.45">
      <c r="A28" s="44" t="s">
        <v>64</v>
      </c>
      <c r="B28" s="46">
        <v>76.099999999999994</v>
      </c>
      <c r="I28" s="44" t="s">
        <v>11</v>
      </c>
      <c r="J28" s="52">
        <v>16</v>
      </c>
      <c r="K28" s="52">
        <v>20</v>
      </c>
      <c r="L28" s="52">
        <v>21.49</v>
      </c>
      <c r="M28" s="52">
        <v>23.63</v>
      </c>
      <c r="N28" s="52">
        <v>26.89</v>
      </c>
      <c r="O28" s="52">
        <v>27.840170085883152</v>
      </c>
      <c r="P28" s="52">
        <v>27.244496461860134</v>
      </c>
      <c r="Q28" s="52">
        <v>27.553121318169588</v>
      </c>
      <c r="R28" s="52">
        <v>30.096342310759638</v>
      </c>
      <c r="S28" s="52">
        <v>22.662667646136647</v>
      </c>
      <c r="T28" s="52">
        <v>20.534950851215282</v>
      </c>
      <c r="U28" s="52">
        <v>20.7</v>
      </c>
      <c r="V28" s="52">
        <v>21.966874256481855</v>
      </c>
      <c r="W28" s="52">
        <v>23.200000000000003</v>
      </c>
      <c r="X28" s="52">
        <v>23.701633380917105</v>
      </c>
      <c r="Y28" s="52">
        <v>23.799999999999997</v>
      </c>
      <c r="Z28" s="63"/>
      <c r="AB28" s="50">
        <v>520000</v>
      </c>
      <c r="AC28" s="50">
        <v>250000</v>
      </c>
      <c r="AF28">
        <v>59</v>
      </c>
      <c r="AG28">
        <v>5</v>
      </c>
    </row>
    <row r="29" spans="1:39" x14ac:dyDescent="0.45">
      <c r="A29" s="44" t="s">
        <v>64</v>
      </c>
      <c r="B29" s="46">
        <v>73</v>
      </c>
      <c r="I29" s="44" t="s">
        <v>12</v>
      </c>
      <c r="J29" s="52">
        <v>9</v>
      </c>
      <c r="K29" s="52">
        <v>14</v>
      </c>
      <c r="L29" s="52">
        <v>19.23</v>
      </c>
      <c r="M29" s="52">
        <v>24.72</v>
      </c>
      <c r="N29" s="52">
        <v>25.68</v>
      </c>
      <c r="O29" s="52">
        <v>22.128095242423072</v>
      </c>
      <c r="P29" s="52">
        <v>25.120792955116016</v>
      </c>
      <c r="Q29" s="52">
        <v>27.674245998283787</v>
      </c>
      <c r="R29" s="52">
        <v>25.685157147447036</v>
      </c>
      <c r="S29" s="52">
        <v>31.655345179078331</v>
      </c>
      <c r="T29" s="52">
        <v>35.814093921532198</v>
      </c>
      <c r="U29" s="52">
        <v>37.299999999999997</v>
      </c>
      <c r="V29" s="52">
        <v>36.163725817670425</v>
      </c>
      <c r="W29" s="52">
        <v>35.699999999999996</v>
      </c>
      <c r="X29" s="52">
        <v>32.91627857797998</v>
      </c>
      <c r="Y29" s="52">
        <v>29.299999999999997</v>
      </c>
      <c r="Z29" s="63"/>
      <c r="AB29" s="50">
        <v>473000</v>
      </c>
      <c r="AC29" s="50">
        <v>275000</v>
      </c>
      <c r="AF29">
        <v>99</v>
      </c>
      <c r="AG29">
        <v>5</v>
      </c>
    </row>
    <row r="30" spans="1:39" x14ac:dyDescent="0.45">
      <c r="A30" s="44" t="s">
        <v>64</v>
      </c>
      <c r="B30" s="46">
        <v>65.900000000000006</v>
      </c>
      <c r="I30" s="44" t="s">
        <v>13</v>
      </c>
      <c r="J30" s="52">
        <v>16</v>
      </c>
      <c r="K30" s="52">
        <v>19</v>
      </c>
      <c r="L30" s="52">
        <v>26.7</v>
      </c>
      <c r="M30" s="52">
        <v>27.7</v>
      </c>
      <c r="N30" s="52">
        <v>39.5501</v>
      </c>
      <c r="O30" s="52">
        <v>43.107542335812035</v>
      </c>
      <c r="P30" s="52">
        <v>46.087275760549559</v>
      </c>
      <c r="Q30" s="52">
        <v>49.950533892812068</v>
      </c>
      <c r="R30" s="52">
        <v>48.205105575535597</v>
      </c>
      <c r="S30" s="52">
        <v>44.748567791215791</v>
      </c>
      <c r="T30" s="52">
        <v>49.153042554447261</v>
      </c>
      <c r="U30" s="52">
        <v>45.1</v>
      </c>
      <c r="V30" s="52">
        <v>40.854765593832923</v>
      </c>
      <c r="W30" s="52">
        <v>39.700000000000003</v>
      </c>
      <c r="X30" s="52">
        <v>40.964433150033628</v>
      </c>
      <c r="Y30" s="52">
        <v>40.200000000000003</v>
      </c>
      <c r="Z30" s="63"/>
      <c r="AB30" s="50">
        <v>360000</v>
      </c>
      <c r="AC30" s="50">
        <v>222000</v>
      </c>
      <c r="AF30">
        <v>180</v>
      </c>
      <c r="AG30">
        <v>3</v>
      </c>
    </row>
    <row r="31" spans="1:39" x14ac:dyDescent="0.45">
      <c r="A31" s="44" t="s">
        <v>64</v>
      </c>
      <c r="B31" s="46">
        <v>76.8</v>
      </c>
      <c r="I31" s="44" t="s">
        <v>14</v>
      </c>
      <c r="J31" s="52">
        <v>8</v>
      </c>
      <c r="K31" s="52">
        <v>16</v>
      </c>
      <c r="L31" s="52">
        <v>17.809999999999999</v>
      </c>
      <c r="M31" s="52">
        <v>20.43</v>
      </c>
      <c r="N31" s="52">
        <v>23.9758</v>
      </c>
      <c r="O31" s="52">
        <v>27.401258456826795</v>
      </c>
      <c r="P31" s="52">
        <v>34.346164771736348</v>
      </c>
      <c r="Q31" s="52">
        <v>30.876072716162138</v>
      </c>
      <c r="R31" s="52">
        <v>35.472683697009074</v>
      </c>
      <c r="S31" s="52">
        <v>34.597949847094405</v>
      </c>
      <c r="T31" s="52">
        <v>31.513800183226927</v>
      </c>
      <c r="U31" s="52">
        <v>32.4</v>
      </c>
      <c r="V31" s="52">
        <v>31.828498484699665</v>
      </c>
      <c r="W31" s="52">
        <v>37.299999999999997</v>
      </c>
      <c r="X31" s="52">
        <v>37.025363310532825</v>
      </c>
      <c r="Y31" s="52">
        <v>37.4</v>
      </c>
      <c r="Z31" s="63"/>
      <c r="AB31" s="50">
        <v>415000</v>
      </c>
      <c r="AC31" s="50">
        <v>245000</v>
      </c>
    </row>
    <row r="32" spans="1:39" x14ac:dyDescent="0.45">
      <c r="A32" s="44" t="s">
        <v>65</v>
      </c>
      <c r="B32" s="46">
        <v>72.400000000000006</v>
      </c>
      <c r="I32" s="44" t="s">
        <v>15</v>
      </c>
      <c r="J32" s="52">
        <v>34</v>
      </c>
      <c r="K32" s="52">
        <v>27</v>
      </c>
      <c r="L32" s="52">
        <v>27.7</v>
      </c>
      <c r="M32" s="52">
        <v>30.64</v>
      </c>
      <c r="N32" s="52">
        <v>33.756100000000004</v>
      </c>
      <c r="O32" s="52">
        <v>35.317377514834149</v>
      </c>
      <c r="P32" s="52">
        <v>40.895238764016661</v>
      </c>
      <c r="Q32" s="52">
        <v>43.158870772313122</v>
      </c>
      <c r="R32" s="52">
        <v>43.417660884003212</v>
      </c>
      <c r="S32" s="52">
        <v>43.04105844629354</v>
      </c>
      <c r="T32" s="52">
        <v>43.148652676485476</v>
      </c>
      <c r="U32" s="52">
        <v>43.8</v>
      </c>
      <c r="V32" s="52">
        <v>44.109310698955468</v>
      </c>
      <c r="W32" s="52">
        <v>43.4</v>
      </c>
      <c r="X32" s="52">
        <v>39.962451479821567</v>
      </c>
      <c r="Y32" s="52">
        <v>36.700000000000003</v>
      </c>
      <c r="Z32" s="63"/>
      <c r="AB32" s="50">
        <v>410000</v>
      </c>
      <c r="AC32" s="50">
        <v>249000</v>
      </c>
    </row>
    <row r="33" spans="1:39" x14ac:dyDescent="0.45">
      <c r="A33" s="44" t="s">
        <v>65</v>
      </c>
      <c r="B33" s="46">
        <v>75.8</v>
      </c>
      <c r="I33" s="44" t="s">
        <v>16</v>
      </c>
      <c r="J33" s="52">
        <v>20</v>
      </c>
      <c r="K33" s="52">
        <v>17</v>
      </c>
      <c r="L33" s="52">
        <v>19.25</v>
      </c>
      <c r="M33" s="52">
        <v>19.62</v>
      </c>
      <c r="N33" s="52">
        <v>21.752299999999998</v>
      </c>
      <c r="O33" s="52">
        <v>23.59681866701025</v>
      </c>
      <c r="P33" s="52">
        <v>33.191812793501313</v>
      </c>
      <c r="Q33" s="52">
        <v>34.753621306700666</v>
      </c>
      <c r="R33" s="52">
        <v>35.376216602934548</v>
      </c>
      <c r="S33" s="52">
        <v>35.046367548725776</v>
      </c>
      <c r="T33" s="52">
        <v>35.139358299912068</v>
      </c>
      <c r="U33" s="52">
        <v>34.5</v>
      </c>
      <c r="V33" s="52">
        <v>33.764249994212356</v>
      </c>
      <c r="W33" s="52">
        <v>30.099999999999998</v>
      </c>
      <c r="X33" s="52">
        <v>29.763115506851673</v>
      </c>
      <c r="Y33" s="52">
        <v>31.4</v>
      </c>
      <c r="Z33" s="63"/>
      <c r="AB33" s="50">
        <v>600000</v>
      </c>
      <c r="AC33" s="50">
        <v>350000</v>
      </c>
    </row>
    <row r="34" spans="1:39" ht="14.65" thickBot="1" x14ac:dyDescent="0.5">
      <c r="A34" s="44" t="s">
        <v>65</v>
      </c>
      <c r="B34" s="46">
        <v>76.900000000000006</v>
      </c>
      <c r="I34" s="44" t="s">
        <v>17</v>
      </c>
      <c r="J34" s="52">
        <v>7</v>
      </c>
      <c r="K34" s="52">
        <v>11</v>
      </c>
      <c r="L34" s="52">
        <v>18.29</v>
      </c>
      <c r="M34" s="52">
        <v>23.5</v>
      </c>
      <c r="N34" s="52">
        <v>26.3337</v>
      </c>
      <c r="O34" s="52">
        <v>28.264766969549491</v>
      </c>
      <c r="P34" s="52">
        <v>29.063548692517926</v>
      </c>
      <c r="Q34" s="52">
        <v>30.414015985856519</v>
      </c>
      <c r="R34" s="52">
        <v>32.192168762816273</v>
      </c>
      <c r="S34" s="52">
        <v>31.427850767221749</v>
      </c>
      <c r="T34" s="52">
        <v>32.681436506942433</v>
      </c>
      <c r="U34" s="52">
        <v>32.800000000000004</v>
      </c>
      <c r="V34" s="52">
        <v>29.354717766353932</v>
      </c>
      <c r="W34" s="52">
        <v>31.6</v>
      </c>
      <c r="X34" s="52">
        <v>29.45976788454421</v>
      </c>
      <c r="Y34" s="52">
        <v>28.999999999999996</v>
      </c>
      <c r="Z34" s="63"/>
      <c r="AB34" s="50">
        <v>1425000</v>
      </c>
      <c r="AC34" s="50">
        <v>700000</v>
      </c>
      <c r="AE34" s="65" t="s">
        <v>178</v>
      </c>
      <c r="AF34" s="66" t="s">
        <v>200</v>
      </c>
      <c r="AG34" s="67" t="s">
        <v>201</v>
      </c>
      <c r="AH34" s="67" t="s">
        <v>202</v>
      </c>
      <c r="AI34" s="67" t="s">
        <v>203</v>
      </c>
      <c r="AJ34" s="67" t="s">
        <v>179</v>
      </c>
      <c r="AK34" s="67" t="s">
        <v>204</v>
      </c>
      <c r="AL34" s="67" t="s">
        <v>181</v>
      </c>
      <c r="AM34" s="67" t="s">
        <v>205</v>
      </c>
    </row>
    <row r="35" spans="1:39" ht="14.65" thickBot="1" x14ac:dyDescent="0.5">
      <c r="A35" s="44" t="s">
        <v>64</v>
      </c>
      <c r="B35" s="46">
        <v>68.599999999999994</v>
      </c>
      <c r="I35" s="44" t="s">
        <v>18</v>
      </c>
      <c r="J35" s="52">
        <v>15</v>
      </c>
      <c r="K35" s="52">
        <v>18</v>
      </c>
      <c r="L35" s="52">
        <v>19.940000000000001</v>
      </c>
      <c r="M35" s="52">
        <v>24.28</v>
      </c>
      <c r="N35" s="52">
        <v>27.93</v>
      </c>
      <c r="O35" s="52">
        <v>30.210684794872623</v>
      </c>
      <c r="P35" s="52">
        <v>30.652011564839054</v>
      </c>
      <c r="Q35" s="52">
        <v>31.892420019611617</v>
      </c>
      <c r="R35" s="52">
        <v>33.704010374648455</v>
      </c>
      <c r="S35" s="52">
        <v>26.442484315721853</v>
      </c>
      <c r="T35" s="52">
        <v>25.446749629166852</v>
      </c>
      <c r="U35" s="52">
        <v>25.3</v>
      </c>
      <c r="V35" s="52">
        <v>25.895164309892898</v>
      </c>
      <c r="W35" s="52">
        <v>25.7</v>
      </c>
      <c r="X35" s="52">
        <v>26.210843761224687</v>
      </c>
      <c r="Y35" s="52">
        <v>27</v>
      </c>
      <c r="Z35" s="63"/>
      <c r="AB35" s="50">
        <v>490000</v>
      </c>
      <c r="AC35" s="50">
        <v>285000</v>
      </c>
      <c r="AE35" s="65" t="s">
        <v>187</v>
      </c>
      <c r="AF35" s="66">
        <v>3</v>
      </c>
      <c r="AG35" s="67">
        <v>5</v>
      </c>
      <c r="AH35" s="67">
        <v>7</v>
      </c>
      <c r="AI35" s="67">
        <v>5</v>
      </c>
      <c r="AJ35" s="67">
        <v>3</v>
      </c>
      <c r="AK35" s="67">
        <v>2</v>
      </c>
      <c r="AL35" s="67">
        <v>4</v>
      </c>
      <c r="AM35" s="67">
        <v>5</v>
      </c>
    </row>
    <row r="36" spans="1:39" x14ac:dyDescent="0.45">
      <c r="A36" s="44" t="s">
        <v>64</v>
      </c>
      <c r="B36" s="46">
        <v>75.2</v>
      </c>
      <c r="I36" s="44" t="s">
        <v>19</v>
      </c>
      <c r="J36" s="52">
        <v>19</v>
      </c>
      <c r="K36" s="52">
        <v>18</v>
      </c>
      <c r="L36" s="52">
        <v>23.97</v>
      </c>
      <c r="M36" s="52">
        <v>23.9</v>
      </c>
      <c r="N36" s="52">
        <v>25.616900000000001</v>
      </c>
      <c r="O36" s="52">
        <v>35.359132736430361</v>
      </c>
      <c r="P36" s="52">
        <v>46.156587770087512</v>
      </c>
      <c r="Q36" s="52">
        <v>47.404985834580181</v>
      </c>
      <c r="R36" s="52">
        <v>46.790130543053586</v>
      </c>
      <c r="S36" s="52">
        <v>46.312851655636749</v>
      </c>
      <c r="T36" s="52">
        <v>46.29452094874312</v>
      </c>
      <c r="U36" s="52">
        <v>45.7</v>
      </c>
      <c r="V36" s="52">
        <v>45.835598701182178</v>
      </c>
      <c r="W36" s="50">
        <v>47</v>
      </c>
      <c r="X36" s="52">
        <v>48.310838580282436</v>
      </c>
      <c r="Y36" s="52">
        <v>49.4</v>
      </c>
      <c r="Z36" s="63"/>
      <c r="AB36" s="50">
        <v>525000</v>
      </c>
      <c r="AC36" s="50">
        <v>275000</v>
      </c>
    </row>
    <row r="37" spans="1:39" x14ac:dyDescent="0.45">
      <c r="A37" s="44" t="s">
        <v>64</v>
      </c>
      <c r="B37" s="46">
        <v>72.400000000000006</v>
      </c>
      <c r="I37" s="44" t="s">
        <v>20</v>
      </c>
      <c r="J37" s="52">
        <v>12</v>
      </c>
      <c r="K37" s="52">
        <v>16</v>
      </c>
      <c r="L37" s="52">
        <v>22.15</v>
      </c>
      <c r="M37" s="52">
        <v>23.1</v>
      </c>
      <c r="N37" s="52">
        <v>25.12</v>
      </c>
      <c r="O37" s="52">
        <v>25.51212465508846</v>
      </c>
      <c r="P37" s="52">
        <v>27.153472828126201</v>
      </c>
      <c r="Q37" s="52">
        <v>28.30705862961241</v>
      </c>
      <c r="R37" s="52">
        <v>27.890555146186625</v>
      </c>
      <c r="S37" s="52">
        <v>22.759090962947646</v>
      </c>
      <c r="T37" s="52">
        <v>21.136092797357612</v>
      </c>
      <c r="U37" s="52">
        <v>28.299999999999997</v>
      </c>
      <c r="V37" s="52">
        <v>28.680210923886428</v>
      </c>
      <c r="W37" s="52">
        <v>28.799999999999997</v>
      </c>
      <c r="X37" s="52">
        <v>29.830906149815274</v>
      </c>
      <c r="Y37" s="52">
        <v>30.099999999999998</v>
      </c>
      <c r="Z37" s="63"/>
      <c r="AB37" s="50">
        <v>419388.5</v>
      </c>
      <c r="AC37" s="50">
        <v>227000</v>
      </c>
    </row>
    <row r="38" spans="1:39" x14ac:dyDescent="0.45">
      <c r="A38" s="44" t="s">
        <v>64</v>
      </c>
      <c r="B38" s="46">
        <v>71.8</v>
      </c>
      <c r="I38" s="44" t="s">
        <v>21</v>
      </c>
      <c r="J38" s="52">
        <v>8</v>
      </c>
      <c r="K38" s="52">
        <v>10</v>
      </c>
      <c r="L38" s="52">
        <v>12.2</v>
      </c>
      <c r="M38" s="52">
        <v>15.75</v>
      </c>
      <c r="N38" s="52">
        <v>21.987500000000001</v>
      </c>
      <c r="O38" s="52">
        <v>20.548306519452176</v>
      </c>
      <c r="P38" s="52">
        <v>16.848058703290985</v>
      </c>
      <c r="Q38" s="52">
        <v>18.097340811928735</v>
      </c>
      <c r="R38" s="52">
        <v>17.154871215778851</v>
      </c>
      <c r="S38" s="52">
        <v>20.026758125417494</v>
      </c>
      <c r="T38" s="52">
        <v>17.662004583906882</v>
      </c>
      <c r="U38" s="52">
        <v>17.100000000000001</v>
      </c>
      <c r="V38" s="52">
        <v>17.999496183937651</v>
      </c>
      <c r="W38" s="52">
        <v>17.7</v>
      </c>
      <c r="X38" s="52">
        <v>21.823293496442894</v>
      </c>
      <c r="Y38" s="52">
        <v>28.000000000000004</v>
      </c>
      <c r="Z38" s="63"/>
      <c r="AB38" s="50">
        <v>475000</v>
      </c>
      <c r="AC38" s="50">
        <v>262250</v>
      </c>
    </row>
    <row r="39" spans="1:39" x14ac:dyDescent="0.45">
      <c r="A39" s="44" t="s">
        <v>65</v>
      </c>
      <c r="B39" s="46">
        <v>77.099999999999994</v>
      </c>
      <c r="I39" s="44" t="s">
        <v>22</v>
      </c>
      <c r="J39" s="52">
        <v>15</v>
      </c>
      <c r="K39" s="52">
        <v>20</v>
      </c>
      <c r="L39" s="52">
        <v>22.59</v>
      </c>
      <c r="M39" s="52">
        <v>25.05</v>
      </c>
      <c r="N39" s="52">
        <v>27.081900000000001</v>
      </c>
      <c r="O39" s="52">
        <v>30.368258976871026</v>
      </c>
      <c r="P39" s="52">
        <v>33.616373640168881</v>
      </c>
      <c r="Q39" s="52">
        <v>36.4460625975778</v>
      </c>
      <c r="R39" s="52">
        <v>37.311312233240798</v>
      </c>
      <c r="S39" s="52">
        <v>38.86190062171088</v>
      </c>
      <c r="T39" s="52">
        <v>38.873275151237024</v>
      </c>
      <c r="U39" s="52">
        <v>37.5</v>
      </c>
      <c r="V39" s="52">
        <v>34.848288378777852</v>
      </c>
      <c r="W39" s="52">
        <v>35.699999999999996</v>
      </c>
      <c r="X39" s="52">
        <v>36.972918105818167</v>
      </c>
      <c r="Y39" s="52">
        <v>38.5</v>
      </c>
      <c r="Z39" s="63"/>
      <c r="AB39" s="50">
        <v>415000</v>
      </c>
      <c r="AC39" s="50">
        <v>235000</v>
      </c>
      <c r="AF39" t="s">
        <v>206</v>
      </c>
      <c r="AG39" t="s">
        <v>191</v>
      </c>
      <c r="AH39" t="s">
        <v>207</v>
      </c>
    </row>
    <row r="40" spans="1:39" x14ac:dyDescent="0.45">
      <c r="A40" s="44" t="s">
        <v>65</v>
      </c>
      <c r="B40" s="46">
        <v>65.900000000000006</v>
      </c>
      <c r="I40" s="44" t="s">
        <v>23</v>
      </c>
      <c r="J40" s="52">
        <v>2</v>
      </c>
      <c r="K40" s="52">
        <v>6</v>
      </c>
      <c r="L40" s="52">
        <v>10.130000000000001</v>
      </c>
      <c r="M40" s="52">
        <v>13.58</v>
      </c>
      <c r="N40" s="52">
        <v>14.3977</v>
      </c>
      <c r="O40" s="52">
        <v>15.404461770928988</v>
      </c>
      <c r="P40" s="52">
        <v>18.798572117783959</v>
      </c>
      <c r="Q40" s="52">
        <v>14.918162482042034</v>
      </c>
      <c r="R40" s="52">
        <v>22.660070041096461</v>
      </c>
      <c r="S40" s="52">
        <v>21.037495232727125</v>
      </c>
      <c r="T40" s="52">
        <v>17.650115594026563</v>
      </c>
      <c r="U40" s="52">
        <v>17.2</v>
      </c>
      <c r="V40" s="52">
        <v>14.691168264361934</v>
      </c>
      <c r="W40" s="52">
        <v>14.099999999999998</v>
      </c>
      <c r="X40" s="52">
        <v>14.12815713885484</v>
      </c>
      <c r="Y40" s="52">
        <v>16.900000000000002</v>
      </c>
      <c r="Z40" s="63"/>
      <c r="AB40" s="50">
        <v>430000</v>
      </c>
      <c r="AC40" s="50">
        <v>250000</v>
      </c>
      <c r="AF40">
        <v>17</v>
      </c>
    </row>
    <row r="41" spans="1:39" x14ac:dyDescent="0.45">
      <c r="A41" s="44" t="s">
        <v>64</v>
      </c>
      <c r="B41" s="46">
        <v>78.2</v>
      </c>
      <c r="I41" s="44" t="s">
        <v>24</v>
      </c>
      <c r="J41" s="52">
        <v>9</v>
      </c>
      <c r="K41" s="52">
        <v>16</v>
      </c>
      <c r="L41" s="52">
        <v>17.34</v>
      </c>
      <c r="M41" s="52">
        <v>18.600000000000001</v>
      </c>
      <c r="N41" s="52">
        <v>22.382800000000003</v>
      </c>
      <c r="O41" s="52">
        <v>26.248486980205875</v>
      </c>
      <c r="P41" s="52">
        <v>31.584454145900303</v>
      </c>
      <c r="Q41" s="52">
        <v>27.563674105249547</v>
      </c>
      <c r="R41" s="52">
        <v>32.53413885725972</v>
      </c>
      <c r="S41" s="52">
        <v>29.441800595655486</v>
      </c>
      <c r="T41" s="52">
        <v>29.322121114402378</v>
      </c>
      <c r="U41" s="52">
        <v>28.7</v>
      </c>
      <c r="V41" s="52">
        <v>27.734074254286185</v>
      </c>
      <c r="W41" s="52">
        <v>26.700000000000003</v>
      </c>
      <c r="X41" s="52">
        <v>23.906444632774505</v>
      </c>
      <c r="Y41" s="52">
        <v>24.9</v>
      </c>
      <c r="Z41" s="63"/>
      <c r="AB41" s="50">
        <v>638725</v>
      </c>
      <c r="AC41" s="50">
        <v>375000</v>
      </c>
      <c r="AF41">
        <v>21</v>
      </c>
      <c r="AG41">
        <v>3</v>
      </c>
      <c r="AH41">
        <f>AG41/(AF41-AF40)</f>
        <v>0.75</v>
      </c>
    </row>
    <row r="42" spans="1:39" x14ac:dyDescent="0.45">
      <c r="A42" s="44" t="s">
        <v>65</v>
      </c>
      <c r="B42" s="46">
        <v>78.2</v>
      </c>
      <c r="I42" s="44" t="s">
        <v>25</v>
      </c>
      <c r="J42" s="52">
        <v>24</v>
      </c>
      <c r="K42" s="52">
        <v>24</v>
      </c>
      <c r="L42" s="52">
        <v>28.59</v>
      </c>
      <c r="M42" s="52">
        <v>31.71</v>
      </c>
      <c r="N42" s="52">
        <v>36.144400000000005</v>
      </c>
      <c r="O42" s="52">
        <v>41.731634015246215</v>
      </c>
      <c r="P42" s="52">
        <v>43.014001779220912</v>
      </c>
      <c r="Q42" s="52">
        <v>43.358014210329081</v>
      </c>
      <c r="R42" s="52">
        <v>44.718335586332088</v>
      </c>
      <c r="S42" s="52">
        <v>46.031263015189865</v>
      </c>
      <c r="T42" s="52">
        <v>43.286102325012841</v>
      </c>
      <c r="U42" s="52">
        <v>41.199999999999996</v>
      </c>
      <c r="V42" s="52">
        <v>40.514544302580482</v>
      </c>
      <c r="W42" s="52">
        <v>42.4</v>
      </c>
      <c r="X42" s="52">
        <v>41.856481436968224</v>
      </c>
      <c r="Y42" s="52">
        <v>42.5</v>
      </c>
      <c r="Z42" s="63"/>
      <c r="AB42" s="50">
        <v>572500</v>
      </c>
      <c r="AC42" s="50">
        <v>278000</v>
      </c>
      <c r="AF42">
        <v>23</v>
      </c>
      <c r="AG42">
        <v>5</v>
      </c>
      <c r="AH42">
        <f>AG42/(AF42-AF41)</f>
        <v>2.5</v>
      </c>
    </row>
    <row r="43" spans="1:39" x14ac:dyDescent="0.45">
      <c r="A43" s="44" t="s">
        <v>65</v>
      </c>
      <c r="B43" s="46">
        <v>79.900000000000006</v>
      </c>
      <c r="I43" s="44" t="s">
        <v>26</v>
      </c>
      <c r="J43" s="52">
        <v>7</v>
      </c>
      <c r="K43" s="52">
        <v>11</v>
      </c>
      <c r="L43" s="52">
        <v>14.96</v>
      </c>
      <c r="M43" s="52">
        <v>18.46</v>
      </c>
      <c r="N43" s="52">
        <v>20.021599999999999</v>
      </c>
      <c r="O43" s="52">
        <v>20.890190307974031</v>
      </c>
      <c r="P43" s="52">
        <v>22.131032249508415</v>
      </c>
      <c r="Q43" s="52">
        <v>25.142764945788677</v>
      </c>
      <c r="R43" s="52">
        <v>27.280310609456443</v>
      </c>
      <c r="S43" s="52">
        <v>30.382880701042165</v>
      </c>
      <c r="T43" s="52">
        <v>34.300654792515687</v>
      </c>
      <c r="U43" s="52">
        <v>34.599999999999994</v>
      </c>
      <c r="V43" s="52">
        <v>34.952757409478586</v>
      </c>
      <c r="W43" s="52">
        <v>34</v>
      </c>
      <c r="X43" s="52">
        <v>34.727593240362161</v>
      </c>
      <c r="Y43" s="52">
        <v>35.199999999999996</v>
      </c>
      <c r="Z43" s="63"/>
      <c r="AB43" s="50">
        <v>572500</v>
      </c>
      <c r="AC43" s="50">
        <v>230000</v>
      </c>
      <c r="AF43">
        <v>25</v>
      </c>
      <c r="AG43">
        <v>7</v>
      </c>
      <c r="AH43">
        <f t="shared" ref="AH43:AH47" si="0">AG43/(AF43-AF42)</f>
        <v>3.5</v>
      </c>
    </row>
    <row r="44" spans="1:39" x14ac:dyDescent="0.45">
      <c r="A44" s="44" t="s">
        <v>64</v>
      </c>
      <c r="B44" s="46">
        <v>80.3</v>
      </c>
      <c r="I44" s="44" t="s">
        <v>27</v>
      </c>
      <c r="J44" s="52">
        <v>25</v>
      </c>
      <c r="K44" s="52">
        <v>28</v>
      </c>
      <c r="L44" s="52">
        <v>29.07</v>
      </c>
      <c r="M44" s="52">
        <v>30.26</v>
      </c>
      <c r="N44" s="52">
        <v>32.475900000000003</v>
      </c>
      <c r="O44" s="52">
        <v>31.995702050990438</v>
      </c>
      <c r="P44" s="52">
        <v>37.511172424745197</v>
      </c>
      <c r="Q44" s="52">
        <v>37.54841063552584</v>
      </c>
      <c r="R44" s="52">
        <v>37.365503272141908</v>
      </c>
      <c r="S44" s="52">
        <v>36.529321331752939</v>
      </c>
      <c r="T44" s="52">
        <v>37.055298319812294</v>
      </c>
      <c r="U44" s="52">
        <v>37.6</v>
      </c>
      <c r="V44" s="52">
        <v>34.719201346656668</v>
      </c>
      <c r="W44" s="52">
        <v>36.5</v>
      </c>
      <c r="X44" s="52">
        <v>50.048814504881449</v>
      </c>
      <c r="Y44" s="52">
        <v>49.1</v>
      </c>
      <c r="Z44" s="63"/>
      <c r="AB44" s="50">
        <v>572500</v>
      </c>
      <c r="AC44" s="50">
        <v>289997.5</v>
      </c>
      <c r="AF44">
        <v>27</v>
      </c>
      <c r="AG44">
        <v>5</v>
      </c>
      <c r="AH44">
        <f t="shared" si="0"/>
        <v>2.5</v>
      </c>
    </row>
    <row r="45" spans="1:39" x14ac:dyDescent="0.45">
      <c r="A45" s="44" t="s">
        <v>65</v>
      </c>
      <c r="B45" s="46">
        <v>71.099999999999994</v>
      </c>
      <c r="I45" s="44" t="s">
        <v>28</v>
      </c>
      <c r="J45" s="52">
        <v>5</v>
      </c>
      <c r="K45" s="52">
        <v>7</v>
      </c>
      <c r="L45" s="52">
        <v>8.85</v>
      </c>
      <c r="M45" s="52">
        <v>11.75</v>
      </c>
      <c r="N45" s="52">
        <v>13.0402</v>
      </c>
      <c r="O45" s="52">
        <v>19.327108731409776</v>
      </c>
      <c r="P45" s="52">
        <v>26.38848590930704</v>
      </c>
      <c r="Q45" s="52">
        <v>24.5577072580672</v>
      </c>
      <c r="R45" s="52">
        <v>27.129607670089733</v>
      </c>
      <c r="S45" s="52">
        <v>27.649928327202169</v>
      </c>
      <c r="T45" s="52">
        <v>27.987953350935019</v>
      </c>
      <c r="U45" s="52">
        <v>28.1</v>
      </c>
      <c r="V45" s="52">
        <v>26.706952995831116</v>
      </c>
      <c r="W45" s="52">
        <v>27.6</v>
      </c>
      <c r="X45" s="52">
        <v>26.449413171049773</v>
      </c>
      <c r="Y45" s="52">
        <v>23.200000000000003</v>
      </c>
      <c r="Z45" s="63"/>
      <c r="AB45" s="50">
        <v>572500</v>
      </c>
      <c r="AC45" s="50">
        <v>232000</v>
      </c>
      <c r="AF45">
        <v>30</v>
      </c>
      <c r="AG45">
        <v>3</v>
      </c>
      <c r="AH45">
        <f t="shared" si="0"/>
        <v>1</v>
      </c>
    </row>
    <row r="46" spans="1:39" x14ac:dyDescent="0.45">
      <c r="A46" s="44" t="s">
        <v>64</v>
      </c>
      <c r="B46" s="46">
        <v>70.2</v>
      </c>
      <c r="I46" s="44" t="s">
        <v>29</v>
      </c>
      <c r="J46" s="52">
        <v>12</v>
      </c>
      <c r="K46" s="52">
        <v>18</v>
      </c>
      <c r="L46" s="52">
        <v>21.85</v>
      </c>
      <c r="M46" s="52">
        <v>27.51</v>
      </c>
      <c r="N46" s="52">
        <v>29.738599999999998</v>
      </c>
      <c r="O46" s="52">
        <v>27.84295203523714</v>
      </c>
      <c r="P46" s="52">
        <v>27.924739551606891</v>
      </c>
      <c r="Q46" s="52">
        <v>27.327090724569103</v>
      </c>
      <c r="R46" s="52">
        <v>27.0509559346457</v>
      </c>
      <c r="S46" s="52">
        <v>30.790735581401098</v>
      </c>
      <c r="T46" s="52">
        <v>32.570015623457977</v>
      </c>
      <c r="U46" s="52">
        <v>35.5</v>
      </c>
      <c r="V46" s="52">
        <v>34.593827576830549</v>
      </c>
      <c r="W46" s="52">
        <v>34.4</v>
      </c>
      <c r="X46" s="52">
        <v>32.481245372930076</v>
      </c>
      <c r="Y46" s="52">
        <v>31.6</v>
      </c>
      <c r="Z46" s="63"/>
      <c r="AB46" s="50">
        <v>572500</v>
      </c>
      <c r="AC46" s="50">
        <v>350000</v>
      </c>
      <c r="AF46">
        <v>36</v>
      </c>
      <c r="AG46">
        <v>2</v>
      </c>
      <c r="AH46">
        <f t="shared" si="0"/>
        <v>0.33333333333333331</v>
      </c>
    </row>
    <row r="47" spans="1:39" x14ac:dyDescent="0.45">
      <c r="A47" s="44" t="s">
        <v>64</v>
      </c>
      <c r="B47" s="46">
        <v>81.3</v>
      </c>
      <c r="I47" s="44" t="s">
        <v>30</v>
      </c>
      <c r="J47" s="52">
        <v>18</v>
      </c>
      <c r="K47" s="52">
        <v>17</v>
      </c>
      <c r="L47" s="52">
        <v>20.96</v>
      </c>
      <c r="M47" s="52">
        <v>22.87</v>
      </c>
      <c r="N47" s="52">
        <v>24.66</v>
      </c>
      <c r="O47" s="52">
        <v>26.569149569443379</v>
      </c>
      <c r="P47" s="52">
        <v>24.985859390120925</v>
      </c>
      <c r="Q47" s="52">
        <v>26.737404811752246</v>
      </c>
      <c r="R47" s="52">
        <v>28.416960501785312</v>
      </c>
      <c r="S47" s="52">
        <v>23.454952433147174</v>
      </c>
      <c r="T47" s="52">
        <v>20.440027159014022</v>
      </c>
      <c r="U47" s="52">
        <v>20.7</v>
      </c>
      <c r="V47" s="52">
        <v>21.103315986957153</v>
      </c>
      <c r="W47" s="52">
        <v>21.9</v>
      </c>
      <c r="X47" s="52">
        <v>22.085339995442375</v>
      </c>
      <c r="Y47" s="52">
        <v>23.200000000000003</v>
      </c>
      <c r="Z47" s="63"/>
      <c r="AB47" s="50">
        <v>572500</v>
      </c>
      <c r="AC47" s="50">
        <v>495000</v>
      </c>
      <c r="AF47">
        <v>45</v>
      </c>
      <c r="AG47">
        <v>4</v>
      </c>
      <c r="AH47">
        <f t="shared" si="0"/>
        <v>0.44444444444444442</v>
      </c>
    </row>
    <row r="48" spans="1:39" x14ac:dyDescent="0.45">
      <c r="A48" s="44" t="s">
        <v>65</v>
      </c>
      <c r="B48" s="46">
        <v>78.099999999999994</v>
      </c>
      <c r="I48" s="44" t="s">
        <v>31</v>
      </c>
      <c r="J48" s="52">
        <v>11</v>
      </c>
      <c r="K48" s="52">
        <v>15</v>
      </c>
      <c r="L48" s="52">
        <v>18.29</v>
      </c>
      <c r="M48" s="52">
        <v>20.38</v>
      </c>
      <c r="N48" s="52">
        <v>22.719799999999999</v>
      </c>
      <c r="O48" s="52">
        <v>23.037298257662854</v>
      </c>
      <c r="P48" s="52">
        <v>24.078801291192082</v>
      </c>
      <c r="Q48" s="52">
        <v>25.274247869534555</v>
      </c>
      <c r="R48" s="52">
        <v>25.09049362185598</v>
      </c>
      <c r="S48" s="52">
        <v>21.703462082725444</v>
      </c>
      <c r="T48" s="52">
        <v>21.074779357438512</v>
      </c>
      <c r="U48" s="52">
        <v>19.100000000000001</v>
      </c>
      <c r="V48" s="52">
        <v>17.266120463000398</v>
      </c>
      <c r="W48" s="50">
        <v>17.399999999999999</v>
      </c>
      <c r="X48" s="52">
        <v>18.846206550038826</v>
      </c>
      <c r="Y48" s="52">
        <v>21.7</v>
      </c>
      <c r="Z48" s="63"/>
      <c r="AF48">
        <v>90</v>
      </c>
      <c r="AG48">
        <v>5</v>
      </c>
      <c r="AH48">
        <f>AG48/(AF48-AF47)</f>
        <v>0.1111111111111111</v>
      </c>
    </row>
    <row r="49" spans="1:39" x14ac:dyDescent="0.45">
      <c r="A49" s="44" t="s">
        <v>64</v>
      </c>
      <c r="B49" s="46">
        <v>78.5</v>
      </c>
      <c r="I49" s="64" t="s">
        <v>177</v>
      </c>
      <c r="J49" s="63">
        <f>AVERAGE(J16:J47)</f>
        <v>13.84375</v>
      </c>
      <c r="K49" s="63">
        <f t="shared" ref="K49:Y49" si="1">AVERAGE(K16:K47)</f>
        <v>17.375</v>
      </c>
      <c r="L49" s="63">
        <f t="shared" si="1"/>
        <v>21.186250000000005</v>
      </c>
      <c r="M49" s="63">
        <f t="shared" si="1"/>
        <v>24.220937500000002</v>
      </c>
      <c r="N49" s="63">
        <f t="shared" si="1"/>
        <v>26.873637500000001</v>
      </c>
      <c r="O49" s="63">
        <f t="shared" si="1"/>
        <v>29.631564959048628</v>
      </c>
      <c r="P49" s="63">
        <f t="shared" si="1"/>
        <v>32.302447795011439</v>
      </c>
      <c r="Q49" s="63">
        <f t="shared" si="1"/>
        <v>33.196534526027847</v>
      </c>
      <c r="R49" s="63">
        <f t="shared" si="1"/>
        <v>34.729119765020734</v>
      </c>
      <c r="S49" s="63">
        <f t="shared" si="1"/>
        <v>34.497494208883367</v>
      </c>
      <c r="T49" s="63">
        <f t="shared" si="1"/>
        <v>34.394876788556054</v>
      </c>
      <c r="U49" s="63">
        <f t="shared" si="1"/>
        <v>33.796875000000007</v>
      </c>
      <c r="V49" s="63">
        <f t="shared" si="1"/>
        <v>32.746513118834159</v>
      </c>
      <c r="W49" s="63">
        <f t="shared" si="1"/>
        <v>33.615625000000009</v>
      </c>
      <c r="X49" s="63">
        <f t="shared" si="1"/>
        <v>33.992672830119147</v>
      </c>
      <c r="Y49" s="63">
        <f t="shared" si="1"/>
        <v>34.440624999999997</v>
      </c>
      <c r="Z49" s="63"/>
    </row>
    <row r="50" spans="1:39" x14ac:dyDescent="0.45">
      <c r="A50" s="44" t="s">
        <v>65</v>
      </c>
      <c r="B50" s="46">
        <v>71.400000000000006</v>
      </c>
      <c r="J50" s="63"/>
    </row>
    <row r="51" spans="1:39" x14ac:dyDescent="0.45">
      <c r="A51" s="44" t="s">
        <v>64</v>
      </c>
      <c r="B51" s="46">
        <v>74.400000000000006</v>
      </c>
      <c r="Y51" s="63"/>
    </row>
    <row r="52" spans="1:39" x14ac:dyDescent="0.45">
      <c r="A52" s="44" t="s">
        <v>65</v>
      </c>
      <c r="B52" s="46">
        <v>80.5</v>
      </c>
    </row>
    <row r="53" spans="1:39" x14ac:dyDescent="0.45">
      <c r="A53" s="44" t="s">
        <v>65</v>
      </c>
      <c r="B53" s="46">
        <v>71.3</v>
      </c>
    </row>
    <row r="55" spans="1:39" x14ac:dyDescent="0.45">
      <c r="AG55" t="s">
        <v>197</v>
      </c>
    </row>
    <row r="56" spans="1:39" x14ac:dyDescent="0.45">
      <c r="AG56" t="s">
        <v>145</v>
      </c>
      <c r="AI56" t="s">
        <v>66</v>
      </c>
    </row>
    <row r="58" spans="1:39" x14ac:dyDescent="0.45">
      <c r="AG58" s="52">
        <v>148000</v>
      </c>
      <c r="AI58" s="50">
        <v>85800</v>
      </c>
    </row>
    <row r="59" spans="1:39" x14ac:dyDescent="0.45">
      <c r="AG59" s="52">
        <v>27400</v>
      </c>
      <c r="AI59" s="50">
        <v>18800</v>
      </c>
    </row>
    <row r="60" spans="1:39" x14ac:dyDescent="0.45">
      <c r="AG60" s="52">
        <v>49500</v>
      </c>
      <c r="AI60" s="50">
        <v>33900</v>
      </c>
    </row>
    <row r="61" spans="1:39" x14ac:dyDescent="0.45">
      <c r="AG61" s="52">
        <v>33500</v>
      </c>
      <c r="AI61" s="50">
        <v>21900</v>
      </c>
    </row>
    <row r="62" spans="1:39" x14ac:dyDescent="0.45">
      <c r="AG62" s="52">
        <v>35400</v>
      </c>
      <c r="AI62" s="50">
        <v>22500</v>
      </c>
    </row>
    <row r="63" spans="1:39" x14ac:dyDescent="0.45">
      <c r="AG63" s="52">
        <v>45500</v>
      </c>
      <c r="AI63" s="50">
        <v>29200</v>
      </c>
      <c r="AK63" t="s">
        <v>198</v>
      </c>
      <c r="AL63" t="s">
        <v>191</v>
      </c>
      <c r="AM63" t="s">
        <v>199</v>
      </c>
    </row>
    <row r="64" spans="1:39" x14ac:dyDescent="0.45">
      <c r="AG64" s="52">
        <v>92600</v>
      </c>
      <c r="AI64" s="50">
        <v>45700</v>
      </c>
    </row>
    <row r="65" spans="33:39" x14ac:dyDescent="0.45">
      <c r="AG65" s="52">
        <v>35600</v>
      </c>
      <c r="AI65" s="50">
        <v>23300</v>
      </c>
      <c r="AK65">
        <v>27</v>
      </c>
    </row>
    <row r="66" spans="33:39" x14ac:dyDescent="0.45">
      <c r="AG66" s="52">
        <v>39700</v>
      </c>
      <c r="AI66" s="50">
        <v>26100</v>
      </c>
      <c r="AK66">
        <v>34</v>
      </c>
      <c r="AL66">
        <v>4</v>
      </c>
      <c r="AM66">
        <f>AL66/(AK66-AK65)</f>
        <v>0.5714285714285714</v>
      </c>
    </row>
    <row r="67" spans="33:39" x14ac:dyDescent="0.45">
      <c r="AG67" s="52">
        <v>36200</v>
      </c>
      <c r="AI67" s="50">
        <v>24200</v>
      </c>
      <c r="AK67">
        <v>36</v>
      </c>
      <c r="AL67">
        <v>4</v>
      </c>
      <c r="AM67">
        <f t="shared" ref="AM67:AM73" si="2">AL67/(AK67-AK66)</f>
        <v>2</v>
      </c>
    </row>
    <row r="68" spans="33:39" x14ac:dyDescent="0.45">
      <c r="AG68" s="52">
        <v>40200</v>
      </c>
      <c r="AI68" s="50">
        <v>23300</v>
      </c>
      <c r="AK68">
        <v>38</v>
      </c>
      <c r="AL68">
        <v>4</v>
      </c>
      <c r="AM68">
        <f t="shared" si="2"/>
        <v>2</v>
      </c>
    </row>
    <row r="69" spans="33:39" x14ac:dyDescent="0.45">
      <c r="AG69" s="52">
        <v>43100</v>
      </c>
      <c r="AI69" s="50">
        <v>21500</v>
      </c>
      <c r="AK69">
        <v>41</v>
      </c>
      <c r="AL69">
        <v>4</v>
      </c>
      <c r="AM69">
        <f t="shared" si="2"/>
        <v>1.3333333333333333</v>
      </c>
    </row>
    <row r="70" spans="33:39" x14ac:dyDescent="0.45">
      <c r="AG70" s="52">
        <v>73200</v>
      </c>
      <c r="AI70" s="50">
        <v>36200</v>
      </c>
      <c r="AK70">
        <v>46</v>
      </c>
      <c r="AL70">
        <v>4</v>
      </c>
      <c r="AM70">
        <f t="shared" si="2"/>
        <v>0.8</v>
      </c>
    </row>
    <row r="71" spans="33:39" x14ac:dyDescent="0.45">
      <c r="AG71" s="52">
        <v>43800</v>
      </c>
      <c r="AI71" s="50">
        <v>26100</v>
      </c>
      <c r="AK71">
        <v>60</v>
      </c>
      <c r="AL71">
        <v>5</v>
      </c>
      <c r="AM71">
        <f>AL71/(AK71-AK70)</f>
        <v>0.35714285714285715</v>
      </c>
    </row>
    <row r="72" spans="33:39" x14ac:dyDescent="0.45">
      <c r="AG72" s="52">
        <v>39000</v>
      </c>
      <c r="AI72" s="50">
        <v>26300</v>
      </c>
      <c r="AK72">
        <v>100</v>
      </c>
      <c r="AL72">
        <v>5</v>
      </c>
      <c r="AM72">
        <f t="shared" si="2"/>
        <v>0.125</v>
      </c>
    </row>
    <row r="73" spans="33:39" x14ac:dyDescent="0.45">
      <c r="AG73" s="52">
        <v>35700</v>
      </c>
      <c r="AI73" s="50">
        <v>22800</v>
      </c>
      <c r="AK73">
        <v>180</v>
      </c>
      <c r="AL73">
        <v>3</v>
      </c>
      <c r="AM73">
        <f t="shared" si="2"/>
        <v>3.7499999999999999E-2</v>
      </c>
    </row>
    <row r="74" spans="33:39" x14ac:dyDescent="0.45">
      <c r="AG74" s="52">
        <v>35900</v>
      </c>
      <c r="AI74" s="50">
        <v>23800</v>
      </c>
    </row>
    <row r="75" spans="33:39" x14ac:dyDescent="0.45">
      <c r="AG75" s="52">
        <v>40300</v>
      </c>
      <c r="AI75" s="50">
        <v>24800</v>
      </c>
    </row>
    <row r="76" spans="33:39" x14ac:dyDescent="0.45">
      <c r="AG76" s="52">
        <v>62100</v>
      </c>
      <c r="AI76" s="50">
        <v>36800</v>
      </c>
    </row>
    <row r="77" spans="33:39" x14ac:dyDescent="0.45">
      <c r="AG77" s="52">
        <v>177000</v>
      </c>
      <c r="AI77" s="50">
        <v>84900</v>
      </c>
    </row>
    <row r="78" spans="33:39" x14ac:dyDescent="0.45">
      <c r="AG78" s="52">
        <v>48700</v>
      </c>
      <c r="AI78" s="50">
        <v>28300</v>
      </c>
    </row>
    <row r="79" spans="33:39" x14ac:dyDescent="0.45">
      <c r="AG79" s="52">
        <v>45600</v>
      </c>
      <c r="AI79" s="50">
        <v>26600</v>
      </c>
    </row>
    <row r="80" spans="33:39" x14ac:dyDescent="0.45">
      <c r="AG80" s="52">
        <v>36800</v>
      </c>
      <c r="AI80" s="50">
        <v>21500</v>
      </c>
    </row>
    <row r="81" spans="6:35" x14ac:dyDescent="0.45">
      <c r="AG81" s="52">
        <v>54600</v>
      </c>
      <c r="AI81" s="50">
        <v>31300</v>
      </c>
    </row>
    <row r="82" spans="6:35" x14ac:dyDescent="0.45">
      <c r="AG82" s="52">
        <v>30000</v>
      </c>
      <c r="AI82" s="50">
        <v>17400</v>
      </c>
    </row>
    <row r="83" spans="6:35" x14ac:dyDescent="0.45">
      <c r="AG83" s="52">
        <v>37100</v>
      </c>
      <c r="AI83" s="50">
        <v>24100</v>
      </c>
    </row>
    <row r="84" spans="6:35" x14ac:dyDescent="0.45">
      <c r="AG84" s="52">
        <v>69000</v>
      </c>
      <c r="AI84" s="50">
        <v>42700</v>
      </c>
    </row>
    <row r="85" spans="6:35" x14ac:dyDescent="0.45">
      <c r="AG85" s="52">
        <v>48600</v>
      </c>
      <c r="AI85" s="50">
        <v>25400</v>
      </c>
    </row>
    <row r="86" spans="6:35" x14ac:dyDescent="0.45">
      <c r="AG86" s="52">
        <v>36900</v>
      </c>
      <c r="AI86" s="50">
        <v>24600</v>
      </c>
    </row>
    <row r="87" spans="6:35" x14ac:dyDescent="0.45">
      <c r="AG87" s="52">
        <v>46600</v>
      </c>
      <c r="AI87" s="50">
        <v>28300</v>
      </c>
    </row>
    <row r="88" spans="6:35" x14ac:dyDescent="0.45">
      <c r="Q88" t="s">
        <v>192</v>
      </c>
      <c r="S88" t="s">
        <v>193</v>
      </c>
      <c r="AG88" s="52">
        <v>31900</v>
      </c>
      <c r="AI88" s="50">
        <v>20100</v>
      </c>
    </row>
    <row r="89" spans="6:35" x14ac:dyDescent="0.45">
      <c r="Q89" s="52">
        <v>61100</v>
      </c>
      <c r="S89" s="54" t="e">
        <v>#N/A</v>
      </c>
      <c r="U89" t="s">
        <v>190</v>
      </c>
      <c r="V89" t="s">
        <v>190</v>
      </c>
      <c r="X89" t="s">
        <v>190</v>
      </c>
      <c r="AG89" s="52">
        <v>67900</v>
      </c>
      <c r="AI89" s="50">
        <v>37800</v>
      </c>
    </row>
    <row r="90" spans="6:35" x14ac:dyDescent="0.45">
      <c r="F90" s="48" t="s">
        <v>65</v>
      </c>
      <c r="G90" s="46">
        <v>87.2</v>
      </c>
      <c r="J90" t="s">
        <v>188</v>
      </c>
      <c r="K90" t="s">
        <v>189</v>
      </c>
      <c r="Q90" s="52">
        <v>21800</v>
      </c>
      <c r="S90" s="54">
        <v>54</v>
      </c>
      <c r="U90" t="s">
        <v>194</v>
      </c>
      <c r="V90" s="52">
        <v>21800</v>
      </c>
      <c r="X90" s="54">
        <v>54</v>
      </c>
      <c r="AG90" s="52">
        <v>124000</v>
      </c>
      <c r="AI90" s="50">
        <v>57500</v>
      </c>
    </row>
    <row r="91" spans="6:35" x14ac:dyDescent="0.45">
      <c r="F91" s="44" t="s">
        <v>64</v>
      </c>
      <c r="G91" s="46">
        <v>69.8</v>
      </c>
      <c r="J91" s="46">
        <v>87.2</v>
      </c>
      <c r="K91" s="46">
        <v>69.8</v>
      </c>
      <c r="Q91" s="52">
        <v>27100</v>
      </c>
      <c r="S91" s="54">
        <v>70.099999999999994</v>
      </c>
      <c r="U91" t="s">
        <v>194</v>
      </c>
      <c r="V91" s="52">
        <v>27100</v>
      </c>
      <c r="X91" s="54">
        <v>70.099999999999994</v>
      </c>
    </row>
    <row r="92" spans="6:35" x14ac:dyDescent="0.45">
      <c r="F92" s="44" t="s">
        <v>64</v>
      </c>
      <c r="G92" s="46">
        <v>73.900000000000006</v>
      </c>
      <c r="J92" s="46">
        <v>70.2</v>
      </c>
      <c r="K92" s="46">
        <v>73.900000000000006</v>
      </c>
      <c r="Q92" s="52">
        <v>24400</v>
      </c>
      <c r="S92" s="54">
        <v>55</v>
      </c>
      <c r="U92" t="s">
        <v>194</v>
      </c>
      <c r="V92" s="52">
        <v>24400</v>
      </c>
      <c r="X92" s="54">
        <v>55</v>
      </c>
    </row>
    <row r="93" spans="6:35" ht="14.65" thickBot="1" x14ac:dyDescent="0.5">
      <c r="F93" s="44" t="s">
        <v>64</v>
      </c>
      <c r="G93" s="46">
        <v>75.599999999999994</v>
      </c>
      <c r="J93" s="46">
        <v>72.400000000000006</v>
      </c>
      <c r="K93" s="46">
        <v>75.599999999999994</v>
      </c>
      <c r="Q93" s="52">
        <v>22700</v>
      </c>
      <c r="S93" s="54">
        <v>60</v>
      </c>
      <c r="U93" t="s">
        <v>194</v>
      </c>
      <c r="V93" s="52">
        <v>22700</v>
      </c>
      <c r="X93" s="54">
        <v>60</v>
      </c>
    </row>
    <row r="94" spans="6:35" x14ac:dyDescent="0.45">
      <c r="F94" s="44" t="s">
        <v>64</v>
      </c>
      <c r="G94" s="46">
        <v>72.8</v>
      </c>
      <c r="J94" s="46">
        <v>75.8</v>
      </c>
      <c r="K94" s="46">
        <v>72.8</v>
      </c>
      <c r="Q94" s="52">
        <v>28100</v>
      </c>
      <c r="S94" s="54">
        <v>68</v>
      </c>
      <c r="U94" t="s">
        <v>194</v>
      </c>
      <c r="V94" s="52">
        <v>28100</v>
      </c>
      <c r="X94" s="54">
        <v>68</v>
      </c>
      <c r="AA94" s="70"/>
      <c r="AB94" s="70"/>
      <c r="AC94" s="70"/>
    </row>
    <row r="95" spans="6:35" x14ac:dyDescent="0.45">
      <c r="F95" s="44" t="s">
        <v>64</v>
      </c>
      <c r="G95" s="46">
        <v>79.3</v>
      </c>
      <c r="J95" s="46">
        <v>76.900000000000006</v>
      </c>
      <c r="K95" s="46">
        <v>79.3</v>
      </c>
      <c r="Q95" s="52">
        <v>33100</v>
      </c>
      <c r="S95" s="54">
        <v>56.4</v>
      </c>
      <c r="U95" t="s">
        <v>194</v>
      </c>
      <c r="V95" s="52">
        <v>33100</v>
      </c>
      <c r="X95" s="54">
        <v>56.4</v>
      </c>
    </row>
    <row r="96" spans="6:35" ht="14.65" thickBot="1" x14ac:dyDescent="0.5">
      <c r="F96" s="44" t="s">
        <v>65</v>
      </c>
      <c r="G96" s="46">
        <v>70.2</v>
      </c>
      <c r="J96" s="46">
        <v>77.099999999999994</v>
      </c>
      <c r="K96" s="46">
        <v>76.099999999999994</v>
      </c>
      <c r="Q96" s="52">
        <v>25100</v>
      </c>
      <c r="S96" s="54">
        <v>59.6</v>
      </c>
      <c r="U96" t="s">
        <v>194</v>
      </c>
      <c r="V96" s="52">
        <v>25100</v>
      </c>
      <c r="X96" s="54">
        <v>59.6</v>
      </c>
      <c r="AA96" s="69"/>
      <c r="AB96" s="69"/>
      <c r="AC96" s="69"/>
    </row>
    <row r="97" spans="6:24" x14ac:dyDescent="0.45">
      <c r="F97" s="44" t="s">
        <v>64</v>
      </c>
      <c r="G97" s="46">
        <v>76.099999999999994</v>
      </c>
      <c r="J97" s="46">
        <v>65.900000000000006</v>
      </c>
      <c r="K97" s="46">
        <v>73</v>
      </c>
      <c r="Q97" s="52">
        <v>24600</v>
      </c>
      <c r="S97" s="54">
        <v>62.1</v>
      </c>
      <c r="U97" t="s">
        <v>194</v>
      </c>
      <c r="V97" s="52">
        <v>24600</v>
      </c>
      <c r="X97" s="54">
        <v>62.1</v>
      </c>
    </row>
    <row r="98" spans="6:24" x14ac:dyDescent="0.45">
      <c r="F98" s="44" t="s">
        <v>64</v>
      </c>
      <c r="G98" s="46">
        <v>73</v>
      </c>
      <c r="J98" s="46">
        <v>78.2</v>
      </c>
      <c r="K98" s="46">
        <v>65.900000000000006</v>
      </c>
      <c r="Q98" s="52">
        <v>25300</v>
      </c>
      <c r="S98" s="54">
        <v>54.5</v>
      </c>
      <c r="U98" t="s">
        <v>194</v>
      </c>
      <c r="V98" s="52">
        <v>25300</v>
      </c>
      <c r="X98" s="54">
        <v>54.5</v>
      </c>
    </row>
    <row r="99" spans="6:24" x14ac:dyDescent="0.45">
      <c r="F99" s="44" t="s">
        <v>64</v>
      </c>
      <c r="G99" s="46">
        <v>65.900000000000006</v>
      </c>
      <c r="J99" s="46">
        <v>79.900000000000006</v>
      </c>
      <c r="K99" s="46">
        <v>76.8</v>
      </c>
      <c r="Q99" s="52">
        <v>24600</v>
      </c>
      <c r="S99" s="54">
        <v>57.7</v>
      </c>
      <c r="U99" t="s">
        <v>194</v>
      </c>
      <c r="V99" s="52">
        <v>24600</v>
      </c>
      <c r="X99" s="54">
        <v>57.7</v>
      </c>
    </row>
    <row r="100" spans="6:24" x14ac:dyDescent="0.45">
      <c r="F100" s="44" t="s">
        <v>64</v>
      </c>
      <c r="G100" s="46">
        <v>76.8</v>
      </c>
      <c r="J100" s="46">
        <v>71.099999999999994</v>
      </c>
      <c r="K100" s="46">
        <v>68.599999999999994</v>
      </c>
      <c r="M100" t="s">
        <v>195</v>
      </c>
      <c r="N100" t="s">
        <v>196</v>
      </c>
      <c r="Q100" s="52">
        <v>26000</v>
      </c>
      <c r="S100" s="54">
        <v>60.4</v>
      </c>
      <c r="U100" t="s">
        <v>194</v>
      </c>
      <c r="V100" s="52">
        <v>26000</v>
      </c>
      <c r="X100" s="54">
        <v>60.4</v>
      </c>
    </row>
    <row r="101" spans="6:24" x14ac:dyDescent="0.45">
      <c r="F101" s="44" t="s">
        <v>65</v>
      </c>
      <c r="G101" s="46">
        <v>72.400000000000006</v>
      </c>
      <c r="J101" s="46">
        <v>78.099999999999994</v>
      </c>
      <c r="K101" s="46">
        <v>75.2</v>
      </c>
      <c r="M101" s="54">
        <v>55.4</v>
      </c>
      <c r="N101" s="52">
        <v>20800</v>
      </c>
      <c r="Q101" s="52">
        <v>30100</v>
      </c>
      <c r="S101" s="54">
        <v>62.6</v>
      </c>
      <c r="U101" t="s">
        <v>194</v>
      </c>
      <c r="V101" s="52">
        <v>30100</v>
      </c>
      <c r="X101" s="54">
        <v>62.6</v>
      </c>
    </row>
    <row r="102" spans="6:24" x14ac:dyDescent="0.45">
      <c r="F102" s="44" t="s">
        <v>65</v>
      </c>
      <c r="G102" s="46">
        <v>75.8</v>
      </c>
      <c r="J102" s="46">
        <v>71.400000000000006</v>
      </c>
      <c r="K102" s="46">
        <v>72.400000000000006</v>
      </c>
      <c r="M102" s="54">
        <v>55.9</v>
      </c>
      <c r="N102" s="52">
        <v>21100</v>
      </c>
      <c r="Q102" s="52">
        <v>25800</v>
      </c>
      <c r="S102" s="54">
        <v>54.6</v>
      </c>
      <c r="U102" t="s">
        <v>194</v>
      </c>
      <c r="V102" s="52">
        <v>25800</v>
      </c>
      <c r="X102" s="54">
        <v>54.6</v>
      </c>
    </row>
    <row r="103" spans="6:24" x14ac:dyDescent="0.45">
      <c r="F103" s="44" t="s">
        <v>65</v>
      </c>
      <c r="G103" s="46">
        <v>76.900000000000006</v>
      </c>
      <c r="J103" s="46">
        <v>80.5</v>
      </c>
      <c r="K103" s="46">
        <v>71.8</v>
      </c>
      <c r="M103" s="54">
        <v>55.1</v>
      </c>
      <c r="N103" s="52">
        <v>21000</v>
      </c>
      <c r="Q103" s="52">
        <v>26100</v>
      </c>
      <c r="S103" s="54">
        <v>60.5</v>
      </c>
      <c r="U103" t="s">
        <v>194</v>
      </c>
      <c r="V103" s="52">
        <v>26100</v>
      </c>
      <c r="X103" s="54">
        <v>60.5</v>
      </c>
    </row>
    <row r="104" spans="6:24" x14ac:dyDescent="0.45">
      <c r="F104" s="44" t="s">
        <v>64</v>
      </c>
      <c r="G104" s="46">
        <v>68.599999999999994</v>
      </c>
      <c r="J104" s="46">
        <v>70.2</v>
      </c>
      <c r="K104" s="46">
        <v>78.2</v>
      </c>
      <c r="M104" s="54">
        <v>54.2</v>
      </c>
      <c r="N104" s="52">
        <v>21200</v>
      </c>
      <c r="Q104" s="52">
        <v>24900</v>
      </c>
      <c r="S104" s="54">
        <v>57.7</v>
      </c>
      <c r="U104" t="s">
        <v>194</v>
      </c>
      <c r="V104" s="52">
        <v>24900</v>
      </c>
      <c r="X104" s="54">
        <v>57.7</v>
      </c>
    </row>
    <row r="105" spans="6:24" x14ac:dyDescent="0.45">
      <c r="F105" s="44" t="s">
        <v>64</v>
      </c>
      <c r="G105" s="46">
        <v>75.2</v>
      </c>
      <c r="K105" s="46">
        <v>80.3</v>
      </c>
      <c r="M105" s="54">
        <v>55.1</v>
      </c>
      <c r="N105" s="52">
        <v>20900</v>
      </c>
      <c r="Q105" s="52">
        <v>25300</v>
      </c>
      <c r="S105" s="54">
        <v>57.5</v>
      </c>
      <c r="U105" t="s">
        <v>194</v>
      </c>
      <c r="V105" s="52">
        <v>25300</v>
      </c>
      <c r="X105" s="54">
        <v>57.5</v>
      </c>
    </row>
    <row r="106" spans="6:24" x14ac:dyDescent="0.45">
      <c r="F106" s="44" t="s">
        <v>64</v>
      </c>
      <c r="G106" s="46">
        <v>72.400000000000006</v>
      </c>
      <c r="K106" s="46">
        <v>70.2</v>
      </c>
      <c r="M106" s="54">
        <v>58.2</v>
      </c>
      <c r="N106" s="52">
        <v>23200</v>
      </c>
      <c r="Q106" s="52">
        <v>24700</v>
      </c>
      <c r="S106" s="54">
        <v>65.2</v>
      </c>
      <c r="U106" t="s">
        <v>194</v>
      </c>
      <c r="V106" s="52">
        <v>24700</v>
      </c>
      <c r="X106" s="54">
        <v>65.2</v>
      </c>
    </row>
    <row r="107" spans="6:24" x14ac:dyDescent="0.45">
      <c r="F107" s="44" t="s">
        <v>64</v>
      </c>
      <c r="G107" s="46">
        <v>71.8</v>
      </c>
      <c r="K107" s="46">
        <v>81.3</v>
      </c>
      <c r="M107" s="54">
        <v>60.9</v>
      </c>
      <c r="N107" s="52">
        <v>26400</v>
      </c>
      <c r="Q107" s="52">
        <v>31000</v>
      </c>
      <c r="S107" s="54">
        <v>57.9</v>
      </c>
      <c r="U107" t="s">
        <v>194</v>
      </c>
      <c r="V107" s="52">
        <v>31000</v>
      </c>
      <c r="X107" s="54">
        <v>57.9</v>
      </c>
    </row>
    <row r="108" spans="6:24" x14ac:dyDescent="0.45">
      <c r="F108" s="44" t="s">
        <v>65</v>
      </c>
      <c r="G108" s="46">
        <v>77.099999999999994</v>
      </c>
      <c r="K108" s="46">
        <v>78.5</v>
      </c>
      <c r="M108" s="54">
        <v>59.9</v>
      </c>
      <c r="N108" s="52">
        <v>24400</v>
      </c>
      <c r="Q108" s="52">
        <v>38700</v>
      </c>
      <c r="S108" s="54">
        <v>67.2</v>
      </c>
      <c r="U108" t="s">
        <v>194</v>
      </c>
      <c r="V108" s="52">
        <v>38700</v>
      </c>
      <c r="X108" s="54">
        <v>67.2</v>
      </c>
    </row>
    <row r="109" spans="6:24" x14ac:dyDescent="0.45">
      <c r="F109" s="44" t="s">
        <v>65</v>
      </c>
      <c r="G109" s="46">
        <v>65.900000000000006</v>
      </c>
      <c r="K109" s="46">
        <v>74.400000000000006</v>
      </c>
      <c r="M109" s="54">
        <v>58</v>
      </c>
      <c r="N109" s="52">
        <v>21600</v>
      </c>
      <c r="Q109" s="52">
        <v>29100</v>
      </c>
      <c r="S109" s="54">
        <v>73.2</v>
      </c>
      <c r="U109" t="s">
        <v>194</v>
      </c>
      <c r="V109" s="52">
        <v>29100</v>
      </c>
      <c r="X109" s="54">
        <v>73.2</v>
      </c>
    </row>
    <row r="110" spans="6:24" x14ac:dyDescent="0.45">
      <c r="F110" s="44" t="s">
        <v>64</v>
      </c>
      <c r="G110" s="46">
        <v>78.2</v>
      </c>
      <c r="Q110" s="52">
        <v>27300</v>
      </c>
      <c r="S110" s="54">
        <v>56.5</v>
      </c>
      <c r="U110" t="s">
        <v>194</v>
      </c>
      <c r="V110" s="52">
        <v>27300</v>
      </c>
      <c r="X110" s="54">
        <v>56.5</v>
      </c>
    </row>
    <row r="111" spans="6:24" x14ac:dyDescent="0.45">
      <c r="F111" s="44" t="s">
        <v>65</v>
      </c>
      <c r="G111" s="46">
        <v>78.2</v>
      </c>
      <c r="Q111" s="52">
        <v>24900</v>
      </c>
      <c r="S111" s="54">
        <v>51.9</v>
      </c>
      <c r="U111" t="s">
        <v>194</v>
      </c>
      <c r="V111" s="52">
        <v>24900</v>
      </c>
      <c r="X111" s="54">
        <v>51.9</v>
      </c>
    </row>
    <row r="112" spans="6:24" x14ac:dyDescent="0.45">
      <c r="F112" s="44" t="s">
        <v>65</v>
      </c>
      <c r="G112" s="46">
        <v>79.900000000000006</v>
      </c>
      <c r="J112" t="s">
        <v>189</v>
      </c>
      <c r="K112" s="68">
        <f>SUM(G91,G92,G93,G94,G95,G97,G98,G99,G100,G104,G105,G106,G107,G110,G113,G115,G116,G118,G120)</f>
        <v>1414.1</v>
      </c>
      <c r="M112">
        <f xml:space="preserve"> CORREL(M101:M109, N101:N109)</f>
        <v>0.92087523492007139</v>
      </c>
      <c r="Q112" s="52">
        <v>27600</v>
      </c>
      <c r="S112" s="54">
        <v>60</v>
      </c>
      <c r="U112" t="s">
        <v>194</v>
      </c>
      <c r="V112" s="52">
        <v>27600</v>
      </c>
      <c r="X112" s="54">
        <v>60</v>
      </c>
    </row>
    <row r="113" spans="6:24" x14ac:dyDescent="0.45">
      <c r="F113" s="44" t="s">
        <v>64</v>
      </c>
      <c r="G113" s="46">
        <v>80.3</v>
      </c>
      <c r="K113">
        <f>K112/19</f>
        <v>74.426315789473676</v>
      </c>
      <c r="Q113" s="52">
        <v>20200</v>
      </c>
      <c r="S113" s="54">
        <v>59.4</v>
      </c>
      <c r="U113" t="s">
        <v>194</v>
      </c>
      <c r="V113" s="52">
        <v>20200</v>
      </c>
      <c r="X113" s="54">
        <v>59.4</v>
      </c>
    </row>
    <row r="114" spans="6:24" x14ac:dyDescent="0.45">
      <c r="F114" s="44" t="s">
        <v>65</v>
      </c>
      <c r="G114" s="46">
        <v>71.099999999999994</v>
      </c>
      <c r="Q114" s="52">
        <v>25700</v>
      </c>
      <c r="S114" s="54">
        <v>63.4</v>
      </c>
      <c r="U114" t="s">
        <v>194</v>
      </c>
      <c r="V114" s="52">
        <v>25700</v>
      </c>
      <c r="X114" s="54">
        <v>63.4</v>
      </c>
    </row>
    <row r="115" spans="6:24" x14ac:dyDescent="0.45">
      <c r="F115" s="44" t="s">
        <v>64</v>
      </c>
      <c r="G115" s="46">
        <v>70.2</v>
      </c>
      <c r="J115" t="s">
        <v>188</v>
      </c>
      <c r="K115" s="68">
        <f>SUM(G90,G96,G101,G102,G103,G108,G109,G111,G112,G114,G117,G119,G121,G122)</f>
        <v>1054.9000000000001</v>
      </c>
      <c r="Q115" s="52">
        <v>35800</v>
      </c>
      <c r="S115" s="54">
        <v>64.7</v>
      </c>
      <c r="U115" t="s">
        <v>194</v>
      </c>
      <c r="V115" s="52">
        <v>35800</v>
      </c>
      <c r="X115" s="54">
        <v>64.7</v>
      </c>
    </row>
    <row r="116" spans="6:24" x14ac:dyDescent="0.45">
      <c r="F116" s="44" t="s">
        <v>64</v>
      </c>
      <c r="G116" s="46">
        <v>81.3</v>
      </c>
      <c r="K116">
        <f>K115/14</f>
        <v>75.350000000000009</v>
      </c>
      <c r="Q116" s="52">
        <v>27700</v>
      </c>
      <c r="S116" s="54">
        <v>64.3</v>
      </c>
      <c r="U116" t="s">
        <v>194</v>
      </c>
      <c r="V116" s="52">
        <v>27700</v>
      </c>
      <c r="X116" s="54">
        <v>64.3</v>
      </c>
    </row>
    <row r="117" spans="6:24" x14ac:dyDescent="0.45">
      <c r="F117" s="44" t="s">
        <v>65</v>
      </c>
      <c r="G117" s="46">
        <v>78.099999999999994</v>
      </c>
      <c r="Q117" s="52">
        <v>25900</v>
      </c>
      <c r="S117" s="54">
        <v>70.400000000000006</v>
      </c>
      <c r="U117" t="s">
        <v>194</v>
      </c>
      <c r="V117" s="52">
        <v>25900</v>
      </c>
      <c r="X117" s="54">
        <v>70.400000000000006</v>
      </c>
    </row>
    <row r="118" spans="6:24" x14ac:dyDescent="0.45">
      <c r="F118" s="44" t="s">
        <v>64</v>
      </c>
      <c r="G118" s="46">
        <v>78.5</v>
      </c>
      <c r="Q118" s="52">
        <v>26600</v>
      </c>
      <c r="S118" s="54">
        <v>64.599999999999994</v>
      </c>
      <c r="U118" t="s">
        <v>194</v>
      </c>
      <c r="V118" s="52">
        <v>26600</v>
      </c>
      <c r="X118" s="54">
        <v>64.599999999999994</v>
      </c>
    </row>
    <row r="119" spans="6:24" x14ac:dyDescent="0.45">
      <c r="F119" s="44" t="s">
        <v>65</v>
      </c>
      <c r="G119" s="46">
        <v>71.400000000000006</v>
      </c>
      <c r="Q119" s="52">
        <v>22700</v>
      </c>
      <c r="S119" s="54">
        <v>57.4</v>
      </c>
      <c r="U119" t="s">
        <v>194</v>
      </c>
      <c r="V119" s="52">
        <v>22700</v>
      </c>
      <c r="X119" s="54">
        <v>57.4</v>
      </c>
    </row>
    <row r="120" spans="6:24" x14ac:dyDescent="0.45">
      <c r="F120" s="44" t="s">
        <v>64</v>
      </c>
      <c r="G120" s="46">
        <v>74.400000000000006</v>
      </c>
      <c r="Q120" s="52">
        <v>32900</v>
      </c>
      <c r="S120" s="54">
        <v>58.2</v>
      </c>
      <c r="U120" t="s">
        <v>194</v>
      </c>
      <c r="V120" s="52">
        <v>32900</v>
      </c>
      <c r="X120" s="54">
        <v>58.2</v>
      </c>
    </row>
    <row r="121" spans="6:24" x14ac:dyDescent="0.45">
      <c r="F121" s="44" t="s">
        <v>65</v>
      </c>
      <c r="G121" s="46">
        <v>80.5</v>
      </c>
      <c r="Q121" s="52">
        <v>35100</v>
      </c>
      <c r="S121" s="54">
        <v>67.5</v>
      </c>
      <c r="U121" t="s">
        <v>194</v>
      </c>
      <c r="V121" s="52">
        <v>35100</v>
      </c>
      <c r="X121" s="54">
        <v>67.5</v>
      </c>
    </row>
    <row r="122" spans="6:24" x14ac:dyDescent="0.45">
      <c r="F122" s="44" t="s">
        <v>65</v>
      </c>
      <c r="G122" s="46">
        <v>70.2</v>
      </c>
    </row>
    <row r="124" spans="6:24" x14ac:dyDescent="0.45">
      <c r="V124">
        <f>CORREL(V90:V121, X90:X121)</f>
        <v>0.37429225269968841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2CC8ECBAA3C14DB9EB3C6847F5E627" ma:contentTypeVersion="1" ma:contentTypeDescription="Create a new document." ma:contentTypeScope="" ma:versionID="9dac07b740a63ee00acd36102415db2f">
  <xsd:schema xmlns:xsd="http://www.w3.org/2001/XMLSchema" xmlns:xs="http://www.w3.org/2001/XMLSchema" xmlns:p="http://schemas.microsoft.com/office/2006/metadata/properties" xmlns:ns2="5096dbb1-ae45-41c0-b074-bb5347efb1e6" targetNamespace="http://schemas.microsoft.com/office/2006/metadata/properties" ma:root="true" ma:fieldsID="64e6339126b9a1702f8a1d894a35d4b1" ns2:_="">
    <xsd:import namespace="5096dbb1-ae45-41c0-b074-bb5347efb1e6"/>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96dbb1-ae45-41c0-b074-bb5347efb1e6"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5096dbb1-ae45-41c0-b074-bb5347efb1e6" xsi:nil="true"/>
  </documentManagement>
</p:properties>
</file>

<file path=customXml/itemProps1.xml><?xml version="1.0" encoding="utf-8"?>
<ds:datastoreItem xmlns:ds="http://schemas.openxmlformats.org/officeDocument/2006/customXml" ds:itemID="{2B4FFE65-680D-406A-8197-2CED4F5BFA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96dbb1-ae45-41c0-b074-bb5347ef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E2D7BF-033F-48BD-ABB4-8181D8C809A0}">
  <ds:schemaRefs>
    <ds:schemaRef ds:uri="http://schemas.microsoft.com/sharepoint/v3/contenttype/forms"/>
  </ds:schemaRefs>
</ds:datastoreItem>
</file>

<file path=customXml/itemProps3.xml><?xml version="1.0" encoding="utf-8"?>
<ds:datastoreItem xmlns:ds="http://schemas.openxmlformats.org/officeDocument/2006/customXml" ds:itemID="{D57F34C6-EE59-4D32-AAF9-2E67A60394A4}">
  <ds:schemaRefs>
    <ds:schemaRef ds:uri="http://www.w3.org/XML/1998/namespace"/>
    <ds:schemaRef ds:uri="http://purl.org/dc/elements/1.1/"/>
    <ds:schemaRef ds:uri="http://schemas.microsoft.com/office/2006/metadata/properties"/>
    <ds:schemaRef ds:uri="http://schemas.openxmlformats.org/package/2006/metadata/core-properties"/>
    <ds:schemaRef ds:uri="http://purl.org/dc/dcmitype/"/>
    <ds:schemaRef ds:uri="http://schemas.microsoft.com/office/2006/documentManagement/types"/>
    <ds:schemaRef ds:uri="5096dbb1-ae45-41c0-b074-bb5347efb1e6"/>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 Sheet</vt:lpstr>
      <vt:lpstr>data</vt:lpstr>
      <vt:lpstr>notes</vt:lpstr>
      <vt:lpstr>'Information Sheet'!Print_Titles</vt:lpstr>
    </vt:vector>
  </TitlesOfParts>
  <Company>OCR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large-data-set-lds_5-h630-2022-h640-2023-pre-release-data-mei</dc:title>
  <dc:subject>A Level; AS Level Mathematics B (MEI) </dc:subject>
  <dc:creator>Stella Dudzic</dc:creator>
  <cp:keywords>H630;H640;large data set 5; pre-release material</cp:keywords>
  <cp:lastModifiedBy>Tamanna Kar</cp:lastModifiedBy>
  <cp:lastPrinted>2020-05-22T17:01:48Z</cp:lastPrinted>
  <dcterms:created xsi:type="dcterms:W3CDTF">2017-03-30T07:28:10Z</dcterms:created>
  <dcterms:modified xsi:type="dcterms:W3CDTF">2023-01-20T12:35:58Z</dcterms:modified>
  <cp:category>Pre-release  material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0x010100BB2CC8ECBAA3C14DB9EB3C6847F5E627</vt:lpwstr>
  </property>
</Properties>
</file>