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n.rim\Downloads\"/>
    </mc:Choice>
  </mc:AlternateContent>
  <xr:revisionPtr revIDLastSave="0" documentId="13_ncr:1_{FC07FBCB-71CA-471C-92D9-E648B3B362CB}" xr6:coauthVersionLast="47" xr6:coauthVersionMax="47" xr10:uidLastSave="{00000000-0000-0000-0000-000000000000}"/>
  <bookViews>
    <workbookView xWindow="28690" yWindow="-110" windowWidth="38620" windowHeight="21100" xr2:uid="{25E8ACD6-C9F0-4828-AAC2-6BEC79C8E8F4}"/>
  </bookViews>
  <sheets>
    <sheet name="EA_MD" sheetId="1" r:id="rId1"/>
    <sheet name="DREF_MD" sheetId="3" r:id="rId2"/>
    <sheet name="MCMR_MD" sheetId="4" r:id="rId3"/>
    <sheet name="Protracted_MD" sheetId="5" r:id="rId4"/>
    <sheet name="Lists" sheetId="2" r:id="rId5"/>
    <sheet name="Time frames and target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5" l="1"/>
  <c r="F3" i="5"/>
  <c r="A2" i="5"/>
  <c r="F2" i="5"/>
  <c r="A2" i="4"/>
  <c r="A3" i="4"/>
  <c r="A4" i="4"/>
  <c r="F2" i="4"/>
  <c r="F3" i="4"/>
  <c r="F4" i="4"/>
  <c r="A2" i="3"/>
  <c r="A3" i="3"/>
  <c r="A4" i="3"/>
  <c r="A5" i="3"/>
  <c r="A6" i="3"/>
  <c r="F2" i="3"/>
  <c r="F3" i="3"/>
  <c r="F4" i="3"/>
  <c r="F5" i="3"/>
  <c r="F6" i="3"/>
  <c r="A6" i="1"/>
  <c r="A5" i="1"/>
  <c r="A4" i="1"/>
  <c r="A3" i="1"/>
  <c r="A2" i="1"/>
</calcChain>
</file>

<file path=xl/sharedStrings.xml><?xml version="1.0" encoding="utf-8"?>
<sst xmlns="http://schemas.openxmlformats.org/spreadsheetml/2006/main" count="1260" uniqueCount="925">
  <si>
    <t>Ref</t>
  </si>
  <si>
    <t>Region</t>
  </si>
  <si>
    <t>Country</t>
  </si>
  <si>
    <t>Appeal Code</t>
  </si>
  <si>
    <t xml:space="preserve">Appeal Name </t>
  </si>
  <si>
    <t xml:space="preserve">Disaster Type </t>
  </si>
  <si>
    <t xml:space="preserve">Classification </t>
  </si>
  <si>
    <t xml:space="preserve">EWTS Varient </t>
  </si>
  <si>
    <t xml:space="preserve">Trigger Date </t>
  </si>
  <si>
    <t>Initial needs assessments completed and disseminated within 72 hours​ of the event.</t>
  </si>
  <si>
    <t>Disaster Brief done to inform the FAD between 48-72 h</t>
  </si>
  <si>
    <t xml:space="preserve">EA is launched within 24 hours after the FAD has been approved (or within 48 hours after field report was published). </t>
  </si>
  <si>
    <t xml:space="preserve">Operational Strategy validated 7 days after the EA </t>
  </si>
  <si>
    <t>A resource mobilization plan is developed and approved within 2 weeks of the EA</t>
  </si>
  <si>
    <t>IFRC having the green light from the receiving NS to deploy RR 24h after the disaster</t>
  </si>
  <si>
    <t xml:space="preserve">RR personnel Alert sent within 12h of the request </t>
  </si>
  <si>
    <t>Key initial longer-term positions identified by operational leadership and requested via submission in the HR system, one week after the EA publication</t>
  </si>
  <si>
    <t>Once approved in the HR system and pre-classified JD provided, HR advertises key initial longer-term positions within 48 hours.</t>
  </si>
  <si>
    <t>Hold a mini summit within 48 h of the disaster</t>
  </si>
  <si>
    <t>Appropriate membership coordination is in place after 24h of disaster</t>
  </si>
  <si>
    <t>Supply chain plan developed between logs and ops coordinator within 1 week of the approved EA</t>
  </si>
  <si>
    <t>NFI (or emergencies items) being delivered to the country in 3 days since the approval of the  Requistion</t>
  </si>
  <si>
    <t>After PFA  is signed by both parties, HoD/project manager to process the Request for Payment to be sent to Treasury within 10 days of DREF/ EA approval</t>
  </si>
  <si>
    <t>Bank transfer process by IFRC to the NS within 24h after the request for payment is received/approved</t>
  </si>
  <si>
    <t>Confirmation from the NSs of the funds received to be obtained within 3 working days from the value date of the transfer</t>
  </si>
  <si>
    <t xml:space="preserve">% of targeted population receiving assistance </t>
  </si>
  <si>
    <t>% implementation rate of available budget</t>
  </si>
  <si>
    <t>Operation is MSR (v.2021) compliant</t>
  </si>
  <si>
    <t>If the country is not MSR, enough resource (HR/Funds) have been allocated to operate in a Red/orange security phase areas</t>
  </si>
  <si>
    <t xml:space="preserve">Identification of 1st rotation RR personnel within 48h of the alert </t>
  </si>
  <si>
    <t xml:space="preserve">Fully approved and submitted requisitions for NFIs within 1 week of the EA (when relevant) </t>
  </si>
  <si>
    <t>Project Funding Agreements (PFA) signed by the NS and the IFRC no longer than 7 days from the DREF/EA approval</t>
  </si>
  <si>
    <t>First round of payment received to the target beneficiaries four weeks after the EA launch for sudden onset (when relevant and when CVA is planned)</t>
  </si>
  <si>
    <t>Africa</t>
  </si>
  <si>
    <t>Asia</t>
  </si>
  <si>
    <t xml:space="preserve">Americas </t>
  </si>
  <si>
    <t>Europe</t>
  </si>
  <si>
    <t>Global</t>
  </si>
  <si>
    <t>Yellow</t>
  </si>
  <si>
    <t>Orange</t>
  </si>
  <si>
    <t>Red</t>
  </si>
  <si>
    <t>Emergency Appeal</t>
  </si>
  <si>
    <t>DREF</t>
  </si>
  <si>
    <t>Multi Country</t>
  </si>
  <si>
    <t>Multi Regional</t>
  </si>
  <si>
    <t xml:space="preserve">Protracted </t>
  </si>
  <si>
    <t>Biological Emergency</t>
  </si>
  <si>
    <t>Chemical Emergency</t>
  </si>
  <si>
    <t>Civil Unrest</t>
  </si>
  <si>
    <t>Cold Wave</t>
  </si>
  <si>
    <t>Complex Emergency</t>
  </si>
  <si>
    <t>Drought</t>
  </si>
  <si>
    <t>Earthquake</t>
  </si>
  <si>
    <t>Epidemic</t>
  </si>
  <si>
    <t>Fire</t>
  </si>
  <si>
    <t>Flood</t>
  </si>
  <si>
    <t>Food Insecurity</t>
  </si>
  <si>
    <t>Heat Wave</t>
  </si>
  <si>
    <t>Insect Infestation</t>
  </si>
  <si>
    <t>Landslide</t>
  </si>
  <si>
    <t>Other</t>
  </si>
  <si>
    <t>Pluvial/Flash Flood</t>
  </si>
  <si>
    <t xml:space="preserve">Radiological Emergency </t>
  </si>
  <si>
    <t>Transport Accident</t>
  </si>
  <si>
    <t>Transport Emergency</t>
  </si>
  <si>
    <t>Tsunami</t>
  </si>
  <si>
    <t>Volcanic Eruption</t>
  </si>
  <si>
    <t>Cyclone</t>
  </si>
  <si>
    <t xml:space="preserve">Population Movement </t>
  </si>
  <si>
    <t>Storm Surge</t>
  </si>
  <si>
    <t>MENA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</si>
  <si>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</si>
  <si>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</si>
  <si>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</si>
  <si>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</si>
  <si>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</si>
  <si>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</si>
  <si>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</si>
  <si>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</si>
  <si>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</si>
  <si>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</si>
  <si>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</si>
  <si>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</si>
  <si>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</si>
  <si>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</si>
  <si>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</si>
  <si>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</si>
  <si>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</si>
  <si>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</si>
  <si>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</si>
  <si>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</si>
  <si>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</si>
  <si>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</si>
  <si>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</si>
  <si>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</si>
  <si>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Bouvet Island</t>
  </si>
  <si>
    <t>Brazil</t>
  </si>
  <si>
    <t>British Indian Ocean Territory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</si>
  <si>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</si>
  <si>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</si>
  <si>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</si>
  <si>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</si>
  <si>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</si>
  <si>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</si>
  <si>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</si>
  <si>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</si>
  <si>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</si>
  <si>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</si>
  <si>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</si>
  <si>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</si>
  <si>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</si>
  <si>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</si>
  <si>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</si>
  <si>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</si>
  <si>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</si>
  <si>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</si>
  <si>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</t>
  </si>
  <si>
    <t>Cook Islands</t>
  </si>
  <si>
    <t>Costa Rica</t>
  </si>
  <si>
    <t>Croatia</t>
  </si>
  <si>
    <t>Cuba</t>
  </si>
  <si>
    <t>Cyprus</t>
  </si>
  <si>
    <t>Czech Republic</t>
  </si>
  <si>
    <t>Côte d'Ivoire</t>
  </si>
  <si>
    <t>Democratic People's Republic of Korea</t>
  </si>
  <si>
    <t>Democratic Republic of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</si>
  <si>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</si>
  <si>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</si>
  <si>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</si>
  <si>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</si>
  <si>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</si>
  <si>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</si>
  <si>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</si>
  <si>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</si>
  <si>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</si>
  <si>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</si>
  <si>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Eswatini, Kingdom of</t>
  </si>
  <si>
    <t>Ethiopia</t>
  </si>
  <si>
    <t>Falkland Islands (Malvinas)</t>
  </si>
  <si>
    <t>Faroe Islands</t>
  </si>
  <si>
    <t>Fiji</t>
  </si>
  <si>
    <t>Finland</t>
  </si>
  <si>
    <t>France</t>
  </si>
  <si>
    <t>Gabon</t>
  </si>
  <si>
    <t>Gambia, Republic of The</t>
  </si>
  <si>
    <t>Georgia</t>
  </si>
  <si>
    <t>Germany</t>
  </si>
  <si>
    <t>Ghana</t>
  </si>
  <si>
    <t>Greece</t>
  </si>
  <si>
    <t>Greenland</t>
  </si>
  <si>
    <t>Grenada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</si>
  <si>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</si>
  <si>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</si>
  <si>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</si>
  <si>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</si>
  <si>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</si>
  <si>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</si>
  <si>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</si>
  <si>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</si>
  <si>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Honduras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</si>
  <si>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</si>
  <si>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</si>
  <si>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</si>
  <si>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</si>
  <si>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</si>
  <si>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</si>
  <si>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</si>
  <si>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</si>
  <si>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</si>
  <si>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</si>
  <si>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</si>
  <si>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</si>
  <si>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</si>
  <si>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</si>
  <si>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</si>
  <si>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</si>
  <si>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</si>
  <si>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</si>
  <si>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</si>
  <si>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</si>
  <si>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</si>
  <si>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</si>
  <si>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</si>
  <si>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</si>
  <si>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</si>
  <si>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</si>
  <si>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</si>
  <si>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</si>
  <si>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</si>
  <si>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</si>
  <si>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</si>
  <si>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</si>
  <si>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</si>
  <si>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</si>
  <si>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</si>
  <si>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</si>
  <si>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</si>
  <si>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</si>
  <si>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</si>
  <si>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</si>
  <si>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Moldova, Republic of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</si>
  <si>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</si>
  <si>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</si>
  <si>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</si>
  <si>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</si>
  <si>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</si>
  <si>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</si>
  <si>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</si>
  <si>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</si>
  <si>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</si>
  <si>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</si>
  <si>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</si>
  <si>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</si>
  <si>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</si>
  <si>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</si>
  <si>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Norfolk Island</t>
  </si>
  <si>
    <t>North Macedonia</t>
  </si>
  <si>
    <t>Northern Mariana Islands</t>
  </si>
  <si>
    <t>Norway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</si>
  <si>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</si>
  <si>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</si>
  <si>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</si>
  <si>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</si>
  <si>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</si>
  <si>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</si>
  <si>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</si>
  <si>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</si>
  <si>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</si>
  <si>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</si>
  <si>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</si>
  <si>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</si>
  <si>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</si>
  <si>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</si>
  <si>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</si>
  <si>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</si>
  <si>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</si>
  <si>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</si>
  <si>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</si>
  <si>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</si>
  <si>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</si>
  <si>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</si>
  <si>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</si>
  <si>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</si>
  <si>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</si>
  <si>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</si>
  <si>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</si>
  <si>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</si>
  <si>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</si>
  <si>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</si>
  <si>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</si>
  <si>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</si>
  <si>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Georgia and the South Sandwich Island</t>
  </si>
  <si>
    <t>South Sudan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</si>
  <si>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</si>
  <si>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</si>
  <si>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</si>
  <si>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</si>
  <si>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</si>
  <si>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</si>
  <si>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</si>
  <si>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Tajikistan</t>
  </si>
  <si>
    <t>Tanzania, United Republic of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</si>
  <si>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</si>
  <si>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</si>
  <si>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</si>
  <si>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</si>
  <si>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</si>
  <si>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</si>
  <si>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</si>
  <si>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Turkmenistan</t>
  </si>
  <si>
    <t>Turks and Caicos islands</t>
  </si>
  <si>
    <t>Tuvalu</t>
  </si>
  <si>
    <t>Türkiye</t>
  </si>
  <si>
    <t>Uganda</t>
  </si>
  <si>
    <t>Ukraine</t>
  </si>
  <si>
    <t>United Arab Emirates</t>
  </si>
  <si>
    <t>United Kingdom</t>
  </si>
  <si>
    <t>United States</t>
  </si>
  <si>
    <t>United States Virgin Islands</t>
  </si>
  <si>
    <t>Uruguay</t>
  </si>
  <si>
    <t>Uzbekistan</t>
  </si>
  <si>
    <t>Vanuatu</t>
  </si>
  <si>
    <t>Venezuela</t>
  </si>
  <si>
    <t>Viet Nam</t>
  </si>
  <si>
    <t>Yemen</t>
  </si>
  <si>
    <t>Zambia</t>
  </si>
  <si>
    <t>Zimbabwe</t>
  </si>
  <si>
    <t>iso</t>
  </si>
  <si>
    <t>iso3</t>
  </si>
  <si>
    <t>AF</t>
  </si>
  <si>
    <t>AFG</t>
  </si>
  <si>
    <t>AL</t>
  </si>
  <si>
    <t>ALB</t>
  </si>
  <si>
    <t>DZ</t>
  </si>
  <si>
    <t>DZA</t>
  </si>
  <si>
    <t>AS</t>
  </si>
  <si>
    <t>ASM</t>
  </si>
  <si>
    <t>AD</t>
  </si>
  <si>
    <t>AND</t>
  </si>
  <si>
    <t>AO</t>
  </si>
  <si>
    <t>AGO</t>
  </si>
  <si>
    <t>AG</t>
  </si>
  <si>
    <t>ATG</t>
  </si>
  <si>
    <t>AR</t>
  </si>
  <si>
    <t>ARG</t>
  </si>
  <si>
    <t>AM</t>
  </si>
  <si>
    <t>ARM</t>
  </si>
  <si>
    <t>AU</t>
  </si>
  <si>
    <t>AUS</t>
  </si>
  <si>
    <t>AT</t>
  </si>
  <si>
    <t>AUT</t>
  </si>
  <si>
    <t>AZ</t>
  </si>
  <si>
    <t>AZE</t>
  </si>
  <si>
    <t>BS</t>
  </si>
  <si>
    <t>BHS</t>
  </si>
  <si>
    <t>BH</t>
  </si>
  <si>
    <t>BHR</t>
  </si>
  <si>
    <t>BD</t>
  </si>
  <si>
    <t>BGD</t>
  </si>
  <si>
    <t>BB</t>
  </si>
  <si>
    <t>BRB</t>
  </si>
  <si>
    <t>BY</t>
  </si>
  <si>
    <t>BLR</t>
  </si>
  <si>
    <t>BE</t>
  </si>
  <si>
    <t>BEL</t>
  </si>
  <si>
    <t>BZ</t>
  </si>
  <si>
    <t>BLZ</t>
  </si>
  <si>
    <t>BJ</t>
  </si>
  <si>
    <t>BEN</t>
  </si>
  <si>
    <t>BT</t>
  </si>
  <si>
    <t>BTN</t>
  </si>
  <si>
    <t>BO</t>
  </si>
  <si>
    <t>BOL</t>
  </si>
  <si>
    <t>BA</t>
  </si>
  <si>
    <t>BIH</t>
  </si>
  <si>
    <t>BW</t>
  </si>
  <si>
    <t>BWA</t>
  </si>
  <si>
    <t>BV</t>
  </si>
  <si>
    <t>BVT</t>
  </si>
  <si>
    <t>BR</t>
  </si>
  <si>
    <t>BRA</t>
  </si>
  <si>
    <t>IO</t>
  </si>
  <si>
    <t>IOT</t>
  </si>
  <si>
    <t>VG</t>
  </si>
  <si>
    <t>VGB</t>
  </si>
  <si>
    <t>BN</t>
  </si>
  <si>
    <t>BRN</t>
  </si>
  <si>
    <t>BG</t>
  </si>
  <si>
    <t>BGR</t>
  </si>
  <si>
    <t>BF</t>
  </si>
  <si>
    <t>BFA</t>
  </si>
  <si>
    <t>BI</t>
  </si>
  <si>
    <t>BDI</t>
  </si>
  <si>
    <t>CV</t>
  </si>
  <si>
    <t>CPV</t>
  </si>
  <si>
    <t>KH</t>
  </si>
  <si>
    <t>KHM</t>
  </si>
  <si>
    <t>CM</t>
  </si>
  <si>
    <t>CMR</t>
  </si>
  <si>
    <t>CA</t>
  </si>
  <si>
    <t>CAN</t>
  </si>
  <si>
    <t>KY</t>
  </si>
  <si>
    <t>CYM</t>
  </si>
  <si>
    <t>CF</t>
  </si>
  <si>
    <t>CAF</t>
  </si>
  <si>
    <t>TD</t>
  </si>
  <si>
    <t>TCD</t>
  </si>
  <si>
    <t>CL</t>
  </si>
  <si>
    <t>CHL</t>
  </si>
  <si>
    <t>CN</t>
  </si>
  <si>
    <t>CHN</t>
  </si>
  <si>
    <t>CX</t>
  </si>
  <si>
    <t>CXR</t>
  </si>
  <si>
    <t>CC</t>
  </si>
  <si>
    <t>CCK</t>
  </si>
  <si>
    <t>CO</t>
  </si>
  <si>
    <t>COL</t>
  </si>
  <si>
    <t>KM</t>
  </si>
  <si>
    <t>COM</t>
  </si>
  <si>
    <t>CG</t>
  </si>
  <si>
    <t>COG</t>
  </si>
  <si>
    <t>CK</t>
  </si>
  <si>
    <t>COK</t>
  </si>
  <si>
    <t>CR</t>
  </si>
  <si>
    <t>CRI</t>
  </si>
  <si>
    <t>HR</t>
  </si>
  <si>
    <t>HRV</t>
  </si>
  <si>
    <t>CU</t>
  </si>
  <si>
    <t>CUB</t>
  </si>
  <si>
    <t>CY</t>
  </si>
  <si>
    <t>CYP</t>
  </si>
  <si>
    <t>CZ</t>
  </si>
  <si>
    <t>CZE</t>
  </si>
  <si>
    <t>CI</t>
  </si>
  <si>
    <t>CIV</t>
  </si>
  <si>
    <t>KP</t>
  </si>
  <si>
    <t>PRK</t>
  </si>
  <si>
    <t>CD</t>
  </si>
  <si>
    <t>COD</t>
  </si>
  <si>
    <t>DK</t>
  </si>
  <si>
    <t>DNK</t>
  </si>
  <si>
    <t>DJ</t>
  </si>
  <si>
    <t>DJI</t>
  </si>
  <si>
    <t>DM</t>
  </si>
  <si>
    <t>DMA</t>
  </si>
  <si>
    <t>DO</t>
  </si>
  <si>
    <t>DOM</t>
  </si>
  <si>
    <t>EC</t>
  </si>
  <si>
    <t>ECU</t>
  </si>
  <si>
    <t>EG</t>
  </si>
  <si>
    <t>EGY</t>
  </si>
  <si>
    <t>SV</t>
  </si>
  <si>
    <t>SLV</t>
  </si>
  <si>
    <t>GQ</t>
  </si>
  <si>
    <t>GNQ</t>
  </si>
  <si>
    <t>ER</t>
  </si>
  <si>
    <t>ERI</t>
  </si>
  <si>
    <t>EE</t>
  </si>
  <si>
    <t>EST</t>
  </si>
  <si>
    <t>SZ</t>
  </si>
  <si>
    <t>SWZ</t>
  </si>
  <si>
    <t>ET</t>
  </si>
  <si>
    <t>ETH</t>
  </si>
  <si>
    <t>FK</t>
  </si>
  <si>
    <t>FLK</t>
  </si>
  <si>
    <t>FO</t>
  </si>
  <si>
    <t>FRO</t>
  </si>
  <si>
    <t>FJ</t>
  </si>
  <si>
    <t>FJI</t>
  </si>
  <si>
    <t>FI</t>
  </si>
  <si>
    <t>FIN</t>
  </si>
  <si>
    <t>FR</t>
  </si>
  <si>
    <t>FRA</t>
  </si>
  <si>
    <t>GA</t>
  </si>
  <si>
    <t>GAB</t>
  </si>
  <si>
    <t>GM</t>
  </si>
  <si>
    <t>GMB</t>
  </si>
  <si>
    <t>GE</t>
  </si>
  <si>
    <t>GEO</t>
  </si>
  <si>
    <t>DE</t>
  </si>
  <si>
    <t>DEU</t>
  </si>
  <si>
    <t>GH</t>
  </si>
  <si>
    <t>GHA</t>
  </si>
  <si>
    <t>GR</t>
  </si>
  <si>
    <t>GRC</t>
  </si>
  <si>
    <t>GL</t>
  </si>
  <si>
    <t>GRL</t>
  </si>
  <si>
    <t>GD</t>
  </si>
  <si>
    <t>GRD</t>
  </si>
  <si>
    <t>GU</t>
  </si>
  <si>
    <t>GUM</t>
  </si>
  <si>
    <t>GT</t>
  </si>
  <si>
    <t>GTM</t>
  </si>
  <si>
    <t>GG</t>
  </si>
  <si>
    <t>GGY</t>
  </si>
  <si>
    <t>GN</t>
  </si>
  <si>
    <t>GIN</t>
  </si>
  <si>
    <t>GW</t>
  </si>
  <si>
    <t>GNB</t>
  </si>
  <si>
    <t>GY</t>
  </si>
  <si>
    <t>GUY</t>
  </si>
  <si>
    <t>HT</t>
  </si>
  <si>
    <t>HTI</t>
  </si>
  <si>
    <t>HM</t>
  </si>
  <si>
    <t>HMD</t>
  </si>
  <si>
    <t>HN</t>
  </si>
  <si>
    <t>HND</t>
  </si>
  <si>
    <t>HU</t>
  </si>
  <si>
    <t>HUN</t>
  </si>
  <si>
    <t>IS</t>
  </si>
  <si>
    <t>ISL</t>
  </si>
  <si>
    <t>IN</t>
  </si>
  <si>
    <t>IND</t>
  </si>
  <si>
    <t>ID</t>
  </si>
  <si>
    <t>IDN</t>
  </si>
  <si>
    <t>IR</t>
  </si>
  <si>
    <t>IRN</t>
  </si>
  <si>
    <t>IQ</t>
  </si>
  <si>
    <t>IRQ</t>
  </si>
  <si>
    <t>IE</t>
  </si>
  <si>
    <t>IRL</t>
  </si>
  <si>
    <t>IM</t>
  </si>
  <si>
    <t>IMN</t>
  </si>
  <si>
    <t>IL</t>
  </si>
  <si>
    <t>ISR</t>
  </si>
  <si>
    <t>IT</t>
  </si>
  <si>
    <t>ITA</t>
  </si>
  <si>
    <t>JM</t>
  </si>
  <si>
    <t>JAM</t>
  </si>
  <si>
    <t>JP</t>
  </si>
  <si>
    <t>JPN</t>
  </si>
  <si>
    <t>JE</t>
  </si>
  <si>
    <t>JEY</t>
  </si>
  <si>
    <t>JO</t>
  </si>
  <si>
    <t>JOR</t>
  </si>
  <si>
    <t>KZ</t>
  </si>
  <si>
    <t>KAZ</t>
  </si>
  <si>
    <t>KE</t>
  </si>
  <si>
    <t>KEN</t>
  </si>
  <si>
    <t>KI</t>
  </si>
  <si>
    <t>KIR</t>
  </si>
  <si>
    <t>XK</t>
  </si>
  <si>
    <t>XKX</t>
  </si>
  <si>
    <t>KW</t>
  </si>
  <si>
    <t>KWT</t>
  </si>
  <si>
    <t>KG</t>
  </si>
  <si>
    <t>KGZ</t>
  </si>
  <si>
    <t>LA</t>
  </si>
  <si>
    <t>LAO</t>
  </si>
  <si>
    <t>LV</t>
  </si>
  <si>
    <t>LVA</t>
  </si>
  <si>
    <t>LB</t>
  </si>
  <si>
    <t>LBN</t>
  </si>
  <si>
    <t>LS</t>
  </si>
  <si>
    <t>LSO</t>
  </si>
  <si>
    <t>LR</t>
  </si>
  <si>
    <t>LBR</t>
  </si>
  <si>
    <t>LY</t>
  </si>
  <si>
    <t>LBY</t>
  </si>
  <si>
    <t>LI</t>
  </si>
  <si>
    <t>LIE</t>
  </si>
  <si>
    <t>LT</t>
  </si>
  <si>
    <t>LTU</t>
  </si>
  <si>
    <t>LU</t>
  </si>
  <si>
    <t>LUX</t>
  </si>
  <si>
    <t>MG</t>
  </si>
  <si>
    <t>MDG</t>
  </si>
  <si>
    <t>MW</t>
  </si>
  <si>
    <t>MWI</t>
  </si>
  <si>
    <t>MY</t>
  </si>
  <si>
    <t>MYS</t>
  </si>
  <si>
    <t>MV</t>
  </si>
  <si>
    <t>MDV</t>
  </si>
  <si>
    <t>ML</t>
  </si>
  <si>
    <t>MLI</t>
  </si>
  <si>
    <t>MT</t>
  </si>
  <si>
    <t>MLT</t>
  </si>
  <si>
    <t>MH</t>
  </si>
  <si>
    <t>MHL</t>
  </si>
  <si>
    <t>MR</t>
  </si>
  <si>
    <t>MRT</t>
  </si>
  <si>
    <t>MU</t>
  </si>
  <si>
    <t>MUS</t>
  </si>
  <si>
    <t>MX</t>
  </si>
  <si>
    <t>MEX</t>
  </si>
  <si>
    <t>FM</t>
  </si>
  <si>
    <t>FSM</t>
  </si>
  <si>
    <t>MD</t>
  </si>
  <si>
    <t>MDA</t>
  </si>
  <si>
    <t>MC</t>
  </si>
  <si>
    <t>MCO</t>
  </si>
  <si>
    <t>MN</t>
  </si>
  <si>
    <t>MNG</t>
  </si>
  <si>
    <t>ME</t>
  </si>
  <si>
    <t>MNE</t>
  </si>
  <si>
    <t>MS</t>
  </si>
  <si>
    <t>MSR</t>
  </si>
  <si>
    <t>MA</t>
  </si>
  <si>
    <t>MAR</t>
  </si>
  <si>
    <t>MZ</t>
  </si>
  <si>
    <t>MOZ</t>
  </si>
  <si>
    <t>MM</t>
  </si>
  <si>
    <t>MMR</t>
  </si>
  <si>
    <t>NA</t>
  </si>
  <si>
    <t>NAM</t>
  </si>
  <si>
    <t>NP</t>
  </si>
  <si>
    <t>NPL</t>
  </si>
  <si>
    <t>NL</t>
  </si>
  <si>
    <t>NLD</t>
  </si>
  <si>
    <t>NZ</t>
  </si>
  <si>
    <t>NZL</t>
  </si>
  <si>
    <t>NI</t>
  </si>
  <si>
    <t>NIC</t>
  </si>
  <si>
    <t>NE</t>
  </si>
  <si>
    <t>NER</t>
  </si>
  <si>
    <t>NG</t>
  </si>
  <si>
    <t>NGA</t>
  </si>
  <si>
    <t>NF</t>
  </si>
  <si>
    <t>NFK</t>
  </si>
  <si>
    <t>MK</t>
  </si>
  <si>
    <t>MKD</t>
  </si>
  <si>
    <t>MP</t>
  </si>
  <si>
    <t>MNP</t>
  </si>
  <si>
    <t>NO</t>
  </si>
  <si>
    <t>NOR</t>
  </si>
  <si>
    <t>PK</t>
  </si>
  <si>
    <t>PAK</t>
  </si>
  <si>
    <t>PW</t>
  </si>
  <si>
    <t>PLW</t>
  </si>
  <si>
    <t>PS</t>
  </si>
  <si>
    <t>PSE</t>
  </si>
  <si>
    <t>PA</t>
  </si>
  <si>
    <t>PAN</t>
  </si>
  <si>
    <t>PG</t>
  </si>
  <si>
    <t>PNG</t>
  </si>
  <si>
    <t>PY</t>
  </si>
  <si>
    <t>PRY</t>
  </si>
  <si>
    <t>PE</t>
  </si>
  <si>
    <t>PER</t>
  </si>
  <si>
    <t>PH</t>
  </si>
  <si>
    <t>PHL</t>
  </si>
  <si>
    <t>PL</t>
  </si>
  <si>
    <t>POL</t>
  </si>
  <si>
    <t>PT</t>
  </si>
  <si>
    <t>PRT</t>
  </si>
  <si>
    <t>QA</t>
  </si>
  <si>
    <t>QAT</t>
  </si>
  <si>
    <t>KR</t>
  </si>
  <si>
    <t>KOR</t>
  </si>
  <si>
    <t>RO</t>
  </si>
  <si>
    <t>ROU</t>
  </si>
  <si>
    <t>RU</t>
  </si>
  <si>
    <t>RUS</t>
  </si>
  <si>
    <t>RW</t>
  </si>
  <si>
    <t>RWA</t>
  </si>
  <si>
    <t>KN</t>
  </si>
  <si>
    <t>KNA</t>
  </si>
  <si>
    <t>LC</t>
  </si>
  <si>
    <t>LCA</t>
  </si>
  <si>
    <t>VC</t>
  </si>
  <si>
    <t>VCT</t>
  </si>
  <si>
    <t>WS</t>
  </si>
  <si>
    <t>WSM</t>
  </si>
  <si>
    <t>SM</t>
  </si>
  <si>
    <t>SMR</t>
  </si>
  <si>
    <t>ST</t>
  </si>
  <si>
    <t>STP</t>
  </si>
  <si>
    <t>SA</t>
  </si>
  <si>
    <t>SAU</t>
  </si>
  <si>
    <t>SN</t>
  </si>
  <si>
    <t>SEN</t>
  </si>
  <si>
    <t>RS</t>
  </si>
  <si>
    <t>SRB</t>
  </si>
  <si>
    <t>SC</t>
  </si>
  <si>
    <t>SYC</t>
  </si>
  <si>
    <t>SL</t>
  </si>
  <si>
    <t>SLE</t>
  </si>
  <si>
    <t>SG</t>
  </si>
  <si>
    <t>SGP</t>
  </si>
  <si>
    <t>SK</t>
  </si>
  <si>
    <t>SVK</t>
  </si>
  <si>
    <t>SI</t>
  </si>
  <si>
    <t>SVN</t>
  </si>
  <si>
    <t>SB</t>
  </si>
  <si>
    <t>SLB</t>
  </si>
  <si>
    <t>SO</t>
  </si>
  <si>
    <t>SOM</t>
  </si>
  <si>
    <t>ZA</t>
  </si>
  <si>
    <t>ZAF</t>
  </si>
  <si>
    <t>GS</t>
  </si>
  <si>
    <t>SGS</t>
  </si>
  <si>
    <t>SS</t>
  </si>
  <si>
    <t>SSD</t>
  </si>
  <si>
    <t>ES</t>
  </si>
  <si>
    <t>ESP</t>
  </si>
  <si>
    <t>LK</t>
  </si>
  <si>
    <t>LKA</t>
  </si>
  <si>
    <t>SD</t>
  </si>
  <si>
    <t>SDN</t>
  </si>
  <si>
    <t>SR</t>
  </si>
  <si>
    <t>SUR</t>
  </si>
  <si>
    <t>SE</t>
  </si>
  <si>
    <t>SWE</t>
  </si>
  <si>
    <t>CH</t>
  </si>
  <si>
    <t>CHE</t>
  </si>
  <si>
    <t>SY</t>
  </si>
  <si>
    <t>SYR</t>
  </si>
  <si>
    <t>TJ</t>
  </si>
  <si>
    <t>TJK</t>
  </si>
  <si>
    <t>TZ</t>
  </si>
  <si>
    <t>TZA</t>
  </si>
  <si>
    <t>TH</t>
  </si>
  <si>
    <t>THA</t>
  </si>
  <si>
    <t>TL</t>
  </si>
  <si>
    <t>TLS</t>
  </si>
  <si>
    <t>TG</t>
  </si>
  <si>
    <t>TGO</t>
  </si>
  <si>
    <t>TK</t>
  </si>
  <si>
    <t>TKL</t>
  </si>
  <si>
    <t>TO</t>
  </si>
  <si>
    <t>TON</t>
  </si>
  <si>
    <t>TT</t>
  </si>
  <si>
    <t>TTO</t>
  </si>
  <si>
    <t>TN</t>
  </si>
  <si>
    <t>TUN</t>
  </si>
  <si>
    <t>TM</t>
  </si>
  <si>
    <t>TKM</t>
  </si>
  <si>
    <t>TC</t>
  </si>
  <si>
    <t>TCA</t>
  </si>
  <si>
    <t>TV</t>
  </si>
  <si>
    <t>TUV</t>
  </si>
  <si>
    <t>TR</t>
  </si>
  <si>
    <t>TUR</t>
  </si>
  <si>
    <t>UG</t>
  </si>
  <si>
    <t>UGA</t>
  </si>
  <si>
    <t>UA</t>
  </si>
  <si>
    <t>UKR</t>
  </si>
  <si>
    <t>AE</t>
  </si>
  <si>
    <t>ARE</t>
  </si>
  <si>
    <t>GB</t>
  </si>
  <si>
    <t>GBR</t>
  </si>
  <si>
    <t>US</t>
  </si>
  <si>
    <t>USA</t>
  </si>
  <si>
    <t>VI</t>
  </si>
  <si>
    <t>VIR</t>
  </si>
  <si>
    <t>UY</t>
  </si>
  <si>
    <t>URY</t>
  </si>
  <si>
    <t>UZ</t>
  </si>
  <si>
    <t>UZB</t>
  </si>
  <si>
    <t>VU</t>
  </si>
  <si>
    <t>VUT</t>
  </si>
  <si>
    <t>VE</t>
  </si>
  <si>
    <t>VEN</t>
  </si>
  <si>
    <t>VN</t>
  </si>
  <si>
    <t>VNM</t>
  </si>
  <si>
    <t>YE</t>
  </si>
  <si>
    <t>YEM</t>
  </si>
  <si>
    <t>ZM</t>
  </si>
  <si>
    <t>ZMB</t>
  </si>
  <si>
    <t>ZW</t>
  </si>
  <si>
    <t>ZWE</t>
  </si>
  <si>
    <t>ISO</t>
  </si>
  <si>
    <t>Initial needs assessments completed within 72 hours​ of the event.</t>
  </si>
  <si>
    <t>Risk management one pager using country risk the dashboard developed within 48h after the approval</t>
  </si>
  <si>
    <t>Project manager and appeal manager responsibilities one pager is shared with approval (max 14 days after trigger)</t>
  </si>
  <si>
    <t>DREF approved within 10 days of the trigger. 14 if the NS has started responding.</t>
  </si>
  <si>
    <t>Approval by the DREF appeal manager within 24h of receiving the final package</t>
  </si>
  <si>
    <t>Supply chain plan developed within 1 week of DREF approval</t>
  </si>
  <si>
    <t>NFI (or emergencies items) being delivered to the country in 3 days since the Requistion</t>
  </si>
  <si>
    <t>After PFA is signed by both parties, HoD/project manager to process the Request for Payment to be sent to Treasury within 10 days of DREF approval</t>
  </si>
  <si>
    <t>If the country is not MSR, enough resource (HR/ Funds) have been allocated to operate in a Red/ orange security phase areas</t>
  </si>
  <si>
    <t>IFRC having the green light from the receiving NS to deploy RR 24h after the disaster (if relevant)</t>
  </si>
  <si>
    <t>Project funding agreements (PFAs) signed by the NS and the IFRC no longer than 7 days from the DREF approval</t>
  </si>
  <si>
    <t>Disaster Brief done for the  Management Call to inform the FAD between 48-72 h</t>
  </si>
  <si>
    <t xml:space="preserve">Regional RR personnel Alert sent within 12h of the request </t>
  </si>
  <si>
    <t>Key initial longer-term positions (for the Regional/multi country level) identified by operational leadership and requested via submission in the HR system, one week after the EA publication</t>
  </si>
  <si>
    <t>Supply chain plan developed for the regional needs between logs and ops  within 1 week of the approved EA</t>
  </si>
  <si>
    <t>A multi country dashboard is in place and updated timely to display the situation and the activities being implemented</t>
  </si>
  <si>
    <t>A breakdown of the Financial allocation per country is made within 5 days of the approval of the EA</t>
  </si>
  <si>
    <t>Transferts to NS &amp; IFRC Sec. Structure are made within 5 days of the allocation table</t>
  </si>
  <si>
    <t xml:space="preserve">Cumulated % of targeted population receiving assistance </t>
  </si>
  <si>
    <t>Cumulated % implementation rate of available budget</t>
  </si>
  <si>
    <t xml:space="preserve">Operational Strategy validated 12 days after the EA </t>
  </si>
  <si>
    <t xml:space="preserve">Fully approved and submitted multi country requisitions for NFIs within 1 week of the EA (when relevant) </t>
  </si>
  <si>
    <t xml:space="preserve">Disaster Brief done for the  Management Call to inform the FAD between 48-72 </t>
  </si>
  <si>
    <t xml:space="preserve">Operational Strategy validated 10 to 14  days after the EA </t>
  </si>
  <si>
    <t xml:space="preserve">A resource mobilization plan is developed and approved within 3 to 4 weeks of the EA that looks at long term funding and sustianability.  </t>
  </si>
  <si>
    <t xml:space="preserve">duration - % of 3 months deployments </t>
  </si>
  <si>
    <t xml:space="preserve">Ensure an appropriate membership coordination framework is in place after 24h of trigger </t>
  </si>
  <si>
    <t>Initial supply chain plan developed between logs and ops coordinator within 1 week of the approved EA</t>
  </si>
  <si>
    <t>After PA is signed by both parties, HoD/project manager to process the Request for Payment to be sent to Treasury within 10 days of DREF/ EA approval</t>
  </si>
  <si>
    <t xml:space="preserve">NFIs distributed to targetted population within one month of the EA </t>
  </si>
  <si>
    <t xml:space="preserve">Identification of 1st rotation RR personnel within 5 days of the alert *if not aligned to readiness process could be slower </t>
  </si>
  <si>
    <t>Project agreements signed by the NS and the IFRC no longer than 7 days from the DREF/EA approval</t>
  </si>
  <si>
    <t xml:space="preserve">% coverage of the EA - 10 days </t>
  </si>
  <si>
    <t>% coverage of the EA - 2 weeks</t>
  </si>
  <si>
    <t>% coverage of the EA - 3 weeks</t>
  </si>
  <si>
    <t>% coverage of the EA - 1 month</t>
  </si>
  <si>
    <t>% coverage of the EA - 2 months</t>
  </si>
  <si>
    <t>% coverage of the EA - 3 months</t>
  </si>
  <si>
    <t xml:space="preserve">% of female and male out of the RRP deployed -  2 weeks </t>
  </si>
  <si>
    <t xml:space="preserve">% of female and male out of the RRP deployed - 1 month </t>
  </si>
  <si>
    <t>% of female and male out of the RRP deployed - 2 months</t>
  </si>
  <si>
    <t>% of female and male out of the RRP deployed - 3 months</t>
  </si>
  <si>
    <t xml:space="preserve">% of RRP coming within the region of the disaster - 2 weeks </t>
  </si>
  <si>
    <t xml:space="preserve">% of RRP coming within the region of the disaster - 1 Month </t>
  </si>
  <si>
    <t xml:space="preserve">% of RRP coming within the region of the disaster - 2 months </t>
  </si>
  <si>
    <t xml:space="preserve">% of RRP coming within the region of the disaster - 3 months </t>
  </si>
  <si>
    <t xml:space="preserve"># of RR deployed arriving in country of operation within 4 days from deployment message - 1 Week </t>
  </si>
  <si>
    <t># of RR deployed arriving in country of operation within 4 days from deployment message - 2 Weeks</t>
  </si>
  <si>
    <t># of RR deployed arriving in country of operation within 4 days from deployment message - 1 month</t>
  </si>
  <si>
    <t># of RR deployed arriving in country of operation within 4 days from deployment message - 2 months</t>
  </si>
  <si>
    <t># of RR deployed arriving in country of operation within 4 days from deployment message  - 3 months</t>
  </si>
  <si>
    <t xml:space="preserve">% of targeted population receiving assistance - 2 weeks </t>
  </si>
  <si>
    <t xml:space="preserve">% of targeted population receiving assistance - 1 Month </t>
  </si>
  <si>
    <t xml:space="preserve">% of targeted population receiving assistance - 2 months </t>
  </si>
  <si>
    <t xml:space="preserve">% of targeted population receiving assistance - 3 months </t>
  </si>
  <si>
    <t xml:space="preserve">% implementation rate of available budget - 2 weeks </t>
  </si>
  <si>
    <t xml:space="preserve">% implementation rate of available budget - 3 weeks </t>
  </si>
  <si>
    <t xml:space="preserve">% implementation rate of available budget - 1 month </t>
  </si>
  <si>
    <t xml:space="preserve">% implementation rate of available budget - 2 months </t>
  </si>
  <si>
    <t xml:space="preserve">% implementation rate of available budget - 3 months </t>
  </si>
  <si>
    <t xml:space="preserve">% of targeted population receiving assistance - 2 Months </t>
  </si>
  <si>
    <t>% of targeted population receiving assistance - 3 months</t>
  </si>
  <si>
    <t xml:space="preserve">EHI distributed to targetted population on time - 1 month </t>
  </si>
  <si>
    <t xml:space="preserve">EHI distributed to targetted population on time - 2 months </t>
  </si>
  <si>
    <t xml:space="preserve">EHI distributed to targetted population on time - 3 months </t>
  </si>
  <si>
    <t xml:space="preserve"> Implementation rate: 30% after 1 month </t>
  </si>
  <si>
    <t>MDRM989</t>
  </si>
  <si>
    <t>MDRN777</t>
  </si>
  <si>
    <t>MDRO999</t>
  </si>
  <si>
    <t>MDRM787</t>
  </si>
  <si>
    <t>MDRJ000</t>
  </si>
  <si>
    <t>Mozambique earthquake</t>
  </si>
  <si>
    <t>Jordan earthquake</t>
  </si>
  <si>
    <t>Nigeria population movement</t>
  </si>
  <si>
    <t>Peru population movement</t>
  </si>
  <si>
    <t>Maldives floods</t>
  </si>
  <si>
    <t>% coverage of the EA - 10 days (Sect.)</t>
  </si>
  <si>
    <t>% coverage of the EA - 2 weeks (Sect.)</t>
  </si>
  <si>
    <t>% coverage of the EA - 3 weeks (Sect.)</t>
  </si>
  <si>
    <t>% coverage of the EA - 1 month (Sect.)</t>
  </si>
  <si>
    <t>% coverage of the EA - 2 months (Sect.)</t>
  </si>
  <si>
    <t>% coverage of the EA - 3 months (Sect.)</t>
  </si>
  <si>
    <t>% coverage of the EA - 10 days (Fed.)</t>
  </si>
  <si>
    <t>% coverage of the EA - 2 weeks (Fed.)</t>
  </si>
  <si>
    <t>% coverage of the EA - 3 weeks (Fed.)</t>
  </si>
  <si>
    <t>% coverage of the EA - 1 month (Fed.)</t>
  </si>
  <si>
    <t>% coverage of the EA - 2 months (Fed.)</t>
  </si>
  <si>
    <t>% coverage of the EA - 3 months (Fed.)</t>
  </si>
  <si>
    <t xml:space="preserve">44%
</t>
  </si>
  <si>
    <t xml:space="preserve">60%
</t>
  </si>
  <si>
    <t xml:space="preserve"> 80%
</t>
  </si>
  <si>
    <t xml:space="preserve"> 82%
</t>
  </si>
  <si>
    <t xml:space="preserve">82%
</t>
  </si>
  <si>
    <t xml:space="preserve">50%
 </t>
  </si>
  <si>
    <t xml:space="preserve">70%
</t>
  </si>
  <si>
    <t xml:space="preserve">103%
 </t>
  </si>
  <si>
    <t xml:space="preserve"> 103%
</t>
  </si>
  <si>
    <t xml:space="preserve">40%
 </t>
  </si>
  <si>
    <t xml:space="preserve">90%
 </t>
  </si>
  <si>
    <t xml:space="preserve">105%
</t>
  </si>
  <si>
    <t xml:space="preserve">106%
</t>
  </si>
  <si>
    <t xml:space="preserve">20%
 </t>
  </si>
  <si>
    <t xml:space="preserve">70%
 </t>
  </si>
  <si>
    <t xml:space="preserve">92%
 </t>
  </si>
  <si>
    <t xml:space="preserve">100%
</t>
  </si>
  <si>
    <t xml:space="preserve">102%
</t>
  </si>
  <si>
    <t>-</t>
  </si>
  <si>
    <t xml:space="preserve">review/adapt membership coordination for the context for this specific emergency </t>
  </si>
  <si>
    <t>NFIs distributed to targetted population within one month of the disaster - 2  months (%)</t>
  </si>
  <si>
    <t>NFIs distributed to targetted population within one month of the disaster - 3  months (%)</t>
  </si>
  <si>
    <t>NFIs distributed to targetted population within one month of the disaster - 1 month (Date)</t>
  </si>
  <si>
    <t>MDRA111</t>
  </si>
  <si>
    <t>MDRB567</t>
  </si>
  <si>
    <t>MDRG909</t>
  </si>
  <si>
    <t>MDRC464</t>
  </si>
  <si>
    <t>MDRE698</t>
  </si>
  <si>
    <t>Afghanistan Civil Unrest</t>
  </si>
  <si>
    <t>Bangladesh Cyclone</t>
  </si>
  <si>
    <t>Germany Earthquake</t>
  </si>
  <si>
    <t>Chile Fire</t>
  </si>
  <si>
    <t>Egypt Cyclone</t>
  </si>
  <si>
    <t>First round of payment received to the target beneficiaries four weeks after the DREF approval - 1 Month (Date)</t>
  </si>
  <si>
    <t>First round of payment received to the target beneficiaries four weeks after the DREF approval l - 2 Months (%)</t>
  </si>
  <si>
    <t>First round of payment received to the target beneficiaries four weeks after the DREF approval - 3 Month (%)</t>
  </si>
  <si>
    <t>MDRS2002</t>
  </si>
  <si>
    <t>MDRS7890</t>
  </si>
  <si>
    <t>MDRS1234</t>
  </si>
  <si>
    <t>Covid 19 Africa</t>
  </si>
  <si>
    <t>Earthquake Minu South Asia</t>
  </si>
  <si>
    <t>Civil wat MENA</t>
  </si>
  <si>
    <t xml:space="preserve"> Disaster Escalation Date </t>
  </si>
  <si>
    <t xml:space="preserve">% (Total Fed and Sec) coverage of the EA - 10 days </t>
  </si>
  <si>
    <t>% (Total Fed and Sec)coverage of the EA - 2 weeks</t>
  </si>
  <si>
    <t>% (Total Fed and Sec)coverage of the EA - 3 weeks</t>
  </si>
  <si>
    <t>% (Total Fed and Sec)coverage of the EA - 1 month</t>
  </si>
  <si>
    <t>% (Total Fed and Sec)coverage of the EA - 2 months</t>
  </si>
  <si>
    <t>% (Total Fed and Sec)coverage of the EA - 3 months</t>
  </si>
  <si>
    <t>Establish a Multi country coordination mechanimsms with the membership for the crisis (24 hours since escalation date)</t>
  </si>
  <si>
    <t>MDRI1998</t>
  </si>
  <si>
    <t>MDRN6879</t>
  </si>
  <si>
    <t>Iraq complex emergency</t>
  </si>
  <si>
    <t>Needs assessments of triggers to identify the need for an EA. (before EA launch)</t>
  </si>
  <si>
    <t xml:space="preserve">80%
</t>
  </si>
  <si>
    <t>IFRC advocates with NS  for the approval and use of  Surge or  in country capacity from movement partners within the first  5 days of the trigger</t>
  </si>
  <si>
    <t xml:space="preserve">Review/adapt membership coordination framework for the context for this specific emergency </t>
  </si>
  <si>
    <t xml:space="preserve"> Implementation rate: </t>
  </si>
  <si>
    <t xml:space="preserve"> Implementation rate: 2</t>
  </si>
  <si>
    <t>Escalation date</t>
  </si>
  <si>
    <t>A dashboard is in place and updated timely to display the situation and the activities being implemented (24h)</t>
  </si>
  <si>
    <t>A dashboard is in place and updated timely to display the situation and the activities being implemented (72h)</t>
  </si>
  <si>
    <t>A dashboard is in place and updated timely to display the situation and the activities being implemented (1 week)</t>
  </si>
  <si>
    <t>A dashboard is in place and updated timely to display the situation and the activities being implemented (2 weeks)</t>
  </si>
  <si>
    <t>A dashboard is in place and updated timely to display the situation and the activities being implemented (1 m)</t>
  </si>
  <si>
    <t>A dashboard is in place and updated timely to display the situation and the activities being implemented (1 month)</t>
  </si>
  <si>
    <t>Active</t>
  </si>
  <si>
    <t>Not Active</t>
  </si>
  <si>
    <t>Area</t>
  </si>
  <si>
    <t>Indicator</t>
  </si>
  <si>
    <t>Assessment ​</t>
  </si>
  <si>
    <t xml:space="preserve">Planning​ &amp; resource Mobilisation </t>
  </si>
  <si>
    <t>% coverage of the EA</t>
  </si>
  <si>
    <t>Surge</t>
  </si>
  <si>
    <t xml:space="preserve">Identification of 1st RR personnel within 48h of the 1st alert </t>
  </si>
  <si>
    <t>% of female and male out of the RRP deployed</t>
  </si>
  <si>
    <t>% of RRP coming within the region of the disaster</t>
  </si>
  <si>
    <t>% of RR deployed arriving in country of operation within 4 days from deployment message</t>
  </si>
  <si>
    <t>HR Planning and Recruitment</t>
  </si>
  <si>
    <t>Coordination</t>
  </si>
  <si>
    <t xml:space="preserve">Hold a Mini Summit within 48 h of the disaster </t>
  </si>
  <si>
    <t>The Movement Joint statement is produced 48h after the Mini Summit</t>
  </si>
  <si>
    <t>Procurement and Logistics</t>
  </si>
  <si>
    <r>
      <t xml:space="preserve">Fully approved and submitted requisitions for NFIs within 1 week of the EA </t>
    </r>
    <r>
      <rPr>
        <i/>
        <sz val="12"/>
        <color rgb="FF000000"/>
        <rFont val="Calibri"/>
        <family val="2"/>
      </rPr>
      <t xml:space="preserve">(when relevant) </t>
    </r>
  </si>
  <si>
    <t>Information Management</t>
  </si>
  <si>
    <t>A dashboard is in place and updated timely to display the situation and the activities being implemented</t>
  </si>
  <si>
    <t>Financial management</t>
  </si>
  <si>
    <r>
      <t>Project Funding Agreements (PFA) signed b</t>
    </r>
    <r>
      <rPr>
        <sz val="12"/>
        <color theme="1"/>
        <rFont val="Calibri"/>
        <family val="2"/>
      </rPr>
      <t>y the NS and the IFRC no longer than 7 days</t>
    </r>
    <r>
      <rPr>
        <sz val="12"/>
        <rFont val="Calibri"/>
        <family val="2"/>
      </rPr>
      <t xml:space="preserve"> from the DREF/EA approval</t>
    </r>
  </si>
  <si>
    <t>Programme delivery</t>
  </si>
  <si>
    <r>
      <t>First round of payment received to the target beneficiaries four weeks after the EA launch for sudden onset</t>
    </r>
    <r>
      <rPr>
        <i/>
        <sz val="12"/>
        <color rgb="FF000000"/>
        <rFont val="Aptos Narrow"/>
        <family val="2"/>
        <scheme val="minor"/>
      </rPr>
      <t xml:space="preserve"> (when relevant and when CVA is planned)</t>
    </r>
  </si>
  <si>
    <t xml:space="preserve">NFIs distributed to targetted population within one month of the disaster </t>
  </si>
  <si>
    <t>Security</t>
  </si>
  <si>
    <t>Other targets</t>
  </si>
  <si>
    <t xml:space="preserve">3 days </t>
  </si>
  <si>
    <t>2-3 days</t>
  </si>
  <si>
    <t>4 days</t>
  </si>
  <si>
    <t>1 day</t>
  </si>
  <si>
    <t>18 days</t>
  </si>
  <si>
    <t>2 days</t>
  </si>
  <si>
    <t>14 days</t>
  </si>
  <si>
    <t>7 days</t>
  </si>
  <si>
    <t>13 days</t>
  </si>
  <si>
    <t>11 days</t>
  </si>
  <si>
    <t>16 days</t>
  </si>
  <si>
    <t>20 days</t>
  </si>
  <si>
    <t>32 days</t>
  </si>
  <si>
    <t>28 days</t>
  </si>
  <si>
    <t>No target</t>
  </si>
  <si>
    <t>tracker Status</t>
  </si>
  <si>
    <t>active</t>
  </si>
  <si>
    <t>not active</t>
  </si>
  <si>
    <t xml:space="preserve">not active </t>
  </si>
  <si>
    <r>
      <t>Expected date for completion</t>
    </r>
    <r>
      <rPr>
        <b/>
        <u/>
        <sz val="11"/>
        <color theme="0"/>
        <rFont val="Aptos Narrow"/>
        <family val="2"/>
        <scheme val="minor"/>
      </rPr>
      <t xml:space="preserve"> (from disaster trigger date)</t>
    </r>
  </si>
  <si>
    <t xml:space="preserve">&lt;50% Bad 
&gt; 50% Okay 
&gt;75% good </t>
  </si>
  <si>
    <t>DNU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</si>
</sst>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0000"/>
      <name val="Calibri"/>
      <family val="2"/>
    </font>
    <font>
      <sz val="12"/>
      <name val="Aptos Narrow"/>
      <family val="2"/>
      <scheme val="minor"/>
    </font>
    <font>
      <sz val="10"/>
      <color rgb="FF000000"/>
      <name val="Calibri"/>
      <family val="2"/>
    </font>
    <font>
      <sz val="12"/>
      <name val="Calibri"/>
      <family val="2"/>
    </font>
    <font>
      <sz val="10"/>
      <color theme="1"/>
      <name val="Aptos Narrow"/>
      <family val="2"/>
      <scheme val="minor"/>
    </font>
    <font>
      <i/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Aptos Narrow"/>
      <family val="2"/>
      <scheme val="minor"/>
    </font>
    <font>
      <i/>
      <sz val="12"/>
      <color rgb="FF000000"/>
      <name val="Aptos Narrow"/>
      <family val="2"/>
      <scheme val="minor"/>
    </font>
    <font>
      <sz val="10"/>
      <color rgb="FF000000"/>
      <name val="Aptos Narrow"/>
      <family val="2"/>
      <scheme val="minor"/>
    </font>
    <font>
      <b/>
      <sz val="12"/>
      <color theme="0"/>
      <name val="Aptos Display"/>
      <family val="2"/>
      <scheme val="major"/>
    </font>
    <font>
      <b/>
      <u/>
      <sz val="11"/>
      <color theme="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</fills>
  <borders count="31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/>
      <bottom/>
      <diagonal/>
    </border>
    <border>
      <left style="thin">
        <color indexed="64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14999847407452621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2" borderId="0" xfId="0" applyFill="1"/>
    <xf numFmtId="0" fontId="0" fillId="0" borderId="0" xfId="0" applyAlignment="1">
      <alignment horizontal="left" wrapText="1"/>
    </xf>
    <xf numFmtId="14" fontId="0" fillId="0" borderId="0" xfId="0" applyNumberFormat="1"/>
    <xf numFmtId="0" fontId="0" fillId="3" borderId="0" xfId="0" applyFill="1" applyAlignment="1">
      <alignment horizontal="left" wrapText="1"/>
    </xf>
    <xf numFmtId="14" fontId="0" fillId="0" borderId="0" xfId="0" applyNumberFormat="1" applyAlignment="1">
      <alignment horizontal="right" vertical="center"/>
    </xf>
    <xf numFmtId="0" fontId="0" fillId="4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6" borderId="0" xfId="0" applyFill="1" applyAlignment="1">
      <alignment horizontal="left" wrapText="1"/>
    </xf>
    <xf numFmtId="0" fontId="0" fillId="7" borderId="0" xfId="0" applyFill="1" applyAlignment="1">
      <alignment horizontal="left" wrapText="1"/>
    </xf>
    <xf numFmtId="0" fontId="0" fillId="8" borderId="0" xfId="0" applyFill="1" applyAlignment="1">
      <alignment horizontal="left" wrapText="1"/>
    </xf>
    <xf numFmtId="0" fontId="0" fillId="0" borderId="0" xfId="0" applyAlignment="1">
      <alignment horizontal="right" vertical="center"/>
    </xf>
    <xf numFmtId="9" fontId="3" fillId="9" borderId="2" xfId="0" applyNumberFormat="1" applyFont="1" applyFill="1" applyBorder="1" applyAlignment="1">
      <alignment vertical="center" wrapText="1"/>
    </xf>
    <xf numFmtId="14" fontId="0" fillId="0" borderId="0" xfId="0" applyNumberFormat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2" xfId="0" applyBorder="1" applyAlignment="1">
      <alignment horizontal="left" vertical="center"/>
    </xf>
    <xf numFmtId="9" fontId="0" fillId="0" borderId="2" xfId="0" applyNumberFormat="1" applyBorder="1" applyAlignment="1">
      <alignment horizontal="left" vertical="center"/>
    </xf>
    <xf numFmtId="14" fontId="0" fillId="10" borderId="0" xfId="0" applyNumberFormat="1" applyFill="1"/>
    <xf numFmtId="0" fontId="0" fillId="10" borderId="2" xfId="0" applyFill="1" applyBorder="1"/>
    <xf numFmtId="0" fontId="0" fillId="10" borderId="3" xfId="0" applyFill="1" applyBorder="1"/>
    <xf numFmtId="0" fontId="0" fillId="10" borderId="4" xfId="0" applyFill="1" applyBorder="1"/>
    <xf numFmtId="0" fontId="0" fillId="10" borderId="5" xfId="0" applyFill="1" applyBorder="1"/>
    <xf numFmtId="0" fontId="0" fillId="10" borderId="6" xfId="0" applyFill="1" applyBorder="1"/>
    <xf numFmtId="0" fontId="0" fillId="0" borderId="7" xfId="0" applyBorder="1"/>
    <xf numFmtId="0" fontId="0" fillId="10" borderId="8" xfId="0" applyFill="1" applyBorder="1"/>
    <xf numFmtId="0" fontId="0" fillId="0" borderId="9" xfId="0" applyBorder="1"/>
    <xf numFmtId="0" fontId="0" fillId="0" borderId="10" xfId="0" applyBorder="1"/>
    <xf numFmtId="0" fontId="0" fillId="10" borderId="11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10" borderId="12" xfId="0" applyFill="1" applyBorder="1"/>
    <xf numFmtId="0" fontId="0" fillId="0" borderId="6" xfId="0" applyBorder="1"/>
    <xf numFmtId="0" fontId="0" fillId="0" borderId="16" xfId="0" applyBorder="1"/>
    <xf numFmtId="0" fontId="0" fillId="10" borderId="17" xfId="0" applyFill="1" applyBorder="1"/>
    <xf numFmtId="0" fontId="0" fillId="0" borderId="18" xfId="0" applyBorder="1"/>
    <xf numFmtId="0" fontId="0" fillId="10" borderId="19" xfId="0" applyFill="1" applyBorder="1"/>
    <xf numFmtId="0" fontId="0" fillId="10" borderId="21" xfId="0" applyFill="1" applyBorder="1"/>
    <xf numFmtId="0" fontId="0" fillId="10" borderId="20" xfId="0" applyFill="1" applyBorder="1"/>
    <xf numFmtId="0" fontId="0" fillId="10" borderId="7" xfId="0" applyFill="1" applyBorder="1"/>
    <xf numFmtId="0" fontId="0" fillId="10" borderId="22" xfId="0" applyFill="1" applyBorder="1"/>
    <xf numFmtId="0" fontId="0" fillId="10" borderId="23" xfId="0" applyFill="1" applyBorder="1"/>
    <xf numFmtId="0" fontId="0" fillId="10" borderId="23" xfId="0" applyFill="1" applyBorder="1" applyAlignment="1">
      <alignment horizontal="left" vertical="center"/>
    </xf>
    <xf numFmtId="14" fontId="0" fillId="10" borderId="17" xfId="0" applyNumberFormat="1" applyFill="1" applyBorder="1" applyAlignment="1">
      <alignment horizontal="left" vertical="center"/>
    </xf>
    <xf numFmtId="14" fontId="0" fillId="10" borderId="23" xfId="0" applyNumberFormat="1" applyFill="1" applyBorder="1" applyAlignment="1">
      <alignment horizontal="left" vertical="center"/>
    </xf>
    <xf numFmtId="14" fontId="0" fillId="10" borderId="7" xfId="0" applyNumberFormat="1" applyFill="1" applyBorder="1" applyAlignment="1">
      <alignment horizontal="left" vertical="center"/>
    </xf>
    <xf numFmtId="14" fontId="0" fillId="10" borderId="22" xfId="0" applyNumberFormat="1" applyFill="1" applyBorder="1" applyAlignment="1">
      <alignment horizontal="left" vertical="center"/>
    </xf>
    <xf numFmtId="9" fontId="0" fillId="10" borderId="17" xfId="0" applyNumberFormat="1" applyFill="1" applyBorder="1" applyAlignment="1">
      <alignment horizontal="left" vertical="center"/>
    </xf>
    <xf numFmtId="9" fontId="0" fillId="10" borderId="7" xfId="0" applyNumberFormat="1" applyFill="1" applyBorder="1" applyAlignment="1">
      <alignment horizontal="left" vertical="center"/>
    </xf>
    <xf numFmtId="9" fontId="0" fillId="10" borderId="23" xfId="0" applyNumberFormat="1" applyFill="1" applyBorder="1" applyAlignment="1">
      <alignment horizontal="left" vertical="center"/>
    </xf>
    <xf numFmtId="9" fontId="0" fillId="10" borderId="22" xfId="0" applyNumberFormat="1" applyFill="1" applyBorder="1" applyAlignment="1">
      <alignment horizontal="left" vertical="center"/>
    </xf>
    <xf numFmtId="9" fontId="0" fillId="10" borderId="20" xfId="0" applyNumberFormat="1" applyFill="1" applyBorder="1" applyAlignment="1">
      <alignment horizontal="left" vertical="center"/>
    </xf>
    <xf numFmtId="9" fontId="0" fillId="10" borderId="24" xfId="0" applyNumberFormat="1" applyFill="1" applyBorder="1" applyAlignment="1">
      <alignment horizontal="left" vertical="center"/>
    </xf>
    <xf numFmtId="9" fontId="0" fillId="10" borderId="21" xfId="0" applyNumberFormat="1" applyFill="1" applyBorder="1" applyAlignment="1">
      <alignment horizontal="left" vertical="center"/>
    </xf>
    <xf numFmtId="0" fontId="5" fillId="0" borderId="26" xfId="0" applyFont="1" applyBorder="1" applyAlignment="1">
      <alignment vertical="center" wrapText="1"/>
    </xf>
    <xf numFmtId="0" fontId="7" fillId="0" borderId="26" xfId="0" applyFont="1" applyBorder="1" applyAlignment="1">
      <alignment horizontal="left" vertical="top" wrapText="1"/>
    </xf>
    <xf numFmtId="0" fontId="7" fillId="11" borderId="26" xfId="0" applyFont="1" applyFill="1" applyBorder="1" applyAlignment="1">
      <alignment horizontal="left" vertical="top" wrapText="1"/>
    </xf>
    <xf numFmtId="0" fontId="4" fillId="10" borderId="26" xfId="0" applyFont="1" applyFill="1" applyBorder="1" applyAlignment="1">
      <alignment horizontal="left" vertical="top" wrapText="1"/>
    </xf>
    <xf numFmtId="0" fontId="7" fillId="10" borderId="26" xfId="0" applyFont="1" applyFill="1" applyBorder="1" applyAlignment="1">
      <alignment horizontal="left" vertical="top" wrapText="1"/>
    </xf>
    <xf numFmtId="0" fontId="4" fillId="0" borderId="26" xfId="0" applyFont="1" applyBorder="1" applyAlignment="1">
      <alignment horizontal="left" vertical="top" wrapText="1"/>
    </xf>
    <xf numFmtId="0" fontId="4" fillId="0" borderId="26" xfId="0" applyFont="1" applyBorder="1" applyAlignment="1">
      <alignment horizontal="left" vertical="center" wrapText="1"/>
    </xf>
    <xf numFmtId="0" fontId="4" fillId="10" borderId="26" xfId="0" applyFont="1" applyFill="1" applyBorder="1" applyAlignment="1">
      <alignment horizontal="left" vertical="center" wrapText="1"/>
    </xf>
    <xf numFmtId="0" fontId="11" fillId="0" borderId="26" xfId="0" applyFont="1" applyBorder="1" applyAlignment="1">
      <alignment vertical="center" wrapText="1"/>
    </xf>
    <xf numFmtId="0" fontId="11" fillId="0" borderId="26" xfId="0" applyFont="1" applyBorder="1" applyAlignment="1">
      <alignment wrapText="1"/>
    </xf>
    <xf numFmtId="0" fontId="11" fillId="0" borderId="27" xfId="0" applyFont="1" applyBorder="1" applyAlignment="1">
      <alignment wrapText="1"/>
    </xf>
    <xf numFmtId="0" fontId="4" fillId="0" borderId="29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wrapText="1"/>
    </xf>
    <xf numFmtId="0" fontId="0" fillId="10" borderId="0" xfId="0" applyFill="1"/>
    <xf numFmtId="0" fontId="14" fillId="12" borderId="28" xfId="0" applyFont="1" applyFill="1" applyBorder="1" applyAlignment="1">
      <alignment horizontal="center" vertical="center" wrapText="1"/>
    </xf>
    <xf numFmtId="0" fontId="14" fillId="12" borderId="25" xfId="0" applyFont="1" applyFill="1" applyBorder="1" applyAlignment="1">
      <alignment horizontal="center" vertical="center" wrapText="1"/>
    </xf>
    <xf numFmtId="0" fontId="1" fillId="12" borderId="0" xfId="0" applyFont="1" applyFill="1" applyAlignment="1">
      <alignment wrapText="1"/>
    </xf>
    <xf numFmtId="0" fontId="3" fillId="0" borderId="26" xfId="0" applyFont="1" applyBorder="1" applyAlignment="1">
      <alignment wrapText="1"/>
    </xf>
    <xf numFmtId="0" fontId="10" fillId="0" borderId="26" xfId="0" applyFont="1" applyBorder="1" applyAlignment="1">
      <alignment vertical="center" wrapText="1"/>
    </xf>
    <xf numFmtId="9" fontId="0" fillId="0" borderId="0" xfId="0" applyNumberFormat="1" applyAlignment="1">
      <alignment wrapText="1"/>
    </xf>
  </cellXfs>
  <cellStyles count="1">
    <cellStyle name="Normal" xfId="0" builtinId="0"/>
  </cellStyles>
  <dxfs count="213">
    <dxf>
      <fill>
        <patternFill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</border>
    </dxf>
    <dxf>
      <font>
        <b/>
        <strike val="0"/>
        <outline val="0"/>
        <shadow val="0"/>
        <u val="none"/>
        <vertAlign val="baseline"/>
        <color theme="0"/>
      </font>
      <fill>
        <patternFill patternType="solid">
          <fgColor indexed="64"/>
          <bgColor theme="3"/>
        </patternFill>
      </fill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numFmt numFmtId="164" formatCode="dd/mm/yyyy"/>
    </dxf>
    <dxf>
      <border diagonalUp="0" diagonalDown="0">
        <left/>
        <right style="thin">
          <color theme="0"/>
        </right>
        <top/>
        <bottom/>
      </border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numFmt numFmtId="164" formatCode="dd/mm/yyyy"/>
    </dxf>
    <dxf>
      <border diagonalUp="0" diagonalDown="0">
        <left/>
        <right style="thin">
          <color theme="0"/>
        </right>
        <top/>
        <bottom/>
      </border>
    </dxf>
    <dxf>
      <numFmt numFmtId="164" formatCode="dd/mm/yyyy"/>
      <fill>
        <patternFill patternType="solid">
          <fgColor indexed="64"/>
          <bgColor theme="0"/>
        </patternFill>
      </fill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dd/mm/yyyy"/>
      <fill>
        <patternFill patternType="solid">
          <fgColor indexed="64"/>
          <bgColor theme="0"/>
        </patternFill>
      </fill>
      <alignment horizontal="left" vertical="center" textRotation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/>
      </border>
    </dxf>
    <dxf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theme="0" tint="-0.14999847407452621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ill>
        <patternFill patternType="solid">
          <fgColor indexed="64"/>
          <bgColor theme="0"/>
        </patternFill>
      </fill>
      <alignment horizontal="left" vertical="center" textRotation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/>
        <bottom/>
        <vertical/>
        <horizontal/>
      </border>
    </dxf>
    <dxf>
      <numFmt numFmtId="13" formatCode="0%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3" formatCode="0%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/>
      </border>
    </dxf>
    <dxf>
      <numFmt numFmtId="13" formatCode="0%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indexed="64"/>
        </right>
        <top/>
        <bottom/>
      </border>
    </dxf>
    <dxf>
      <numFmt numFmtId="13" formatCode="0%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numFmt numFmtId="164" formatCode="dd/mm/yyyy"/>
      <fill>
        <patternFill patternType="solid">
          <fgColor indexed="64"/>
          <bgColor theme="0"/>
        </patternFill>
      </fill>
      <alignment horizontal="left" vertical="center" textRotation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/>
      </border>
    </dxf>
    <dxf>
      <numFmt numFmtId="164" formatCode="dd/mm/yyyy"/>
      <fill>
        <patternFill patternType="solid">
          <fgColor indexed="64"/>
          <bgColor theme="0"/>
        </patternFill>
      </fill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dd/mm/yyyy"/>
      <fill>
        <patternFill patternType="solid">
          <fgColor indexed="64"/>
          <bgColor theme="0"/>
        </patternFill>
      </fill>
      <alignment horizontal="left" vertical="center" textRotation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/>
      </border>
    </dxf>
    <dxf>
      <numFmt numFmtId="164" formatCode="dd/mm/yyyy"/>
      <fill>
        <patternFill patternType="solid">
          <fgColor indexed="64"/>
          <bgColor theme="0"/>
        </patternFill>
      </fill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dd/mm/yyyy"/>
      <fill>
        <patternFill patternType="solid">
          <fgColor indexed="64"/>
          <bgColor theme="0"/>
        </patternFill>
      </fill>
      <alignment horizontal="left" vertical="center" textRotation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/>
      </border>
    </dxf>
    <dxf>
      <numFmt numFmtId="164" formatCode="dd/mm/yyyy"/>
      <fill>
        <patternFill patternType="solid">
          <fgColor indexed="64"/>
          <bgColor theme="0"/>
        </patternFill>
      </fill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dd/mm/yyyy"/>
      <fill>
        <patternFill patternType="solid">
          <fgColor indexed="64"/>
          <bgColor theme="0"/>
        </patternFill>
      </fill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theme="0" tint="-0.14999847407452621"/>
        </right>
        <top/>
        <bottom/>
      </border>
    </dxf>
    <dxf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/>
      </border>
    </dxf>
    <dxf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/>
      </border>
    </dxf>
    <dxf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theme="0" tint="-0.14999847407452621"/>
        </right>
        <top/>
        <bottom/>
      </border>
    </dxf>
    <dxf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/>
      </border>
    </dxf>
    <dxf>
      <numFmt numFmtId="13" formatCode="0%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/>
      </border>
    </dxf>
    <dxf>
      <numFmt numFmtId="13" formatCode="0%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3" formatCode="0%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/>
      </border>
    </dxf>
    <dxf>
      <numFmt numFmtId="13" formatCode="0%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3" formatCode="0%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/>
      </border>
    </dxf>
    <dxf>
      <numFmt numFmtId="13" formatCode="0%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3" formatCode="0%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theme="0" tint="-0.14999847407452621"/>
        </right>
        <top/>
        <bottom/>
      </border>
    </dxf>
    <dxf>
      <numFmt numFmtId="13" formatCode="0%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/>
      </border>
    </dxf>
    <dxf>
      <fill>
        <patternFill patternType="solid">
          <fgColor indexed="64"/>
          <bgColor theme="0"/>
        </patternFill>
      </fill>
      <alignment horizontal="left" vertical="center" textRotation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/>
        <bottom/>
        <vertical/>
        <horizontal/>
      </border>
    </dxf>
    <dxf>
      <numFmt numFmtId="164" formatCode="dd/mm/yyyy"/>
      <fill>
        <patternFill patternType="solid">
          <fgColor indexed="64"/>
          <bgColor theme="0"/>
        </patternFill>
      </fill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dd/mm/yyyy"/>
      <fill>
        <patternFill patternType="solid">
          <fgColor indexed="64"/>
          <bgColor theme="0"/>
        </patternFill>
      </fill>
      <alignment horizontal="left" vertical="center" textRotation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/>
      </border>
    </dxf>
    <dxf>
      <numFmt numFmtId="164" formatCode="dd/mm/yyyy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/>
        <bottom/>
        <vertical/>
        <horizontal/>
      </border>
    </dxf>
    <dxf>
      <numFmt numFmtId="164" formatCode="dd/mm/yyyy"/>
      <fill>
        <patternFill patternType="solid">
          <fgColor indexed="64"/>
          <bgColor theme="0"/>
        </patternFill>
      </fill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dd/mm/yyyy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/>
        <top/>
        <bottom/>
      </border>
    </dxf>
    <dxf>
      <fill>
        <patternFill patternType="solid">
          <fgColor indexed="64"/>
          <bgColor theme="0"/>
        </patternFill>
      </fill>
      <alignment horizontal="left" vertical="center" textRotation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0" tint="-0.14999847407452621"/>
        </left>
        <right style="thin">
          <color theme="0" tint="-0.14999847407452621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0" tint="-0.14999847407452621"/>
        </left>
        <right style="thin">
          <color theme="0" tint="-0.14999847407452621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0" tint="-0.14999847407452621"/>
        </left>
        <right style="thin">
          <color theme="0" tint="-0.14999847407452621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theme="0" tint="-0.14999847407452621"/>
        </right>
        <top/>
        <bottom/>
      </border>
    </dxf>
    <dxf>
      <numFmt numFmtId="164" formatCode="dd/mm/yyyy"/>
      <fill>
        <patternFill patternType="solid">
          <fgColor indexed="64"/>
          <bgColor theme="0"/>
        </patternFill>
      </fill>
      <border diagonalUp="0" diagonalDown="0" outline="0">
        <left style="thin">
          <color theme="0" tint="-0.14999847407452621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/>
        <bottom/>
      </border>
    </dxf>
    <dxf>
      <border diagonalUp="0" diagonalDown="0">
        <left/>
        <right style="thin">
          <color theme="0"/>
        </right>
        <top/>
        <bottom/>
      </border>
    </dxf>
    <dxf>
      <fill>
        <patternFill patternType="solid">
          <fgColor indexed="64"/>
          <bgColor theme="0"/>
        </patternFill>
      </fill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64" formatCode="dd/mm/yyyy"/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numFmt numFmtId="164" formatCode="dd/mm/yyyy"/>
      <alignment horizontal="left" vertical="center" textRotation="0" wrapText="0" indent="0" justifyLastLine="0" shrinkToFit="0" readingOrder="0"/>
    </dxf>
    <dxf>
      <numFmt numFmtId="164" formatCode="dd/mm/yyyy"/>
      <alignment horizontal="left" vertical="center" textRotation="0" wrapText="0" indent="0" justifyLastLine="0" shrinkToFit="0" readingOrder="0"/>
    </dxf>
    <dxf>
      <numFmt numFmtId="164" formatCode="dd/mm/yyyy"/>
      <alignment horizontal="left" vertical="center" textRotation="0" wrapText="0" indent="0" justifyLastLine="0" shrinkToFit="0" readingOrder="0"/>
    </dxf>
    <dxf>
      <numFmt numFmtId="164" formatCode="dd/mm/yyyy"/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64" formatCode="dd/mm/yyyy"/>
    </dxf>
    <dxf>
      <border diagonalUp="0" diagonalDown="0">
        <left/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363E91-63B7-4666-85CA-07B3A6FFD6F9}" name="Table1" displayName="Table1" ref="A1:BY6" totalsRowShown="0" tableBorderDxfId="212">
  <autoFilter ref="A1:BY6" xr:uid="{D3363E91-63B7-4666-85CA-07B3A6FFD6F9}"/>
  <tableColumns count="77">
    <tableColumn id="1" xr3:uid="{AB27E9A0-98B3-42F6-BB22-A095B78EB98F}" name="Ref">
      <calculatedColumnFormula>CONCATENATE("EA",Table1[[#This Row],[Country]],Table1[[#This Row],[Appeal Code]])</calculatedColumnFormula>
    </tableColumn>
    <tableColumn id="76" xr3:uid="{B1110447-1791-44F3-9B09-306CEF192C35}" name="tracker Status"/>
    <tableColumn id="2" xr3:uid="{B73EE3D3-7272-4766-90EF-6CC914E19EAB}" name="Trigger Date " dataDxfId="211"/>
    <tableColumn id="3" xr3:uid="{F477289B-37BF-4172-BEE8-A14749AD4208}" name="Region"/>
    <tableColumn id="4" xr3:uid="{1B45E6E9-6954-4F85-82F2-3E92330D8AC2}" name="Country"/>
    <tableColumn id="49" xr3:uid="{9B8422D5-39C2-4F25-862C-53E953555CA7}" name="ISO"/>
    <tableColumn id="5" xr3:uid="{C4833366-E889-410C-9B67-C76A8A623C80}" name="Appeal Code"/>
    <tableColumn id="6" xr3:uid="{7A831E28-10FC-4C7E-82DA-ECA4F9152B70}" name="Appeal Name "/>
    <tableColumn id="7" xr3:uid="{EF5E3EC1-E9C0-41F9-809E-3AB8E9A3A768}" name="Disaster Type "/>
    <tableColumn id="8" xr3:uid="{D9DA7AD4-8E28-49B3-8D9F-4C1AF8CF587D}" name="Classification "/>
    <tableColumn id="9" xr3:uid="{49E53AA7-CDC5-457B-BD0F-DCED4B3D44E1}" name="EWTS Varient "/>
    <tableColumn id="10" xr3:uid="{7FBCD97A-4F79-41D4-B3F8-1F07A42690FB}" name="Initial needs assessments completed and disseminated within 72 hours​ of the event." dataDxfId="210"/>
    <tableColumn id="11" xr3:uid="{DC972B82-A9F6-4BD7-9F44-8B6726E26A52}" name="Disaster Brief done to inform the FAD between 48-72 h" dataDxfId="209"/>
    <tableColumn id="12" xr3:uid="{A30D6604-CB65-4F7B-8AF6-5CE2E0AA0CA4}" name="EA is launched within 24 hours after the FAD has been approved (or within 48 hours after field report was published). " dataDxfId="208"/>
    <tableColumn id="13" xr3:uid="{8CF26CFE-9472-4DED-926D-97929C788B0F}" name="Operational Strategy validated 7 days after the EA " dataDxfId="207"/>
    <tableColumn id="14" xr3:uid="{EFF4BFA9-B318-4AFA-91AA-A240D72015DF}" name="% coverage of the EA - 10 days (Sect.)" dataDxfId="206"/>
    <tableColumn id="41" xr3:uid="{9C029AA3-F01B-4886-9B4C-B17B712E3701}" name="% coverage of the EA - 2 weeks (Sect.)" dataDxfId="205"/>
    <tableColumn id="42" xr3:uid="{AFEEAC68-0B3D-40BA-9D3D-434F8D81091B}" name="% coverage of the EA - 3 weeks (Sect.)" dataDxfId="204"/>
    <tableColumn id="43" xr3:uid="{ED4F894C-D7AA-4D22-B950-C7E1722C7BF0}" name="% coverage of the EA - 1 month (Sect.)" dataDxfId="203"/>
    <tableColumn id="44" xr3:uid="{986110AD-37B3-45BE-B0CF-1C6AFA4787AC}" name="% coverage of the EA - 2 months (Sect.)" dataDxfId="202"/>
    <tableColumn id="45" xr3:uid="{2ECFA8CD-8320-4CE3-8783-0B4DBBCBC0CB}" name="% coverage of the EA - 3 months (Sect.)" dataDxfId="201"/>
    <tableColumn id="55" xr3:uid="{88245AB3-6A3B-4566-857D-57FCF7F500FB}" name="% coverage of the EA - 10 days (Fed.)" dataDxfId="200"/>
    <tableColumn id="51" xr3:uid="{AAE6D3F4-7AE3-445F-B1F5-407C7A6851FB}" name="% coverage of the EA - 2 weeks (Fed.)" dataDxfId="199"/>
    <tableColumn id="50" xr3:uid="{846FEF06-06D5-4A60-BE01-DE39CB01F62E}" name="% coverage of the EA - 3 weeks (Fed.)" dataDxfId="198"/>
    <tableColumn id="48" xr3:uid="{C09DA591-4740-426C-AF75-F084E67D3084}" name="% coverage of the EA - 1 month (Fed.)" dataDxfId="197"/>
    <tableColumn id="47" xr3:uid="{906C50CF-0DF0-40D0-B6BC-F5A5D74AFD3E}" name="% coverage of the EA - 2 months (Fed.)" dataDxfId="196"/>
    <tableColumn id="46" xr3:uid="{D8172841-CD5C-4069-862A-AE9848FB36E3}" name="% coverage of the EA - 3 months (Fed.)" dataDxfId="195"/>
    <tableColumn id="15" xr3:uid="{A408DF94-18DF-4060-B6F8-760D90893B8F}" name="A resource mobilization plan is developed and approved within 2 weeks of the EA" dataDxfId="194"/>
    <tableColumn id="16" xr3:uid="{4F96289A-DEC3-4958-A9A9-C9E764BF2CC1}" name="IFRC having the green light from the receiving NS to deploy RR 24h after the disaster" dataDxfId="193"/>
    <tableColumn id="17" xr3:uid="{2B18FA43-9CDB-4C18-A06E-91D4FF717A3A}" name="RR personnel Alert sent within 12h of the request " dataDxfId="192"/>
    <tableColumn id="18" xr3:uid="{C7BF6113-02D2-4CE9-8119-29B5C19629DE}" name="Identification of 1st rotation RR personnel within 48h of the alert " dataDxfId="191"/>
    <tableColumn id="19" xr3:uid="{435C0BCB-169D-4BAE-AB0E-AE95D5D252DB}" name="% of female and male out of the RRP deployed -  2 weeks " dataDxfId="190"/>
    <tableColumn id="54" xr3:uid="{EA82C928-8B8E-4F98-A2E9-1384ED4FEAB2}" name="% of female and male out of the RRP deployed - 1 month " dataDxfId="189"/>
    <tableColumn id="53" xr3:uid="{843EFA50-DAF5-4CFA-86CC-118C2A008F2D}" name="% of female and male out of the RRP deployed - 2 months" dataDxfId="188"/>
    <tableColumn id="52" xr3:uid="{C7F08E34-2BB0-4B17-9443-5609139B1237}" name="% of female and male out of the RRP deployed - 3 months" dataDxfId="187"/>
    <tableColumn id="20" xr3:uid="{6E36B6B7-B3FB-4B89-A370-E3691ED45D90}" name="% of RRP coming within the region of the disaster - 2 weeks " dataDxfId="186"/>
    <tableColumn id="58" xr3:uid="{1F457CF8-DC24-4FD9-86B2-0F97E0F1BC9E}" name="% of RRP coming within the region of the disaster - 1 Month " dataDxfId="185"/>
    <tableColumn id="57" xr3:uid="{0D6FF2F0-8081-4694-9939-123E17A044D7}" name="% of RRP coming within the region of the disaster - 2 months " dataDxfId="184"/>
    <tableColumn id="56" xr3:uid="{DF5E89B5-CEB9-4755-933B-BC4DB5C65310}" name="% of RRP coming within the region of the disaster - 3 months " dataDxfId="183"/>
    <tableColumn id="21" xr3:uid="{1E8EB7BA-D9D3-4AAD-AC0A-AD6EC64B696C}" name="# of RR deployed arriving in country of operation within 4 days from deployment message - 1 Week " dataDxfId="182"/>
    <tableColumn id="61" xr3:uid="{58878D62-01A2-41FF-878C-B1E785F9A027}" name="# of RR deployed arriving in country of operation within 4 days from deployment message - 2 Weeks" dataDxfId="181"/>
    <tableColumn id="60" xr3:uid="{8AD09693-6D78-4FD0-8906-E86F7BEEDE4E}" name="# of RR deployed arriving in country of operation within 4 days from deployment message - 1 month" dataDxfId="180"/>
    <tableColumn id="62" xr3:uid="{8E9429C5-0D32-4EF3-982C-148BAB76B816}" name="# of RR deployed arriving in country of operation within 4 days from deployment message - 2 months" dataDxfId="179"/>
    <tableColumn id="59" xr3:uid="{6D90C9BA-E502-4A74-85E0-BBF829A3D971}" name="# of RR deployed arriving in country of operation within 4 days from deployment message  - 3 months" dataDxfId="178"/>
    <tableColumn id="22" xr3:uid="{1814E2AF-44DC-4071-892C-B927F33D691B}" name="Key initial longer-term positions identified by operational leadership and requested via submission in the HR system, one week after the EA publication" dataDxfId="177"/>
    <tableColumn id="23" xr3:uid="{F583C92D-A1AD-44E4-8F5B-2D28B8EECED1}" name="Once approved in the HR system and pre-classified JD provided, HR advertises key initial longer-term positions within 48 hours." dataDxfId="176"/>
    <tableColumn id="24" xr3:uid="{59F1936C-6A92-428F-A3B5-1976614E87B7}" name="Hold a mini summit within 48 h of the disaster" dataDxfId="175"/>
    <tableColumn id="77" xr3:uid="{9AF74F56-0A9B-4FB8-94E9-B7DC7C6ADA09}" name="The Movement Joint statement is produced 48h after the Mini Summit" dataDxfId="174"/>
    <tableColumn id="25" xr3:uid="{3FDC6096-7ED0-41A9-857C-16903817B646}" name="review/adapt membership coordination for the context for this specific emergency " dataDxfId="173"/>
    <tableColumn id="26" xr3:uid="{B5238923-D05C-4387-9A8C-8B7490C61833}" name="Appropriate membership coordination is in place after 24h of disaster" dataDxfId="172"/>
    <tableColumn id="27" xr3:uid="{804D249C-72D3-4DB8-8FE4-230624B604A6}" name="Supply chain plan developed between logs and ops coordinator within 1 week of the approved EA" dataDxfId="171"/>
    <tableColumn id="28" xr3:uid="{080BD53B-C5C2-484C-AA39-882D4A0B71CB}" name="Fully approved and submitted requisitions for NFIs within 1 week of the EA (when relevant) " dataDxfId="170"/>
    <tableColumn id="29" xr3:uid="{4A2D11DC-8DCD-414F-AE2B-EE78835218F0}" name="NFI (or emergencies items) being delivered to the country in 3 days since the approval of the  Requistion" dataDxfId="169"/>
    <tableColumn id="75" xr3:uid="{D57E6E83-D796-430E-AE6B-EC6C53EEAB54}" name="A dashboard is in place and updated timely to display the situation and the activities being implemented (24h)" dataDxfId="168"/>
    <tableColumn id="74" xr3:uid="{0EC92E81-DD87-4635-9BB7-44DCD1B79C4F}" name="A dashboard is in place and updated timely to display the situation and the activities being implemented (72h)" dataDxfId="167"/>
    <tableColumn id="73" xr3:uid="{F6D02BB9-50CD-4816-B641-8BEC0B725354}" name="A dashboard is in place and updated timely to display the situation and the activities being implemented (1 week)" dataDxfId="166"/>
    <tableColumn id="65" xr3:uid="{687BB458-AA4D-425B-8F5C-0092B544ABC5}" name="A dashboard is in place and updated timely to display the situation and the activities being implemented (2 weeks)" dataDxfId="165"/>
    <tableColumn id="30" xr3:uid="{D1810766-3F16-4048-B42E-7EF4F27B2F7D}" name="A dashboard is in place and updated timely to display the situation and the activities being implemented (1 month)" dataDxfId="164"/>
    <tableColumn id="31" xr3:uid="{F4C9A37B-4CC1-4384-92E1-A4C361487DD2}" name="Project Funding Agreements (PFA) signed by the NS and the IFRC no longer than 7 days from the DREF/EA approval" dataDxfId="163"/>
    <tableColumn id="32" xr3:uid="{4345219A-9C8B-4CA0-8A2E-B59DF9B48C66}" name="After PFA  is signed by both parties, HoD/project manager to process the Request for Payment to be sent to Treasury within 10 days of DREF/ EA approval" dataDxfId="162"/>
    <tableColumn id="33" xr3:uid="{4CA64712-526A-4303-B4FE-9115AA6AAF20}" name="Bank transfer process by IFRC to the NS within 24h after the request for payment is received/approved" dataDxfId="161"/>
    <tableColumn id="34" xr3:uid="{3F15BA2B-3B48-4134-8F6E-5852E7E6C2F5}" name="Confirmation from the NSs of the funds received to be obtained within 3 working days from the value date of the transfer" dataDxfId="160"/>
    <tableColumn id="35" xr3:uid="{EF7E3803-1FE5-41A7-AF6E-C7D1099BD421}" name="First round of payment received to the target beneficiaries four weeks after the EA launch for sudden onset (when relevant and when CVA is planned)" dataDxfId="159"/>
    <tableColumn id="36" xr3:uid="{358A01A1-1104-476D-BC57-13B1D77D6964}" name="NFIs distributed to targetted population within one month of the disaster - 1 month (Date)" dataDxfId="158"/>
    <tableColumn id="63" xr3:uid="{41C944A9-34E2-4C44-8D3F-53238E853419}" name="NFIs distributed to targetted population within one month of the disaster - 2  months (%)" dataDxfId="157"/>
    <tableColumn id="64" xr3:uid="{DA42FDCB-3160-4E82-B865-B60A160A7982}" name="NFIs distributed to targetted population within one month of the disaster - 3  months (%)" dataDxfId="156"/>
    <tableColumn id="37" xr3:uid="{6A6F8DD4-8B35-4A3C-92E7-4634A170F025}" name="% of targeted population receiving assistance - 2 weeks " dataDxfId="155"/>
    <tableColumn id="68" xr3:uid="{25E4F6CF-E643-4E94-B0B8-927887664916}" name="% of targeted population receiving assistance - 1 Month " dataDxfId="154"/>
    <tableColumn id="67" xr3:uid="{3CD037DC-6CD3-41E0-9B71-C18BD4C486F4}" name="% of targeted population receiving assistance - 2 months " dataDxfId="153"/>
    <tableColumn id="66" xr3:uid="{EC55CA46-7A07-4C8B-AD8C-A8F2A95198C8}" name="% of targeted population receiving assistance - 3 months " dataDxfId="152"/>
    <tableColumn id="38" xr3:uid="{36967914-317A-45E8-9C29-2E8ABDF5A670}" name="% implementation rate of available budget - 2 weeks " dataDxfId="151"/>
    <tableColumn id="72" xr3:uid="{3371CF43-36E8-4405-AA5E-B7D26926F629}" name="% implementation rate of available budget - 3 weeks " dataDxfId="150"/>
    <tableColumn id="71" xr3:uid="{856C97C4-279A-4A66-8923-3924A707679F}" name="% implementation rate of available budget - 1 month " dataDxfId="149"/>
    <tableColumn id="70" xr3:uid="{8CB1E227-8136-4357-BF90-6009789CD161}" name="% implementation rate of available budget - 2 months " dataDxfId="148"/>
    <tableColumn id="69" xr3:uid="{1462478B-4EC7-4B10-AC56-81C7B296C3DC}" name="% implementation rate of available budget - 3 months " dataDxfId="147"/>
    <tableColumn id="39" xr3:uid="{52FA745A-24B2-4C2C-B88E-A48DDFE6C82B}" name="Operation is MSR (v.2021) compliant" dataDxfId="146"/>
    <tableColumn id="40" xr3:uid="{F6FF016F-3DA1-437D-8731-CB75FD683F76}" name="If the country is not MSR, enough resource (HR/Funds) have been allocated to operate in a Red/orange security phase areas" dataDxfId="145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ACDCB1-822D-4C92-924A-B28AAF9F35D3}" name="Table13" displayName="Table13" ref="A1:BA6" totalsRowShown="0" dataDxfId="144" tableBorderDxfId="143">
  <autoFilter ref="A1:BA6" xr:uid="{65ACDCB1-822D-4C92-924A-B28AAF9F35D3}"/>
  <tableColumns count="53">
    <tableColumn id="1" xr3:uid="{E11E1B90-133E-4BDB-816F-A19490A5DFC8}" name="Ref" dataDxfId="142">
      <calculatedColumnFormula>CONCATENATE("DREF",Table13[[#This Row],[Country]],Table13[[#This Row],[Appeal Code]])</calculatedColumnFormula>
    </tableColumn>
    <tableColumn id="18" xr3:uid="{FCB47D9A-6070-42F7-B481-2F3293EBD25F}" name="tracker Status" dataDxfId="141"/>
    <tableColumn id="2" xr3:uid="{43DC3599-C9F2-4FB3-BFBF-FF6D928C04BE}" name="Trigger Date " dataDxfId="140"/>
    <tableColumn id="3" xr3:uid="{B42BA893-B8F0-47EA-9C65-55A2CD19BE94}" name="Region" dataDxfId="139"/>
    <tableColumn id="4" xr3:uid="{BB8BA2CB-42DF-4907-8CD1-D7E84B47E232}" name="Country" dataDxfId="138"/>
    <tableColumn id="49" xr3:uid="{27494AE3-5192-48A6-80B8-3B47D68AE4FF}" name="ISO" dataDxfId="137">
      <calculatedColumnFormula>VLOOKUP(Table13[[#This Row],[Country]],Lists!B1:D217,3,FALSE)</calculatedColumnFormula>
    </tableColumn>
    <tableColumn id="5" xr3:uid="{86E07FD7-117B-451D-B13C-2815132BF148}" name="Appeal Code" dataDxfId="136"/>
    <tableColumn id="6" xr3:uid="{B35C0A66-C031-443F-961C-F7B5ABDAAE54}" name="Appeal Name " dataDxfId="135"/>
    <tableColumn id="7" xr3:uid="{1EFF0AD6-1DF4-4834-A14E-A564AB6EDB2B}" name="Disaster Type " dataDxfId="134"/>
    <tableColumn id="8" xr3:uid="{FB880FD2-A21C-4DD7-BABD-6D635EC8D386}" name="Classification " dataDxfId="133"/>
    <tableColumn id="9" xr3:uid="{D98DB8E3-9746-4B81-A875-9799C42BE094}" name="EWTS Varient " dataDxfId="132"/>
    <tableColumn id="10" xr3:uid="{344F86FC-F9C4-4330-B5B6-9B3B61F79175}" name="Initial needs assessments completed within 72 hours​ of the event." dataDxfId="131"/>
    <tableColumn id="11" xr3:uid="{B4A1FDCD-BA91-4CB0-B505-2B4DB7B22249}" name="Risk management one pager using country risk the dashboard developed within 48h after the approval" dataDxfId="130"/>
    <tableColumn id="12" xr3:uid="{2E69013F-8646-4E6E-B3BA-33BBE7A5E3EB}" name="Project manager and appeal manager responsibilities one pager is shared with approval (max 14 days after trigger)" dataDxfId="129"/>
    <tableColumn id="13" xr3:uid="{CD52430F-F8C8-4396-8EC5-B9770E18B78E}" name="DREF approved within 10 days of the trigger. 14 if the NS has started responding." dataDxfId="128"/>
    <tableColumn id="14" xr3:uid="{D77206F9-73DE-462C-AB4E-EF7AF44FFB66}" name="Approval by the DREF appeal manager within 24h of receiving the final package" dataDxfId="127"/>
    <tableColumn id="15" xr3:uid="{81B80D9B-6DA6-4F5A-A5E0-FFC25AE991CE}" name="IFRC having the green light from the receiving NS to deploy RR 24h after the disaster (if relevant)" dataDxfId="126"/>
    <tableColumn id="16" xr3:uid="{9F8EC316-26C8-48AC-8CC1-AE808849FF5A}" name="RR personnel Alert sent within 12h of the request " dataDxfId="125"/>
    <tableColumn id="17" xr3:uid="{42FDF1E8-48BB-467F-836F-FDDEEE8AACE3}" name="Identification of 1st rotation RR personnel within 48h of the alert " dataDxfId="124"/>
    <tableColumn id="41" xr3:uid="{473AA5D1-74B3-40E6-B850-E724419DE9A5}" name="% of female and male out of the RRP deployed -  2 weeks " dataDxfId="123"/>
    <tableColumn id="40" xr3:uid="{F619B04D-6EDE-41A5-9954-8CA778C8D705}" name="% of female and male out of the RRP deployed - 1 month " dataDxfId="122"/>
    <tableColumn id="39" xr3:uid="{55DDCBFF-4FC4-49D4-95E2-1CE5E41D3DA3}" name="% of female and male out of the RRP deployed - 2 months" dataDxfId="121"/>
    <tableColumn id="38" xr3:uid="{0E858EAE-7E30-48C4-93BF-4B7ABB6C6F7D}" name="% of female and male out of the RRP deployed - 3 months" dataDxfId="120"/>
    <tableColumn id="37" xr3:uid="{6E6A6C33-042B-48EF-8AC2-70AA5F4698C4}" name="% of RRP coming within the region of the disaster - 2 weeks " dataDxfId="119"/>
    <tableColumn id="36" xr3:uid="{EF6C8F51-F429-44BF-9EBD-9FBC48FA9207}" name="% of RRP coming within the region of the disaster - 1 Month " dataDxfId="118"/>
    <tableColumn id="35" xr3:uid="{3C8C5247-E551-48D0-B6DE-D73EB0019058}" name="% of RRP coming within the region of the disaster - 2 months " dataDxfId="117"/>
    <tableColumn id="34" xr3:uid="{6EBD97FE-E254-436A-8008-2D2C39764EA2}" name="% of RRP coming within the region of the disaster - 3 months " dataDxfId="116"/>
    <tableColumn id="45" xr3:uid="{633BA92F-809A-483E-BC9E-1EB4FC43F89F}" name="# of RR deployed arriving in country of operation within 4 days from deployment message - 1 Week " dataDxfId="115"/>
    <tableColumn id="44" xr3:uid="{5A278D3A-5B55-4915-A5A2-426B5A2C5034}" name="# of RR deployed arriving in country of operation within 4 days from deployment message - 2 Weeks" dataDxfId="114"/>
    <tableColumn id="43" xr3:uid="{4B5B2341-F7FA-49C2-8F43-845758DE9179}" name="# of RR deployed arriving in country of operation within 4 days from deployment message - 1 month" dataDxfId="113"/>
    <tableColumn id="42" xr3:uid="{58895408-6F08-45E5-89BB-3942D262E626}" name="# of RR deployed arriving in country of operation within 4 days from deployment message - 2 months" dataDxfId="112"/>
    <tableColumn id="33" xr3:uid="{3E66ABBE-81BB-44D3-A519-F330F8E437C6}" name="# of RR deployed arriving in country of operation within 4 days from deployment message  - 3 months" dataDxfId="111"/>
    <tableColumn id="21" xr3:uid="{E61178E6-E432-474E-9714-74B06FD4D105}" name="Supply chain plan developed within 1 week of DREF approval" dataDxfId="110"/>
    <tableColumn id="22" xr3:uid="{4238777E-6A65-4C89-8493-EF37FC512936}" name="NFI (or emergencies items) being delivered to the country in 3 days since the Requistion" dataDxfId="109"/>
    <tableColumn id="23" xr3:uid="{5C3214B5-43B5-4988-AA82-76E2786B77F4}" name="Project funding agreements (PFAs) signed by the NS and the IFRC no longer than 7 days from the DREF approval" dataDxfId="108"/>
    <tableColumn id="24" xr3:uid="{6444E6CB-5D9C-4263-BA9C-064B005A0952}" name="After PFA is signed by both parties, HoD/project manager to process the Request for Payment to be sent to Treasury within 10 days of DREF approval" dataDxfId="107"/>
    <tableColumn id="25" xr3:uid="{D16CBAA7-1E33-4BA0-8DC0-E619346551B0}" name="Bank transfer process by IFRC to the NS within 24h after the request for payment is received/approved" dataDxfId="106"/>
    <tableColumn id="26" xr3:uid="{E131F2FB-8D94-4094-9359-CEA92E8EA926}" name="Confirmation from the NSs of the funds received to be obtained within 3 working days from the value date of the transfer" dataDxfId="105"/>
    <tableColumn id="27" xr3:uid="{A247FC75-894A-4DE8-AAFE-B5C6B90BAE4F}" name="First round of payment received to the target beneficiaries four weeks after the DREF approval - 1 Month (Date)" dataDxfId="104"/>
    <tableColumn id="47" xr3:uid="{49661E78-1363-4960-96A7-8F5DD72DEE35}" name="First round of payment received to the target beneficiaries four weeks after the DREF approval l - 2 Months (%)" dataDxfId="103"/>
    <tableColumn id="46" xr3:uid="{E76A1E8E-6F62-4420-89F0-FA8D4374EA1A}" name="First round of payment received to the target beneficiaries four weeks after the DREF approval - 3 Month (%)" dataDxfId="102"/>
    <tableColumn id="28" xr3:uid="{A7CC34AE-BB39-492E-A154-A03173797730}" name="% of targeted population receiving assistance - 2 weeks " dataDxfId="101"/>
    <tableColumn id="51" xr3:uid="{DD24F071-5C20-4813-8B8F-33E4D0235D5A}" name="% of targeted population receiving assistance - 1 Month " dataDxfId="100"/>
    <tableColumn id="50" xr3:uid="{AF87017F-20A6-4A82-822B-D518771C26EB}" name="% of targeted population receiving assistance - 2 Months " dataDxfId="99"/>
    <tableColumn id="48" xr3:uid="{82A9EFF6-1F4A-45CE-AA32-5BCD59BFC1AC}" name="% of targeted population receiving assistance - 3 months" dataDxfId="98"/>
    <tableColumn id="29" xr3:uid="{04ED2693-B711-4747-AB32-A7A2CEBB4BEC}" name="EHI distributed to targetted population on time - 1 month " dataDxfId="97"/>
    <tableColumn id="53" xr3:uid="{4701170F-ECC0-4A64-9D70-F48F9AFB4743}" name="EHI distributed to targetted population on time - 2 months " dataDxfId="96"/>
    <tableColumn id="52" xr3:uid="{DCB65B12-2BE9-40D2-A4B7-9B3297279867}" name="EHI distributed to targetted population on time - 3 months " dataDxfId="95"/>
    <tableColumn id="30" xr3:uid="{A1A58D86-3ECF-4B65-85BD-680EF7E1C9BE}" name=" Implementation rate: 30% after 1 month " dataDxfId="94"/>
    <tableColumn id="56" xr3:uid="{A1FFF633-00E9-41A1-B5E8-16502E4F2103}" name=" Implementation rate: " dataDxfId="93"/>
    <tableColumn id="55" xr3:uid="{0BE13385-DFC0-4FE7-A97F-C41C72F6B9B8}" name=" Implementation rate: 2" dataDxfId="92"/>
    <tableColumn id="31" xr3:uid="{B50EEFAE-10CC-4413-90A0-8006004A6495}" name="Operation is MSR (v.2021) compliant" dataDxfId="91"/>
    <tableColumn id="32" xr3:uid="{B0E34FA6-7974-4061-B5F7-4656EB248C67}" name="If the country is not MSR, enough resource (HR/ Funds) have been allocated to operate in a Red/ orange security phase areas" dataDxfId="90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D23DB93-CF37-497D-9C8C-E7C6BE0B006C}" name="Table14" displayName="Table14" ref="A1:AT4" totalsRowShown="0" tableBorderDxfId="89">
  <autoFilter ref="A1:AT4" xr:uid="{4D23DB93-CF37-497D-9C8C-E7C6BE0B006C}"/>
  <tableColumns count="46">
    <tableColumn id="1" xr3:uid="{CAE59280-DE78-4A04-B351-EE30BDB8853A}" name="Ref">
      <calculatedColumnFormula>CONCATENATE("MCMR",Table14[[#This Row],[Country]],Table14[[#This Row],[Appeal Code]])</calculatedColumnFormula>
    </tableColumn>
    <tableColumn id="18" xr3:uid="{B363AFDF-56F2-429F-BC2B-87B3DAD2C025}" name="tracker Status"/>
    <tableColumn id="2" xr3:uid="{18DB6B13-4574-428F-AD9E-12B3F2AEC7D3}" name=" Disaster Escalation Date " dataDxfId="88"/>
    <tableColumn id="3" xr3:uid="{1D85E724-ABF7-404B-94AA-19C35A2CB14F}" name="Region"/>
    <tableColumn id="4" xr3:uid="{82445D9B-4909-4C8B-8E94-77F308113559}" name="Country"/>
    <tableColumn id="49" xr3:uid="{D23DFDB0-94EA-458E-9EF6-7615AF33EAE9}" name="ISO">
      <calculatedColumnFormula>VLOOKUP(Table14[[#This Row],[Country]],Lists!B1:D217,3,FALSE)</calculatedColumnFormula>
    </tableColumn>
    <tableColumn id="5" xr3:uid="{4B4D3539-2831-4D83-B1CA-727AA545A989}" name="Appeal Code"/>
    <tableColumn id="6" xr3:uid="{2C095D43-6540-4E43-9110-605D0EDAE302}" name="Appeal Name "/>
    <tableColumn id="7" xr3:uid="{355542E4-7D3D-4238-BBED-1A3825E46962}" name="Disaster Type "/>
    <tableColumn id="8" xr3:uid="{6A6D33FE-70FD-43D7-84B2-FAF741F07668}" name="Classification "/>
    <tableColumn id="9" xr3:uid="{DC369E3C-F1D4-44EE-978F-90BD152EF9AE}" name="EWTS Varient "/>
    <tableColumn id="10" xr3:uid="{F3E2FE13-A930-4BF5-8D06-2A78C5BC5E45}" name="Disaster Brief done for the  Management Call to inform the FAD between 48-72 h" dataDxfId="87"/>
    <tableColumn id="11" xr3:uid="{C465429F-870D-459B-A25D-588DC6AA311A}" name="EA is launched within 24 hours after the FAD has been approved (or within 48 hours after field report was published). " dataDxfId="86"/>
    <tableColumn id="12" xr3:uid="{E9809FFE-7E71-451F-9843-8D5E5AA827DF}" name="Operational Strategy validated 12 days after the EA " dataDxfId="85"/>
    <tableColumn id="13" xr3:uid="{D24CFAFF-3F70-491F-99D5-6835CB97D37F}" name="% (Total Fed and Sec) coverage of the EA - 10 days " dataDxfId="84"/>
    <tableColumn id="34" xr3:uid="{41848610-67C8-4323-8DCC-C380A8749434}" name="% (Total Fed and Sec)coverage of the EA - 2 weeks" dataDxfId="83"/>
    <tableColumn id="33" xr3:uid="{7200EFEA-9025-4475-95E9-DC4BC8BBBDF7}" name="% (Total Fed and Sec)coverage of the EA - 3 weeks" dataDxfId="82"/>
    <tableColumn id="32" xr3:uid="{9AB95A7E-ADDC-469B-A35A-742DF9C1A56F}" name="% (Total Fed and Sec)coverage of the EA - 1 month" dataDxfId="81"/>
    <tableColumn id="31" xr3:uid="{7712441B-2A46-4949-8BD1-5CF972733473}" name="% (Total Fed and Sec)coverage of the EA - 2 months" dataDxfId="80"/>
    <tableColumn id="14" xr3:uid="{0C0C803D-82BE-4220-9F31-4ED4D76053CF}" name="% (Total Fed and Sec)coverage of the EA - 3 months" dataDxfId="79"/>
    <tableColumn id="15" xr3:uid="{C8E7B850-7AF4-4B9E-90A2-4D3901B3E593}" name="Regional RR personnel Alert sent within 12h of the request " dataDxfId="78"/>
    <tableColumn id="16" xr3:uid="{E6C76F17-6FD3-4AD8-983D-6A85019AA7D7}" name="Identification of 1st rotation RR personnel within 48h of the alert " dataDxfId="77"/>
    <tableColumn id="46" xr3:uid="{F86C2AE2-514D-4C06-8F27-895462B1BA82}" name="% of female and male out of the RRP deployed -  2 weeks " dataDxfId="76"/>
    <tableColumn id="45" xr3:uid="{9F724520-54C3-42B5-AD8E-FB743F850EA3}" name="% of female and male out of the RRP deployed - 1 month " dataDxfId="75"/>
    <tableColumn id="44" xr3:uid="{D5FA7F45-17BB-4163-B207-91DAC429B81C}" name="% of female and male out of the RRP deployed - 2 months" dataDxfId="74"/>
    <tableColumn id="43" xr3:uid="{49591EBD-C993-42D7-918E-F294DF216274}" name="% of female and male out of the RRP deployed - 3 months" dataDxfId="73"/>
    <tableColumn id="42" xr3:uid="{89F5EC99-43FB-4D57-861A-6A4E18F87BB4}" name="% of RRP coming within the region of the disaster - 2 weeks " dataDxfId="72"/>
    <tableColumn id="41" xr3:uid="{47808147-DDF5-44AE-A916-CCD8A27E39BD}" name="% of RRP coming within the region of the disaster - 1 Month " dataDxfId="71"/>
    <tableColumn id="40" xr3:uid="{1E74389C-EDAD-415A-9BAF-99CC58A3AD83}" name="% of RRP coming within the region of the disaster - 2 months " dataDxfId="70"/>
    <tableColumn id="39" xr3:uid="{44CE4894-FB2F-4964-A675-B61CC259DB75}" name="% of RRP coming within the region of the disaster - 3 months " dataDxfId="69"/>
    <tableColumn id="38" xr3:uid="{6282A476-2C7B-4296-9D14-97E7C949C0A2}" name="# of RR deployed arriving in country of operation within 4 days from deployment message - 1 Week " dataDxfId="68"/>
    <tableColumn id="37" xr3:uid="{2D58CCB9-D486-4819-9E8D-1A6B899A1E00}" name="# of RR deployed arriving in country of operation within 4 days from deployment message - 2 Weeks" dataDxfId="67"/>
    <tableColumn id="36" xr3:uid="{687E9545-FEED-4985-80DE-E260A41B34BB}" name="# of RR deployed arriving in country of operation within 4 days from deployment message - 1 month" dataDxfId="66"/>
    <tableColumn id="35" xr3:uid="{60E9F86B-7CB1-4B0D-8A04-BE9219F96849}" name="# of RR deployed arriving in country of operation within 4 days from deployment message - 2 months" dataDxfId="65"/>
    <tableColumn id="17" xr3:uid="{41BE6C71-B260-48F4-AC2E-2FE07A7E7ECC}" name="# of RR deployed arriving in country of operation within 4 days from deployment message  - 3 months" dataDxfId="64"/>
    <tableColumn id="20" xr3:uid="{46DD71EB-76BC-438F-920F-D8FD7ACEDF18}" name="Key initial longer-term positions (for the Regional/multi country level) identified by operational leadership and requested via submission in the HR system, one week after the EA publication" dataDxfId="63"/>
    <tableColumn id="21" xr3:uid="{4FEB823F-5F6D-454C-B23C-22DCDAF5AC27}" name="Once approved in the HR system and pre-classified JD provided, HR advertises key initial longer-term positions within 48 hours." dataDxfId="62"/>
    <tableColumn id="22" xr3:uid="{4F254A06-D008-4A1C-BFB3-08BF4FD889A0}" name="Establish a Multi country coordination mechanimsms with the membership for the crisis (24 hours since escalation date)" dataDxfId="61"/>
    <tableColumn id="23" xr3:uid="{BEF9D46E-6D40-4C46-A844-420ED1575080}" name="Supply chain plan developed for the regional needs between logs and ops  within 1 week of the approved EA" dataDxfId="60"/>
    <tableColumn id="24" xr3:uid="{1ACE6DF5-6A33-4351-A1D9-77B7E6963137}" name="Fully approved and submitted multi country requisitions for NFIs within 1 week of the EA (when relevant) " dataDxfId="59"/>
    <tableColumn id="25" xr3:uid="{F842B621-5F9B-41BE-8A70-CECA1C5DD903}" name="NFI (or emergencies items) being delivered to the country in 3 days since the Requistion" dataDxfId="58"/>
    <tableColumn id="26" xr3:uid="{09E93F95-C1D8-44E3-8F2C-49C283E84A2F}" name="A multi country dashboard is in place and updated timely to display the situation and the activities being implemented" dataDxfId="57"/>
    <tableColumn id="27" xr3:uid="{95E25C16-9284-450B-8A67-E997A8E9DD1B}" name="A breakdown of the Financial allocation per country is made within 5 days of the approval of the EA" dataDxfId="56"/>
    <tableColumn id="28" xr3:uid="{41353656-C773-4E51-8288-F7A20567BA30}" name="Transferts to NS &amp; IFRC Sec. Structure are made within 5 days of the allocation table" dataDxfId="55"/>
    <tableColumn id="29" xr3:uid="{59D9CC14-DA2B-41A0-B810-42677BB3C06B}" name="Cumulated % of targeted population receiving assistance " dataDxfId="54"/>
    <tableColumn id="30" xr3:uid="{FC1577D4-F2FB-4F8F-BCBA-A5B35F0758C5}" name="Cumulated % implementation rate of available budget" dataDxfId="53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CD156C-9DDD-48C9-A196-C67B1A015773}" name="Table15" displayName="Table15" ref="A1:BJ3" totalsRowShown="0" tableBorderDxfId="52">
  <autoFilter ref="A1:BJ3" xr:uid="{B5CD156C-9DDD-48C9-A196-C67B1A015773}"/>
  <tableColumns count="62">
    <tableColumn id="1" xr3:uid="{52ADBC92-E29C-4648-8E6D-A0737C6C4BBC}" name="Ref">
      <calculatedColumnFormula>CONCATENATE("PCCE",Table15[[#This Row],[Country]],Table15[[#This Row],[Appeal Code]])</calculatedColumnFormula>
    </tableColumn>
    <tableColumn id="62" xr3:uid="{A51AB1D6-DA68-4943-9498-1B19295BA810}" name="tracker Status"/>
    <tableColumn id="2" xr3:uid="{30BF32FF-A69A-4005-AADB-919BEC62B28B}" name="Escalation date" dataDxfId="51"/>
    <tableColumn id="3" xr3:uid="{1896874A-2113-4796-95C3-4AEA281AE483}" name="Region"/>
    <tableColumn id="4" xr3:uid="{4CBFC5C5-909C-4812-A68F-3A7478D9066C}" name="Country"/>
    <tableColumn id="49" xr3:uid="{F3115F9C-A295-4B8F-B352-90FD074D0F2B}" name="ISO">
      <calculatedColumnFormula>VLOOKUP(Table15[[#This Row],[Country]],Lists!B1:D217,3,FALSE)</calculatedColumnFormula>
    </tableColumn>
    <tableColumn id="5" xr3:uid="{9536BFC7-1AF4-49D8-8953-03BFF11C3D3F}" name="Appeal Code"/>
    <tableColumn id="6" xr3:uid="{E378BBB9-3892-4325-8974-ECC7A17E9734}" name="Appeal Name "/>
    <tableColumn id="7" xr3:uid="{91ACD6F3-35FE-4C14-9AA6-164FB48C7785}" name="Disaster Type "/>
    <tableColumn id="8" xr3:uid="{3C0770BE-5D76-447D-B291-DA4E250275C1}" name="Classification "/>
    <tableColumn id="9" xr3:uid="{E3F1EDA7-6246-4DC0-B8AC-B51D339AE778}" name="EWTS Varient "/>
    <tableColumn id="10" xr3:uid="{D895FEC7-B779-43C5-9E45-749B0030C2EA}" name="Needs assessments of triggers to identify the need for an EA. (before EA launch)" dataDxfId="50"/>
    <tableColumn id="11" xr3:uid="{5B283F17-0366-4A0E-8AF1-AC6EB684A82C}" name="Disaster Brief done for the  Management Call to inform the FAD between 48-72 " dataDxfId="49"/>
    <tableColumn id="12" xr3:uid="{43FD35F4-F4DC-4884-A328-E9EB9C63E245}" name="EA is launched within 24 hours after the FAD has been approved (or within 48 hours after field report was published). " dataDxfId="48"/>
    <tableColumn id="13" xr3:uid="{3F3B7BAA-4977-4352-9B40-5F960C47446D}" name="Operational Strategy validated 10 to 14  days after the EA " dataDxfId="47"/>
    <tableColumn id="45" xr3:uid="{0FBE36EB-AD1C-45F9-B402-CE6E7CA30662}" name="% coverage of the EA - 10 days " dataDxfId="46"/>
    <tableColumn id="44" xr3:uid="{FC539DA9-CBB2-4012-A9BB-BACB132B45F9}" name="% coverage of the EA - 2 weeks" dataDxfId="45"/>
    <tableColumn id="43" xr3:uid="{8D932EEB-7230-4E9A-8D5D-B1763A50CFB5}" name="% coverage of the EA - 3 weeks" dataDxfId="44"/>
    <tableColumn id="42" xr3:uid="{0C4CE716-1F5F-484B-8851-200E33BF7A1F}" name="% coverage of the EA - 1 month" dataDxfId="43"/>
    <tableColumn id="41" xr3:uid="{A7DC8972-663E-42BE-B845-593D5887FF86}" name="% coverage of the EA - 2 months" dataDxfId="42"/>
    <tableColumn id="14" xr3:uid="{2F25A476-1AF5-4C9D-9411-63B19DA1E469}" name="% coverage of the EA - 3 months" dataDxfId="41"/>
    <tableColumn id="15" xr3:uid="{D9F8531B-E0DB-4452-B0B8-949EC1301FD2}" name="A resource mobilization plan is developed and approved within 3 to 4 weeks of the EA that looks at long term funding and sustianability.  " dataDxfId="40"/>
    <tableColumn id="16" xr3:uid="{44868EA8-72D3-4BCC-808B-EDC3E964DEEA}" name="IFRC advocates with NS  for the approval and use of  Surge or  in country capacity from movement partners within the first  5 days of the trigger" dataDxfId="39"/>
    <tableColumn id="17" xr3:uid="{8DB47F60-8153-4B36-9DE2-B7BCF14790A3}" name="RR personnel Alert sent within 12h of the request " dataDxfId="38"/>
    <tableColumn id="18" xr3:uid="{A8ED4B51-5510-4A38-B5B6-FAA6D5E84A66}" name="Identification of 1st rotation RR personnel within 5 days of the alert *if not aligned to readiness process could be slower " dataDxfId="37"/>
    <tableColumn id="51" xr3:uid="{94FF491C-7B09-4168-B547-314361924EF1}" name="% of female and male out of the RRP deployed -  2 weeks " dataDxfId="36"/>
    <tableColumn id="48" xr3:uid="{21560704-F785-417E-A26F-1A7E848EFF15}" name="% of female and male out of the RRP deployed - 1 month " dataDxfId="35"/>
    <tableColumn id="47" xr3:uid="{B25D0A3D-B7B7-47CE-A532-61E4DDE7047C}" name="% of female and male out of the RRP deployed - 2 months" dataDxfId="34"/>
    <tableColumn id="46" xr3:uid="{80772A4F-EF68-4334-A95E-813BC1CF2043}" name="% of female and male out of the RRP deployed - 3 months" dataDxfId="33"/>
    <tableColumn id="20" xr3:uid="{E72FEFEC-DBCC-4715-BC21-3BF7C4605A06}" name="duration - % of 3 months deployments " dataDxfId="32"/>
    <tableColumn id="59" xr3:uid="{6F4BD96B-93C8-4CD7-A966-3F0727CB52A9}" name="% of RRP coming within the region of the disaster - 2 weeks " dataDxfId="31"/>
    <tableColumn id="58" xr3:uid="{70E19A08-22DC-4866-B07C-92C54E1B4431}" name="% of RRP coming within the region of the disaster - 1 Month " dataDxfId="30"/>
    <tableColumn id="57" xr3:uid="{B3C79D87-A0E2-4389-A8F8-20343D029AFD}" name="% of RRP coming within the region of the disaster - 2 months " dataDxfId="29"/>
    <tableColumn id="56" xr3:uid="{78E94D3B-9DAE-4983-83C8-B18954A2BA2D}" name="% of RRP coming within the region of the disaster - 3 months " dataDxfId="28"/>
    <tableColumn id="55" xr3:uid="{140F9359-B962-4518-B5C2-9344944BEE6E}" name="# of RR deployed arriving in country of operation within 4 days from deployment message - 1 Week " dataDxfId="27"/>
    <tableColumn id="54" xr3:uid="{A1AC01E8-5F04-42CE-8614-0F3EF6F06256}" name="# of RR deployed arriving in country of operation within 4 days from deployment message - 2 Weeks" dataDxfId="26"/>
    <tableColumn id="53" xr3:uid="{A916E4CA-5017-4D3A-832F-343D457AA559}" name="# of RR deployed arriving in country of operation within 4 days from deployment message - 1 month" dataDxfId="25"/>
    <tableColumn id="52" xr3:uid="{21C56656-3CA9-4F7E-8F6D-8691979C45A5}" name="# of RR deployed arriving in country of operation within 4 days from deployment message - 2 months" dataDxfId="24"/>
    <tableColumn id="21" xr3:uid="{BF82076D-D7F0-469D-B54C-1CAA5226ECFE}" name="# of RR deployed arriving in country of operation within 4 days from deployment message  - 3 months" dataDxfId="23"/>
    <tableColumn id="23" xr3:uid="{43DEF4FF-63B1-4684-B3E1-E6B610BD6653}" name="Key initial longer-term positions identified by operational leadership and requested via submission in the HR system, one week after the EA publication" dataDxfId="22"/>
    <tableColumn id="24" xr3:uid="{BDA07F25-4AAF-4F08-91CF-C975C9A02E40}" name="Once approved in the HR system and pre-classified JD provided, HR advertises key initial longer-term positions within 48 hours." dataDxfId="21"/>
    <tableColumn id="25" xr3:uid="{ADE2C372-ECEE-41D3-9414-12F25F527AA0}" name="Hold a mini summit within 48 h of the disaster" dataDxfId="20"/>
    <tableColumn id="26" xr3:uid="{6E0D736F-30A8-4B49-A46E-D7B72EE34A4A}" name="Review/adapt membership coordination framework for the context for this specific emergency " dataDxfId="19"/>
    <tableColumn id="27" xr3:uid="{E5094FD2-466F-47FB-85EB-FA8158A2E1A0}" name="Ensure an appropriate membership coordination framework is in place after 24h of trigger " dataDxfId="18"/>
    <tableColumn id="28" xr3:uid="{59500F2A-C1C7-486A-BAA5-CC2D053277E8}" name="Initial supply chain plan developed between logs and ops coordinator within 1 week of the approved EA" dataDxfId="17"/>
    <tableColumn id="29" xr3:uid="{063B249F-720E-4B11-94BF-69A4F0058F75}" name="Fully approved and submitted requisitions for NFIs within 1 week of the EA (when relevant) " dataDxfId="16"/>
    <tableColumn id="30" xr3:uid="{1CBC7E4B-AA60-4DAD-903E-D77845A4DD02}" name="NFI (or emergencies items) being delivered to the country in 3 days since the Requistion" dataDxfId="15"/>
    <tableColumn id="61" xr3:uid="{2733AA3F-D3C0-4113-8BA5-56866EB28789}" name="A dashboard is in place and updated timely to display the situation and the activities being implemented (24h)"/>
    <tableColumn id="60" xr3:uid="{C2330E12-507B-47D3-B075-0EF9463DAE07}" name="A dashboard is in place and updated timely to display the situation and the activities being implemented (72h)"/>
    <tableColumn id="22" xr3:uid="{501F90EE-9F88-4559-81F1-FD2291CB48C2}" name="A dashboard is in place and updated timely to display the situation and the activities being implemented (1 week)"/>
    <tableColumn id="19" xr3:uid="{9975CEED-93EF-4921-89ED-BC19DC77672A}" name="A dashboard is in place and updated timely to display the situation and the activities being implemented (2 weeks)"/>
    <tableColumn id="31" xr3:uid="{BDF481F4-2E10-4526-8043-518EE8B070F8}" name="A dashboard is in place and updated timely to display the situation and the activities being implemented (1 m)" dataDxfId="14"/>
    <tableColumn id="32" xr3:uid="{619EE3A9-23B7-4446-BB04-1490FDB5926B}" name="Project agreements signed by the NS and the IFRC no longer than 7 days from the DREF/EA approval" dataDxfId="13"/>
    <tableColumn id="33" xr3:uid="{7ECDA68F-C743-41A5-8718-4E08EF956A83}" name="After PA is signed by both parties, HoD/project manager to process the Request for Payment to be sent to Treasury within 10 days of DREF/ EA approval" dataDxfId="12"/>
    <tableColumn id="34" xr3:uid="{A2CFA4AE-7EB4-4070-A747-0A262755E696}" name="Bank transfer process by IFRC to the NS within 24h after the request for payment is received/approved" dataDxfId="11"/>
    <tableColumn id="35" xr3:uid="{79536823-3E1E-45BF-AD24-BEFCE85718D7}" name="Confirmation from the NSs of the funds received to be obtained within 3 working days from the value date of the transfer" dataDxfId="10"/>
    <tableColumn id="36" xr3:uid="{E4676393-3A8D-42DE-AAB8-93BB00E0F704}" name="First round of payment received to the target beneficiaries four weeks after the EA launch for sudden onset (when relevant and when CVA is planned)" dataDxfId="9"/>
    <tableColumn id="37" xr3:uid="{6D269DB8-A37F-4346-B36E-630B66190D96}" name="NFIs distributed to targetted population within one month of the EA " dataDxfId="8"/>
    <tableColumn id="38" xr3:uid="{978A7F4D-73B3-406B-96DE-645E3599C6B2}" name="% of targeted population receiving assistance " dataDxfId="7"/>
    <tableColumn id="39" xr3:uid="{4949E4BA-5BA6-435D-9C3D-86E471113452}" name="% implementation rate of available budget" dataDxfId="6"/>
    <tableColumn id="40" xr3:uid="{AA1276E9-CCD6-401B-BFAF-3953CBC9C1F7}" name="Operation is MSR (v.2021) compliant" dataDxfId="5"/>
    <tableColumn id="50" xr3:uid="{DE72BA84-FF90-4CAD-A558-588A38BB08D6}" name="If the country is not MSR, enough resource (HR/Funds) have been allocated to operate in a Red/orange security phase areas" dataDxfId="4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9D82F77-05BA-454F-A721-DDE7252F50FF}" name="Table5" displayName="Table5" ref="A1:D33" totalsRowShown="0" headerRowDxfId="3" tableBorderDxfId="2">
  <autoFilter ref="A1:D33" xr:uid="{79D82F77-05BA-454F-A721-DDE7252F50FF}"/>
  <tableColumns count="4">
    <tableColumn id="1" xr3:uid="{9DADC78A-060A-4E37-83EF-B0624819597E}" name="Area" dataDxfId="1"/>
    <tableColumn id="2" xr3:uid="{715BE568-174D-4C37-BB28-BB103ABF94C0}" name="Indicator"/>
    <tableColumn id="3" xr3:uid="{1C2245AC-989F-4300-A16A-18C76EDC01AF}" name="Expected date for completion (from disaster trigger date)"/>
    <tableColumn id="4" xr3:uid="{A2380D21-73DA-4122-8648-95E9379C692B}" name="Other target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4EFAB-EC39-487F-816B-9A6CE4F0BFDE}">
  <dimension ref="A1:BY6"/>
  <sheetViews>
    <sheetView tabSelected="1" zoomScale="71" workbookViewId="0">
      <selection activeCell="N49" sqref="N49"/>
    </sheetView>
  </sheetViews>
  <sheetFormatPr defaultRowHeight="15" x14ac:dyDescent="0.25"/>
  <cols>
    <col min="1" max="1" width="22.5703125" bestFit="1" customWidth="1"/>
    <col min="2" max="2" width="13.28515625" customWidth="1"/>
    <col min="3" max="3" width="14.5703125" bestFit="1" customWidth="1"/>
    <col min="4" max="4" width="10.85546875" customWidth="1"/>
    <col min="5" max="5" width="14.42578125" customWidth="1"/>
    <col min="6" max="6" width="9.140625" customWidth="1"/>
    <col min="7" max="7" width="14.7109375" bestFit="1" customWidth="1"/>
    <col min="8" max="8" width="26.140625" customWidth="1"/>
    <col min="9" max="9" width="19.42578125" customWidth="1"/>
    <col min="10" max="10" width="16.28515625" bestFit="1" customWidth="1"/>
    <col min="11" max="11" width="15.85546875" bestFit="1" customWidth="1"/>
    <col min="12" max="15" width="29.7109375" style="3" customWidth="1"/>
    <col min="16" max="27" width="10.85546875" style="3" customWidth="1"/>
    <col min="28" max="30" width="29.7109375" style="3" customWidth="1"/>
    <col min="31" max="31" width="14.5703125" style="3" customWidth="1"/>
    <col min="32" max="35" width="13.28515625" style="3" customWidth="1"/>
    <col min="36" max="39" width="14.28515625" style="3" customWidth="1"/>
    <col min="40" max="44" width="20" style="3" customWidth="1"/>
    <col min="45" max="45" width="32.28515625" style="3" bestFit="1" customWidth="1"/>
    <col min="46" max="50" width="29.7109375" style="3" customWidth="1"/>
    <col min="51" max="51" width="32.28515625" style="3" bestFit="1" customWidth="1"/>
    <col min="52" max="63" width="29.7109375" style="3" customWidth="1"/>
    <col min="64" max="65" width="15.28515625" style="3" customWidth="1"/>
    <col min="66" max="66" width="14" style="3" customWidth="1"/>
    <col min="67" max="70" width="12" style="3" customWidth="1"/>
    <col min="71" max="75" width="14.42578125" style="3" customWidth="1"/>
    <col min="76" max="77" width="29.7109375" style="3" customWidth="1"/>
  </cols>
  <sheetData>
    <row r="1" spans="1:77" ht="120" x14ac:dyDescent="0.25">
      <c r="A1" s="4" t="s">
        <v>0</v>
      </c>
      <c r="B1" s="4" t="s">
        <v>918</v>
      </c>
      <c r="C1" s="4" t="s">
        <v>8</v>
      </c>
      <c r="D1" s="4" t="s">
        <v>1</v>
      </c>
      <c r="E1" s="4" t="s">
        <v>2</v>
      </c>
      <c r="F1" s="4" t="s">
        <v>721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5" t="s">
        <v>9</v>
      </c>
      <c r="M1" s="5" t="s">
        <v>10</v>
      </c>
      <c r="N1" s="5" t="s">
        <v>11</v>
      </c>
      <c r="O1" s="5" t="s">
        <v>12</v>
      </c>
      <c r="P1" s="7" t="s">
        <v>798</v>
      </c>
      <c r="Q1" s="7" t="s">
        <v>799</v>
      </c>
      <c r="R1" s="7" t="s">
        <v>800</v>
      </c>
      <c r="S1" s="7" t="s">
        <v>801</v>
      </c>
      <c r="T1" s="7" t="s">
        <v>802</v>
      </c>
      <c r="U1" s="7" t="s">
        <v>803</v>
      </c>
      <c r="V1" s="7" t="s">
        <v>804</v>
      </c>
      <c r="W1" s="7" t="s">
        <v>805</v>
      </c>
      <c r="X1" s="7" t="s">
        <v>806</v>
      </c>
      <c r="Y1" s="7" t="s">
        <v>807</v>
      </c>
      <c r="Z1" s="7" t="s">
        <v>808</v>
      </c>
      <c r="AA1" s="7" t="s">
        <v>809</v>
      </c>
      <c r="AB1" s="5" t="s">
        <v>13</v>
      </c>
      <c r="AC1" s="5" t="s">
        <v>14</v>
      </c>
      <c r="AD1" s="5" t="s">
        <v>15</v>
      </c>
      <c r="AE1" s="11" t="s">
        <v>29</v>
      </c>
      <c r="AF1" s="10" t="s">
        <v>760</v>
      </c>
      <c r="AG1" s="10" t="s">
        <v>761</v>
      </c>
      <c r="AH1" s="10" t="s">
        <v>762</v>
      </c>
      <c r="AI1" s="10" t="s">
        <v>763</v>
      </c>
      <c r="AJ1" s="7" t="s">
        <v>764</v>
      </c>
      <c r="AK1" s="7" t="s">
        <v>765</v>
      </c>
      <c r="AL1" s="7" t="s">
        <v>766</v>
      </c>
      <c r="AM1" s="7" t="s">
        <v>767</v>
      </c>
      <c r="AN1" s="10" t="s">
        <v>768</v>
      </c>
      <c r="AO1" s="10" t="s">
        <v>769</v>
      </c>
      <c r="AP1" s="10" t="s">
        <v>770</v>
      </c>
      <c r="AQ1" s="10" t="s">
        <v>771</v>
      </c>
      <c r="AR1" s="10" t="s">
        <v>772</v>
      </c>
      <c r="AS1" s="5" t="s">
        <v>16</v>
      </c>
      <c r="AT1" s="5" t="s">
        <v>17</v>
      </c>
      <c r="AU1" s="5" t="s">
        <v>18</v>
      </c>
      <c r="AV1" s="5" t="s">
        <v>891</v>
      </c>
      <c r="AW1" s="5" t="s">
        <v>829</v>
      </c>
      <c r="AX1" s="5" t="s">
        <v>19</v>
      </c>
      <c r="AY1" s="5" t="s">
        <v>20</v>
      </c>
      <c r="AZ1" s="5" t="s">
        <v>30</v>
      </c>
      <c r="BA1" s="5" t="s">
        <v>21</v>
      </c>
      <c r="BB1" s="5" t="s">
        <v>870</v>
      </c>
      <c r="BC1" s="5" t="s">
        <v>871</v>
      </c>
      <c r="BD1" s="5" t="s">
        <v>872</v>
      </c>
      <c r="BE1" s="5" t="s">
        <v>873</v>
      </c>
      <c r="BF1" s="5" t="s">
        <v>875</v>
      </c>
      <c r="BG1" s="5" t="s">
        <v>31</v>
      </c>
      <c r="BH1" s="5" t="s">
        <v>22</v>
      </c>
      <c r="BI1" s="5" t="s">
        <v>23</v>
      </c>
      <c r="BJ1" s="5" t="s">
        <v>24</v>
      </c>
      <c r="BK1" s="5" t="s">
        <v>32</v>
      </c>
      <c r="BL1" s="10" t="s">
        <v>832</v>
      </c>
      <c r="BM1" s="10" t="s">
        <v>830</v>
      </c>
      <c r="BN1" s="10" t="s">
        <v>831</v>
      </c>
      <c r="BO1" s="12" t="s">
        <v>773</v>
      </c>
      <c r="BP1" s="12" t="s">
        <v>774</v>
      </c>
      <c r="BQ1" s="12" t="s">
        <v>775</v>
      </c>
      <c r="BR1" s="12" t="s">
        <v>776</v>
      </c>
      <c r="BS1" s="13" t="s">
        <v>777</v>
      </c>
      <c r="BT1" s="13" t="s">
        <v>778</v>
      </c>
      <c r="BU1" s="13" t="s">
        <v>779</v>
      </c>
      <c r="BV1" s="13" t="s">
        <v>780</v>
      </c>
      <c r="BW1" s="13" t="s">
        <v>781</v>
      </c>
      <c r="BX1" s="5" t="s">
        <v>27</v>
      </c>
      <c r="BY1" s="5" t="s">
        <v>28</v>
      </c>
    </row>
    <row r="2" spans="1:77" ht="31.5" x14ac:dyDescent="0.25">
      <c r="A2" t="str">
        <f>CONCATENATE("EA",Table1[[#This Row],[Country]],Table1[[#This Row],[Appeal Code]])</f>
        <v>EAMozambiqueMDRM989</v>
      </c>
      <c r="B2" t="s">
        <v>877</v>
      </c>
      <c r="C2" s="6">
        <v>45463</v>
      </c>
      <c r="D2" t="s">
        <v>33</v>
      </c>
      <c r="E2" t="s">
        <v>206</v>
      </c>
      <c r="G2" t="s">
        <v>788</v>
      </c>
      <c r="H2" t="s">
        <v>793</v>
      </c>
      <c r="I2" t="s">
        <v>52</v>
      </c>
      <c r="J2" t="s">
        <v>39</v>
      </c>
      <c r="K2" t="s">
        <v>41</v>
      </c>
      <c r="L2" s="8">
        <v>45467</v>
      </c>
      <c r="M2" s="16">
        <v>45469</v>
      </c>
      <c r="N2" s="16">
        <v>45471</v>
      </c>
      <c r="O2" s="16">
        <v>45476</v>
      </c>
      <c r="P2" s="15" t="s">
        <v>810</v>
      </c>
      <c r="Q2" s="15" t="s">
        <v>811</v>
      </c>
      <c r="R2" s="15" t="s">
        <v>812</v>
      </c>
      <c r="S2" s="15" t="s">
        <v>813</v>
      </c>
      <c r="T2" s="15" t="s">
        <v>814</v>
      </c>
      <c r="U2" s="15" t="s">
        <v>813</v>
      </c>
      <c r="V2" s="15">
        <v>0.31</v>
      </c>
      <c r="W2" s="15">
        <v>0.4</v>
      </c>
      <c r="X2" s="15">
        <v>0.6</v>
      </c>
      <c r="Y2" s="15">
        <v>0.66</v>
      </c>
      <c r="Z2" s="15">
        <v>0.69</v>
      </c>
      <c r="AA2" s="15">
        <v>0.69</v>
      </c>
      <c r="AB2" s="16">
        <v>45483</v>
      </c>
      <c r="AC2" s="16">
        <v>45464</v>
      </c>
      <c r="AD2" s="16">
        <v>45464</v>
      </c>
      <c r="AE2" s="16">
        <v>45465</v>
      </c>
      <c r="AF2" s="17">
        <v>0.5</v>
      </c>
      <c r="AG2" s="17">
        <v>0.4</v>
      </c>
      <c r="AH2" s="17">
        <v>0.4</v>
      </c>
      <c r="AI2" s="17">
        <v>0.5</v>
      </c>
      <c r="AJ2" s="17">
        <v>0.9</v>
      </c>
      <c r="AK2" s="17">
        <v>0.9</v>
      </c>
      <c r="AL2" s="17">
        <v>0.9</v>
      </c>
      <c r="AM2" s="17">
        <v>0.9</v>
      </c>
      <c r="AN2" s="3">
        <v>1</v>
      </c>
      <c r="AO2" s="3">
        <v>1</v>
      </c>
      <c r="AP2" s="3">
        <v>3</v>
      </c>
      <c r="AQ2" s="3">
        <v>3</v>
      </c>
      <c r="AR2" s="3">
        <v>2</v>
      </c>
      <c r="AS2" s="16">
        <v>45474</v>
      </c>
      <c r="AT2" s="16">
        <v>45475</v>
      </c>
      <c r="AU2" s="3" t="s">
        <v>924</v>
      </c>
      <c r="AV2" s="3" t="s">
        <v>924</v>
      </c>
      <c r="AW2" s="16">
        <v>45478</v>
      </c>
      <c r="AX2" s="16">
        <v>45465</v>
      </c>
      <c r="AY2" s="16">
        <v>45478</v>
      </c>
      <c r="AZ2" s="3" t="s">
        <v>828</v>
      </c>
      <c r="BA2" s="3" t="s">
        <v>828</v>
      </c>
      <c r="BB2" s="3" t="s">
        <v>828</v>
      </c>
      <c r="BC2" s="3" t="s">
        <v>828</v>
      </c>
      <c r="BD2" s="16">
        <v>45478</v>
      </c>
      <c r="BE2" s="16">
        <v>45492</v>
      </c>
      <c r="BF2" s="16">
        <v>45514</v>
      </c>
      <c r="BG2" s="16">
        <v>45477</v>
      </c>
      <c r="BH2" s="16">
        <v>45480</v>
      </c>
      <c r="BI2" s="16">
        <v>45483</v>
      </c>
      <c r="BJ2" s="16">
        <v>45485</v>
      </c>
      <c r="BK2" s="3" t="s">
        <v>828</v>
      </c>
      <c r="BL2" s="16">
        <v>45491</v>
      </c>
      <c r="BM2" s="17">
        <v>0.6</v>
      </c>
      <c r="BN2" s="17">
        <v>1</v>
      </c>
      <c r="BO2" s="17">
        <v>0.4</v>
      </c>
      <c r="BP2" s="17">
        <v>0.6</v>
      </c>
      <c r="BQ2" s="17">
        <v>0.6</v>
      </c>
      <c r="BR2" s="17">
        <v>0.7</v>
      </c>
      <c r="BS2" s="17">
        <v>0.3</v>
      </c>
      <c r="BT2" s="17">
        <v>0.35</v>
      </c>
      <c r="BU2" s="17">
        <v>0.4</v>
      </c>
      <c r="BV2" s="17">
        <v>0.5</v>
      </c>
      <c r="BW2" s="17">
        <v>0.6</v>
      </c>
      <c r="BX2" s="16">
        <v>45468</v>
      </c>
      <c r="BY2" s="16" t="s">
        <v>828</v>
      </c>
    </row>
    <row r="3" spans="1:77" ht="31.5" x14ac:dyDescent="0.25">
      <c r="A3" t="str">
        <f>CONCATENATE("EA",Table1[[#This Row],[Country]],Table1[[#This Row],[Appeal Code]])</f>
        <v>EANigeriaMDRN777</v>
      </c>
      <c r="B3" t="s">
        <v>877</v>
      </c>
      <c r="C3" s="6">
        <v>45488</v>
      </c>
      <c r="D3" t="s">
        <v>33</v>
      </c>
      <c r="E3" t="s">
        <v>214</v>
      </c>
      <c r="G3" t="s">
        <v>789</v>
      </c>
      <c r="H3" t="s">
        <v>795</v>
      </c>
      <c r="I3" t="s">
        <v>68</v>
      </c>
      <c r="J3" t="s">
        <v>40</v>
      </c>
      <c r="K3" t="s">
        <v>41</v>
      </c>
      <c r="L3" s="8">
        <v>45490</v>
      </c>
      <c r="M3" s="16" t="s">
        <v>563</v>
      </c>
      <c r="N3" s="16">
        <v>45495</v>
      </c>
      <c r="O3" s="16">
        <v>45503</v>
      </c>
      <c r="P3" s="15" t="s">
        <v>815</v>
      </c>
      <c r="Q3" s="15" t="s">
        <v>816</v>
      </c>
      <c r="R3" s="15" t="s">
        <v>817</v>
      </c>
      <c r="S3" s="15" t="s">
        <v>818</v>
      </c>
      <c r="T3" s="15" t="s">
        <v>828</v>
      </c>
      <c r="U3" s="15" t="s">
        <v>828</v>
      </c>
      <c r="V3" s="15">
        <v>0.2</v>
      </c>
      <c r="W3" s="15">
        <v>0.31</v>
      </c>
      <c r="X3" s="15">
        <v>0.4</v>
      </c>
      <c r="Y3" s="15">
        <v>0.5</v>
      </c>
      <c r="Z3" s="15" t="s">
        <v>828</v>
      </c>
      <c r="AA3" s="15" t="s">
        <v>828</v>
      </c>
      <c r="AB3" s="16">
        <v>45519</v>
      </c>
      <c r="AC3" s="16">
        <v>45491</v>
      </c>
      <c r="AD3" s="16">
        <v>45491</v>
      </c>
      <c r="AE3" s="16">
        <v>45493</v>
      </c>
      <c r="AF3" s="17">
        <v>0.7</v>
      </c>
      <c r="AG3" s="17">
        <v>0.7</v>
      </c>
      <c r="AH3" s="17">
        <v>0.8</v>
      </c>
      <c r="AI3" s="17">
        <v>0.8</v>
      </c>
      <c r="AJ3" s="17">
        <v>0.8</v>
      </c>
      <c r="AK3" s="17">
        <v>0.7</v>
      </c>
      <c r="AL3" s="17">
        <v>0.8</v>
      </c>
      <c r="AM3" s="17">
        <v>0.8</v>
      </c>
      <c r="AN3" s="3">
        <v>0</v>
      </c>
      <c r="AO3" s="3">
        <v>0</v>
      </c>
      <c r="AP3" s="3">
        <v>2</v>
      </c>
      <c r="AQ3" s="3">
        <v>5</v>
      </c>
      <c r="AR3" s="3">
        <v>4</v>
      </c>
      <c r="AS3" s="16">
        <v>45502</v>
      </c>
      <c r="AT3" s="16">
        <v>45503</v>
      </c>
      <c r="AU3" s="3" t="s">
        <v>924</v>
      </c>
      <c r="AV3" s="3" t="s">
        <v>924</v>
      </c>
      <c r="AW3" s="16">
        <v>45502</v>
      </c>
      <c r="AX3" s="16">
        <v>45489</v>
      </c>
      <c r="AY3" s="16">
        <v>45502</v>
      </c>
      <c r="AZ3" s="16">
        <v>45503</v>
      </c>
      <c r="BA3" s="16">
        <v>45506</v>
      </c>
      <c r="BB3" s="3" t="s">
        <v>828</v>
      </c>
      <c r="BC3" s="16" t="s">
        <v>828</v>
      </c>
      <c r="BD3" s="16" t="s">
        <v>828</v>
      </c>
      <c r="BE3" s="16" t="s">
        <v>828</v>
      </c>
      <c r="BF3" s="3" t="s">
        <v>828</v>
      </c>
      <c r="BG3" s="16">
        <v>45503</v>
      </c>
      <c r="BH3" s="16">
        <v>45506</v>
      </c>
      <c r="BI3" s="16">
        <v>45507</v>
      </c>
      <c r="BJ3" s="16">
        <v>45510</v>
      </c>
      <c r="BK3" s="3" t="s">
        <v>828</v>
      </c>
      <c r="BL3" s="16">
        <v>45516</v>
      </c>
      <c r="BM3" s="17">
        <v>0.5</v>
      </c>
      <c r="BN3" s="17">
        <v>0.7</v>
      </c>
      <c r="BO3" s="17">
        <v>0.5</v>
      </c>
      <c r="BP3" s="17">
        <v>0.55000000000000004</v>
      </c>
      <c r="BQ3" s="17">
        <v>0.56000000000000005</v>
      </c>
      <c r="BR3" s="17">
        <v>0.65</v>
      </c>
      <c r="BS3" s="17">
        <v>0.2</v>
      </c>
      <c r="BT3" s="17">
        <v>0.3</v>
      </c>
      <c r="BU3" s="17">
        <v>0.4</v>
      </c>
      <c r="BV3" s="17">
        <v>0.6</v>
      </c>
      <c r="BW3" s="17">
        <v>0.7</v>
      </c>
      <c r="BX3" s="16">
        <v>45495</v>
      </c>
      <c r="BY3" s="16" t="s">
        <v>828</v>
      </c>
    </row>
    <row r="4" spans="1:77" ht="31.5" x14ac:dyDescent="0.25">
      <c r="A4" t="str">
        <f>CONCATENATE("EA",Table1[[#This Row],[Country]],Table1[[#This Row],[Appeal Code]])</f>
        <v>EAPeruMDRO999</v>
      </c>
      <c r="B4" t="s">
        <v>876</v>
      </c>
      <c r="C4" s="6">
        <v>45515</v>
      </c>
      <c r="D4" t="s">
        <v>35</v>
      </c>
      <c r="E4" t="s">
        <v>225</v>
      </c>
      <c r="G4" t="s">
        <v>790</v>
      </c>
      <c r="H4" t="s">
        <v>796</v>
      </c>
      <c r="I4" t="s">
        <v>68</v>
      </c>
      <c r="J4" t="s">
        <v>39</v>
      </c>
      <c r="K4" t="s">
        <v>41</v>
      </c>
      <c r="L4" s="8">
        <v>45517</v>
      </c>
      <c r="M4" s="16">
        <v>45524</v>
      </c>
      <c r="N4" s="16">
        <v>45525</v>
      </c>
      <c r="O4" s="16">
        <v>45533</v>
      </c>
      <c r="P4" s="15" t="s">
        <v>819</v>
      </c>
      <c r="Q4" s="15" t="s">
        <v>815</v>
      </c>
      <c r="R4" s="15" t="s">
        <v>820</v>
      </c>
      <c r="S4" s="15" t="s">
        <v>821</v>
      </c>
      <c r="T4" s="15" t="s">
        <v>822</v>
      </c>
      <c r="U4" s="18" t="s">
        <v>828</v>
      </c>
      <c r="V4" s="19">
        <v>0.2</v>
      </c>
      <c r="W4" s="19">
        <v>0.32</v>
      </c>
      <c r="X4" s="19">
        <v>0.45</v>
      </c>
      <c r="Y4" s="19">
        <v>0.48</v>
      </c>
      <c r="Z4" s="19">
        <v>0.54</v>
      </c>
      <c r="AA4" s="18" t="s">
        <v>828</v>
      </c>
      <c r="AB4" s="16">
        <v>45555</v>
      </c>
      <c r="AC4" s="16">
        <v>45519</v>
      </c>
      <c r="AD4" s="16">
        <v>45515</v>
      </c>
      <c r="AE4" s="16">
        <v>45517</v>
      </c>
      <c r="AF4" s="17">
        <v>0.9</v>
      </c>
      <c r="AG4" s="17">
        <v>0.9</v>
      </c>
      <c r="AH4" s="17">
        <v>0.9</v>
      </c>
      <c r="AI4" s="17">
        <v>0.9</v>
      </c>
      <c r="AJ4" s="17">
        <v>0.6</v>
      </c>
      <c r="AK4" s="17">
        <v>0.8</v>
      </c>
      <c r="AL4" s="17">
        <v>0.8</v>
      </c>
      <c r="AM4" s="17">
        <v>0.9</v>
      </c>
      <c r="AN4" s="3">
        <v>0</v>
      </c>
      <c r="AO4" s="3">
        <v>0</v>
      </c>
      <c r="AP4" s="3">
        <v>3</v>
      </c>
      <c r="AQ4" s="3">
        <v>3</v>
      </c>
      <c r="AR4" s="3">
        <v>3</v>
      </c>
      <c r="AS4" s="16">
        <v>45534</v>
      </c>
      <c r="AT4" s="16">
        <v>45536</v>
      </c>
      <c r="AU4" s="16">
        <v>45517</v>
      </c>
      <c r="AV4" s="16">
        <v>45519</v>
      </c>
      <c r="AW4" s="16">
        <v>45532</v>
      </c>
      <c r="AX4" s="16">
        <v>45515</v>
      </c>
      <c r="AY4" s="16">
        <v>45532</v>
      </c>
      <c r="AZ4" s="16">
        <v>45531</v>
      </c>
      <c r="BA4" s="16">
        <v>45533</v>
      </c>
      <c r="BB4" s="16">
        <v>45529</v>
      </c>
      <c r="BC4" s="16">
        <v>45534</v>
      </c>
      <c r="BD4" s="16"/>
      <c r="BE4" s="16"/>
      <c r="BF4" s="16" t="s">
        <v>828</v>
      </c>
      <c r="BG4" s="16">
        <v>45530</v>
      </c>
      <c r="BH4" s="16">
        <v>45531</v>
      </c>
      <c r="BI4" s="16">
        <v>45532</v>
      </c>
      <c r="BJ4" s="16">
        <v>45536</v>
      </c>
      <c r="BK4" s="16">
        <v>45555</v>
      </c>
      <c r="BL4" s="16">
        <v>45546</v>
      </c>
      <c r="BM4" s="17">
        <v>0.7</v>
      </c>
      <c r="BN4" s="17">
        <v>1</v>
      </c>
      <c r="BO4" s="17">
        <v>0.6</v>
      </c>
      <c r="BP4" s="17">
        <v>0.63</v>
      </c>
      <c r="BQ4" s="17">
        <v>0.68</v>
      </c>
      <c r="BR4" s="17">
        <v>0.72</v>
      </c>
      <c r="BS4" s="17">
        <v>0.3</v>
      </c>
      <c r="BT4" s="17">
        <v>0.35</v>
      </c>
      <c r="BU4" s="17">
        <v>0.45</v>
      </c>
      <c r="BV4" s="17">
        <v>0.7</v>
      </c>
      <c r="BW4" s="17">
        <v>0.9</v>
      </c>
      <c r="BX4" s="16" t="s">
        <v>828</v>
      </c>
      <c r="BY4" s="16">
        <v>45519</v>
      </c>
    </row>
    <row r="5" spans="1:77" ht="31.5" x14ac:dyDescent="0.25">
      <c r="A5" t="str">
        <f>CONCATENATE("EA",Table1[[#This Row],[Country]],Table1[[#This Row],[Appeal Code]])</f>
        <v>EAMaldivesMDRM787</v>
      </c>
      <c r="B5" t="s">
        <v>876</v>
      </c>
      <c r="C5" s="6">
        <v>45532</v>
      </c>
      <c r="D5" t="s">
        <v>34</v>
      </c>
      <c r="E5" t="s">
        <v>192</v>
      </c>
      <c r="G5" t="s">
        <v>791</v>
      </c>
      <c r="H5" t="s">
        <v>797</v>
      </c>
      <c r="I5" t="s">
        <v>55</v>
      </c>
      <c r="J5" t="s">
        <v>39</v>
      </c>
      <c r="K5" t="s">
        <v>41</v>
      </c>
      <c r="L5" s="8">
        <v>45536</v>
      </c>
      <c r="M5" s="16" t="s">
        <v>563</v>
      </c>
      <c r="N5" s="16">
        <v>45541</v>
      </c>
      <c r="O5" s="16">
        <v>45547</v>
      </c>
      <c r="P5" s="15" t="s">
        <v>823</v>
      </c>
      <c r="Q5" s="15" t="s">
        <v>819</v>
      </c>
      <c r="R5" s="15" t="s">
        <v>824</v>
      </c>
      <c r="S5" s="15" t="s">
        <v>820</v>
      </c>
      <c r="T5" s="15" t="s">
        <v>825</v>
      </c>
      <c r="U5" s="15" t="s">
        <v>826</v>
      </c>
      <c r="V5" s="15">
        <v>0.1</v>
      </c>
      <c r="W5" s="15">
        <v>0.2</v>
      </c>
      <c r="X5" s="15">
        <v>0.42</v>
      </c>
      <c r="Y5" s="15">
        <v>0.66</v>
      </c>
      <c r="Z5" s="15">
        <v>0.7</v>
      </c>
      <c r="AA5" s="15">
        <v>0.72</v>
      </c>
      <c r="AB5" s="16">
        <v>45560</v>
      </c>
      <c r="AC5" s="16">
        <v>45536</v>
      </c>
      <c r="AD5" s="16">
        <v>45533</v>
      </c>
      <c r="AE5" s="16">
        <v>45534</v>
      </c>
      <c r="AF5" s="17">
        <v>0.3</v>
      </c>
      <c r="AG5" s="17">
        <v>0.35</v>
      </c>
      <c r="AH5" s="17">
        <v>0.4</v>
      </c>
      <c r="AI5" s="17">
        <v>0.5</v>
      </c>
      <c r="AJ5" s="17">
        <v>0.9</v>
      </c>
      <c r="AK5" s="17">
        <v>0.9</v>
      </c>
      <c r="AL5" s="17">
        <v>0.9</v>
      </c>
      <c r="AM5" s="17">
        <v>0.95</v>
      </c>
      <c r="AN5" s="3">
        <v>0</v>
      </c>
      <c r="AO5" s="3">
        <v>1</v>
      </c>
      <c r="AP5" s="3">
        <v>2</v>
      </c>
      <c r="AQ5" s="3">
        <v>2</v>
      </c>
      <c r="AR5" s="3">
        <v>1</v>
      </c>
      <c r="AS5" s="16">
        <v>45550</v>
      </c>
      <c r="AT5" s="16">
        <v>45553</v>
      </c>
      <c r="AU5" s="16">
        <v>45536</v>
      </c>
      <c r="AV5" s="16">
        <v>45537</v>
      </c>
      <c r="AW5" s="16">
        <v>45550</v>
      </c>
      <c r="AX5" s="16">
        <v>45533</v>
      </c>
      <c r="AY5" s="16">
        <v>45514</v>
      </c>
      <c r="AZ5" s="16">
        <v>45515</v>
      </c>
      <c r="BA5" s="16">
        <v>45519</v>
      </c>
      <c r="BB5" s="16">
        <v>45509</v>
      </c>
      <c r="BC5" s="16">
        <v>45513</v>
      </c>
      <c r="BD5" s="16">
        <v>45516</v>
      </c>
      <c r="BE5" s="16">
        <v>45524</v>
      </c>
      <c r="BF5" s="16">
        <v>45540</v>
      </c>
      <c r="BG5" s="16">
        <v>45515</v>
      </c>
      <c r="BH5" s="16">
        <v>45517</v>
      </c>
      <c r="BI5" s="16">
        <v>45518</v>
      </c>
      <c r="BJ5" s="16">
        <v>45520</v>
      </c>
      <c r="BK5" s="16">
        <v>45566</v>
      </c>
      <c r="BL5" s="16">
        <v>45560</v>
      </c>
      <c r="BM5" s="17">
        <v>0.8</v>
      </c>
      <c r="BN5" s="17">
        <v>0.9</v>
      </c>
      <c r="BO5" s="17">
        <v>0.5</v>
      </c>
      <c r="BP5" s="17">
        <v>0.6</v>
      </c>
      <c r="BQ5" s="17">
        <v>0.62</v>
      </c>
      <c r="BR5" s="17">
        <v>0.68</v>
      </c>
      <c r="BS5" s="17">
        <v>0.5</v>
      </c>
      <c r="BT5" s="17">
        <v>0.55000000000000004</v>
      </c>
      <c r="BU5" s="17">
        <v>0.7</v>
      </c>
      <c r="BV5" s="17">
        <v>0.9</v>
      </c>
      <c r="BW5" s="17">
        <v>1</v>
      </c>
      <c r="BX5" s="16" t="s">
        <v>828</v>
      </c>
      <c r="BY5" s="16">
        <v>45538</v>
      </c>
    </row>
    <row r="6" spans="1:77" ht="31.5" x14ac:dyDescent="0.25">
      <c r="A6" t="str">
        <f>CONCATENATE("EA",Table1[[#This Row],[Country]],Table1[[#This Row],[Appeal Code]])</f>
        <v>EAJordanMDRJ000</v>
      </c>
      <c r="B6" t="s">
        <v>876</v>
      </c>
      <c r="C6" s="6">
        <v>45536</v>
      </c>
      <c r="D6" t="s">
        <v>70</v>
      </c>
      <c r="E6" t="s">
        <v>173</v>
      </c>
      <c r="G6" t="s">
        <v>792</v>
      </c>
      <c r="H6" t="s">
        <v>794</v>
      </c>
      <c r="I6" t="s">
        <v>52</v>
      </c>
      <c r="J6" t="s">
        <v>40</v>
      </c>
      <c r="K6" t="s">
        <v>41</v>
      </c>
      <c r="L6" s="8">
        <v>45538</v>
      </c>
      <c r="M6" s="16">
        <v>45540</v>
      </c>
      <c r="N6" s="16">
        <v>45542</v>
      </c>
      <c r="O6" s="16">
        <v>45547</v>
      </c>
      <c r="P6" s="15" t="s">
        <v>824</v>
      </c>
      <c r="Q6" s="15" t="s">
        <v>827</v>
      </c>
      <c r="R6" s="15" t="s">
        <v>827</v>
      </c>
      <c r="S6" s="15" t="s">
        <v>828</v>
      </c>
      <c r="T6" s="18" t="s">
        <v>828</v>
      </c>
      <c r="U6" s="18" t="s">
        <v>828</v>
      </c>
      <c r="V6" s="19">
        <v>0.4</v>
      </c>
      <c r="W6" s="19">
        <v>0.55000000000000004</v>
      </c>
      <c r="X6" s="19">
        <v>0.6</v>
      </c>
      <c r="Y6" s="18" t="s">
        <v>828</v>
      </c>
      <c r="Z6" s="18" t="s">
        <v>828</v>
      </c>
      <c r="AA6" s="18" t="s">
        <v>828</v>
      </c>
      <c r="AB6" s="16">
        <v>45570</v>
      </c>
      <c r="AC6" s="16">
        <v>45538</v>
      </c>
      <c r="AD6" s="16">
        <v>45537</v>
      </c>
      <c r="AE6" s="16">
        <v>45538</v>
      </c>
      <c r="AF6" s="17">
        <v>0.85</v>
      </c>
      <c r="AG6" s="17">
        <v>0.85</v>
      </c>
      <c r="AH6" s="17">
        <v>0.95</v>
      </c>
      <c r="AI6" s="17">
        <v>0.95</v>
      </c>
      <c r="AJ6" s="17">
        <v>0.9</v>
      </c>
      <c r="AK6" s="17">
        <v>0.95</v>
      </c>
      <c r="AL6" s="17">
        <v>0.95</v>
      </c>
      <c r="AM6" s="17">
        <v>0.95</v>
      </c>
      <c r="AN6" s="3">
        <v>1</v>
      </c>
      <c r="AO6" s="3">
        <v>6</v>
      </c>
      <c r="AP6" s="3">
        <v>11</v>
      </c>
      <c r="AQ6" s="3">
        <v>11</v>
      </c>
      <c r="AR6" s="3">
        <v>10</v>
      </c>
      <c r="AS6" s="16">
        <v>45550</v>
      </c>
      <c r="AT6" s="16">
        <v>45550</v>
      </c>
      <c r="AU6" s="3" t="s">
        <v>924</v>
      </c>
      <c r="AV6" s="3" t="s">
        <v>924</v>
      </c>
      <c r="AW6" s="16">
        <v>45547</v>
      </c>
      <c r="AX6" s="16">
        <v>45536</v>
      </c>
      <c r="AY6" s="16">
        <v>45550</v>
      </c>
      <c r="AZ6" s="3" t="s">
        <v>828</v>
      </c>
      <c r="BA6" s="3" t="s">
        <v>828</v>
      </c>
      <c r="BB6" s="3" t="s">
        <v>828</v>
      </c>
      <c r="BC6" s="3" t="s">
        <v>828</v>
      </c>
      <c r="BD6" s="3" t="s">
        <v>828</v>
      </c>
      <c r="BE6" s="3" t="s">
        <v>828</v>
      </c>
      <c r="BF6" s="3" t="s">
        <v>828</v>
      </c>
      <c r="BG6" s="16">
        <v>45550</v>
      </c>
      <c r="BH6" s="16">
        <v>45554</v>
      </c>
      <c r="BI6" s="16">
        <v>45558</v>
      </c>
      <c r="BJ6" s="16">
        <v>45560</v>
      </c>
      <c r="BK6" s="16">
        <v>45570</v>
      </c>
      <c r="BL6" s="16">
        <v>45565</v>
      </c>
      <c r="BM6" s="17">
        <v>0.4</v>
      </c>
      <c r="BN6" s="17">
        <v>0.9</v>
      </c>
      <c r="BO6" s="17">
        <v>0.5</v>
      </c>
      <c r="BP6" s="17">
        <v>0.55000000000000004</v>
      </c>
      <c r="BQ6" s="17">
        <v>0.6</v>
      </c>
      <c r="BR6" s="17">
        <v>0.7</v>
      </c>
      <c r="BS6" s="17">
        <v>0.25</v>
      </c>
      <c r="BT6" s="17">
        <v>0.4</v>
      </c>
      <c r="BU6" s="17">
        <v>0.55000000000000004</v>
      </c>
      <c r="BV6" s="17">
        <v>0.9</v>
      </c>
      <c r="BW6" s="3" t="s">
        <v>828</v>
      </c>
      <c r="BX6" s="16" t="s">
        <v>828</v>
      </c>
      <c r="BY6" s="16">
        <v>45543</v>
      </c>
    </row>
  </sheetData>
  <phoneticPr fontId="2" type="noConversion"/>
  <dataValidations count="1">
    <dataValidation type="list" allowBlank="1" showInputMessage="1" showErrorMessage="1" sqref="B3:B8 B2" xr:uid="{F401A9AB-983A-4CB2-BC0A-9157747679DB}">
      <formula1>"Active, Not Active"</formula1>
    </dataValidation>
  </dataValidations>
  <pageMargins left="0.7" right="0.7" top="0.75" bottom="0.75" header="0.3" footer="0.3"/>
  <pageSetup orientation="portrait" r:id="rId1"/>
  <headerFooter>
    <oddFooter>&amp;L_x000D_&amp;1#&amp;"Calibri"&amp;10&amp;K000000 Internal</oddFooter>
  </headerFooter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EAC8B6A-2248-436E-8C59-BB187ED8D804}">
          <x14:formula1>
            <xm:f>Lists!$E$2:$E$25</xm:f>
          </x14:formula1>
          <xm:sqref>I2:I6</xm:sqref>
        </x14:dataValidation>
        <x14:dataValidation type="list" allowBlank="1" showInputMessage="1" showErrorMessage="1" xr:uid="{9D63D31A-5518-40D3-BB68-421B054A956A}">
          <x14:formula1>
            <xm:f>Lists!$F$2:$F$4</xm:f>
          </x14:formula1>
          <xm:sqref>J2:J6</xm:sqref>
        </x14:dataValidation>
        <x14:dataValidation type="list" allowBlank="1" showInputMessage="1" showErrorMessage="1" xr:uid="{A45D1955-2B77-4A78-83FC-09DDE4937DC5}">
          <x14:formula1>
            <xm:f>Lists!$G$2:$G$6</xm:f>
          </x14:formula1>
          <xm:sqref>K2:K6</xm:sqref>
        </x14:dataValidation>
        <x14:dataValidation type="list" allowBlank="1" showInputMessage="1" showErrorMessage="1" xr:uid="{70F10CBA-2275-487F-8BBD-8E225E91A19F}">
          <x14:formula1>
            <xm:f>Lists!$A$2:$A$7</xm:f>
          </x14:formula1>
          <xm:sqref>D2:D6</xm:sqref>
        </x14:dataValidation>
        <x14:dataValidation type="list" allowBlank="1" showInputMessage="1" showErrorMessage="1" xr:uid="{64FC626C-E9FA-4AF9-B733-C3E5DC2E7849}">
          <x14:formula1>
            <xm:f>Lists!$B$2:$B$217</xm:f>
          </x14:formula1>
          <xm:sqref>E2:E6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4102C-7A3F-4D60-AD67-EC266F49068C}">
  <dimension ref="A1:CG6"/>
  <sheetViews>
    <sheetView topLeftCell="AL1" zoomScale="78" workbookViewId="0">
      <selection activeCell="B1" sqref="B1"/>
    </sheetView>
  </sheetViews>
  <sheetFormatPr defaultRowHeight="15" x14ac:dyDescent="0.25"/>
  <cols>
    <col min="2" max="2" width="15.28515625" bestFit="1" customWidth="1"/>
    <col min="3" max="3" width="14.5703125" bestFit="1" customWidth="1"/>
    <col min="4" max="4" width="9.5703125" bestFit="1" customWidth="1"/>
    <col min="5" max="5" width="10.5703125" bestFit="1" customWidth="1"/>
    <col min="7" max="7" width="14.7109375" bestFit="1" customWidth="1"/>
    <col min="8" max="8" width="15.7109375" bestFit="1" customWidth="1"/>
    <col min="9" max="9" width="16.140625" bestFit="1" customWidth="1"/>
    <col min="10" max="10" width="16.28515625" bestFit="1" customWidth="1"/>
    <col min="11" max="11" width="15.85546875" bestFit="1" customWidth="1"/>
    <col min="12" max="38" width="29.7109375" customWidth="1"/>
    <col min="39" max="41" width="22.5703125" customWidth="1"/>
    <col min="42" max="45" width="13.42578125" customWidth="1"/>
    <col min="46" max="48" width="16.7109375" customWidth="1"/>
    <col min="49" max="51" width="16.140625" customWidth="1"/>
    <col min="52" max="53" width="29.7109375" customWidth="1"/>
  </cols>
  <sheetData>
    <row r="1" spans="1:85" ht="90" x14ac:dyDescent="0.25">
      <c r="A1" s="4" t="s">
        <v>0</v>
      </c>
      <c r="B1" s="4" t="s">
        <v>918</v>
      </c>
      <c r="C1" s="4" t="s">
        <v>8</v>
      </c>
      <c r="D1" s="4" t="s">
        <v>1</v>
      </c>
      <c r="E1" s="4" t="s">
        <v>2</v>
      </c>
      <c r="F1" s="4" t="s">
        <v>721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5" t="s">
        <v>722</v>
      </c>
      <c r="M1" s="5" t="s">
        <v>723</v>
      </c>
      <c r="N1" s="5" t="s">
        <v>724</v>
      </c>
      <c r="O1" s="5" t="s">
        <v>725</v>
      </c>
      <c r="P1" s="5" t="s">
        <v>726</v>
      </c>
      <c r="Q1" s="5" t="s">
        <v>731</v>
      </c>
      <c r="R1" s="5" t="s">
        <v>15</v>
      </c>
      <c r="S1" s="5" t="s">
        <v>29</v>
      </c>
      <c r="T1" s="10" t="s">
        <v>760</v>
      </c>
      <c r="U1" s="10" t="s">
        <v>761</v>
      </c>
      <c r="V1" s="10" t="s">
        <v>762</v>
      </c>
      <c r="W1" s="10" t="s">
        <v>763</v>
      </c>
      <c r="X1" s="7" t="s">
        <v>764</v>
      </c>
      <c r="Y1" s="7" t="s">
        <v>765</v>
      </c>
      <c r="Z1" s="7" t="s">
        <v>766</v>
      </c>
      <c r="AA1" s="7" t="s">
        <v>767</v>
      </c>
      <c r="AB1" s="10" t="s">
        <v>768</v>
      </c>
      <c r="AC1" s="10" t="s">
        <v>769</v>
      </c>
      <c r="AD1" s="10" t="s">
        <v>770</v>
      </c>
      <c r="AE1" s="10" t="s">
        <v>771</v>
      </c>
      <c r="AF1" s="10" t="s">
        <v>772</v>
      </c>
      <c r="AG1" s="5" t="s">
        <v>727</v>
      </c>
      <c r="AH1" s="5" t="s">
        <v>728</v>
      </c>
      <c r="AI1" s="5" t="s">
        <v>732</v>
      </c>
      <c r="AJ1" s="5" t="s">
        <v>729</v>
      </c>
      <c r="AK1" s="5" t="s">
        <v>23</v>
      </c>
      <c r="AL1" s="5" t="s">
        <v>24</v>
      </c>
      <c r="AM1" s="10" t="s">
        <v>843</v>
      </c>
      <c r="AN1" s="10" t="s">
        <v>844</v>
      </c>
      <c r="AO1" s="10" t="s">
        <v>845</v>
      </c>
      <c r="AP1" s="9" t="s">
        <v>773</v>
      </c>
      <c r="AQ1" s="9" t="s">
        <v>774</v>
      </c>
      <c r="AR1" s="9" t="s">
        <v>782</v>
      </c>
      <c r="AS1" s="9" t="s">
        <v>783</v>
      </c>
      <c r="AT1" s="12" t="s">
        <v>784</v>
      </c>
      <c r="AU1" s="12" t="s">
        <v>785</v>
      </c>
      <c r="AV1" s="12" t="s">
        <v>786</v>
      </c>
      <c r="AW1" s="7" t="s">
        <v>787</v>
      </c>
      <c r="AX1" s="7" t="s">
        <v>867</v>
      </c>
      <c r="AY1" s="7" t="s">
        <v>868</v>
      </c>
      <c r="AZ1" s="5" t="s">
        <v>27</v>
      </c>
      <c r="BA1" s="5" t="s">
        <v>730</v>
      </c>
      <c r="BB1" s="31"/>
      <c r="BC1" s="38"/>
      <c r="BD1" s="32"/>
      <c r="BE1" s="32"/>
      <c r="BF1" s="32"/>
      <c r="BG1" s="32"/>
      <c r="BH1" s="32"/>
      <c r="BI1" s="32"/>
      <c r="BJ1" s="32"/>
      <c r="BK1" s="31"/>
      <c r="BL1" s="33"/>
      <c r="BM1" s="32"/>
      <c r="BN1" s="32"/>
      <c r="BO1" s="38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3"/>
    </row>
    <row r="2" spans="1:85" s="21" customFormat="1" x14ac:dyDescent="0.25">
      <c r="A2" s="40" t="str">
        <f>CONCATENATE("DREF",Table13[[#This Row],[Country]],Table13[[#This Row],[Appeal Code]])</f>
        <v>DREFAfghanistanMDRA111</v>
      </c>
      <c r="B2" s="73" t="s">
        <v>919</v>
      </c>
      <c r="C2" s="20">
        <v>45448</v>
      </c>
      <c r="D2" s="42" t="s">
        <v>34</v>
      </c>
      <c r="E2" s="37" t="s">
        <v>71</v>
      </c>
      <c r="F2" s="42" t="str">
        <f>VLOOKUP(Table13[[#This Row],[Country]],Lists!B1:D217,3,FALSE)</f>
        <v>AFG</v>
      </c>
      <c r="G2" s="37" t="s">
        <v>833</v>
      </c>
      <c r="H2" s="42" t="s">
        <v>838</v>
      </c>
      <c r="I2" s="37" t="s">
        <v>48</v>
      </c>
      <c r="J2" s="42" t="s">
        <v>40</v>
      </c>
      <c r="K2" s="37" t="s">
        <v>42</v>
      </c>
      <c r="L2" s="46">
        <v>45450</v>
      </c>
      <c r="M2" s="48">
        <v>45449</v>
      </c>
      <c r="N2" s="48">
        <v>45452</v>
      </c>
      <c r="O2" s="20">
        <v>45458</v>
      </c>
      <c r="P2" s="48">
        <v>45448</v>
      </c>
      <c r="Q2" s="20">
        <v>45449</v>
      </c>
      <c r="R2" s="20">
        <v>45449</v>
      </c>
      <c r="S2" s="49">
        <v>45452</v>
      </c>
      <c r="T2" s="17">
        <v>0.6</v>
      </c>
      <c r="U2" s="17">
        <v>0.7</v>
      </c>
      <c r="V2" s="17">
        <v>0.7</v>
      </c>
      <c r="W2" s="17">
        <v>0.5</v>
      </c>
      <c r="X2" s="17">
        <v>0.9</v>
      </c>
      <c r="Y2" s="17">
        <v>0.9</v>
      </c>
      <c r="Z2" s="17">
        <v>0.8</v>
      </c>
      <c r="AA2" s="17">
        <v>0.8</v>
      </c>
      <c r="AB2" s="3">
        <v>2</v>
      </c>
      <c r="AC2" s="3">
        <v>2</v>
      </c>
      <c r="AD2" s="3">
        <v>3</v>
      </c>
      <c r="AE2" s="3">
        <v>3</v>
      </c>
      <c r="AF2" s="3">
        <v>2</v>
      </c>
      <c r="AG2" s="20">
        <v>45464</v>
      </c>
      <c r="AH2" s="20">
        <v>45465</v>
      </c>
      <c r="AI2" s="20">
        <v>45463</v>
      </c>
      <c r="AJ2" s="20">
        <v>45465</v>
      </c>
      <c r="AK2" s="20">
        <v>45466</v>
      </c>
      <c r="AL2" s="20">
        <v>45469</v>
      </c>
      <c r="AM2" s="20">
        <v>45458</v>
      </c>
      <c r="AN2" s="50">
        <v>0.4</v>
      </c>
      <c r="AO2" s="51">
        <v>0.6</v>
      </c>
      <c r="AP2" s="17">
        <v>0.5</v>
      </c>
      <c r="AQ2" s="17">
        <v>0.6</v>
      </c>
      <c r="AR2" s="17">
        <v>0.62</v>
      </c>
      <c r="AS2" s="17">
        <v>0.68</v>
      </c>
      <c r="AT2" s="51">
        <v>0.55000000000000004</v>
      </c>
      <c r="AU2" s="50">
        <v>0.6</v>
      </c>
      <c r="AV2" s="56">
        <v>0.7</v>
      </c>
      <c r="AW2" s="50">
        <v>0.3</v>
      </c>
      <c r="AX2" s="51">
        <v>0.5</v>
      </c>
      <c r="AY2" s="50">
        <v>0.7</v>
      </c>
      <c r="AZ2" s="20">
        <v>45449</v>
      </c>
      <c r="BA2" s="20" t="s">
        <v>828</v>
      </c>
      <c r="BB2" s="34"/>
      <c r="BC2" s="25"/>
      <c r="BD2" s="27"/>
      <c r="BE2" s="25"/>
      <c r="BF2" s="30"/>
      <c r="BG2" s="25"/>
      <c r="BH2" s="27"/>
      <c r="BI2" s="25"/>
      <c r="BJ2" s="25"/>
      <c r="BK2" s="34"/>
      <c r="BL2" s="25"/>
      <c r="BM2" s="30"/>
      <c r="BN2" s="34"/>
      <c r="BO2" s="39"/>
      <c r="BP2" s="24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3"/>
    </row>
    <row r="3" spans="1:85" x14ac:dyDescent="0.25">
      <c r="A3" s="41" t="str">
        <f>CONCATENATE("DREF",Table13[[#This Row],[Country]],Table13[[#This Row],[Appeal Code]])</f>
        <v>DREFBangladeshMDRB567</v>
      </c>
      <c r="B3" s="73" t="s">
        <v>920</v>
      </c>
      <c r="C3" s="20">
        <v>45474</v>
      </c>
      <c r="D3" s="43" t="s">
        <v>34</v>
      </c>
      <c r="E3" s="44" t="s">
        <v>85</v>
      </c>
      <c r="F3" s="42" t="str">
        <f>VLOOKUP(Table13[[#This Row],[Country]],Lists!B2:D218,3,FALSE)</f>
        <v>BGD</v>
      </c>
      <c r="G3" s="37" t="s">
        <v>834</v>
      </c>
      <c r="H3" s="42" t="s">
        <v>839</v>
      </c>
      <c r="I3" s="44" t="s">
        <v>67</v>
      </c>
      <c r="J3" s="43" t="s">
        <v>39</v>
      </c>
      <c r="K3" s="44" t="s">
        <v>42</v>
      </c>
      <c r="L3" s="47">
        <v>45475</v>
      </c>
      <c r="M3" s="47">
        <v>45475</v>
      </c>
      <c r="N3" s="47">
        <v>45485</v>
      </c>
      <c r="O3" s="20">
        <v>45485</v>
      </c>
      <c r="P3" s="47">
        <v>45476</v>
      </c>
      <c r="Q3" s="20">
        <v>45475</v>
      </c>
      <c r="R3" s="20">
        <v>45475</v>
      </c>
      <c r="S3" s="49">
        <v>45478</v>
      </c>
      <c r="T3" s="17">
        <v>0.7</v>
      </c>
      <c r="U3" s="17">
        <v>0.7</v>
      </c>
      <c r="V3" s="17">
        <v>0.9</v>
      </c>
      <c r="W3" s="17">
        <v>0.9</v>
      </c>
      <c r="X3" s="17">
        <v>0.85</v>
      </c>
      <c r="Y3" s="17">
        <v>0.7</v>
      </c>
      <c r="Z3" s="17">
        <v>0.85</v>
      </c>
      <c r="AA3" s="17">
        <v>0.85</v>
      </c>
      <c r="AB3" s="3">
        <v>0</v>
      </c>
      <c r="AC3" s="3">
        <v>0</v>
      </c>
      <c r="AD3" s="3">
        <v>1</v>
      </c>
      <c r="AE3" s="3">
        <v>4</v>
      </c>
      <c r="AF3" s="3">
        <v>4</v>
      </c>
      <c r="AG3" s="20">
        <v>45491</v>
      </c>
      <c r="AH3" s="20">
        <v>45487</v>
      </c>
      <c r="AI3" s="20">
        <v>45492</v>
      </c>
      <c r="AJ3" s="20">
        <v>45495</v>
      </c>
      <c r="AK3" s="20">
        <v>45497</v>
      </c>
      <c r="AL3" s="20">
        <v>45500</v>
      </c>
      <c r="AM3" s="20">
        <v>45485</v>
      </c>
      <c r="AN3" s="52">
        <v>0.6</v>
      </c>
      <c r="AO3" s="51">
        <v>0.9</v>
      </c>
      <c r="AP3" s="17">
        <v>0.5</v>
      </c>
      <c r="AQ3" s="17">
        <v>0.63</v>
      </c>
      <c r="AR3" s="17">
        <v>0.72</v>
      </c>
      <c r="AS3" s="17">
        <v>0.85</v>
      </c>
      <c r="AT3" s="53">
        <v>0.4</v>
      </c>
      <c r="AU3" s="52">
        <v>0.43</v>
      </c>
      <c r="AV3" s="54">
        <v>0.55000000000000004</v>
      </c>
      <c r="AW3" s="52">
        <v>0.25</v>
      </c>
      <c r="AX3" s="53">
        <v>0.55000000000000004</v>
      </c>
      <c r="AY3" s="52">
        <v>0.6</v>
      </c>
      <c r="AZ3" s="20">
        <v>45475</v>
      </c>
      <c r="BA3" s="20" t="s">
        <v>828</v>
      </c>
      <c r="BC3" s="26"/>
      <c r="BE3" s="28"/>
      <c r="BF3" s="29"/>
      <c r="BG3" s="35"/>
      <c r="BH3" s="36"/>
      <c r="BI3" s="29"/>
      <c r="BJ3" s="26"/>
    </row>
    <row r="4" spans="1:85" x14ac:dyDescent="0.25">
      <c r="A4" s="41" t="str">
        <f>CONCATENATE("DREF",Table13[[#This Row],[Country]],Table13[[#This Row],[Appeal Code]])</f>
        <v>DREFGermanyMDRG909</v>
      </c>
      <c r="B4" s="73" t="s">
        <v>919</v>
      </c>
      <c r="C4" s="20">
        <v>45514</v>
      </c>
      <c r="D4" s="43" t="s">
        <v>36</v>
      </c>
      <c r="E4" s="44" t="s">
        <v>146</v>
      </c>
      <c r="F4" s="43" t="str">
        <f>VLOOKUP(Table13[[#This Row],[Country]],Lists!B3:D219,3,FALSE)</f>
        <v>DEU</v>
      </c>
      <c r="G4" s="44" t="s">
        <v>835</v>
      </c>
      <c r="H4" s="43" t="s">
        <v>840</v>
      </c>
      <c r="I4" s="44" t="s">
        <v>52</v>
      </c>
      <c r="J4" s="43" t="s">
        <v>39</v>
      </c>
      <c r="K4" s="44" t="s">
        <v>42</v>
      </c>
      <c r="L4" s="47">
        <v>45518</v>
      </c>
      <c r="M4" s="49">
        <v>45516</v>
      </c>
      <c r="N4" s="49">
        <v>45524</v>
      </c>
      <c r="O4" s="20">
        <v>45525</v>
      </c>
      <c r="P4" s="49">
        <v>45515</v>
      </c>
      <c r="Q4" s="20">
        <v>45515</v>
      </c>
      <c r="R4" s="20">
        <v>45515</v>
      </c>
      <c r="S4" s="49">
        <v>45517</v>
      </c>
      <c r="T4" s="17">
        <v>0.85</v>
      </c>
      <c r="U4" s="17">
        <v>0.9</v>
      </c>
      <c r="V4" s="17">
        <v>0.9</v>
      </c>
      <c r="W4" s="17">
        <v>0.9</v>
      </c>
      <c r="X4" s="17">
        <v>0.5</v>
      </c>
      <c r="Y4" s="17">
        <v>0.8</v>
      </c>
      <c r="Z4" s="17">
        <v>0.8</v>
      </c>
      <c r="AA4" s="17">
        <v>0.9</v>
      </c>
      <c r="AB4" s="3">
        <v>0</v>
      </c>
      <c r="AC4" s="3">
        <v>0</v>
      </c>
      <c r="AD4" s="3">
        <v>2</v>
      </c>
      <c r="AE4" s="3">
        <v>3</v>
      </c>
      <c r="AF4" s="3">
        <v>3</v>
      </c>
      <c r="AG4" s="20">
        <v>45533</v>
      </c>
      <c r="AH4" s="20">
        <v>45537</v>
      </c>
      <c r="AI4" s="20">
        <v>45534</v>
      </c>
      <c r="AJ4" s="20">
        <v>45537</v>
      </c>
      <c r="AK4" s="20">
        <v>45538</v>
      </c>
      <c r="AL4" s="20">
        <v>45541</v>
      </c>
      <c r="AM4" s="20">
        <v>45525</v>
      </c>
      <c r="AN4" s="52">
        <v>0.9</v>
      </c>
      <c r="AO4" s="53">
        <v>0.92</v>
      </c>
      <c r="AP4" s="17">
        <v>0.35</v>
      </c>
      <c r="AQ4" s="17">
        <v>0.63</v>
      </c>
      <c r="AR4" s="17">
        <v>0.68</v>
      </c>
      <c r="AS4" s="17">
        <v>0.72</v>
      </c>
      <c r="AT4" s="53">
        <v>0.7</v>
      </c>
      <c r="AU4" s="52">
        <v>0.72</v>
      </c>
      <c r="AV4" s="54">
        <v>0.8</v>
      </c>
      <c r="AW4" s="52">
        <v>0.4</v>
      </c>
      <c r="AX4" s="53">
        <v>0.6</v>
      </c>
      <c r="AY4" s="52">
        <v>0.8</v>
      </c>
      <c r="AZ4" s="20">
        <v>45516</v>
      </c>
      <c r="BA4" s="20" t="s">
        <v>828</v>
      </c>
    </row>
    <row r="5" spans="1:85" x14ac:dyDescent="0.25">
      <c r="A5" s="41" t="str">
        <f>CONCATENATE("DREF",Table13[[#This Row],[Country]],Table13[[#This Row],[Appeal Code]])</f>
        <v>DREFChileMDRC464</v>
      </c>
      <c r="B5" s="73" t="s">
        <v>919</v>
      </c>
      <c r="C5" s="20">
        <v>45524</v>
      </c>
      <c r="D5" s="43" t="s">
        <v>35</v>
      </c>
      <c r="E5" s="44" t="s">
        <v>110</v>
      </c>
      <c r="F5" s="43" t="str">
        <f>VLOOKUP(Table13[[#This Row],[Country]],Lists!B4:D220,3,FALSE)</f>
        <v>CHL</v>
      </c>
      <c r="G5" s="44" t="s">
        <v>836</v>
      </c>
      <c r="H5" s="43" t="s">
        <v>841</v>
      </c>
      <c r="I5" s="44" t="s">
        <v>54</v>
      </c>
      <c r="J5" s="43" t="s">
        <v>40</v>
      </c>
      <c r="K5" s="44" t="s">
        <v>42</v>
      </c>
      <c r="L5" s="47">
        <v>45529</v>
      </c>
      <c r="M5" s="49">
        <v>45525</v>
      </c>
      <c r="N5" s="49">
        <v>45529</v>
      </c>
      <c r="O5" s="20">
        <v>45534</v>
      </c>
      <c r="P5" s="49">
        <v>45527</v>
      </c>
      <c r="Q5" s="20">
        <v>45526</v>
      </c>
      <c r="R5" s="20">
        <v>45525</v>
      </c>
      <c r="S5" s="49">
        <v>45527</v>
      </c>
      <c r="T5" s="17">
        <v>0.3</v>
      </c>
      <c r="U5" s="17">
        <v>0.4</v>
      </c>
      <c r="V5" s="17">
        <v>0.4</v>
      </c>
      <c r="W5" s="17">
        <v>0.5</v>
      </c>
      <c r="X5" s="17">
        <v>0.9</v>
      </c>
      <c r="Y5" s="17">
        <v>0.9</v>
      </c>
      <c r="Z5" s="17">
        <v>0.95</v>
      </c>
      <c r="AA5" s="17">
        <v>0.95</v>
      </c>
      <c r="AB5" s="3">
        <v>0</v>
      </c>
      <c r="AC5" s="3">
        <v>1</v>
      </c>
      <c r="AD5" s="3">
        <v>2</v>
      </c>
      <c r="AE5" s="3">
        <v>2</v>
      </c>
      <c r="AF5" s="3">
        <v>2</v>
      </c>
      <c r="AG5" s="20">
        <v>45542</v>
      </c>
      <c r="AH5" s="20">
        <v>45537</v>
      </c>
      <c r="AI5" s="20">
        <v>45543</v>
      </c>
      <c r="AJ5" s="20">
        <v>45545</v>
      </c>
      <c r="AK5" s="20">
        <v>45546</v>
      </c>
      <c r="AL5" s="20">
        <v>45550</v>
      </c>
      <c r="AM5" s="20">
        <v>45534</v>
      </c>
      <c r="AN5" s="52">
        <v>0.3</v>
      </c>
      <c r="AO5" s="53">
        <v>0.65</v>
      </c>
      <c r="AP5" s="52">
        <v>0.4</v>
      </c>
      <c r="AQ5" s="55">
        <v>0.6</v>
      </c>
      <c r="AR5" s="53">
        <v>0.6</v>
      </c>
      <c r="AS5" s="52">
        <v>0.7</v>
      </c>
      <c r="AT5" s="53">
        <v>0.72</v>
      </c>
      <c r="AU5" s="52">
        <v>0.74</v>
      </c>
      <c r="AV5" s="54">
        <v>0.85</v>
      </c>
      <c r="AW5" s="52">
        <v>0.45</v>
      </c>
      <c r="AX5" s="53">
        <v>0.64</v>
      </c>
      <c r="AY5" s="52">
        <v>1</v>
      </c>
      <c r="AZ5" s="20">
        <v>45525</v>
      </c>
      <c r="BA5" s="20" t="s">
        <v>828</v>
      </c>
    </row>
    <row r="6" spans="1:85" x14ac:dyDescent="0.25">
      <c r="A6" s="41" t="str">
        <f>CONCATENATE("DREF",Table13[[#This Row],[Country]],Table13[[#This Row],[Appeal Code]])</f>
        <v>DREFEgyptMDRE698</v>
      </c>
      <c r="B6" s="73" t="s">
        <v>920</v>
      </c>
      <c r="C6" s="20">
        <v>45537</v>
      </c>
      <c r="D6" s="43" t="s">
        <v>70</v>
      </c>
      <c r="E6" s="44" t="s">
        <v>131</v>
      </c>
      <c r="F6" s="43" t="str">
        <f>VLOOKUP(Table13[[#This Row],[Country]],Lists!B5:D221,3,FALSE)</f>
        <v>EGY</v>
      </c>
      <c r="G6" s="44" t="s">
        <v>837</v>
      </c>
      <c r="H6" s="43" t="s">
        <v>842</v>
      </c>
      <c r="I6" s="44" t="s">
        <v>67</v>
      </c>
      <c r="J6" s="43" t="s">
        <v>39</v>
      </c>
      <c r="K6" s="44" t="s">
        <v>42</v>
      </c>
      <c r="L6" s="47">
        <v>45538</v>
      </c>
      <c r="M6" s="49">
        <v>45541</v>
      </c>
      <c r="N6" s="49">
        <v>45556</v>
      </c>
      <c r="O6" s="20">
        <v>45553</v>
      </c>
      <c r="P6" s="49">
        <v>45543</v>
      </c>
      <c r="Q6" s="20">
        <v>45540</v>
      </c>
      <c r="R6" s="20">
        <v>45538</v>
      </c>
      <c r="S6" s="49">
        <v>45550</v>
      </c>
      <c r="T6" s="17">
        <v>0.85</v>
      </c>
      <c r="U6" s="17">
        <v>0.85</v>
      </c>
      <c r="V6" s="17">
        <v>1</v>
      </c>
      <c r="W6" s="17">
        <v>1</v>
      </c>
      <c r="X6" s="17">
        <v>0.9</v>
      </c>
      <c r="Y6" s="17">
        <v>0.95</v>
      </c>
      <c r="Z6" s="17">
        <v>0.95</v>
      </c>
      <c r="AA6" s="17">
        <v>0.95</v>
      </c>
      <c r="AB6" s="3">
        <v>1</v>
      </c>
      <c r="AC6" s="3">
        <v>8</v>
      </c>
      <c r="AD6" s="3">
        <v>12</v>
      </c>
      <c r="AE6" s="3">
        <v>11</v>
      </c>
      <c r="AF6" s="3">
        <v>11</v>
      </c>
      <c r="AG6" s="20">
        <v>45560</v>
      </c>
      <c r="AH6" s="20">
        <v>45549</v>
      </c>
      <c r="AI6" s="20">
        <v>45557</v>
      </c>
      <c r="AJ6" s="20">
        <v>45560</v>
      </c>
      <c r="AK6" s="20">
        <v>45561</v>
      </c>
      <c r="AL6" s="20">
        <v>45564</v>
      </c>
      <c r="AM6" s="20">
        <v>45553</v>
      </c>
      <c r="AN6" s="52">
        <v>0.45</v>
      </c>
      <c r="AO6" s="53">
        <v>0.7</v>
      </c>
      <c r="AP6" s="17">
        <v>0.6</v>
      </c>
      <c r="AQ6" s="17">
        <v>0.6</v>
      </c>
      <c r="AR6" s="17">
        <v>0.7</v>
      </c>
      <c r="AS6" s="17">
        <v>0.75</v>
      </c>
      <c r="AT6" s="53">
        <v>0.8</v>
      </c>
      <c r="AU6" s="52">
        <v>0.9</v>
      </c>
      <c r="AV6" s="54">
        <v>0.9</v>
      </c>
      <c r="AW6" s="52">
        <v>0.7</v>
      </c>
      <c r="AX6" s="53">
        <v>1</v>
      </c>
      <c r="AY6" s="45" t="s">
        <v>828</v>
      </c>
      <c r="AZ6" s="20" t="s">
        <v>828</v>
      </c>
      <c r="BA6" s="20">
        <v>45547</v>
      </c>
    </row>
  </sheetData>
  <phoneticPr fontId="2" type="noConversion"/>
  <dataValidations count="1">
    <dataValidation type="list" allowBlank="1" showInputMessage="1" showErrorMessage="1" sqref="B2:B6" xr:uid="{E4B54F2D-AAEF-408E-BF85-63EE3D890140}">
      <formula1>"active, not active"</formula1>
    </dataValidation>
  </dataValidations>
  <pageMargins left="0.7" right="0.7" top="0.75" bottom="0.75" header="0.3" footer="0.3"/>
  <headerFooter>
    <oddFooter>&amp;L_x000D_&amp;1#&amp;"Calibri"&amp;10&amp;K000000 Internal</oddFooter>
  </headerFooter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A7CA6B-9641-4CC4-92AA-893D4686CE84}">
          <x14:formula1>
            <xm:f>Lists!$B$2:$B$217</xm:f>
          </x14:formula1>
          <xm:sqref>E2:E6</xm:sqref>
        </x14:dataValidation>
        <x14:dataValidation type="list" allowBlank="1" showInputMessage="1" showErrorMessage="1" xr:uid="{174E2990-CB9F-4683-A6C8-BEF1B6AA66E1}">
          <x14:formula1>
            <xm:f>Lists!$A$2:$A$7</xm:f>
          </x14:formula1>
          <xm:sqref>D2:D6</xm:sqref>
        </x14:dataValidation>
        <x14:dataValidation type="list" allowBlank="1" showInputMessage="1" showErrorMessage="1" xr:uid="{338A06A0-7E83-45BF-BA18-05A4D47079E0}">
          <x14:formula1>
            <xm:f>Lists!$G$2:$G$6</xm:f>
          </x14:formula1>
          <xm:sqref>K2:K6</xm:sqref>
        </x14:dataValidation>
        <x14:dataValidation type="list" allowBlank="1" showInputMessage="1" showErrorMessage="1" xr:uid="{42851A06-F62F-43B2-8D50-F278C5A22339}">
          <x14:formula1>
            <xm:f>Lists!$F$2:$F$4</xm:f>
          </x14:formula1>
          <xm:sqref>J2:J6</xm:sqref>
        </x14:dataValidation>
        <x14:dataValidation type="list" allowBlank="1" showInputMessage="1" showErrorMessage="1" xr:uid="{7D6FF9BF-C9DF-4965-802D-7B1A5BF82A97}">
          <x14:formula1>
            <xm:f>Lists!$E$2:$E$25</xm:f>
          </x14:formula1>
          <xm:sqref>I2:I6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41A0F-4845-4B1A-A27C-D688DC1F09DC}">
  <dimension ref="A1:AT4"/>
  <sheetViews>
    <sheetView zoomScale="62" workbookViewId="0">
      <selection activeCell="B4" sqref="B4"/>
    </sheetView>
  </sheetViews>
  <sheetFormatPr defaultRowHeight="15" x14ac:dyDescent="0.25"/>
  <cols>
    <col min="2" max="2" width="16.5703125" bestFit="1" customWidth="1"/>
    <col min="3" max="3" width="14.5703125" bestFit="1" customWidth="1"/>
    <col min="4" max="4" width="9.5703125" bestFit="1" customWidth="1"/>
    <col min="5" max="5" width="10.5703125" hidden="1" customWidth="1"/>
    <col min="6" max="6" width="6.42578125" bestFit="1" customWidth="1"/>
    <col min="7" max="7" width="14.7109375" bestFit="1" customWidth="1"/>
    <col min="8" max="8" width="15.7109375" bestFit="1" customWidth="1"/>
    <col min="9" max="9" width="16.140625" bestFit="1" customWidth="1"/>
    <col min="10" max="10" width="16.28515625" bestFit="1" customWidth="1"/>
    <col min="11" max="11" width="15.85546875" bestFit="1" customWidth="1"/>
    <col min="12" max="14" width="29.7109375" customWidth="1"/>
    <col min="15" max="15" width="12.7109375" customWidth="1"/>
    <col min="16" max="16" width="12.28515625" customWidth="1"/>
    <col min="17" max="17" width="12.42578125" customWidth="1"/>
    <col min="18" max="18" width="12" customWidth="1"/>
    <col min="19" max="19" width="13.28515625" customWidth="1"/>
    <col min="20" max="20" width="14.85546875" customWidth="1"/>
    <col min="21" max="23" width="29.7109375" customWidth="1"/>
    <col min="24" max="24" width="29.5703125" customWidth="1"/>
    <col min="25" max="35" width="29.7109375" customWidth="1"/>
    <col min="36" max="36" width="33.28515625" bestFit="1" customWidth="1"/>
    <col min="37" max="46" width="29.7109375" customWidth="1"/>
  </cols>
  <sheetData>
    <row r="1" spans="1:46" ht="90" x14ac:dyDescent="0.25">
      <c r="A1" s="4" t="s">
        <v>0</v>
      </c>
      <c r="B1" s="4" t="s">
        <v>918</v>
      </c>
      <c r="C1" s="4" t="s">
        <v>852</v>
      </c>
      <c r="D1" s="4" t="s">
        <v>1</v>
      </c>
      <c r="E1" s="4" t="s">
        <v>2</v>
      </c>
      <c r="F1" s="4" t="s">
        <v>721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5" t="s">
        <v>733</v>
      </c>
      <c r="M1" s="5" t="s">
        <v>11</v>
      </c>
      <c r="N1" s="5" t="s">
        <v>742</v>
      </c>
      <c r="O1" s="7" t="s">
        <v>853</v>
      </c>
      <c r="P1" s="7" t="s">
        <v>854</v>
      </c>
      <c r="Q1" s="7" t="s">
        <v>855</v>
      </c>
      <c r="R1" s="7" t="s">
        <v>856</v>
      </c>
      <c r="S1" s="7" t="s">
        <v>857</v>
      </c>
      <c r="T1" s="7" t="s">
        <v>858</v>
      </c>
      <c r="U1" s="5" t="s">
        <v>734</v>
      </c>
      <c r="V1" s="5" t="s">
        <v>29</v>
      </c>
      <c r="W1" s="10" t="s">
        <v>760</v>
      </c>
      <c r="X1" s="10" t="s">
        <v>761</v>
      </c>
      <c r="Y1" s="10" t="s">
        <v>762</v>
      </c>
      <c r="Z1" s="10" t="s">
        <v>763</v>
      </c>
      <c r="AA1" s="7" t="s">
        <v>764</v>
      </c>
      <c r="AB1" s="7" t="s">
        <v>765</v>
      </c>
      <c r="AC1" s="7" t="s">
        <v>766</v>
      </c>
      <c r="AD1" s="7" t="s">
        <v>767</v>
      </c>
      <c r="AE1" s="10" t="s">
        <v>768</v>
      </c>
      <c r="AF1" s="10" t="s">
        <v>769</v>
      </c>
      <c r="AG1" s="10" t="s">
        <v>770</v>
      </c>
      <c r="AH1" s="10" t="s">
        <v>771</v>
      </c>
      <c r="AI1" s="10" t="s">
        <v>772</v>
      </c>
      <c r="AJ1" s="5" t="s">
        <v>735</v>
      </c>
      <c r="AK1" s="5" t="s">
        <v>17</v>
      </c>
      <c r="AL1" s="5" t="s">
        <v>859</v>
      </c>
      <c r="AM1" s="5" t="s">
        <v>736</v>
      </c>
      <c r="AN1" s="5" t="s">
        <v>743</v>
      </c>
      <c r="AO1" s="5" t="s">
        <v>728</v>
      </c>
      <c r="AP1" s="5" t="s">
        <v>737</v>
      </c>
      <c r="AQ1" s="5" t="s">
        <v>738</v>
      </c>
      <c r="AR1" s="5" t="s">
        <v>739</v>
      </c>
      <c r="AS1" s="5" t="s">
        <v>740</v>
      </c>
      <c r="AT1" s="5" t="s">
        <v>741</v>
      </c>
    </row>
    <row r="2" spans="1:46" ht="31.5" x14ac:dyDescent="0.25">
      <c r="A2" t="str">
        <f>CONCATENATE("MCMR",Table14[[#This Row],[Country]],Table14[[#This Row],[Appeal Code]])</f>
        <v>MCMRNepalMDRS2002</v>
      </c>
      <c r="B2" t="s">
        <v>919</v>
      </c>
      <c r="C2" s="6">
        <v>45453</v>
      </c>
      <c r="D2" t="s">
        <v>34</v>
      </c>
      <c r="E2" t="s">
        <v>209</v>
      </c>
      <c r="F2" t="str">
        <f>VLOOKUP(Table14[[#This Row],[Country]],Lists!B2:D218,3,FALSE)</f>
        <v>NPL</v>
      </c>
      <c r="G2" t="s">
        <v>846</v>
      </c>
      <c r="H2" t="s">
        <v>850</v>
      </c>
      <c r="I2" t="s">
        <v>52</v>
      </c>
      <c r="J2" t="s">
        <v>39</v>
      </c>
      <c r="K2" t="s">
        <v>43</v>
      </c>
      <c r="L2" s="6">
        <v>45464</v>
      </c>
      <c r="M2" s="6">
        <v>45465</v>
      </c>
      <c r="N2" s="6">
        <v>45472</v>
      </c>
      <c r="O2" s="15" t="s">
        <v>819</v>
      </c>
      <c r="P2" s="15" t="s">
        <v>815</v>
      </c>
      <c r="Q2" s="15" t="s">
        <v>820</v>
      </c>
      <c r="R2" s="17">
        <v>0.9</v>
      </c>
      <c r="S2" s="17">
        <v>0.9</v>
      </c>
      <c r="T2" s="3" t="s">
        <v>828</v>
      </c>
      <c r="U2" s="6">
        <v>45454</v>
      </c>
      <c r="V2" s="6">
        <v>45456</v>
      </c>
      <c r="W2" s="17">
        <v>0.7</v>
      </c>
      <c r="X2" s="17">
        <v>0.7</v>
      </c>
      <c r="Y2" s="17">
        <v>0.8</v>
      </c>
      <c r="Z2" s="17">
        <v>0.8</v>
      </c>
      <c r="AA2" s="17">
        <v>0.8</v>
      </c>
      <c r="AB2" s="17">
        <v>0.7</v>
      </c>
      <c r="AC2" s="17">
        <v>0.8</v>
      </c>
      <c r="AD2" s="17">
        <v>0.8</v>
      </c>
      <c r="AE2" s="3">
        <v>0</v>
      </c>
      <c r="AF2" s="3">
        <v>2</v>
      </c>
      <c r="AG2" s="3">
        <v>4</v>
      </c>
      <c r="AH2" s="3">
        <v>4</v>
      </c>
      <c r="AI2" s="3">
        <v>4</v>
      </c>
      <c r="AJ2" s="6">
        <v>45472</v>
      </c>
      <c r="AK2" s="6">
        <v>45473</v>
      </c>
      <c r="AL2" s="6">
        <v>45454</v>
      </c>
      <c r="AM2" s="6">
        <v>45471</v>
      </c>
      <c r="AN2" s="6">
        <v>45473</v>
      </c>
      <c r="AO2" s="6">
        <v>45476</v>
      </c>
      <c r="AP2" s="14" t="s">
        <v>828</v>
      </c>
      <c r="AQ2" s="6">
        <v>45470</v>
      </c>
      <c r="AR2" s="6">
        <v>45473</v>
      </c>
      <c r="AS2" s="17">
        <v>0.7</v>
      </c>
      <c r="AT2" s="17">
        <v>0.9</v>
      </c>
    </row>
    <row r="3" spans="1:46" ht="31.5" x14ac:dyDescent="0.25">
      <c r="A3" t="str">
        <f>CONCATENATE("MCMR",Table14[[#This Row],[Country]],Table14[[#This Row],[Appeal Code]])</f>
        <v>MCMRZambiaMDRS7890</v>
      </c>
      <c r="B3" t="s">
        <v>919</v>
      </c>
      <c r="C3" s="6">
        <v>45484</v>
      </c>
      <c r="D3" t="s">
        <v>33</v>
      </c>
      <c r="E3" t="s">
        <v>285</v>
      </c>
      <c r="F3" t="str">
        <f>VLOOKUP(Table14[[#This Row],[Country]],Lists!B3:D219,3,FALSE)</f>
        <v>ZMB</v>
      </c>
      <c r="G3" t="s">
        <v>847</v>
      </c>
      <c r="H3" t="s">
        <v>849</v>
      </c>
      <c r="I3" t="s">
        <v>53</v>
      </c>
      <c r="J3" t="s">
        <v>39</v>
      </c>
      <c r="K3" t="s">
        <v>43</v>
      </c>
      <c r="L3" s="6">
        <v>45487</v>
      </c>
      <c r="M3" s="6">
        <v>45487</v>
      </c>
      <c r="N3" s="6">
        <v>45503</v>
      </c>
      <c r="O3" s="15" t="s">
        <v>823</v>
      </c>
      <c r="P3" s="15" t="s">
        <v>819</v>
      </c>
      <c r="Q3" s="15" t="s">
        <v>824</v>
      </c>
      <c r="R3" s="3" t="s">
        <v>828</v>
      </c>
      <c r="S3" s="3" t="s">
        <v>828</v>
      </c>
      <c r="T3" s="3" t="s">
        <v>828</v>
      </c>
      <c r="U3" s="6">
        <v>45485</v>
      </c>
      <c r="V3" s="6">
        <v>45488</v>
      </c>
      <c r="W3" s="17">
        <v>0.9</v>
      </c>
      <c r="X3" s="17">
        <v>0.9</v>
      </c>
      <c r="Y3" s="17">
        <v>0.9</v>
      </c>
      <c r="Z3" s="17">
        <v>0.9</v>
      </c>
      <c r="AA3" s="17">
        <v>0.6</v>
      </c>
      <c r="AB3" s="17">
        <v>0.8</v>
      </c>
      <c r="AC3" s="17">
        <v>0.8</v>
      </c>
      <c r="AD3" s="17">
        <v>0.9</v>
      </c>
      <c r="AE3" s="3">
        <v>1</v>
      </c>
      <c r="AF3" s="3">
        <v>2</v>
      </c>
      <c r="AG3" s="3">
        <v>5</v>
      </c>
      <c r="AH3" s="3">
        <v>4</v>
      </c>
      <c r="AI3" s="3">
        <v>4</v>
      </c>
      <c r="AJ3" s="6">
        <v>45492</v>
      </c>
      <c r="AK3" s="6">
        <v>45495</v>
      </c>
      <c r="AL3" s="6">
        <v>45485</v>
      </c>
      <c r="AM3" s="6">
        <v>45490</v>
      </c>
      <c r="AN3" s="6">
        <v>45492</v>
      </c>
      <c r="AO3" s="6">
        <v>45496</v>
      </c>
      <c r="AP3" s="14" t="s">
        <v>828</v>
      </c>
      <c r="AQ3" s="6">
        <v>45492</v>
      </c>
      <c r="AR3" s="6">
        <v>45498</v>
      </c>
      <c r="AS3" s="17">
        <v>0.6</v>
      </c>
      <c r="AT3" s="17">
        <v>0.85</v>
      </c>
    </row>
    <row r="4" spans="1:46" x14ac:dyDescent="0.25">
      <c r="A4" t="str">
        <f>CONCATENATE("MCMR",Table14[[#This Row],[Country]],Table14[[#This Row],[Appeal Code]])</f>
        <v>MCMRJordanMDRS1234</v>
      </c>
      <c r="B4" t="s">
        <v>921</v>
      </c>
      <c r="C4" s="6">
        <v>45519</v>
      </c>
      <c r="D4" t="s">
        <v>70</v>
      </c>
      <c r="E4" t="s">
        <v>173</v>
      </c>
      <c r="F4" t="str">
        <f>VLOOKUP(Table14[[#This Row],[Country]],Lists!B4:D220,3,FALSE)</f>
        <v>JOR</v>
      </c>
      <c r="G4" t="s">
        <v>848</v>
      </c>
      <c r="H4" t="s">
        <v>851</v>
      </c>
      <c r="I4" t="s">
        <v>48</v>
      </c>
      <c r="J4" t="s">
        <v>40</v>
      </c>
      <c r="K4" t="s">
        <v>43</v>
      </c>
      <c r="L4" s="6">
        <v>45522</v>
      </c>
      <c r="M4" s="6">
        <v>45523</v>
      </c>
      <c r="N4" s="6">
        <v>45536</v>
      </c>
      <c r="O4" s="17">
        <v>0.6</v>
      </c>
      <c r="P4" s="17">
        <v>0.7</v>
      </c>
      <c r="Q4" s="17">
        <v>0.72</v>
      </c>
      <c r="R4" s="17">
        <v>0.75</v>
      </c>
      <c r="S4" s="17">
        <v>0.78</v>
      </c>
      <c r="T4" s="17">
        <v>0.78</v>
      </c>
      <c r="U4" s="6">
        <v>45521</v>
      </c>
      <c r="V4" s="6">
        <v>45524</v>
      </c>
      <c r="W4" s="17">
        <v>0.3</v>
      </c>
      <c r="X4" s="17">
        <v>0.35</v>
      </c>
      <c r="Y4" s="17">
        <v>0.4</v>
      </c>
      <c r="Z4" s="17">
        <v>0.5</v>
      </c>
      <c r="AA4" s="17">
        <v>0.9</v>
      </c>
      <c r="AB4" s="17">
        <v>0.9</v>
      </c>
      <c r="AC4" s="17">
        <v>0.9</v>
      </c>
      <c r="AD4" s="17">
        <v>0.95</v>
      </c>
      <c r="AE4" s="3">
        <v>0</v>
      </c>
      <c r="AF4" s="3">
        <v>2</v>
      </c>
      <c r="AG4" s="3">
        <v>3</v>
      </c>
      <c r="AH4" s="3">
        <v>2</v>
      </c>
      <c r="AI4" s="3">
        <v>2</v>
      </c>
      <c r="AJ4" s="6">
        <v>45529</v>
      </c>
      <c r="AK4" s="6">
        <v>45532</v>
      </c>
      <c r="AL4" s="6">
        <v>45522</v>
      </c>
      <c r="AM4" s="6">
        <v>45530</v>
      </c>
      <c r="AN4" s="6">
        <v>45529</v>
      </c>
      <c r="AO4" s="6">
        <v>45531</v>
      </c>
      <c r="AP4" s="8">
        <v>45526</v>
      </c>
      <c r="AQ4" s="6">
        <v>45528</v>
      </c>
      <c r="AR4" s="6">
        <v>45533</v>
      </c>
      <c r="AS4" s="17">
        <v>0.75</v>
      </c>
      <c r="AT4" s="17">
        <v>1.03</v>
      </c>
    </row>
  </sheetData>
  <dataValidations count="1">
    <dataValidation type="list" allowBlank="1" showInputMessage="1" showErrorMessage="1" sqref="B2:B4" xr:uid="{D623DBDC-731E-4D93-84D0-7EFD1B9207C9}">
      <formula1>"active, not active "</formula1>
    </dataValidation>
  </dataValidations>
  <pageMargins left="0.7" right="0.7" top="0.75" bottom="0.75" header="0.3" footer="0.3"/>
  <headerFooter>
    <oddFooter>&amp;L_x000D_&amp;1#&amp;"Calibri"&amp;10&amp;K000000 Internal</oddFooter>
  </headerFooter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9CAB15E-B52D-4B8F-9A45-ED32DDEAAE52}">
          <x14:formula1>
            <xm:f>Lists!$B$2:$B$217</xm:f>
          </x14:formula1>
          <xm:sqref>E2:E4</xm:sqref>
        </x14:dataValidation>
        <x14:dataValidation type="list" allowBlank="1" showInputMessage="1" showErrorMessage="1" xr:uid="{C531EC1A-6F4D-4E87-B0BF-7D5A08EA3CDF}">
          <x14:formula1>
            <xm:f>Lists!$A$2:$A$7</xm:f>
          </x14:formula1>
          <xm:sqref>D2:D4</xm:sqref>
        </x14:dataValidation>
        <x14:dataValidation type="list" allowBlank="1" showInputMessage="1" showErrorMessage="1" xr:uid="{6E468FB5-C515-40F4-A070-0278AB6BDBE8}">
          <x14:formula1>
            <xm:f>Lists!$G$2:$G$6</xm:f>
          </x14:formula1>
          <xm:sqref>K2:K4</xm:sqref>
        </x14:dataValidation>
        <x14:dataValidation type="list" allowBlank="1" showInputMessage="1" showErrorMessage="1" xr:uid="{60603908-810A-4D6D-8488-D7433FBBDBE3}">
          <x14:formula1>
            <xm:f>Lists!$F$2:$F$4</xm:f>
          </x14:formula1>
          <xm:sqref>J2:J4</xm:sqref>
        </x14:dataValidation>
        <x14:dataValidation type="list" allowBlank="1" showInputMessage="1" showErrorMessage="1" xr:uid="{FA7B054A-558C-4F44-AA7B-4619BA4C0883}">
          <x14:formula1>
            <xm:f>Lists!$E$2:$E$25</xm:f>
          </x14:formula1>
          <xm:sqref>I2:I4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1309A-F74C-4E3C-9018-3B05149AFFA7}">
  <dimension ref="A1:BJ3"/>
  <sheetViews>
    <sheetView workbookViewId="0">
      <selection activeCell="E7" sqref="E7"/>
    </sheetView>
  </sheetViews>
  <sheetFormatPr defaultRowHeight="15" x14ac:dyDescent="0.25"/>
  <cols>
    <col min="1" max="1" width="20.42578125" bestFit="1" customWidth="1"/>
    <col min="2" max="2" width="20.42578125" customWidth="1"/>
    <col min="3" max="3" width="14.5703125" bestFit="1" customWidth="1"/>
    <col min="4" max="4" width="9.5703125" bestFit="1" customWidth="1"/>
    <col min="5" max="5" width="10.5703125" bestFit="1" customWidth="1"/>
    <col min="6" max="6" width="6.42578125" bestFit="1" customWidth="1"/>
    <col min="7" max="7" width="14.7109375" bestFit="1" customWidth="1"/>
    <col min="8" max="8" width="24.5703125" bestFit="1" customWidth="1"/>
    <col min="9" max="9" width="18.85546875" bestFit="1" customWidth="1"/>
    <col min="10" max="10" width="16.28515625" bestFit="1" customWidth="1"/>
    <col min="11" max="11" width="15.85546875" bestFit="1" customWidth="1"/>
    <col min="12" max="15" width="29.7109375" customWidth="1"/>
    <col min="16" max="16" width="12.42578125" customWidth="1"/>
    <col min="17" max="17" width="11.140625" customWidth="1"/>
    <col min="18" max="18" width="9.85546875" customWidth="1"/>
    <col min="19" max="19" width="11.42578125" customWidth="1"/>
    <col min="20" max="20" width="12.85546875" customWidth="1"/>
    <col min="21" max="21" width="8.7109375" customWidth="1"/>
    <col min="22" max="25" width="29.7109375" customWidth="1"/>
    <col min="26" max="26" width="12.5703125" customWidth="1"/>
    <col min="27" max="27" width="13.7109375" customWidth="1"/>
    <col min="28" max="28" width="13.42578125" customWidth="1"/>
    <col min="29" max="29" width="14" customWidth="1"/>
    <col min="30" max="62" width="29.7109375" customWidth="1"/>
  </cols>
  <sheetData>
    <row r="1" spans="1:62" ht="90" x14ac:dyDescent="0.25">
      <c r="A1" s="4" t="s">
        <v>0</v>
      </c>
      <c r="B1" s="4" t="s">
        <v>918</v>
      </c>
      <c r="C1" s="4" t="s">
        <v>869</v>
      </c>
      <c r="D1" s="4" t="s">
        <v>1</v>
      </c>
      <c r="E1" s="4" t="s">
        <v>2</v>
      </c>
      <c r="F1" s="4" t="s">
        <v>721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5" t="s">
        <v>863</v>
      </c>
      <c r="M1" s="5" t="s">
        <v>744</v>
      </c>
      <c r="N1" s="5" t="s">
        <v>11</v>
      </c>
      <c r="O1" s="5" t="s">
        <v>745</v>
      </c>
      <c r="P1" s="7" t="s">
        <v>754</v>
      </c>
      <c r="Q1" s="7" t="s">
        <v>755</v>
      </c>
      <c r="R1" s="7" t="s">
        <v>756</v>
      </c>
      <c r="S1" s="7" t="s">
        <v>757</v>
      </c>
      <c r="T1" s="7" t="s">
        <v>758</v>
      </c>
      <c r="U1" s="7" t="s">
        <v>759</v>
      </c>
      <c r="V1" s="5" t="s">
        <v>746</v>
      </c>
      <c r="W1" s="5" t="s">
        <v>865</v>
      </c>
      <c r="X1" s="5" t="s">
        <v>15</v>
      </c>
      <c r="Y1" s="5" t="s">
        <v>752</v>
      </c>
      <c r="Z1" s="10" t="s">
        <v>760</v>
      </c>
      <c r="AA1" s="10" t="s">
        <v>761</v>
      </c>
      <c r="AB1" s="10" t="s">
        <v>762</v>
      </c>
      <c r="AC1" s="10" t="s">
        <v>763</v>
      </c>
      <c r="AD1" s="5" t="s">
        <v>747</v>
      </c>
      <c r="AE1" s="7" t="s">
        <v>764</v>
      </c>
      <c r="AF1" s="7" t="s">
        <v>765</v>
      </c>
      <c r="AG1" s="7" t="s">
        <v>766</v>
      </c>
      <c r="AH1" s="7" t="s">
        <v>767</v>
      </c>
      <c r="AI1" s="10" t="s">
        <v>768</v>
      </c>
      <c r="AJ1" s="10" t="s">
        <v>769</v>
      </c>
      <c r="AK1" s="10" t="s">
        <v>770</v>
      </c>
      <c r="AL1" s="10" t="s">
        <v>771</v>
      </c>
      <c r="AM1" s="10" t="s">
        <v>772</v>
      </c>
      <c r="AN1" s="5" t="s">
        <v>16</v>
      </c>
      <c r="AO1" s="5" t="s">
        <v>17</v>
      </c>
      <c r="AP1" s="5" t="s">
        <v>18</v>
      </c>
      <c r="AQ1" s="5" t="s">
        <v>866</v>
      </c>
      <c r="AR1" s="5" t="s">
        <v>748</v>
      </c>
      <c r="AS1" s="5" t="s">
        <v>749</v>
      </c>
      <c r="AT1" s="5" t="s">
        <v>30</v>
      </c>
      <c r="AU1" s="5" t="s">
        <v>728</v>
      </c>
      <c r="AV1" s="5" t="s">
        <v>870</v>
      </c>
      <c r="AW1" s="5" t="s">
        <v>871</v>
      </c>
      <c r="AX1" s="5" t="s">
        <v>872</v>
      </c>
      <c r="AY1" s="5" t="s">
        <v>873</v>
      </c>
      <c r="AZ1" s="5" t="s">
        <v>874</v>
      </c>
      <c r="BA1" s="5" t="s">
        <v>753</v>
      </c>
      <c r="BB1" s="5" t="s">
        <v>750</v>
      </c>
      <c r="BC1" s="5" t="s">
        <v>23</v>
      </c>
      <c r="BD1" s="5" t="s">
        <v>24</v>
      </c>
      <c r="BE1" s="5" t="s">
        <v>32</v>
      </c>
      <c r="BF1" s="5" t="s">
        <v>751</v>
      </c>
      <c r="BG1" s="5" t="s">
        <v>25</v>
      </c>
      <c r="BH1" s="5" t="s">
        <v>26</v>
      </c>
      <c r="BI1" s="5" t="s">
        <v>27</v>
      </c>
      <c r="BJ1" s="2" t="s">
        <v>28</v>
      </c>
    </row>
    <row r="2" spans="1:62" ht="31.5" x14ac:dyDescent="0.25">
      <c r="A2" t="str">
        <f>CONCATENATE("PCCE",Table15[[#This Row],[Country]],Table15[[#This Row],[Appeal Code]])</f>
        <v>PCCEIraqMDRI1998</v>
      </c>
      <c r="B2" t="s">
        <v>919</v>
      </c>
      <c r="C2" s="6">
        <v>45479</v>
      </c>
      <c r="D2" t="s">
        <v>70</v>
      </c>
      <c r="E2" t="s">
        <v>165</v>
      </c>
      <c r="F2" t="str">
        <f>VLOOKUP(Table15[[#This Row],[Country]],Lists!B2:D218,3,FALSE)</f>
        <v>IRQ</v>
      </c>
      <c r="G2" t="s">
        <v>860</v>
      </c>
      <c r="H2" t="s">
        <v>862</v>
      </c>
      <c r="I2" t="s">
        <v>50</v>
      </c>
      <c r="J2" t="s">
        <v>40</v>
      </c>
      <c r="K2" t="s">
        <v>45</v>
      </c>
      <c r="L2" s="6">
        <v>45449</v>
      </c>
      <c r="M2" s="6">
        <v>45482</v>
      </c>
      <c r="N2" s="6">
        <v>45479</v>
      </c>
      <c r="O2" s="6">
        <v>45489</v>
      </c>
      <c r="P2" s="15" t="s">
        <v>824</v>
      </c>
      <c r="Q2" s="15" t="s">
        <v>864</v>
      </c>
      <c r="R2" s="15" t="s">
        <v>822</v>
      </c>
      <c r="S2" s="17">
        <v>1.06</v>
      </c>
      <c r="T2" s="17">
        <v>1.07</v>
      </c>
      <c r="U2" s="17">
        <v>1.07</v>
      </c>
      <c r="V2" s="6">
        <v>45506</v>
      </c>
      <c r="W2" s="6">
        <v>45483</v>
      </c>
      <c r="X2" s="6">
        <v>45480</v>
      </c>
      <c r="Y2" s="6">
        <v>45484</v>
      </c>
      <c r="Z2" s="17">
        <v>0.4</v>
      </c>
      <c r="AA2" s="17">
        <v>0.4</v>
      </c>
      <c r="AB2" s="17">
        <v>0.6</v>
      </c>
      <c r="AC2" s="17">
        <v>0.6</v>
      </c>
      <c r="AD2" s="3"/>
      <c r="AE2" s="17">
        <v>0.9</v>
      </c>
      <c r="AF2" s="17">
        <v>0.9</v>
      </c>
      <c r="AG2" s="17">
        <v>0.94</v>
      </c>
      <c r="AH2" s="17">
        <v>0.95</v>
      </c>
      <c r="AI2" s="3">
        <v>0</v>
      </c>
      <c r="AJ2" s="3">
        <v>2</v>
      </c>
      <c r="AK2" s="3">
        <v>5</v>
      </c>
      <c r="AL2" s="3">
        <v>5</v>
      </c>
      <c r="AM2" s="3">
        <v>3</v>
      </c>
      <c r="AN2" s="6">
        <v>45485</v>
      </c>
      <c r="AO2" s="6">
        <v>45487</v>
      </c>
      <c r="AP2" s="6">
        <v>45481</v>
      </c>
      <c r="AQ2" s="6">
        <v>45481</v>
      </c>
      <c r="AR2" s="6">
        <v>45480</v>
      </c>
      <c r="AS2" s="6">
        <v>45486</v>
      </c>
      <c r="AT2" s="3" t="s">
        <v>828</v>
      </c>
      <c r="AU2" s="3" t="s">
        <v>828</v>
      </c>
      <c r="AV2" s="3" t="s">
        <v>828</v>
      </c>
      <c r="AW2" s="3" t="s">
        <v>828</v>
      </c>
      <c r="AX2" s="3" t="s">
        <v>828</v>
      </c>
      <c r="AY2" s="3" t="s">
        <v>828</v>
      </c>
      <c r="AZ2" s="3" t="s">
        <v>828</v>
      </c>
      <c r="BA2" s="6">
        <v>45487</v>
      </c>
      <c r="BB2" s="16">
        <v>45490</v>
      </c>
      <c r="BC2" s="16">
        <v>45491</v>
      </c>
      <c r="BD2" s="16">
        <v>45494</v>
      </c>
      <c r="BE2" s="16">
        <v>45506</v>
      </c>
      <c r="BF2" s="16">
        <v>45507</v>
      </c>
      <c r="BG2" s="17">
        <v>0.7</v>
      </c>
      <c r="BH2" s="17">
        <v>0.8</v>
      </c>
      <c r="BI2" s="6">
        <v>45487</v>
      </c>
      <c r="BJ2" s="6" t="s">
        <v>828</v>
      </c>
    </row>
    <row r="3" spans="1:62" ht="31.5" x14ac:dyDescent="0.25">
      <c r="A3" t="str">
        <f>CONCATENATE("PCCE",Table15[[#This Row],[Country]],Table15[[#This Row],[Appeal Code]])</f>
        <v>PCCENigeriaMDRN6879</v>
      </c>
      <c r="B3" t="s">
        <v>920</v>
      </c>
      <c r="C3" s="6">
        <v>45514</v>
      </c>
      <c r="D3" t="s">
        <v>33</v>
      </c>
      <c r="E3" t="s">
        <v>214</v>
      </c>
      <c r="F3" t="str">
        <f>VLOOKUP(Table15[[#This Row],[Country]],Lists!B3:D219,3,FALSE)</f>
        <v>NGA</v>
      </c>
      <c r="G3" t="s">
        <v>861</v>
      </c>
      <c r="H3" t="s">
        <v>795</v>
      </c>
      <c r="I3" t="s">
        <v>68</v>
      </c>
      <c r="J3" t="s">
        <v>39</v>
      </c>
      <c r="K3" t="s">
        <v>45</v>
      </c>
      <c r="L3" s="6">
        <v>45493</v>
      </c>
      <c r="M3" s="6">
        <v>45517</v>
      </c>
      <c r="N3" s="6">
        <v>45514</v>
      </c>
      <c r="O3" s="6">
        <v>45523</v>
      </c>
      <c r="P3" s="15" t="s">
        <v>824</v>
      </c>
      <c r="Q3" s="15" t="s">
        <v>820</v>
      </c>
      <c r="R3" s="15" t="s">
        <v>825</v>
      </c>
      <c r="S3" s="17">
        <v>0.96</v>
      </c>
      <c r="T3" s="17">
        <v>0.98</v>
      </c>
      <c r="U3" s="17">
        <v>1</v>
      </c>
      <c r="V3" s="6">
        <v>45536</v>
      </c>
      <c r="W3" s="6">
        <v>45518</v>
      </c>
      <c r="X3" s="6">
        <v>45515</v>
      </c>
      <c r="Y3" s="6">
        <v>45520</v>
      </c>
      <c r="Z3" s="17">
        <v>0.3</v>
      </c>
      <c r="AA3" s="17">
        <v>0.4</v>
      </c>
      <c r="AB3" s="17">
        <v>0.4</v>
      </c>
      <c r="AC3" s="17">
        <v>0.2</v>
      </c>
      <c r="AD3" s="3"/>
      <c r="AE3" s="17">
        <v>0.8</v>
      </c>
      <c r="AF3" s="17">
        <v>0.84</v>
      </c>
      <c r="AG3" s="17">
        <v>0.9</v>
      </c>
      <c r="AH3" s="17">
        <v>0.95</v>
      </c>
      <c r="AI3" s="3">
        <v>0</v>
      </c>
      <c r="AJ3" s="3">
        <v>1</v>
      </c>
      <c r="AK3" s="3">
        <v>2</v>
      </c>
      <c r="AL3" s="3">
        <v>2</v>
      </c>
      <c r="AM3" s="3">
        <v>0</v>
      </c>
      <c r="AN3" s="6">
        <v>45522</v>
      </c>
      <c r="AO3" s="6">
        <v>45525</v>
      </c>
      <c r="AP3" s="6">
        <v>45517</v>
      </c>
      <c r="AQ3" s="6">
        <v>45516</v>
      </c>
      <c r="AR3" s="6">
        <v>45515</v>
      </c>
      <c r="AS3" s="6">
        <v>45523</v>
      </c>
      <c r="AT3" s="16">
        <v>45522</v>
      </c>
      <c r="AU3" s="16">
        <v>45525</v>
      </c>
      <c r="AV3" s="16">
        <v>45529</v>
      </c>
      <c r="AW3" s="16">
        <v>45529</v>
      </c>
      <c r="AX3" s="16">
        <v>45533</v>
      </c>
      <c r="AY3" s="16">
        <v>45508</v>
      </c>
      <c r="AZ3" s="16" t="s">
        <v>828</v>
      </c>
      <c r="BA3" s="6">
        <v>45524</v>
      </c>
      <c r="BB3" s="16">
        <v>45527</v>
      </c>
      <c r="BC3" s="16">
        <v>45529</v>
      </c>
      <c r="BD3" s="16">
        <v>45533</v>
      </c>
      <c r="BE3" s="16">
        <v>45514</v>
      </c>
      <c r="BF3" s="16">
        <v>45515</v>
      </c>
      <c r="BG3" s="17">
        <v>0.8</v>
      </c>
      <c r="BH3" s="17">
        <v>0.85</v>
      </c>
      <c r="BI3" s="6">
        <v>45524</v>
      </c>
      <c r="BJ3" s="6" t="s">
        <v>828</v>
      </c>
    </row>
  </sheetData>
  <dataValidations count="1">
    <dataValidation type="list" allowBlank="1" showInputMessage="1" showErrorMessage="1" sqref="B2:B3" xr:uid="{A7681E1E-420E-4F5B-B72C-868097FDE155}">
      <formula1>"active, not active"</formula1>
    </dataValidation>
  </dataValidations>
  <pageMargins left="0.7" right="0.7" top="0.75" bottom="0.75" header="0.3" footer="0.3"/>
  <headerFooter>
    <oddFooter>&amp;L_x000D_&amp;1#&amp;"Calibri"&amp;10&amp;K000000 Internal</oddFooter>
  </headerFooter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6A025F9-8AB8-40F1-8304-8D11859CDACE}">
          <x14:formula1>
            <xm:f>Lists!$B$2:$B$217</xm:f>
          </x14:formula1>
          <xm:sqref>E2:E3</xm:sqref>
        </x14:dataValidation>
        <x14:dataValidation type="list" allowBlank="1" showInputMessage="1" showErrorMessage="1" xr:uid="{2D0D7E48-6359-4EC9-ABF8-48E3E4981709}">
          <x14:formula1>
            <xm:f>Lists!$A$2:$A$7</xm:f>
          </x14:formula1>
          <xm:sqref>D2:D3</xm:sqref>
        </x14:dataValidation>
        <x14:dataValidation type="list" allowBlank="1" showInputMessage="1" showErrorMessage="1" xr:uid="{233DFE9E-5F2D-4FB1-86CD-28D48D2D5C7B}">
          <x14:formula1>
            <xm:f>Lists!$G$2:$G$6</xm:f>
          </x14:formula1>
          <xm:sqref>K2:K3</xm:sqref>
        </x14:dataValidation>
        <x14:dataValidation type="list" allowBlank="1" showInputMessage="1" showErrorMessage="1" xr:uid="{6426B788-6DD4-47FC-9D5C-E1DA20B292B7}">
          <x14:formula1>
            <xm:f>Lists!$F$2:$F$4</xm:f>
          </x14:formula1>
          <xm:sqref>J2:J3</xm:sqref>
        </x14:dataValidation>
        <x14:dataValidation type="list" allowBlank="1" showInputMessage="1" showErrorMessage="1" xr:uid="{521C8320-AC9B-4579-B1DC-5E43ADA07B45}">
          <x14:formula1>
            <xm:f>Lists!$E$2:$E$25</xm:f>
          </x14:formula1>
          <xm:sqref>I2:I3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C7543-07BB-40FB-AE06-823B876F0562}">
  <dimension ref="A1:G217"/>
  <sheetViews>
    <sheetView workbookViewId="0">
      <selection activeCell="B7" sqref="B7"/>
    </sheetView>
  </sheetViews>
  <sheetFormatPr defaultRowHeight="15" x14ac:dyDescent="0.25"/>
  <cols>
    <col min="2" max="2" width="41.7109375" bestFit="1" customWidth="1"/>
    <col min="3" max="3" width="4.28515625" bestFit="1" customWidth="1"/>
    <col min="4" max="4" width="5.28515625" bestFit="1" customWidth="1"/>
    <col min="5" max="5" width="22.85546875" bestFit="1" customWidth="1"/>
    <col min="6" max="6" width="14" bestFit="1" customWidth="1"/>
    <col min="7" max="7" width="17.28515625" bestFit="1" customWidth="1"/>
  </cols>
  <sheetData>
    <row r="1" spans="1:7" x14ac:dyDescent="0.25">
      <c r="A1" s="1" t="s">
        <v>1</v>
      </c>
      <c r="B1" s="1" t="s">
        <v>2</v>
      </c>
      <c r="C1" s="1" t="s">
        <v>287</v>
      </c>
      <c r="D1" s="1" t="s">
        <v>288</v>
      </c>
      <c r="E1" s="1" t="s">
        <v>5</v>
      </c>
      <c r="F1" s="1" t="s">
        <v>6</v>
      </c>
      <c r="G1" s="1" t="s">
        <v>7</v>
      </c>
    </row>
    <row r="2" spans="1:7" x14ac:dyDescent="0.25">
      <c r="A2" t="s">
        <v>33</v>
      </c>
      <c r="B2" t="s">
        <v>71</v>
      </c>
      <c r="C2" t="s">
        <v>289</v>
      </c>
      <c r="D2" t="s">
        <v>290</v>
      </c>
      <c r="E2" t="s">
        <v>46</v>
      </c>
      <c r="F2" t="s">
        <v>38</v>
      </c>
      <c r="G2" t="s">
        <v>41</v>
      </c>
    </row>
    <row r="3" spans="1:7" x14ac:dyDescent="0.25">
      <c r="A3" t="s">
        <v>34</v>
      </c>
      <c r="B3" t="s">
        <v>72</v>
      </c>
      <c r="C3" t="s">
        <v>291</v>
      </c>
      <c r="D3" t="s">
        <v>292</v>
      </c>
      <c r="E3" t="s">
        <v>47</v>
      </c>
      <c r="F3" t="s">
        <v>39</v>
      </c>
      <c r="G3" t="s">
        <v>42</v>
      </c>
    </row>
    <row r="4" spans="1:7" x14ac:dyDescent="0.25">
      <c r="A4" t="s">
        <v>35</v>
      </c>
      <c r="B4" t="s">
        <v>73</v>
      </c>
      <c r="C4" t="s">
        <v>293</v>
      </c>
      <c r="D4" t="s">
        <v>294</v>
      </c>
      <c r="E4" t="s">
        <v>48</v>
      </c>
      <c r="F4" t="s">
        <v>40</v>
      </c>
      <c r="G4" t="s">
        <v>43</v>
      </c>
    </row>
    <row r="5" spans="1:7" x14ac:dyDescent="0.25">
      <c r="A5" t="s">
        <v>36</v>
      </c>
      <c r="B5" t="s">
        <v>74</v>
      </c>
      <c r="C5" t="s">
        <v>295</v>
      </c>
      <c r="D5" t="s">
        <v>296</v>
      </c>
      <c r="E5" t="s">
        <v>49</v>
      </c>
      <c r="G5" t="s">
        <v>44</v>
      </c>
    </row>
    <row r="6" spans="1:7" x14ac:dyDescent="0.25">
      <c r="A6" t="s">
        <v>70</v>
      </c>
      <c r="B6" t="s">
        <v>75</v>
      </c>
      <c r="C6" t="s">
        <v>297</v>
      </c>
      <c r="D6" t="s">
        <v>298</v>
      </c>
      <c r="E6" t="s">
        <v>50</v>
      </c>
      <c r="G6" t="s">
        <v>45</v>
      </c>
    </row>
    <row r="7" spans="1:7" x14ac:dyDescent="0.25">
      <c r="A7" t="s">
        <v>37</v>
      </c>
      <c r="B7" t="s">
        <v>76</v>
      </c>
      <c r="C7" t="s">
        <v>299</v>
      </c>
      <c r="D7" t="s">
        <v>300</v>
      </c>
      <c r="E7" t="s">
        <v>67</v>
      </c>
    </row>
    <row r="8" spans="1:7" x14ac:dyDescent="0.25">
      <c r="B8" t="s">
        <v>77</v>
      </c>
      <c r="C8" t="s">
        <v>301</v>
      </c>
      <c r="D8" t="s">
        <v>302</v>
      </c>
      <c r="E8" t="s">
        <v>51</v>
      </c>
    </row>
    <row r="9" spans="1:7" x14ac:dyDescent="0.25">
      <c r="B9" t="s">
        <v>78</v>
      </c>
      <c r="C9" t="s">
        <v>303</v>
      </c>
      <c r="D9" t="s">
        <v>304</v>
      </c>
      <c r="E9" t="s">
        <v>52</v>
      </c>
    </row>
    <row r="10" spans="1:7" x14ac:dyDescent="0.25">
      <c r="B10" t="s">
        <v>79</v>
      </c>
      <c r="C10" t="s">
        <v>305</v>
      </c>
      <c r="D10" t="s">
        <v>306</v>
      </c>
      <c r="E10" t="s">
        <v>53</v>
      </c>
    </row>
    <row r="11" spans="1:7" x14ac:dyDescent="0.25">
      <c r="B11" t="s">
        <v>80</v>
      </c>
      <c r="C11" t="s">
        <v>307</v>
      </c>
      <c r="D11" t="s">
        <v>308</v>
      </c>
      <c r="E11" t="s">
        <v>54</v>
      </c>
    </row>
    <row r="12" spans="1:7" x14ac:dyDescent="0.25">
      <c r="B12" t="s">
        <v>81</v>
      </c>
      <c r="C12" t="s">
        <v>309</v>
      </c>
      <c r="D12" t="s">
        <v>310</v>
      </c>
      <c r="E12" t="s">
        <v>55</v>
      </c>
    </row>
    <row r="13" spans="1:7" x14ac:dyDescent="0.25">
      <c r="B13" t="s">
        <v>82</v>
      </c>
      <c r="C13" t="s">
        <v>311</v>
      </c>
      <c r="D13" t="s">
        <v>312</v>
      </c>
      <c r="E13" t="s">
        <v>56</v>
      </c>
    </row>
    <row r="14" spans="1:7" x14ac:dyDescent="0.25">
      <c r="B14" t="s">
        <v>83</v>
      </c>
      <c r="C14" t="s">
        <v>313</v>
      </c>
      <c r="D14" t="s">
        <v>314</v>
      </c>
      <c r="E14" t="s">
        <v>57</v>
      </c>
    </row>
    <row r="15" spans="1:7" x14ac:dyDescent="0.25">
      <c r="B15" t="s">
        <v>84</v>
      </c>
      <c r="C15" t="s">
        <v>315</v>
      </c>
      <c r="D15" t="s">
        <v>316</v>
      </c>
      <c r="E15" t="s">
        <v>58</v>
      </c>
    </row>
    <row r="16" spans="1:7" x14ac:dyDescent="0.25">
      <c r="B16" t="s">
        <v>85</v>
      </c>
      <c r="C16" t="s">
        <v>317</v>
      </c>
      <c r="D16" t="s">
        <v>318</v>
      </c>
      <c r="E16" t="s">
        <v>59</v>
      </c>
    </row>
    <row r="17" spans="2:5" x14ac:dyDescent="0.25">
      <c r="B17" t="s">
        <v>86</v>
      </c>
      <c r="C17" t="s">
        <v>319</v>
      </c>
      <c r="D17" t="s">
        <v>320</v>
      </c>
      <c r="E17" t="s">
        <v>60</v>
      </c>
    </row>
    <row r="18" spans="2:5" x14ac:dyDescent="0.25">
      <c r="B18" t="s">
        <v>87</v>
      </c>
      <c r="C18" t="s">
        <v>321</v>
      </c>
      <c r="D18" t="s">
        <v>322</v>
      </c>
      <c r="E18" t="s">
        <v>61</v>
      </c>
    </row>
    <row r="19" spans="2:5" x14ac:dyDescent="0.25">
      <c r="B19" t="s">
        <v>88</v>
      </c>
      <c r="C19" t="s">
        <v>323</v>
      </c>
      <c r="D19" t="s">
        <v>324</v>
      </c>
      <c r="E19" t="s">
        <v>68</v>
      </c>
    </row>
    <row r="20" spans="2:5" x14ac:dyDescent="0.25">
      <c r="B20" t="s">
        <v>89</v>
      </c>
      <c r="C20" t="s">
        <v>325</v>
      </c>
      <c r="D20" t="s">
        <v>326</v>
      </c>
      <c r="E20" t="s">
        <v>62</v>
      </c>
    </row>
    <row r="21" spans="2:5" x14ac:dyDescent="0.25">
      <c r="B21" t="s">
        <v>90</v>
      </c>
      <c r="C21" t="s">
        <v>327</v>
      </c>
      <c r="D21" t="s">
        <v>328</v>
      </c>
      <c r="E21" t="s">
        <v>69</v>
      </c>
    </row>
    <row r="22" spans="2:5" x14ac:dyDescent="0.25">
      <c r="B22" t="s">
        <v>91</v>
      </c>
      <c r="C22" t="s">
        <v>329</v>
      </c>
      <c r="D22" t="s">
        <v>330</v>
      </c>
      <c r="E22" t="s">
        <v>63</v>
      </c>
    </row>
    <row r="23" spans="2:5" x14ac:dyDescent="0.25">
      <c r="B23" t="s">
        <v>92</v>
      </c>
      <c r="C23" t="s">
        <v>331</v>
      </c>
      <c r="D23" t="s">
        <v>332</v>
      </c>
      <c r="E23" t="s">
        <v>64</v>
      </c>
    </row>
    <row r="24" spans="2:5" x14ac:dyDescent="0.25">
      <c r="B24" t="s">
        <v>93</v>
      </c>
      <c r="C24" t="s">
        <v>333</v>
      </c>
      <c r="D24" t="s">
        <v>334</v>
      </c>
      <c r="E24" t="s">
        <v>65</v>
      </c>
    </row>
    <row r="25" spans="2:5" x14ac:dyDescent="0.25">
      <c r="B25" t="s">
        <v>94</v>
      </c>
      <c r="C25" t="s">
        <v>335</v>
      </c>
      <c r="D25" t="s">
        <v>336</v>
      </c>
      <c r="E25" t="s">
        <v>66</v>
      </c>
    </row>
    <row r="26" spans="2:5" x14ac:dyDescent="0.25">
      <c r="B26" t="s">
        <v>95</v>
      </c>
      <c r="C26" t="s">
        <v>337</v>
      </c>
      <c r="D26" t="s">
        <v>338</v>
      </c>
    </row>
    <row r="27" spans="2:5" x14ac:dyDescent="0.25">
      <c r="B27" t="s">
        <v>96</v>
      </c>
      <c r="C27" t="s">
        <v>339</v>
      </c>
      <c r="D27" t="s">
        <v>340</v>
      </c>
    </row>
    <row r="28" spans="2:5" x14ac:dyDescent="0.25">
      <c r="B28" t="s">
        <v>97</v>
      </c>
      <c r="C28" t="s">
        <v>341</v>
      </c>
      <c r="D28" t="s">
        <v>342</v>
      </c>
    </row>
    <row r="29" spans="2:5" x14ac:dyDescent="0.25">
      <c r="B29" t="s">
        <v>98</v>
      </c>
      <c r="C29" t="s">
        <v>343</v>
      </c>
      <c r="D29" t="s">
        <v>344</v>
      </c>
    </row>
    <row r="30" spans="2:5" x14ac:dyDescent="0.25">
      <c r="B30" t="s">
        <v>99</v>
      </c>
      <c r="C30" t="s">
        <v>345</v>
      </c>
      <c r="D30" t="s">
        <v>346</v>
      </c>
    </row>
    <row r="31" spans="2:5" x14ac:dyDescent="0.25">
      <c r="B31" t="s">
        <v>100</v>
      </c>
      <c r="C31" t="s">
        <v>347</v>
      </c>
      <c r="D31" t="s">
        <v>348</v>
      </c>
    </row>
    <row r="32" spans="2:5" x14ac:dyDescent="0.25">
      <c r="B32" t="s">
        <v>101</v>
      </c>
      <c r="C32" t="s">
        <v>349</v>
      </c>
      <c r="D32" t="s">
        <v>350</v>
      </c>
    </row>
    <row r="33" spans="2:4" x14ac:dyDescent="0.25">
      <c r="B33" t="s">
        <v>102</v>
      </c>
      <c r="C33" t="s">
        <v>351</v>
      </c>
      <c r="D33" t="s">
        <v>352</v>
      </c>
    </row>
    <row r="34" spans="2:4" x14ac:dyDescent="0.25">
      <c r="B34" t="s">
        <v>103</v>
      </c>
      <c r="C34" t="s">
        <v>353</v>
      </c>
      <c r="D34" t="s">
        <v>354</v>
      </c>
    </row>
    <row r="35" spans="2:4" x14ac:dyDescent="0.25">
      <c r="B35" t="s">
        <v>104</v>
      </c>
      <c r="C35" t="s">
        <v>355</v>
      </c>
      <c r="D35" t="s">
        <v>356</v>
      </c>
    </row>
    <row r="36" spans="2:4" x14ac:dyDescent="0.25">
      <c r="B36" t="s">
        <v>105</v>
      </c>
      <c r="C36" t="s">
        <v>357</v>
      </c>
      <c r="D36" t="s">
        <v>358</v>
      </c>
    </row>
    <row r="37" spans="2:4" x14ac:dyDescent="0.25">
      <c r="B37" t="s">
        <v>106</v>
      </c>
      <c r="C37" t="s">
        <v>359</v>
      </c>
      <c r="D37" t="s">
        <v>360</v>
      </c>
    </row>
    <row r="38" spans="2:4" x14ac:dyDescent="0.25">
      <c r="B38" t="s">
        <v>107</v>
      </c>
      <c r="C38" t="s">
        <v>361</v>
      </c>
      <c r="D38" t="s">
        <v>362</v>
      </c>
    </row>
    <row r="39" spans="2:4" x14ac:dyDescent="0.25">
      <c r="B39" t="s">
        <v>108</v>
      </c>
      <c r="C39" t="s">
        <v>363</v>
      </c>
      <c r="D39" t="s">
        <v>364</v>
      </c>
    </row>
    <row r="40" spans="2:4" x14ac:dyDescent="0.25">
      <c r="B40" t="s">
        <v>109</v>
      </c>
      <c r="C40" t="s">
        <v>365</v>
      </c>
      <c r="D40" t="s">
        <v>366</v>
      </c>
    </row>
    <row r="41" spans="2:4" x14ac:dyDescent="0.25">
      <c r="B41" t="s">
        <v>110</v>
      </c>
      <c r="C41" t="s">
        <v>367</v>
      </c>
      <c r="D41" t="s">
        <v>368</v>
      </c>
    </row>
    <row r="42" spans="2:4" x14ac:dyDescent="0.25">
      <c r="B42" t="s">
        <v>111</v>
      </c>
      <c r="C42" t="s">
        <v>369</v>
      </c>
      <c r="D42" t="s">
        <v>370</v>
      </c>
    </row>
    <row r="43" spans="2:4" x14ac:dyDescent="0.25">
      <c r="B43" t="s">
        <v>112</v>
      </c>
      <c r="C43" t="s">
        <v>371</v>
      </c>
      <c r="D43" t="s">
        <v>372</v>
      </c>
    </row>
    <row r="44" spans="2:4" x14ac:dyDescent="0.25">
      <c r="B44" t="s">
        <v>113</v>
      </c>
      <c r="C44" t="s">
        <v>373</v>
      </c>
      <c r="D44" t="s">
        <v>374</v>
      </c>
    </row>
    <row r="45" spans="2:4" x14ac:dyDescent="0.25">
      <c r="B45" t="s">
        <v>114</v>
      </c>
      <c r="C45" t="s">
        <v>375</v>
      </c>
      <c r="D45" t="s">
        <v>376</v>
      </c>
    </row>
    <row r="46" spans="2:4" x14ac:dyDescent="0.25">
      <c r="B46" t="s">
        <v>115</v>
      </c>
      <c r="C46" t="s">
        <v>377</v>
      </c>
      <c r="D46" t="s">
        <v>378</v>
      </c>
    </row>
    <row r="47" spans="2:4" x14ac:dyDescent="0.25">
      <c r="B47" t="s">
        <v>116</v>
      </c>
      <c r="C47" t="s">
        <v>379</v>
      </c>
      <c r="D47" t="s">
        <v>380</v>
      </c>
    </row>
    <row r="48" spans="2:4" x14ac:dyDescent="0.25">
      <c r="B48" t="s">
        <v>117</v>
      </c>
      <c r="C48" t="s">
        <v>381</v>
      </c>
      <c r="D48" t="s">
        <v>382</v>
      </c>
    </row>
    <row r="49" spans="2:4" x14ac:dyDescent="0.25">
      <c r="B49" t="s">
        <v>118</v>
      </c>
      <c r="C49" t="s">
        <v>383</v>
      </c>
      <c r="D49" t="s">
        <v>384</v>
      </c>
    </row>
    <row r="50" spans="2:4" x14ac:dyDescent="0.25">
      <c r="B50" t="s">
        <v>119</v>
      </c>
      <c r="C50" t="s">
        <v>385</v>
      </c>
      <c r="D50" t="s">
        <v>386</v>
      </c>
    </row>
    <row r="51" spans="2:4" x14ac:dyDescent="0.25">
      <c r="B51" t="s">
        <v>120</v>
      </c>
      <c r="C51" t="s">
        <v>387</v>
      </c>
      <c r="D51" t="s">
        <v>388</v>
      </c>
    </row>
    <row r="52" spans="2:4" x14ac:dyDescent="0.25">
      <c r="B52" t="s">
        <v>121</v>
      </c>
      <c r="C52" t="s">
        <v>389</v>
      </c>
      <c r="D52" t="s">
        <v>390</v>
      </c>
    </row>
    <row r="53" spans="2:4" x14ac:dyDescent="0.25">
      <c r="B53" t="s">
        <v>122</v>
      </c>
      <c r="C53" t="s">
        <v>391</v>
      </c>
      <c r="D53" t="s">
        <v>392</v>
      </c>
    </row>
    <row r="54" spans="2:4" x14ac:dyDescent="0.25">
      <c r="B54" t="s">
        <v>123</v>
      </c>
      <c r="C54" t="s">
        <v>393</v>
      </c>
      <c r="D54" t="s">
        <v>394</v>
      </c>
    </row>
    <row r="55" spans="2:4" x14ac:dyDescent="0.25">
      <c r="B55" t="s">
        <v>124</v>
      </c>
      <c r="C55" t="s">
        <v>395</v>
      </c>
      <c r="D55" t="s">
        <v>396</v>
      </c>
    </row>
    <row r="56" spans="2:4" x14ac:dyDescent="0.25">
      <c r="B56" t="s">
        <v>125</v>
      </c>
      <c r="C56" t="s">
        <v>397</v>
      </c>
      <c r="D56" t="s">
        <v>398</v>
      </c>
    </row>
    <row r="57" spans="2:4" x14ac:dyDescent="0.25">
      <c r="B57" t="s">
        <v>126</v>
      </c>
      <c r="C57" t="s">
        <v>399</v>
      </c>
      <c r="D57" t="s">
        <v>400</v>
      </c>
    </row>
    <row r="58" spans="2:4" x14ac:dyDescent="0.25">
      <c r="B58" t="s">
        <v>127</v>
      </c>
      <c r="C58" t="s">
        <v>401</v>
      </c>
      <c r="D58" t="s">
        <v>402</v>
      </c>
    </row>
    <row r="59" spans="2:4" x14ac:dyDescent="0.25">
      <c r="B59" t="s">
        <v>128</v>
      </c>
      <c r="C59" t="s">
        <v>403</v>
      </c>
      <c r="D59" t="s">
        <v>404</v>
      </c>
    </row>
    <row r="60" spans="2:4" x14ac:dyDescent="0.25">
      <c r="B60" t="s">
        <v>129</v>
      </c>
      <c r="C60" t="s">
        <v>405</v>
      </c>
      <c r="D60" t="s">
        <v>406</v>
      </c>
    </row>
    <row r="61" spans="2:4" x14ac:dyDescent="0.25">
      <c r="B61" t="s">
        <v>130</v>
      </c>
      <c r="C61" t="s">
        <v>407</v>
      </c>
      <c r="D61" t="s">
        <v>408</v>
      </c>
    </row>
    <row r="62" spans="2:4" x14ac:dyDescent="0.25">
      <c r="B62" t="s">
        <v>131</v>
      </c>
      <c r="C62" t="s">
        <v>409</v>
      </c>
      <c r="D62" t="s">
        <v>410</v>
      </c>
    </row>
    <row r="63" spans="2:4" x14ac:dyDescent="0.25">
      <c r="B63" t="s">
        <v>132</v>
      </c>
      <c r="C63" t="s">
        <v>411</v>
      </c>
      <c r="D63" t="s">
        <v>412</v>
      </c>
    </row>
    <row r="64" spans="2:4" x14ac:dyDescent="0.25">
      <c r="B64" t="s">
        <v>133</v>
      </c>
      <c r="C64" t="s">
        <v>413</v>
      </c>
      <c r="D64" t="s">
        <v>414</v>
      </c>
    </row>
    <row r="65" spans="2:4" x14ac:dyDescent="0.25">
      <c r="B65" t="s">
        <v>134</v>
      </c>
      <c r="C65" t="s">
        <v>415</v>
      </c>
      <c r="D65" t="s">
        <v>416</v>
      </c>
    </row>
    <row r="66" spans="2:4" x14ac:dyDescent="0.25">
      <c r="B66" t="s">
        <v>135</v>
      </c>
      <c r="C66" t="s">
        <v>417</v>
      </c>
      <c r="D66" t="s">
        <v>418</v>
      </c>
    </row>
    <row r="67" spans="2:4" x14ac:dyDescent="0.25">
      <c r="B67" t="s">
        <v>136</v>
      </c>
      <c r="C67" t="s">
        <v>419</v>
      </c>
      <c r="D67" t="s">
        <v>420</v>
      </c>
    </row>
    <row r="68" spans="2:4" x14ac:dyDescent="0.25">
      <c r="B68" t="s">
        <v>137</v>
      </c>
      <c r="C68" t="s">
        <v>421</v>
      </c>
      <c r="D68" t="s">
        <v>422</v>
      </c>
    </row>
    <row r="69" spans="2:4" x14ac:dyDescent="0.25">
      <c r="B69" t="s">
        <v>138</v>
      </c>
      <c r="C69" t="s">
        <v>423</v>
      </c>
      <c r="D69" t="s">
        <v>424</v>
      </c>
    </row>
    <row r="70" spans="2:4" x14ac:dyDescent="0.25">
      <c r="B70" t="s">
        <v>139</v>
      </c>
      <c r="C70" t="s">
        <v>425</v>
      </c>
      <c r="D70" t="s">
        <v>426</v>
      </c>
    </row>
    <row r="71" spans="2:4" x14ac:dyDescent="0.25">
      <c r="B71" t="s">
        <v>140</v>
      </c>
      <c r="C71" t="s">
        <v>427</v>
      </c>
      <c r="D71" t="s">
        <v>428</v>
      </c>
    </row>
    <row r="72" spans="2:4" x14ac:dyDescent="0.25">
      <c r="B72" t="s">
        <v>141</v>
      </c>
      <c r="C72" t="s">
        <v>429</v>
      </c>
      <c r="D72" t="s">
        <v>430</v>
      </c>
    </row>
    <row r="73" spans="2:4" x14ac:dyDescent="0.25">
      <c r="B73" t="s">
        <v>142</v>
      </c>
      <c r="C73" t="s">
        <v>431</v>
      </c>
      <c r="D73" t="s">
        <v>432</v>
      </c>
    </row>
    <row r="74" spans="2:4" x14ac:dyDescent="0.25">
      <c r="B74" t="s">
        <v>143</v>
      </c>
      <c r="C74" t="s">
        <v>433</v>
      </c>
      <c r="D74" t="s">
        <v>434</v>
      </c>
    </row>
    <row r="75" spans="2:4" x14ac:dyDescent="0.25">
      <c r="B75" t="s">
        <v>144</v>
      </c>
      <c r="C75" t="s">
        <v>435</v>
      </c>
      <c r="D75" t="s">
        <v>436</v>
      </c>
    </row>
    <row r="76" spans="2:4" x14ac:dyDescent="0.25">
      <c r="B76" t="s">
        <v>145</v>
      </c>
      <c r="C76" t="s">
        <v>437</v>
      </c>
      <c r="D76" t="s">
        <v>438</v>
      </c>
    </row>
    <row r="77" spans="2:4" x14ac:dyDescent="0.25">
      <c r="B77" t="s">
        <v>146</v>
      </c>
      <c r="C77" t="s">
        <v>439</v>
      </c>
      <c r="D77" t="s">
        <v>440</v>
      </c>
    </row>
    <row r="78" spans="2:4" x14ac:dyDescent="0.25">
      <c r="B78" t="s">
        <v>147</v>
      </c>
      <c r="C78" t="s">
        <v>441</v>
      </c>
      <c r="D78" t="s">
        <v>442</v>
      </c>
    </row>
    <row r="79" spans="2:4" x14ac:dyDescent="0.25">
      <c r="B79" t="s">
        <v>148</v>
      </c>
      <c r="C79" t="s">
        <v>443</v>
      </c>
      <c r="D79" t="s">
        <v>444</v>
      </c>
    </row>
    <row r="80" spans="2:4" x14ac:dyDescent="0.25">
      <c r="B80" t="s">
        <v>149</v>
      </c>
      <c r="C80" t="s">
        <v>445</v>
      </c>
      <c r="D80" t="s">
        <v>446</v>
      </c>
    </row>
    <row r="81" spans="2:4" x14ac:dyDescent="0.25">
      <c r="B81" t="s">
        <v>150</v>
      </c>
      <c r="C81" t="s">
        <v>447</v>
      </c>
      <c r="D81" t="s">
        <v>448</v>
      </c>
    </row>
    <row r="82" spans="2:4" x14ac:dyDescent="0.25">
      <c r="B82" t="s">
        <v>151</v>
      </c>
      <c r="C82" t="s">
        <v>449</v>
      </c>
      <c r="D82" t="s">
        <v>450</v>
      </c>
    </row>
    <row r="83" spans="2:4" x14ac:dyDescent="0.25">
      <c r="B83" t="s">
        <v>152</v>
      </c>
      <c r="C83" t="s">
        <v>451</v>
      </c>
      <c r="D83" t="s">
        <v>452</v>
      </c>
    </row>
    <row r="84" spans="2:4" x14ac:dyDescent="0.25">
      <c r="B84" t="s">
        <v>153</v>
      </c>
      <c r="C84" t="s">
        <v>453</v>
      </c>
      <c r="D84" t="s">
        <v>454</v>
      </c>
    </row>
    <row r="85" spans="2:4" x14ac:dyDescent="0.25">
      <c r="B85" t="s">
        <v>154</v>
      </c>
      <c r="C85" t="s">
        <v>455</v>
      </c>
      <c r="D85" t="s">
        <v>456</v>
      </c>
    </row>
    <row r="86" spans="2:4" x14ac:dyDescent="0.25">
      <c r="B86" t="s">
        <v>155</v>
      </c>
      <c r="C86" t="s">
        <v>457</v>
      </c>
      <c r="D86" t="s">
        <v>458</v>
      </c>
    </row>
    <row r="87" spans="2:4" x14ac:dyDescent="0.25">
      <c r="B87" t="s">
        <v>156</v>
      </c>
      <c r="C87" t="s">
        <v>459</v>
      </c>
      <c r="D87" t="s">
        <v>460</v>
      </c>
    </row>
    <row r="88" spans="2:4" x14ac:dyDescent="0.25">
      <c r="B88" t="s">
        <v>157</v>
      </c>
      <c r="C88" t="s">
        <v>461</v>
      </c>
      <c r="D88" t="s">
        <v>462</v>
      </c>
    </row>
    <row r="89" spans="2:4" x14ac:dyDescent="0.25">
      <c r="B89" t="s">
        <v>158</v>
      </c>
      <c r="C89" t="s">
        <v>463</v>
      </c>
      <c r="D89" t="s">
        <v>464</v>
      </c>
    </row>
    <row r="90" spans="2:4" x14ac:dyDescent="0.25">
      <c r="B90" t="s">
        <v>159</v>
      </c>
      <c r="C90" t="s">
        <v>465</v>
      </c>
      <c r="D90" t="s">
        <v>466</v>
      </c>
    </row>
    <row r="91" spans="2:4" x14ac:dyDescent="0.25">
      <c r="B91" t="s">
        <v>160</v>
      </c>
      <c r="C91" t="s">
        <v>467</v>
      </c>
      <c r="D91" t="s">
        <v>468</v>
      </c>
    </row>
    <row r="92" spans="2:4" x14ac:dyDescent="0.25">
      <c r="B92" t="s">
        <v>161</v>
      </c>
      <c r="C92" t="s">
        <v>469</v>
      </c>
      <c r="D92" t="s">
        <v>470</v>
      </c>
    </row>
    <row r="93" spans="2:4" x14ac:dyDescent="0.25">
      <c r="B93" t="s">
        <v>162</v>
      </c>
      <c r="C93" t="s">
        <v>471</v>
      </c>
      <c r="D93" t="s">
        <v>472</v>
      </c>
    </row>
    <row r="94" spans="2:4" x14ac:dyDescent="0.25">
      <c r="B94" t="s">
        <v>163</v>
      </c>
      <c r="C94" t="s">
        <v>473</v>
      </c>
      <c r="D94" t="s">
        <v>474</v>
      </c>
    </row>
    <row r="95" spans="2:4" x14ac:dyDescent="0.25">
      <c r="B95" t="s">
        <v>164</v>
      </c>
      <c r="C95" t="s">
        <v>475</v>
      </c>
      <c r="D95" t="s">
        <v>476</v>
      </c>
    </row>
    <row r="96" spans="2:4" x14ac:dyDescent="0.25">
      <c r="B96" t="s">
        <v>165</v>
      </c>
      <c r="C96" t="s">
        <v>477</v>
      </c>
      <c r="D96" t="s">
        <v>478</v>
      </c>
    </row>
    <row r="97" spans="2:4" x14ac:dyDescent="0.25">
      <c r="B97" t="s">
        <v>166</v>
      </c>
      <c r="C97" t="s">
        <v>479</v>
      </c>
      <c r="D97" t="s">
        <v>480</v>
      </c>
    </row>
    <row r="98" spans="2:4" x14ac:dyDescent="0.25">
      <c r="B98" t="s">
        <v>167</v>
      </c>
      <c r="C98" t="s">
        <v>481</v>
      </c>
      <c r="D98" t="s">
        <v>482</v>
      </c>
    </row>
    <row r="99" spans="2:4" x14ac:dyDescent="0.25">
      <c r="B99" t="s">
        <v>168</v>
      </c>
      <c r="C99" t="s">
        <v>483</v>
      </c>
      <c r="D99" t="s">
        <v>484</v>
      </c>
    </row>
    <row r="100" spans="2:4" x14ac:dyDescent="0.25">
      <c r="B100" t="s">
        <v>169</v>
      </c>
      <c r="C100" t="s">
        <v>485</v>
      </c>
      <c r="D100" t="s">
        <v>486</v>
      </c>
    </row>
    <row r="101" spans="2:4" x14ac:dyDescent="0.25">
      <c r="B101" t="s">
        <v>170</v>
      </c>
      <c r="C101" t="s">
        <v>487</v>
      </c>
      <c r="D101" t="s">
        <v>488</v>
      </c>
    </row>
    <row r="102" spans="2:4" x14ac:dyDescent="0.25">
      <c r="B102" t="s">
        <v>171</v>
      </c>
      <c r="C102" t="s">
        <v>489</v>
      </c>
      <c r="D102" t="s">
        <v>490</v>
      </c>
    </row>
    <row r="103" spans="2:4" x14ac:dyDescent="0.25">
      <c r="B103" t="s">
        <v>172</v>
      </c>
      <c r="C103" t="s">
        <v>491</v>
      </c>
      <c r="D103" t="s">
        <v>492</v>
      </c>
    </row>
    <row r="104" spans="2:4" x14ac:dyDescent="0.25">
      <c r="B104" t="s">
        <v>173</v>
      </c>
      <c r="C104" t="s">
        <v>493</v>
      </c>
      <c r="D104" t="s">
        <v>494</v>
      </c>
    </row>
    <row r="105" spans="2:4" x14ac:dyDescent="0.25">
      <c r="B105" t="s">
        <v>174</v>
      </c>
      <c r="C105" t="s">
        <v>495</v>
      </c>
      <c r="D105" t="s">
        <v>496</v>
      </c>
    </row>
    <row r="106" spans="2:4" x14ac:dyDescent="0.25">
      <c r="B106" t="s">
        <v>175</v>
      </c>
      <c r="C106" t="s">
        <v>497</v>
      </c>
      <c r="D106" t="s">
        <v>498</v>
      </c>
    </row>
    <row r="107" spans="2:4" x14ac:dyDescent="0.25">
      <c r="B107" t="s">
        <v>176</v>
      </c>
      <c r="C107" t="s">
        <v>499</v>
      </c>
      <c r="D107" t="s">
        <v>500</v>
      </c>
    </row>
    <row r="108" spans="2:4" x14ac:dyDescent="0.25">
      <c r="B108" t="s">
        <v>177</v>
      </c>
      <c r="C108" t="s">
        <v>501</v>
      </c>
      <c r="D108" t="s">
        <v>502</v>
      </c>
    </row>
    <row r="109" spans="2:4" x14ac:dyDescent="0.25">
      <c r="B109" t="s">
        <v>178</v>
      </c>
      <c r="C109" t="s">
        <v>503</v>
      </c>
      <c r="D109" t="s">
        <v>504</v>
      </c>
    </row>
    <row r="110" spans="2:4" x14ac:dyDescent="0.25">
      <c r="B110" t="s">
        <v>179</v>
      </c>
      <c r="C110" t="s">
        <v>505</v>
      </c>
      <c r="D110" t="s">
        <v>506</v>
      </c>
    </row>
    <row r="111" spans="2:4" x14ac:dyDescent="0.25">
      <c r="B111" t="s">
        <v>180</v>
      </c>
      <c r="C111" t="s">
        <v>507</v>
      </c>
      <c r="D111" t="s">
        <v>508</v>
      </c>
    </row>
    <row r="112" spans="2:4" x14ac:dyDescent="0.25">
      <c r="B112" t="s">
        <v>181</v>
      </c>
      <c r="C112" t="s">
        <v>509</v>
      </c>
      <c r="D112" t="s">
        <v>510</v>
      </c>
    </row>
    <row r="113" spans="2:4" x14ac:dyDescent="0.25">
      <c r="B113" t="s">
        <v>182</v>
      </c>
      <c r="C113" t="s">
        <v>511</v>
      </c>
      <c r="D113" t="s">
        <v>512</v>
      </c>
    </row>
    <row r="114" spans="2:4" x14ac:dyDescent="0.25">
      <c r="B114" t="s">
        <v>183</v>
      </c>
      <c r="C114" t="s">
        <v>513</v>
      </c>
      <c r="D114" t="s">
        <v>514</v>
      </c>
    </row>
    <row r="115" spans="2:4" x14ac:dyDescent="0.25">
      <c r="B115" t="s">
        <v>184</v>
      </c>
      <c r="C115" t="s">
        <v>515</v>
      </c>
      <c r="D115" t="s">
        <v>516</v>
      </c>
    </row>
    <row r="116" spans="2:4" x14ac:dyDescent="0.25">
      <c r="B116" t="s">
        <v>185</v>
      </c>
      <c r="C116" t="s">
        <v>517</v>
      </c>
      <c r="D116" t="s">
        <v>518</v>
      </c>
    </row>
    <row r="117" spans="2:4" x14ac:dyDescent="0.25">
      <c r="B117" t="s">
        <v>186</v>
      </c>
      <c r="C117" t="s">
        <v>519</v>
      </c>
      <c r="D117" t="s">
        <v>520</v>
      </c>
    </row>
    <row r="118" spans="2:4" x14ac:dyDescent="0.25">
      <c r="B118" t="s">
        <v>187</v>
      </c>
      <c r="C118" t="s">
        <v>521</v>
      </c>
      <c r="D118" t="s">
        <v>522</v>
      </c>
    </row>
    <row r="119" spans="2:4" x14ac:dyDescent="0.25">
      <c r="B119" t="s">
        <v>188</v>
      </c>
      <c r="C119" t="s">
        <v>523</v>
      </c>
      <c r="D119" t="s">
        <v>524</v>
      </c>
    </row>
    <row r="120" spans="2:4" x14ac:dyDescent="0.25">
      <c r="B120" t="s">
        <v>189</v>
      </c>
      <c r="C120" t="s">
        <v>525</v>
      </c>
      <c r="D120" t="s">
        <v>526</v>
      </c>
    </row>
    <row r="121" spans="2:4" x14ac:dyDescent="0.25">
      <c r="B121" t="s">
        <v>190</v>
      </c>
      <c r="C121" t="s">
        <v>527</v>
      </c>
      <c r="D121" t="s">
        <v>528</v>
      </c>
    </row>
    <row r="122" spans="2:4" x14ac:dyDescent="0.25">
      <c r="B122" t="s">
        <v>191</v>
      </c>
      <c r="C122" t="s">
        <v>529</v>
      </c>
      <c r="D122" t="s">
        <v>530</v>
      </c>
    </row>
    <row r="123" spans="2:4" x14ac:dyDescent="0.25">
      <c r="B123" t="s">
        <v>192</v>
      </c>
      <c r="C123" t="s">
        <v>531</v>
      </c>
      <c r="D123" t="s">
        <v>532</v>
      </c>
    </row>
    <row r="124" spans="2:4" x14ac:dyDescent="0.25">
      <c r="B124" t="s">
        <v>193</v>
      </c>
      <c r="C124" t="s">
        <v>533</v>
      </c>
      <c r="D124" t="s">
        <v>534</v>
      </c>
    </row>
    <row r="125" spans="2:4" x14ac:dyDescent="0.25">
      <c r="B125" t="s">
        <v>194</v>
      </c>
      <c r="C125" t="s">
        <v>535</v>
      </c>
      <c r="D125" t="s">
        <v>536</v>
      </c>
    </row>
    <row r="126" spans="2:4" x14ac:dyDescent="0.25">
      <c r="B126" t="s">
        <v>195</v>
      </c>
      <c r="C126" t="s">
        <v>537</v>
      </c>
      <c r="D126" t="s">
        <v>538</v>
      </c>
    </row>
    <row r="127" spans="2:4" x14ac:dyDescent="0.25">
      <c r="B127" t="s">
        <v>196</v>
      </c>
      <c r="C127" t="s">
        <v>539</v>
      </c>
      <c r="D127" t="s">
        <v>540</v>
      </c>
    </row>
    <row r="128" spans="2:4" x14ac:dyDescent="0.25">
      <c r="B128" t="s">
        <v>197</v>
      </c>
      <c r="C128" t="s">
        <v>541</v>
      </c>
      <c r="D128" t="s">
        <v>542</v>
      </c>
    </row>
    <row r="129" spans="2:4" x14ac:dyDescent="0.25">
      <c r="B129" t="s">
        <v>198</v>
      </c>
      <c r="C129" t="s">
        <v>543</v>
      </c>
      <c r="D129" t="s">
        <v>544</v>
      </c>
    </row>
    <row r="130" spans="2:4" x14ac:dyDescent="0.25">
      <c r="B130" t="s">
        <v>199</v>
      </c>
      <c r="C130" t="s">
        <v>545</v>
      </c>
      <c r="D130" t="s">
        <v>546</v>
      </c>
    </row>
    <row r="131" spans="2:4" x14ac:dyDescent="0.25">
      <c r="B131" t="s">
        <v>200</v>
      </c>
      <c r="C131" t="s">
        <v>547</v>
      </c>
      <c r="D131" t="s">
        <v>548</v>
      </c>
    </row>
    <row r="132" spans="2:4" x14ac:dyDescent="0.25">
      <c r="B132" t="s">
        <v>201</v>
      </c>
      <c r="C132" t="s">
        <v>549</v>
      </c>
      <c r="D132" t="s">
        <v>550</v>
      </c>
    </row>
    <row r="133" spans="2:4" x14ac:dyDescent="0.25">
      <c r="B133" t="s">
        <v>202</v>
      </c>
      <c r="C133" t="s">
        <v>551</v>
      </c>
      <c r="D133" t="s">
        <v>552</v>
      </c>
    </row>
    <row r="134" spans="2:4" x14ac:dyDescent="0.25">
      <c r="B134" t="s">
        <v>203</v>
      </c>
      <c r="C134" t="s">
        <v>553</v>
      </c>
      <c r="D134" t="s">
        <v>554</v>
      </c>
    </row>
    <row r="135" spans="2:4" x14ac:dyDescent="0.25">
      <c r="B135" t="s">
        <v>204</v>
      </c>
      <c r="C135" t="s">
        <v>555</v>
      </c>
      <c r="D135" t="s">
        <v>556</v>
      </c>
    </row>
    <row r="136" spans="2:4" x14ac:dyDescent="0.25">
      <c r="B136" t="s">
        <v>205</v>
      </c>
      <c r="C136" t="s">
        <v>557</v>
      </c>
      <c r="D136" t="s">
        <v>558</v>
      </c>
    </row>
    <row r="137" spans="2:4" x14ac:dyDescent="0.25">
      <c r="B137" t="s">
        <v>206</v>
      </c>
      <c r="C137" t="s">
        <v>559</v>
      </c>
      <c r="D137" t="s">
        <v>560</v>
      </c>
    </row>
    <row r="138" spans="2:4" x14ac:dyDescent="0.25">
      <c r="B138" t="s">
        <v>207</v>
      </c>
      <c r="C138" t="s">
        <v>561</v>
      </c>
      <c r="D138" t="s">
        <v>562</v>
      </c>
    </row>
    <row r="139" spans="2:4" x14ac:dyDescent="0.25">
      <c r="B139" t="s">
        <v>208</v>
      </c>
      <c r="C139" t="s">
        <v>563</v>
      </c>
      <c r="D139" t="s">
        <v>564</v>
      </c>
    </row>
    <row r="140" spans="2:4" x14ac:dyDescent="0.25">
      <c r="B140" t="s">
        <v>209</v>
      </c>
      <c r="C140" t="s">
        <v>565</v>
      </c>
      <c r="D140" t="s">
        <v>566</v>
      </c>
    </row>
    <row r="141" spans="2:4" x14ac:dyDescent="0.25">
      <c r="B141" t="s">
        <v>210</v>
      </c>
      <c r="C141" t="s">
        <v>567</v>
      </c>
      <c r="D141" t="s">
        <v>568</v>
      </c>
    </row>
    <row r="142" spans="2:4" x14ac:dyDescent="0.25">
      <c r="B142" t="s">
        <v>211</v>
      </c>
      <c r="C142" t="s">
        <v>569</v>
      </c>
      <c r="D142" t="s">
        <v>570</v>
      </c>
    </row>
    <row r="143" spans="2:4" x14ac:dyDescent="0.25">
      <c r="B143" t="s">
        <v>212</v>
      </c>
      <c r="C143" t="s">
        <v>571</v>
      </c>
      <c r="D143" t="s">
        <v>572</v>
      </c>
    </row>
    <row r="144" spans="2:4" x14ac:dyDescent="0.25">
      <c r="B144" t="s">
        <v>213</v>
      </c>
      <c r="C144" t="s">
        <v>573</v>
      </c>
      <c r="D144" t="s">
        <v>574</v>
      </c>
    </row>
    <row r="145" spans="2:4" x14ac:dyDescent="0.25">
      <c r="B145" t="s">
        <v>214</v>
      </c>
      <c r="C145" t="s">
        <v>575</v>
      </c>
      <c r="D145" t="s">
        <v>576</v>
      </c>
    </row>
    <row r="146" spans="2:4" x14ac:dyDescent="0.25">
      <c r="B146" t="s">
        <v>215</v>
      </c>
      <c r="C146" t="s">
        <v>577</v>
      </c>
      <c r="D146" t="s">
        <v>578</v>
      </c>
    </row>
    <row r="147" spans="2:4" x14ac:dyDescent="0.25">
      <c r="B147" t="s">
        <v>216</v>
      </c>
      <c r="C147" t="s">
        <v>579</v>
      </c>
      <c r="D147" t="s">
        <v>580</v>
      </c>
    </row>
    <row r="148" spans="2:4" x14ac:dyDescent="0.25">
      <c r="B148" t="s">
        <v>217</v>
      </c>
      <c r="C148" t="s">
        <v>581</v>
      </c>
      <c r="D148" t="s">
        <v>582</v>
      </c>
    </row>
    <row r="149" spans="2:4" x14ac:dyDescent="0.25">
      <c r="B149" t="s">
        <v>218</v>
      </c>
      <c r="C149" t="s">
        <v>583</v>
      </c>
      <c r="D149" t="s">
        <v>584</v>
      </c>
    </row>
    <row r="150" spans="2:4" x14ac:dyDescent="0.25">
      <c r="B150" t="s">
        <v>219</v>
      </c>
      <c r="C150" t="s">
        <v>585</v>
      </c>
      <c r="D150" t="s">
        <v>586</v>
      </c>
    </row>
    <row r="151" spans="2:4" x14ac:dyDescent="0.25">
      <c r="B151" t="s">
        <v>220</v>
      </c>
      <c r="C151" t="s">
        <v>587</v>
      </c>
      <c r="D151" t="s">
        <v>588</v>
      </c>
    </row>
    <row r="152" spans="2:4" x14ac:dyDescent="0.25">
      <c r="B152" t="s">
        <v>221</v>
      </c>
      <c r="C152" t="s">
        <v>589</v>
      </c>
      <c r="D152" t="s">
        <v>590</v>
      </c>
    </row>
    <row r="153" spans="2:4" x14ac:dyDescent="0.25">
      <c r="B153" t="s">
        <v>222</v>
      </c>
      <c r="C153" t="s">
        <v>591</v>
      </c>
      <c r="D153" t="s">
        <v>592</v>
      </c>
    </row>
    <row r="154" spans="2:4" x14ac:dyDescent="0.25">
      <c r="B154" t="s">
        <v>223</v>
      </c>
      <c r="C154" t="s">
        <v>593</v>
      </c>
      <c r="D154" t="s">
        <v>594</v>
      </c>
    </row>
    <row r="155" spans="2:4" x14ac:dyDescent="0.25">
      <c r="B155" t="s">
        <v>224</v>
      </c>
      <c r="C155" t="s">
        <v>595</v>
      </c>
      <c r="D155" t="s">
        <v>596</v>
      </c>
    </row>
    <row r="156" spans="2:4" x14ac:dyDescent="0.25">
      <c r="B156" t="s">
        <v>225</v>
      </c>
      <c r="C156" t="s">
        <v>597</v>
      </c>
      <c r="D156" t="s">
        <v>598</v>
      </c>
    </row>
    <row r="157" spans="2:4" x14ac:dyDescent="0.25">
      <c r="B157" t="s">
        <v>226</v>
      </c>
      <c r="C157" t="s">
        <v>599</v>
      </c>
      <c r="D157" t="s">
        <v>600</v>
      </c>
    </row>
    <row r="158" spans="2:4" x14ac:dyDescent="0.25">
      <c r="B158" t="s">
        <v>227</v>
      </c>
      <c r="C158" t="s">
        <v>601</v>
      </c>
      <c r="D158" t="s">
        <v>602</v>
      </c>
    </row>
    <row r="159" spans="2:4" x14ac:dyDescent="0.25">
      <c r="B159" t="s">
        <v>228</v>
      </c>
      <c r="C159" t="s">
        <v>603</v>
      </c>
      <c r="D159" t="s">
        <v>604</v>
      </c>
    </row>
    <row r="160" spans="2:4" x14ac:dyDescent="0.25">
      <c r="B160" t="s">
        <v>229</v>
      </c>
      <c r="C160" t="s">
        <v>605</v>
      </c>
      <c r="D160" t="s">
        <v>606</v>
      </c>
    </row>
    <row r="161" spans="2:4" x14ac:dyDescent="0.25">
      <c r="B161" t="s">
        <v>230</v>
      </c>
      <c r="C161" t="s">
        <v>607</v>
      </c>
      <c r="D161" t="s">
        <v>608</v>
      </c>
    </row>
    <row r="162" spans="2:4" x14ac:dyDescent="0.25">
      <c r="B162" t="s">
        <v>231</v>
      </c>
      <c r="C162" t="s">
        <v>609</v>
      </c>
      <c r="D162" t="s">
        <v>610</v>
      </c>
    </row>
    <row r="163" spans="2:4" x14ac:dyDescent="0.25">
      <c r="B163" t="s">
        <v>232</v>
      </c>
      <c r="C163" t="s">
        <v>611</v>
      </c>
      <c r="D163" t="s">
        <v>612</v>
      </c>
    </row>
    <row r="164" spans="2:4" x14ac:dyDescent="0.25">
      <c r="B164" t="s">
        <v>233</v>
      </c>
      <c r="C164" t="s">
        <v>613</v>
      </c>
      <c r="D164" t="s">
        <v>614</v>
      </c>
    </row>
    <row r="165" spans="2:4" x14ac:dyDescent="0.25">
      <c r="B165" t="s">
        <v>234</v>
      </c>
      <c r="C165" t="s">
        <v>615</v>
      </c>
      <c r="D165" t="s">
        <v>616</v>
      </c>
    </row>
    <row r="166" spans="2:4" x14ac:dyDescent="0.25">
      <c r="B166" t="s">
        <v>235</v>
      </c>
      <c r="C166" t="s">
        <v>617</v>
      </c>
      <c r="D166" t="s">
        <v>618</v>
      </c>
    </row>
    <row r="167" spans="2:4" x14ac:dyDescent="0.25">
      <c r="B167" t="s">
        <v>236</v>
      </c>
      <c r="C167" t="s">
        <v>619</v>
      </c>
      <c r="D167" t="s">
        <v>620</v>
      </c>
    </row>
    <row r="168" spans="2:4" x14ac:dyDescent="0.25">
      <c r="B168" t="s">
        <v>237</v>
      </c>
      <c r="C168" t="s">
        <v>621</v>
      </c>
      <c r="D168" t="s">
        <v>622</v>
      </c>
    </row>
    <row r="169" spans="2:4" x14ac:dyDescent="0.25">
      <c r="B169" t="s">
        <v>238</v>
      </c>
      <c r="C169" t="s">
        <v>623</v>
      </c>
      <c r="D169" t="s">
        <v>624</v>
      </c>
    </row>
    <row r="170" spans="2:4" x14ac:dyDescent="0.25">
      <c r="B170" t="s">
        <v>239</v>
      </c>
      <c r="C170" t="s">
        <v>625</v>
      </c>
      <c r="D170" t="s">
        <v>626</v>
      </c>
    </row>
    <row r="171" spans="2:4" x14ac:dyDescent="0.25">
      <c r="B171" t="s">
        <v>240</v>
      </c>
      <c r="C171" t="s">
        <v>627</v>
      </c>
      <c r="D171" t="s">
        <v>628</v>
      </c>
    </row>
    <row r="172" spans="2:4" x14ac:dyDescent="0.25">
      <c r="B172" t="s">
        <v>241</v>
      </c>
      <c r="C172" t="s">
        <v>629</v>
      </c>
      <c r="D172" t="s">
        <v>630</v>
      </c>
    </row>
    <row r="173" spans="2:4" x14ac:dyDescent="0.25">
      <c r="B173" t="s">
        <v>242</v>
      </c>
      <c r="C173" t="s">
        <v>631</v>
      </c>
      <c r="D173" t="s">
        <v>632</v>
      </c>
    </row>
    <row r="174" spans="2:4" x14ac:dyDescent="0.25">
      <c r="B174" t="s">
        <v>243</v>
      </c>
      <c r="C174" t="s">
        <v>633</v>
      </c>
      <c r="D174" t="s">
        <v>634</v>
      </c>
    </row>
    <row r="175" spans="2:4" x14ac:dyDescent="0.25">
      <c r="B175" t="s">
        <v>244</v>
      </c>
      <c r="C175" t="s">
        <v>635</v>
      </c>
      <c r="D175" t="s">
        <v>636</v>
      </c>
    </row>
    <row r="176" spans="2:4" x14ac:dyDescent="0.25">
      <c r="B176" t="s">
        <v>245</v>
      </c>
      <c r="C176" t="s">
        <v>637</v>
      </c>
      <c r="D176" t="s">
        <v>638</v>
      </c>
    </row>
    <row r="177" spans="2:4" x14ac:dyDescent="0.25">
      <c r="B177" t="s">
        <v>246</v>
      </c>
      <c r="C177" t="s">
        <v>639</v>
      </c>
      <c r="D177" t="s">
        <v>640</v>
      </c>
    </row>
    <row r="178" spans="2:4" x14ac:dyDescent="0.25">
      <c r="B178" t="s">
        <v>247</v>
      </c>
      <c r="C178" t="s">
        <v>641</v>
      </c>
      <c r="D178" t="s">
        <v>642</v>
      </c>
    </row>
    <row r="179" spans="2:4" x14ac:dyDescent="0.25">
      <c r="B179" t="s">
        <v>248</v>
      </c>
      <c r="C179" t="s">
        <v>643</v>
      </c>
      <c r="D179" t="s">
        <v>644</v>
      </c>
    </row>
    <row r="180" spans="2:4" x14ac:dyDescent="0.25">
      <c r="B180" t="s">
        <v>249</v>
      </c>
      <c r="C180" t="s">
        <v>645</v>
      </c>
      <c r="D180" t="s">
        <v>646</v>
      </c>
    </row>
    <row r="181" spans="2:4" x14ac:dyDescent="0.25">
      <c r="B181" t="s">
        <v>250</v>
      </c>
      <c r="C181" t="s">
        <v>647</v>
      </c>
      <c r="D181" t="s">
        <v>648</v>
      </c>
    </row>
    <row r="182" spans="2:4" x14ac:dyDescent="0.25">
      <c r="B182" t="s">
        <v>251</v>
      </c>
      <c r="C182" t="s">
        <v>649</v>
      </c>
      <c r="D182" t="s">
        <v>650</v>
      </c>
    </row>
    <row r="183" spans="2:4" x14ac:dyDescent="0.25">
      <c r="B183" t="s">
        <v>252</v>
      </c>
      <c r="C183" t="s">
        <v>651</v>
      </c>
      <c r="D183" t="s">
        <v>652</v>
      </c>
    </row>
    <row r="184" spans="2:4" x14ac:dyDescent="0.25">
      <c r="B184" t="s">
        <v>253</v>
      </c>
      <c r="C184" t="s">
        <v>653</v>
      </c>
      <c r="D184" t="s">
        <v>654</v>
      </c>
    </row>
    <row r="185" spans="2:4" x14ac:dyDescent="0.25">
      <c r="B185" t="s">
        <v>254</v>
      </c>
      <c r="C185" t="s">
        <v>655</v>
      </c>
      <c r="D185" t="s">
        <v>656</v>
      </c>
    </row>
    <row r="186" spans="2:4" x14ac:dyDescent="0.25">
      <c r="B186" t="s">
        <v>255</v>
      </c>
      <c r="C186" t="s">
        <v>657</v>
      </c>
      <c r="D186" t="s">
        <v>658</v>
      </c>
    </row>
    <row r="187" spans="2:4" x14ac:dyDescent="0.25">
      <c r="B187" t="s">
        <v>256</v>
      </c>
      <c r="C187" t="s">
        <v>659</v>
      </c>
      <c r="D187" t="s">
        <v>660</v>
      </c>
    </row>
    <row r="188" spans="2:4" x14ac:dyDescent="0.25">
      <c r="B188" t="s">
        <v>257</v>
      </c>
      <c r="C188" t="s">
        <v>661</v>
      </c>
      <c r="D188" t="s">
        <v>662</v>
      </c>
    </row>
    <row r="189" spans="2:4" x14ac:dyDescent="0.25">
      <c r="B189" t="s">
        <v>258</v>
      </c>
      <c r="C189" t="s">
        <v>663</v>
      </c>
      <c r="D189" t="s">
        <v>664</v>
      </c>
    </row>
    <row r="190" spans="2:4" x14ac:dyDescent="0.25">
      <c r="B190" t="s">
        <v>259</v>
      </c>
      <c r="C190" t="s">
        <v>665</v>
      </c>
      <c r="D190" t="s">
        <v>666</v>
      </c>
    </row>
    <row r="191" spans="2:4" x14ac:dyDescent="0.25">
      <c r="B191" t="s">
        <v>260</v>
      </c>
      <c r="C191" t="s">
        <v>667</v>
      </c>
      <c r="D191" t="s">
        <v>668</v>
      </c>
    </row>
    <row r="192" spans="2:4" x14ac:dyDescent="0.25">
      <c r="B192" t="s">
        <v>261</v>
      </c>
      <c r="C192" t="s">
        <v>669</v>
      </c>
      <c r="D192" t="s">
        <v>670</v>
      </c>
    </row>
    <row r="193" spans="2:4" x14ac:dyDescent="0.25">
      <c r="B193" t="s">
        <v>262</v>
      </c>
      <c r="C193" t="s">
        <v>671</v>
      </c>
      <c r="D193" t="s">
        <v>672</v>
      </c>
    </row>
    <row r="194" spans="2:4" x14ac:dyDescent="0.25">
      <c r="B194" t="s">
        <v>263</v>
      </c>
      <c r="C194" t="s">
        <v>673</v>
      </c>
      <c r="D194" t="s">
        <v>674</v>
      </c>
    </row>
    <row r="195" spans="2:4" x14ac:dyDescent="0.25">
      <c r="B195" t="s">
        <v>264</v>
      </c>
      <c r="C195" t="s">
        <v>675</v>
      </c>
      <c r="D195" t="s">
        <v>676</v>
      </c>
    </row>
    <row r="196" spans="2:4" x14ac:dyDescent="0.25">
      <c r="B196" t="s">
        <v>265</v>
      </c>
      <c r="C196" t="s">
        <v>677</v>
      </c>
      <c r="D196" t="s">
        <v>678</v>
      </c>
    </row>
    <row r="197" spans="2:4" x14ac:dyDescent="0.25">
      <c r="B197" t="s">
        <v>266</v>
      </c>
      <c r="C197" t="s">
        <v>679</v>
      </c>
      <c r="D197" t="s">
        <v>680</v>
      </c>
    </row>
    <row r="198" spans="2:4" x14ac:dyDescent="0.25">
      <c r="B198" t="s">
        <v>267</v>
      </c>
      <c r="C198" t="s">
        <v>681</v>
      </c>
      <c r="D198" t="s">
        <v>682</v>
      </c>
    </row>
    <row r="199" spans="2:4" x14ac:dyDescent="0.25">
      <c r="B199" t="s">
        <v>268</v>
      </c>
      <c r="C199" t="s">
        <v>683</v>
      </c>
      <c r="D199" t="s">
        <v>684</v>
      </c>
    </row>
    <row r="200" spans="2:4" x14ac:dyDescent="0.25">
      <c r="B200" t="s">
        <v>269</v>
      </c>
      <c r="C200" t="s">
        <v>685</v>
      </c>
      <c r="D200" t="s">
        <v>686</v>
      </c>
    </row>
    <row r="201" spans="2:4" x14ac:dyDescent="0.25">
      <c r="B201" t="s">
        <v>270</v>
      </c>
      <c r="C201" t="s">
        <v>687</v>
      </c>
      <c r="D201" t="s">
        <v>688</v>
      </c>
    </row>
    <row r="202" spans="2:4" x14ac:dyDescent="0.25">
      <c r="B202" t="s">
        <v>271</v>
      </c>
      <c r="C202" t="s">
        <v>689</v>
      </c>
      <c r="D202" t="s">
        <v>690</v>
      </c>
    </row>
    <row r="203" spans="2:4" x14ac:dyDescent="0.25">
      <c r="B203" t="s">
        <v>272</v>
      </c>
      <c r="C203" t="s">
        <v>691</v>
      </c>
      <c r="D203" t="s">
        <v>692</v>
      </c>
    </row>
    <row r="204" spans="2:4" x14ac:dyDescent="0.25">
      <c r="B204" t="s">
        <v>273</v>
      </c>
      <c r="C204" t="s">
        <v>693</v>
      </c>
      <c r="D204" t="s">
        <v>694</v>
      </c>
    </row>
    <row r="205" spans="2:4" x14ac:dyDescent="0.25">
      <c r="B205" t="s">
        <v>274</v>
      </c>
      <c r="C205" t="s">
        <v>695</v>
      </c>
      <c r="D205" t="s">
        <v>696</v>
      </c>
    </row>
    <row r="206" spans="2:4" x14ac:dyDescent="0.25">
      <c r="B206" t="s">
        <v>275</v>
      </c>
      <c r="C206" t="s">
        <v>697</v>
      </c>
      <c r="D206" t="s">
        <v>698</v>
      </c>
    </row>
    <row r="207" spans="2:4" x14ac:dyDescent="0.25">
      <c r="B207" t="s">
        <v>276</v>
      </c>
      <c r="C207" t="s">
        <v>699</v>
      </c>
      <c r="D207" t="s">
        <v>700</v>
      </c>
    </row>
    <row r="208" spans="2:4" x14ac:dyDescent="0.25">
      <c r="B208" t="s">
        <v>277</v>
      </c>
      <c r="C208" t="s">
        <v>701</v>
      </c>
      <c r="D208" t="s">
        <v>702</v>
      </c>
    </row>
    <row r="209" spans="2:4" x14ac:dyDescent="0.25">
      <c r="B209" t="s">
        <v>278</v>
      </c>
      <c r="C209" t="s">
        <v>703</v>
      </c>
      <c r="D209" t="s">
        <v>704</v>
      </c>
    </row>
    <row r="210" spans="2:4" x14ac:dyDescent="0.25">
      <c r="B210" t="s">
        <v>279</v>
      </c>
      <c r="C210" t="s">
        <v>705</v>
      </c>
      <c r="D210" t="s">
        <v>706</v>
      </c>
    </row>
    <row r="211" spans="2:4" x14ac:dyDescent="0.25">
      <c r="B211" t="s">
        <v>280</v>
      </c>
      <c r="C211" t="s">
        <v>707</v>
      </c>
      <c r="D211" t="s">
        <v>708</v>
      </c>
    </row>
    <row r="212" spans="2:4" x14ac:dyDescent="0.25">
      <c r="B212" t="s">
        <v>281</v>
      </c>
      <c r="C212" t="s">
        <v>709</v>
      </c>
      <c r="D212" t="s">
        <v>710</v>
      </c>
    </row>
    <row r="213" spans="2:4" x14ac:dyDescent="0.25">
      <c r="B213" t="s">
        <v>282</v>
      </c>
      <c r="C213" t="s">
        <v>711</v>
      </c>
      <c r="D213" t="s">
        <v>712</v>
      </c>
    </row>
    <row r="214" spans="2:4" x14ac:dyDescent="0.25">
      <c r="B214" t="s">
        <v>283</v>
      </c>
      <c r="C214" t="s">
        <v>713</v>
      </c>
      <c r="D214" t="s">
        <v>714</v>
      </c>
    </row>
    <row r="215" spans="2:4" x14ac:dyDescent="0.25">
      <c r="B215" t="s">
        <v>284</v>
      </c>
      <c r="C215" t="s">
        <v>715</v>
      </c>
      <c r="D215" t="s">
        <v>716</v>
      </c>
    </row>
    <row r="216" spans="2:4" x14ac:dyDescent="0.25">
      <c r="B216" t="s">
        <v>285</v>
      </c>
      <c r="C216" t="s">
        <v>717</v>
      </c>
      <c r="D216" t="s">
        <v>718</v>
      </c>
    </row>
    <row r="217" spans="2:4" x14ac:dyDescent="0.25">
      <c r="B217" t="s">
        <v>286</v>
      </c>
      <c r="C217" t="s">
        <v>719</v>
      </c>
      <c r="D217" t="s">
        <v>720</v>
      </c>
    </row>
  </sheetData>
  <pageMargins left="0.7" right="0.7" top="0.75" bottom="0.75" header="0.3" footer="0.3"/>
  <headerFooter>
    <oddFooter>&amp;L_x000D_&amp;1#&amp;"Calibri"&amp;10&amp;K000000 Internal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D83B1-72A2-4E44-83C6-946A1773E350}">
  <dimension ref="A1:D33"/>
  <sheetViews>
    <sheetView topLeftCell="A14" zoomScale="50" zoomScaleNormal="50" workbookViewId="0">
      <selection activeCell="B17" sqref="B17"/>
    </sheetView>
  </sheetViews>
  <sheetFormatPr defaultRowHeight="15" x14ac:dyDescent="0.25"/>
  <cols>
    <col min="1" max="1" width="14.42578125" bestFit="1" customWidth="1"/>
    <col min="2" max="2" width="33" customWidth="1"/>
    <col min="3" max="3" width="60.85546875" bestFit="1" customWidth="1"/>
    <col min="4" max="4" width="20.85546875" bestFit="1" customWidth="1"/>
  </cols>
  <sheetData>
    <row r="1" spans="1:4" ht="54.95" customHeight="1" x14ac:dyDescent="0.25">
      <c r="A1" s="74" t="s">
        <v>878</v>
      </c>
      <c r="B1" s="75" t="s">
        <v>879</v>
      </c>
      <c r="C1" s="76" t="s">
        <v>922</v>
      </c>
      <c r="D1" s="76" t="s">
        <v>902</v>
      </c>
    </row>
    <row r="2" spans="1:4" ht="95.1" customHeight="1" x14ac:dyDescent="0.25">
      <c r="A2" s="68" t="s">
        <v>880</v>
      </c>
      <c r="B2" s="57" t="s">
        <v>9</v>
      </c>
      <c r="C2" t="s">
        <v>903</v>
      </c>
    </row>
    <row r="3" spans="1:4" ht="56.1" customHeight="1" x14ac:dyDescent="0.25">
      <c r="A3" s="69" t="s">
        <v>881</v>
      </c>
      <c r="B3" s="58" t="s">
        <v>10</v>
      </c>
      <c r="C3" t="s">
        <v>904</v>
      </c>
    </row>
    <row r="4" spans="1:4" ht="85.5" customHeight="1" x14ac:dyDescent="0.25">
      <c r="A4" s="69" t="s">
        <v>881</v>
      </c>
      <c r="B4" s="58" t="s">
        <v>11</v>
      </c>
      <c r="C4" t="s">
        <v>905</v>
      </c>
    </row>
    <row r="5" spans="1:4" ht="50.1" customHeight="1" x14ac:dyDescent="0.25">
      <c r="A5" s="69" t="s">
        <v>881</v>
      </c>
      <c r="B5" s="58" t="s">
        <v>12</v>
      </c>
      <c r="C5" t="s">
        <v>912</v>
      </c>
    </row>
    <row r="6" spans="1:4" ht="38.25" x14ac:dyDescent="0.25">
      <c r="A6" s="69" t="s">
        <v>881</v>
      </c>
      <c r="B6" s="59" t="s">
        <v>882</v>
      </c>
      <c r="C6" t="s">
        <v>828</v>
      </c>
      <c r="D6" t="s">
        <v>917</v>
      </c>
    </row>
    <row r="7" spans="1:4" ht="75.599999999999994" customHeight="1" x14ac:dyDescent="0.25">
      <c r="A7" s="69" t="s">
        <v>881</v>
      </c>
      <c r="B7" s="58" t="s">
        <v>13</v>
      </c>
      <c r="C7" t="s">
        <v>907</v>
      </c>
    </row>
    <row r="8" spans="1:4" ht="63.6" customHeight="1" x14ac:dyDescent="0.25">
      <c r="A8" s="70" t="s">
        <v>883</v>
      </c>
      <c r="B8" s="58" t="s">
        <v>14</v>
      </c>
      <c r="C8" t="s">
        <v>906</v>
      </c>
    </row>
    <row r="9" spans="1:4" ht="38.450000000000003" customHeight="1" x14ac:dyDescent="0.25">
      <c r="A9" s="70" t="s">
        <v>883</v>
      </c>
      <c r="B9" s="60" t="s">
        <v>15</v>
      </c>
      <c r="C9" t="s">
        <v>908</v>
      </c>
    </row>
    <row r="10" spans="1:4" ht="56.1" customHeight="1" x14ac:dyDescent="0.25">
      <c r="A10" s="70" t="s">
        <v>883</v>
      </c>
      <c r="B10" s="61" t="s">
        <v>884</v>
      </c>
      <c r="C10" t="s">
        <v>903</v>
      </c>
    </row>
    <row r="11" spans="1:4" ht="44.45" customHeight="1" x14ac:dyDescent="0.25">
      <c r="A11" s="70" t="s">
        <v>883</v>
      </c>
      <c r="B11" s="58" t="s">
        <v>885</v>
      </c>
      <c r="C11" t="s">
        <v>828</v>
      </c>
      <c r="D11" t="s">
        <v>917</v>
      </c>
    </row>
    <row r="12" spans="1:4" ht="45.6" customHeight="1" x14ac:dyDescent="0.25">
      <c r="A12" s="70" t="s">
        <v>883</v>
      </c>
      <c r="B12" s="58" t="s">
        <v>886</v>
      </c>
      <c r="C12" t="s">
        <v>828</v>
      </c>
      <c r="D12" t="s">
        <v>917</v>
      </c>
    </row>
    <row r="13" spans="1:4" ht="71.45" customHeight="1" x14ac:dyDescent="0.25">
      <c r="A13" s="70" t="s">
        <v>883</v>
      </c>
      <c r="B13" s="58" t="s">
        <v>887</v>
      </c>
      <c r="C13" t="s">
        <v>828</v>
      </c>
      <c r="D13" s="79" t="s">
        <v>923</v>
      </c>
    </row>
    <row r="14" spans="1:4" ht="107.1" customHeight="1" x14ac:dyDescent="0.25">
      <c r="A14" s="69" t="s">
        <v>888</v>
      </c>
      <c r="B14" s="62" t="s">
        <v>16</v>
      </c>
      <c r="C14" t="s">
        <v>912</v>
      </c>
    </row>
    <row r="15" spans="1:4" ht="108" customHeight="1" x14ac:dyDescent="0.25">
      <c r="A15" s="69" t="s">
        <v>888</v>
      </c>
      <c r="B15" s="62" t="s">
        <v>17</v>
      </c>
      <c r="C15" t="s">
        <v>911</v>
      </c>
    </row>
    <row r="16" spans="1:4" ht="48" customHeight="1" x14ac:dyDescent="0.25">
      <c r="A16" s="71" t="s">
        <v>889</v>
      </c>
      <c r="B16" s="63" t="s">
        <v>890</v>
      </c>
      <c r="C16" t="s">
        <v>908</v>
      </c>
    </row>
    <row r="17" spans="1:4" ht="71.099999999999994" customHeight="1" x14ac:dyDescent="0.25">
      <c r="A17" s="71" t="s">
        <v>889</v>
      </c>
      <c r="B17" s="63" t="s">
        <v>891</v>
      </c>
      <c r="C17" t="s">
        <v>905</v>
      </c>
    </row>
    <row r="18" spans="1:4" ht="75.95" customHeight="1" x14ac:dyDescent="0.25">
      <c r="A18" s="71" t="s">
        <v>889</v>
      </c>
      <c r="B18" s="63" t="s">
        <v>829</v>
      </c>
      <c r="C18" t="s">
        <v>910</v>
      </c>
    </row>
    <row r="19" spans="1:4" ht="60" customHeight="1" x14ac:dyDescent="0.25">
      <c r="A19" s="71" t="s">
        <v>889</v>
      </c>
      <c r="B19" s="64" t="s">
        <v>19</v>
      </c>
      <c r="C19" t="s">
        <v>906</v>
      </c>
    </row>
    <row r="20" spans="1:4" ht="71.099999999999994" customHeight="1" x14ac:dyDescent="0.25">
      <c r="A20" s="69" t="s">
        <v>892</v>
      </c>
      <c r="B20" s="58" t="s">
        <v>20</v>
      </c>
      <c r="C20" t="s">
        <v>912</v>
      </c>
    </row>
    <row r="21" spans="1:4" ht="74.45" customHeight="1" x14ac:dyDescent="0.25">
      <c r="A21" s="69" t="s">
        <v>892</v>
      </c>
      <c r="B21" s="62" t="s">
        <v>893</v>
      </c>
      <c r="C21" t="s">
        <v>912</v>
      </c>
    </row>
    <row r="22" spans="1:4" ht="90.6" customHeight="1" x14ac:dyDescent="0.25">
      <c r="A22" s="69" t="s">
        <v>892</v>
      </c>
      <c r="B22" s="58" t="s">
        <v>21</v>
      </c>
      <c r="C22" t="s">
        <v>909</v>
      </c>
    </row>
    <row r="23" spans="1:4" ht="99" customHeight="1" x14ac:dyDescent="0.25">
      <c r="A23" s="69" t="s">
        <v>894</v>
      </c>
      <c r="B23" s="62" t="s">
        <v>895</v>
      </c>
      <c r="C23" t="s">
        <v>906</v>
      </c>
    </row>
    <row r="24" spans="1:4" ht="101.1" customHeight="1" x14ac:dyDescent="0.25">
      <c r="A24" s="69" t="s">
        <v>896</v>
      </c>
      <c r="B24" s="58" t="s">
        <v>897</v>
      </c>
      <c r="C24" t="s">
        <v>912</v>
      </c>
    </row>
    <row r="25" spans="1:4" ht="106.5" customHeight="1" x14ac:dyDescent="0.25">
      <c r="A25" s="69" t="s">
        <v>896</v>
      </c>
      <c r="B25" s="58" t="s">
        <v>22</v>
      </c>
      <c r="C25" t="s">
        <v>909</v>
      </c>
    </row>
    <row r="26" spans="1:4" ht="85.5" customHeight="1" x14ac:dyDescent="0.25">
      <c r="A26" s="69" t="s">
        <v>896</v>
      </c>
      <c r="B26" s="58" t="s">
        <v>23</v>
      </c>
      <c r="C26" t="s">
        <v>913</v>
      </c>
    </row>
    <row r="27" spans="1:4" ht="96.6" customHeight="1" x14ac:dyDescent="0.25">
      <c r="A27" s="69" t="s">
        <v>896</v>
      </c>
      <c r="B27" s="58" t="s">
        <v>24</v>
      </c>
      <c r="C27" t="s">
        <v>914</v>
      </c>
    </row>
    <row r="28" spans="1:4" ht="148.5" customHeight="1" x14ac:dyDescent="0.25">
      <c r="A28" s="71" t="s">
        <v>898</v>
      </c>
      <c r="B28" s="65" t="s">
        <v>899</v>
      </c>
      <c r="C28" t="s">
        <v>915</v>
      </c>
    </row>
    <row r="29" spans="1:4" ht="83.45" customHeight="1" x14ac:dyDescent="0.25">
      <c r="A29" s="71" t="s">
        <v>898</v>
      </c>
      <c r="B29" s="77" t="s">
        <v>900</v>
      </c>
      <c r="C29" t="s">
        <v>916</v>
      </c>
    </row>
    <row r="30" spans="1:4" ht="74.45" customHeight="1" x14ac:dyDescent="0.25">
      <c r="A30" s="71" t="s">
        <v>898</v>
      </c>
      <c r="B30" s="78" t="s">
        <v>25</v>
      </c>
      <c r="C30" t="s">
        <v>828</v>
      </c>
      <c r="D30" t="s">
        <v>917</v>
      </c>
    </row>
    <row r="31" spans="1:4" ht="52.5" customHeight="1" x14ac:dyDescent="0.25">
      <c r="A31" s="71" t="s">
        <v>898</v>
      </c>
      <c r="B31" s="58" t="s">
        <v>26</v>
      </c>
      <c r="C31" t="s">
        <v>828</v>
      </c>
      <c r="D31" t="s">
        <v>917</v>
      </c>
    </row>
    <row r="32" spans="1:4" ht="44.45" customHeight="1" x14ac:dyDescent="0.25">
      <c r="A32" s="72" t="s">
        <v>901</v>
      </c>
      <c r="B32" s="66" t="s">
        <v>27</v>
      </c>
      <c r="C32" t="s">
        <v>910</v>
      </c>
    </row>
    <row r="33" spans="1:3" ht="95.45" customHeight="1" thickBot="1" x14ac:dyDescent="0.3">
      <c r="A33" s="72" t="s">
        <v>901</v>
      </c>
      <c r="B33" s="67" t="s">
        <v>28</v>
      </c>
      <c r="C33" t="s">
        <v>910</v>
      </c>
    </row>
  </sheetData>
  <protectedRanges>
    <protectedRange algorithmName="SHA-512" hashValue="0Xz+Wi9aKWcaG/ZdDaSval+p74ojP3nfvKjkwz+vB/UKbafHBNLnYn5pKYpH7Qzemw3s8aScEiqwKlFcO+rrMQ==" saltValue="U2inTcs/QgUDZD8MprVJww==" spinCount="100000" sqref="A1:B7 B11:B13 B8:B9 A8:A13 A14:B33" name="Range1"/>
    <protectedRange algorithmName="SHA-512" hashValue="0Xz+Wi9aKWcaG/ZdDaSval+p74ojP3nfvKjkwz+vB/UKbafHBNLnYn5pKYpH7Qzemw3s8aScEiqwKlFcO+rrMQ==" saltValue="U2inTcs/QgUDZD8MprVJww==" spinCount="100000" sqref="B10" name="Range1_1"/>
  </protectedRanges>
  <conditionalFormatting sqref="A2:B33">
    <cfRule type="containsBlanks" dxfId="0" priority="1">
      <formula>LEN(TRIM(A2))=0</formula>
    </cfRule>
  </conditionalFormatting>
  <dataValidations count="2">
    <dataValidation type="list" allowBlank="1" showInputMessage="1" showErrorMessage="1" sqref="B1" xr:uid="{3C44F137-5422-4181-8E96-676C75C4006B}">
      <formula1>$B$5:$B$36</formula1>
    </dataValidation>
    <dataValidation type="list" allowBlank="1" showInputMessage="1" showErrorMessage="1" sqref="A1" xr:uid="{085053C8-50C3-460E-A416-2B4176A19036}">
      <formula1>$A$5:$A$36</formula1>
    </dataValidation>
  </dataValidations>
  <pageMargins left="0.7" right="0.7" top="0.75" bottom="0.75" header="0.3" footer="0.3"/>
  <ignoredErrors>
    <ignoredError sqref="A1:D1" listDataValidation="1"/>
  </ignoredErrors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A13F316E6F7C4D9141E1CACFC56FC4" ma:contentTypeVersion="12" ma:contentTypeDescription="Create a new document." ma:contentTypeScope="" ma:versionID="5da9df4ed8f7232ba850a72ee947b4fb">
  <xsd:schema xmlns:xsd="http://www.w3.org/2001/XMLSchema" xmlns:xs="http://www.w3.org/2001/XMLSchema" xmlns:p="http://schemas.microsoft.com/office/2006/metadata/properties" xmlns:ns2="6e4201fd-6f06-4ba6-9302-d30e0cc972b2" xmlns:ns3="ba7dd70c-543f-464c-814a-b07805f6c10a" targetNamespace="http://schemas.microsoft.com/office/2006/metadata/properties" ma:root="true" ma:fieldsID="d5a797b423f9340a659e0dbde1cfc413" ns2:_="" ns3:_="">
    <xsd:import namespace="6e4201fd-6f06-4ba6-9302-d30e0cc972b2"/>
    <xsd:import namespace="ba7dd70c-543f-464c-814a-b07805f6c1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4201fd-6f06-4ba6-9302-d30e0cc972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214f832c-f6f1-485d-8901-6765a4832c5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7dd70c-543f-464c-814a-b07805f6c10a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02172562-00b6-4064-b730-7556cb13638c}" ma:internalName="TaxCatchAll" ma:showField="CatchAllData" ma:web="ba7dd70c-543f-464c-814a-b07805f6c1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a7dd70c-543f-464c-814a-b07805f6c10a" xsi:nil="true"/>
    <lcf76f155ced4ddcb4097134ff3c332f xmlns="6e4201fd-6f06-4ba6-9302-d30e0cc972b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AE308AF-B4A6-4479-9D31-CF6D88E5C4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e4201fd-6f06-4ba6-9302-d30e0cc972b2"/>
    <ds:schemaRef ds:uri="ba7dd70c-543f-464c-814a-b07805f6c1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CA715A-3991-4B2C-84CD-753C6EC8A3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E40807-54A5-4242-82BE-B76E033362D2}">
  <ds:schemaRefs>
    <ds:schemaRef ds:uri="6e4201fd-6f06-4ba6-9302-d30e0cc972b2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ba7dd70c-543f-464c-814a-b07805f6c10a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EA_MD</vt:lpstr>
      <vt:lpstr>DREF_MD</vt:lpstr>
      <vt:lpstr>MCMR_MD</vt:lpstr>
      <vt:lpstr>Protracted_MD</vt:lpstr>
      <vt:lpstr>Lists</vt:lpstr>
      <vt:lpstr>Time frames and targets</vt:lpstr>
    </vt:vector>
  </TitlesOfParts>
  <Company>IFRC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Davill</dc:creator>
  <cp:lastModifiedBy>Hun Rim</cp:lastModifiedBy>
  <dcterms:created xsi:type="dcterms:W3CDTF">2024-12-17T13:42:24Z</dcterms:created>
  <dcterms:modified xsi:type="dcterms:W3CDTF">2025-03-05T12:31:43Z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627b15a-80ec-4ef7-8353-f32e3c89bf3e_Enabled">
    <vt:lpwstr>true</vt:lpwstr>
  </property>
  <property fmtid="{D5CDD505-2E9C-101B-9397-08002B2CF9AE}" pid="3" name="MSIP_Label_6627b15a-80ec-4ef7-8353-f32e3c89bf3e_SetDate">
    <vt:lpwstr>2024-12-17T14:03:25Z</vt:lpwstr>
  </property>
  <property fmtid="{D5CDD505-2E9C-101B-9397-08002B2CF9AE}" pid="4" name="MSIP_Label_6627b15a-80ec-4ef7-8353-f32e3c89bf3e_Method">
    <vt:lpwstr>Privileged</vt:lpwstr>
  </property>
  <property fmtid="{D5CDD505-2E9C-101B-9397-08002B2CF9AE}" pid="5" name="MSIP_Label_6627b15a-80ec-4ef7-8353-f32e3c89bf3e_Name">
    <vt:lpwstr>IFRC Internal</vt:lpwstr>
  </property>
  <property fmtid="{D5CDD505-2E9C-101B-9397-08002B2CF9AE}" pid="6" name="MSIP_Label_6627b15a-80ec-4ef7-8353-f32e3c89bf3e_SiteId">
    <vt:lpwstr>a2b53be5-734e-4e6c-ab0d-d184f60fd917</vt:lpwstr>
  </property>
  <property fmtid="{D5CDD505-2E9C-101B-9397-08002B2CF9AE}" pid="7" name="MSIP_Label_6627b15a-80ec-4ef7-8353-f32e3c89bf3e_ActionId">
    <vt:lpwstr>261ddaea-3452-4060-a1c9-800deec1971a</vt:lpwstr>
  </property>
  <property fmtid="{D5CDD505-2E9C-101B-9397-08002B2CF9AE}" pid="8" name="MSIP_Label_6627b15a-80ec-4ef7-8353-f32e3c89bf3e_ContentBits">
    <vt:lpwstr>2</vt:lpwstr>
  </property>
  <property fmtid="{D5CDD505-2E9C-101B-9397-08002B2CF9AE}" pid="9" name="ContentTypeId">
    <vt:lpwstr>0x01010004A13F316E6F7C4D9141E1CACFC56FC4</vt:lpwstr>
  </property>
  <property fmtid="{D5CDD505-2E9C-101B-9397-08002B2CF9AE}" pid="10" name="MediaServiceImageTags">
    <vt:lpwstr/>
  </property>
</Properties>
</file>