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0915\"/>
    </mc:Choice>
  </mc:AlternateContent>
  <xr:revisionPtr revIDLastSave="0" documentId="13_ncr:1_{A71D76BF-4590-43A1-A3CA-57C9307EBC9E}" xr6:coauthVersionLast="47" xr6:coauthVersionMax="47" xr10:uidLastSave="{00000000-0000-0000-0000-000000000000}"/>
  <bookViews>
    <workbookView xWindow="-108" yWindow="-108" windowWidth="23256" windowHeight="12576" firstSheet="1" activeTab="3" xr2:uid="{42D4605E-CC7B-416E-B0BB-A919B1DF7036}"/>
  </bookViews>
  <sheets>
    <sheet name="Sheet2" sheetId="2" state="hidden" r:id="rId1"/>
    <sheet name="Raw Data" sheetId="4" r:id="rId2"/>
    <sheet name="Analysis" sheetId="5" r:id="rId3"/>
    <sheet name="Detail" sheetId="6" r:id="rId4"/>
    <sheet name="summary" sheetId="7" r:id="rId5"/>
  </sheets>
  <definedNames>
    <definedName name="_xlnm._FilterDatabase" localSheetId="4" hidden="1">summary!$A$1:$D$126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7" l="1"/>
  <c r="D4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3" i="7"/>
  <c r="D2" i="7"/>
  <c r="AO23" i="5"/>
  <c r="AO24" i="5"/>
  <c r="AO25" i="5"/>
  <c r="AO26" i="5"/>
  <c r="AO4" i="5"/>
  <c r="AO5" i="5"/>
  <c r="AO6" i="5"/>
  <c r="AO3" i="5"/>
  <c r="W26" i="5"/>
  <c r="V26" i="5"/>
  <c r="D24" i="5"/>
  <c r="D23" i="5"/>
  <c r="C3" i="5"/>
  <c r="X26" i="5"/>
  <c r="X25" i="5"/>
  <c r="X24" i="5"/>
  <c r="Y26" i="5"/>
  <c r="Y25" i="5"/>
  <c r="Z26" i="5"/>
  <c r="Z25" i="5"/>
  <c r="Z24" i="5"/>
  <c r="AA26" i="5"/>
  <c r="AA25" i="5"/>
  <c r="AA24" i="5"/>
  <c r="AB26" i="5"/>
  <c r="AB25" i="5"/>
  <c r="AB24" i="5"/>
  <c r="AB23" i="5"/>
  <c r="AA23" i="5"/>
  <c r="Z23" i="5"/>
  <c r="Y23" i="5"/>
  <c r="Y24" i="5"/>
  <c r="X23" i="5"/>
  <c r="W25" i="5"/>
  <c r="W24" i="5"/>
  <c r="W23" i="5"/>
  <c r="V25" i="5"/>
  <c r="V24" i="5"/>
  <c r="V23" i="5"/>
  <c r="C26" i="5"/>
  <c r="C24" i="5"/>
  <c r="C23" i="5"/>
  <c r="C4" i="5"/>
  <c r="AB6" i="5"/>
  <c r="AB5" i="5"/>
  <c r="AB4" i="5"/>
  <c r="AB3" i="5"/>
  <c r="AA6" i="5"/>
  <c r="AA5" i="5"/>
  <c r="AA4" i="5"/>
  <c r="AA3" i="5"/>
  <c r="Z6" i="5"/>
  <c r="Z5" i="5"/>
  <c r="Z4" i="5"/>
  <c r="Z3" i="5"/>
  <c r="Y6" i="5"/>
  <c r="Y5" i="5"/>
  <c r="Y4" i="5"/>
  <c r="Y3" i="5"/>
  <c r="X6" i="5"/>
  <c r="X4" i="5"/>
  <c r="X5" i="5"/>
  <c r="X3" i="5"/>
  <c r="W6" i="5"/>
  <c r="W5" i="5"/>
  <c r="W4" i="5"/>
  <c r="W3" i="5"/>
  <c r="V6" i="5"/>
  <c r="F4" i="5"/>
  <c r="F24" i="5" s="1"/>
  <c r="G4" i="5"/>
  <c r="G24" i="5" s="1"/>
  <c r="H4" i="5"/>
  <c r="H24" i="5" s="1"/>
  <c r="I4" i="5"/>
  <c r="I24" i="5" s="1"/>
  <c r="J4" i="5"/>
  <c r="J24" i="5" s="1"/>
  <c r="K4" i="5"/>
  <c r="K24" i="5" s="1"/>
  <c r="L4" i="5"/>
  <c r="F5" i="5"/>
  <c r="F25" i="5" s="1"/>
  <c r="G5" i="5"/>
  <c r="G25" i="5" s="1"/>
  <c r="H5" i="5"/>
  <c r="I5" i="5"/>
  <c r="J5" i="5"/>
  <c r="J25" i="5" s="1"/>
  <c r="K5" i="5"/>
  <c r="K25" i="5" s="1"/>
  <c r="L5" i="5"/>
  <c r="L25" i="5" s="1"/>
  <c r="F6" i="5"/>
  <c r="F26" i="5" s="1"/>
  <c r="G6" i="5"/>
  <c r="G26" i="5" s="1"/>
  <c r="H6" i="5"/>
  <c r="H26" i="5" s="1"/>
  <c r="I6" i="5"/>
  <c r="I26" i="5" s="1"/>
  <c r="J6" i="5"/>
  <c r="K6" i="5"/>
  <c r="K26" i="5" s="1"/>
  <c r="L6" i="5"/>
  <c r="L26" i="5" s="1"/>
  <c r="L3" i="5"/>
  <c r="L23" i="5" s="1"/>
  <c r="K3" i="5"/>
  <c r="K23" i="5" s="1"/>
  <c r="J3" i="5"/>
  <c r="J23" i="5" s="1"/>
  <c r="I3" i="5"/>
  <c r="I23" i="5" s="1"/>
  <c r="H3" i="5"/>
  <c r="G3" i="5"/>
  <c r="F3" i="5"/>
  <c r="V5" i="5"/>
  <c r="V4" i="5"/>
  <c r="V3" i="5"/>
  <c r="D3" i="5"/>
  <c r="E3" i="5" s="1"/>
  <c r="W8" i="2"/>
  <c r="R4" i="2"/>
  <c r="V4" i="2"/>
  <c r="S4" i="2"/>
  <c r="T4" i="2"/>
  <c r="U4" i="2"/>
  <c r="W4" i="2"/>
  <c r="X4" i="2"/>
  <c r="Y4" i="2"/>
  <c r="Z4" i="2"/>
  <c r="AA4" i="2"/>
  <c r="AB4" i="2"/>
  <c r="AC4" i="2"/>
  <c r="S5" i="2"/>
  <c r="T5" i="2"/>
  <c r="U5" i="2"/>
  <c r="V5" i="2"/>
  <c r="W5" i="2"/>
  <c r="X5" i="2"/>
  <c r="Y5" i="2"/>
  <c r="Z5" i="2"/>
  <c r="AA5" i="2"/>
  <c r="AB5" i="2"/>
  <c r="AC5" i="2"/>
  <c r="S6" i="2"/>
  <c r="T6" i="2"/>
  <c r="U6" i="2"/>
  <c r="V6" i="2"/>
  <c r="W6" i="2"/>
  <c r="X6" i="2"/>
  <c r="Y6" i="2"/>
  <c r="Z6" i="2"/>
  <c r="AA6" i="2"/>
  <c r="AB6" i="2"/>
  <c r="AC6" i="2"/>
  <c r="S7" i="2"/>
  <c r="T7" i="2"/>
  <c r="U7" i="2"/>
  <c r="V7" i="2"/>
  <c r="W7" i="2"/>
  <c r="X7" i="2"/>
  <c r="Y7" i="2"/>
  <c r="Z7" i="2"/>
  <c r="AA7" i="2"/>
  <c r="AB7" i="2"/>
  <c r="AC7" i="2"/>
  <c r="S8" i="2"/>
  <c r="T8" i="2"/>
  <c r="U8" i="2"/>
  <c r="V8" i="2"/>
  <c r="X8" i="2"/>
  <c r="Y8" i="2"/>
  <c r="Z8" i="2"/>
  <c r="AA8" i="2"/>
  <c r="AB8" i="2"/>
  <c r="AC8" i="2"/>
  <c r="S9" i="2"/>
  <c r="T9" i="2"/>
  <c r="U9" i="2"/>
  <c r="V9" i="2"/>
  <c r="W9" i="2"/>
  <c r="X9" i="2"/>
  <c r="Y9" i="2"/>
  <c r="Z9" i="2"/>
  <c r="AA9" i="2"/>
  <c r="AB9" i="2"/>
  <c r="AC9" i="2"/>
  <c r="S10" i="2"/>
  <c r="T10" i="2"/>
  <c r="U10" i="2"/>
  <c r="V10" i="2"/>
  <c r="W10" i="2"/>
  <c r="X10" i="2"/>
  <c r="Y10" i="2"/>
  <c r="Z10" i="2"/>
  <c r="AA10" i="2"/>
  <c r="AB10" i="2"/>
  <c r="AC10" i="2"/>
  <c r="S11" i="2"/>
  <c r="T11" i="2"/>
  <c r="U11" i="2"/>
  <c r="V11" i="2"/>
  <c r="W11" i="2"/>
  <c r="X11" i="2"/>
  <c r="Y11" i="2"/>
  <c r="Z11" i="2"/>
  <c r="AA11" i="2"/>
  <c r="AB11" i="2"/>
  <c r="AC11" i="2"/>
  <c r="S12" i="2"/>
  <c r="T12" i="2"/>
  <c r="U12" i="2"/>
  <c r="V12" i="2"/>
  <c r="W12" i="2"/>
  <c r="X12" i="2"/>
  <c r="Y12" i="2"/>
  <c r="Z12" i="2"/>
  <c r="AA12" i="2"/>
  <c r="AB12" i="2"/>
  <c r="AC12" i="2"/>
  <c r="R12" i="2"/>
  <c r="R11" i="2"/>
  <c r="R10" i="2"/>
  <c r="R9" i="2"/>
  <c r="R8" i="2"/>
  <c r="R7" i="2"/>
  <c r="R6" i="2"/>
  <c r="R5" i="2"/>
  <c r="G3" i="2"/>
  <c r="H3" i="2"/>
  <c r="I3" i="2"/>
  <c r="J3" i="2"/>
  <c r="K3" i="2"/>
  <c r="L3" i="2"/>
  <c r="M3" i="2"/>
  <c r="N3" i="2"/>
  <c r="O3" i="2"/>
  <c r="P3" i="2"/>
  <c r="Q3" i="2"/>
  <c r="G4" i="2"/>
  <c r="H4" i="2"/>
  <c r="I4" i="2"/>
  <c r="J4" i="2"/>
  <c r="K4" i="2"/>
  <c r="L4" i="2"/>
  <c r="M4" i="2"/>
  <c r="N4" i="2"/>
  <c r="O4" i="2"/>
  <c r="P4" i="2"/>
  <c r="Q4" i="2"/>
  <c r="G5" i="2"/>
  <c r="H5" i="2"/>
  <c r="I5" i="2"/>
  <c r="J5" i="2"/>
  <c r="K5" i="2"/>
  <c r="L5" i="2"/>
  <c r="M5" i="2"/>
  <c r="N5" i="2"/>
  <c r="O5" i="2"/>
  <c r="P5" i="2"/>
  <c r="Q5" i="2"/>
  <c r="G6" i="2"/>
  <c r="H6" i="2"/>
  <c r="I6" i="2"/>
  <c r="J6" i="2"/>
  <c r="K6" i="2"/>
  <c r="L6" i="2"/>
  <c r="M6" i="2"/>
  <c r="N6" i="2"/>
  <c r="O6" i="2"/>
  <c r="P6" i="2"/>
  <c r="Q6" i="2"/>
  <c r="G7" i="2"/>
  <c r="H7" i="2"/>
  <c r="I7" i="2"/>
  <c r="J7" i="2"/>
  <c r="K7" i="2"/>
  <c r="L7" i="2"/>
  <c r="M7" i="2"/>
  <c r="N7" i="2"/>
  <c r="O7" i="2"/>
  <c r="P7" i="2"/>
  <c r="Q7" i="2"/>
  <c r="G8" i="2"/>
  <c r="H8" i="2"/>
  <c r="I8" i="2"/>
  <c r="J8" i="2"/>
  <c r="K8" i="2"/>
  <c r="L8" i="2"/>
  <c r="M8" i="2"/>
  <c r="N8" i="2"/>
  <c r="O8" i="2"/>
  <c r="P8" i="2"/>
  <c r="Q8" i="2"/>
  <c r="G9" i="2"/>
  <c r="H9" i="2"/>
  <c r="I9" i="2"/>
  <c r="J9" i="2"/>
  <c r="K9" i="2"/>
  <c r="L9" i="2"/>
  <c r="M9" i="2"/>
  <c r="N9" i="2"/>
  <c r="O9" i="2"/>
  <c r="P9" i="2"/>
  <c r="Q9" i="2"/>
  <c r="G10" i="2"/>
  <c r="H10" i="2"/>
  <c r="I10" i="2"/>
  <c r="J10" i="2"/>
  <c r="K10" i="2"/>
  <c r="L10" i="2"/>
  <c r="M10" i="2"/>
  <c r="N10" i="2"/>
  <c r="O10" i="2"/>
  <c r="P10" i="2"/>
  <c r="Q10" i="2"/>
  <c r="G11" i="2"/>
  <c r="H11" i="2"/>
  <c r="I11" i="2"/>
  <c r="J11" i="2"/>
  <c r="K11" i="2"/>
  <c r="L11" i="2"/>
  <c r="M11" i="2"/>
  <c r="N11" i="2"/>
  <c r="O11" i="2"/>
  <c r="P11" i="2"/>
  <c r="Q11" i="2"/>
  <c r="G12" i="2"/>
  <c r="H12" i="2"/>
  <c r="I12" i="2"/>
  <c r="J12" i="2"/>
  <c r="K12" i="2"/>
  <c r="L12" i="2"/>
  <c r="M12" i="2"/>
  <c r="N12" i="2"/>
  <c r="O12" i="2"/>
  <c r="P12" i="2"/>
  <c r="Q12" i="2"/>
  <c r="F12" i="2"/>
  <c r="F11" i="2"/>
  <c r="F10" i="2"/>
  <c r="F9" i="2"/>
  <c r="F8" i="2"/>
  <c r="F7" i="2"/>
  <c r="F6" i="2"/>
  <c r="F5" i="2"/>
  <c r="F4" i="2"/>
  <c r="AS4" i="2"/>
  <c r="AV4" i="2" s="1"/>
  <c r="AS5" i="2"/>
  <c r="AV5" i="2" s="1"/>
  <c r="AS6" i="2"/>
  <c r="AV6" i="2" s="1"/>
  <c r="AS7" i="2"/>
  <c r="AV7" i="2" s="1"/>
  <c r="AS8" i="2"/>
  <c r="AV8" i="2" s="1"/>
  <c r="AS9" i="2"/>
  <c r="AV9" i="2" s="1"/>
  <c r="AS10" i="2"/>
  <c r="AV10" i="2" s="1"/>
  <c r="AS11" i="2"/>
  <c r="AV11" i="2" s="1"/>
  <c r="AS12" i="2"/>
  <c r="AV12" i="2" s="1"/>
  <c r="AS3" i="2"/>
  <c r="AV3" i="2" s="1"/>
  <c r="C2" i="2"/>
  <c r="D4" i="2" s="1"/>
  <c r="M3" i="5" l="1"/>
  <c r="Q3" i="5" s="1"/>
  <c r="H23" i="5"/>
  <c r="I25" i="5"/>
  <c r="G23" i="5"/>
  <c r="H25" i="5"/>
  <c r="J26" i="5"/>
  <c r="M26" i="5" s="1"/>
  <c r="O26" i="5" s="1"/>
  <c r="L24" i="5"/>
  <c r="M24" i="5" s="1"/>
  <c r="T24" i="5" s="1"/>
  <c r="F23" i="5"/>
  <c r="AC24" i="5"/>
  <c r="AJ24" i="5" s="1"/>
  <c r="AC25" i="5"/>
  <c r="AD25" i="5" s="1"/>
  <c r="AC23" i="5"/>
  <c r="AD23" i="5" s="1"/>
  <c r="AC26" i="5"/>
  <c r="AH26" i="5" s="1"/>
  <c r="E24" i="5"/>
  <c r="AL24" i="5" s="1"/>
  <c r="D25" i="5"/>
  <c r="E25" i="5" s="1"/>
  <c r="AL25" i="5" s="1"/>
  <c r="D26" i="5"/>
  <c r="E26" i="5" s="1"/>
  <c r="AL26" i="5" s="1"/>
  <c r="AC6" i="5"/>
  <c r="AF6" i="5" s="1"/>
  <c r="D4" i="5"/>
  <c r="D6" i="5"/>
  <c r="D5" i="5"/>
  <c r="AL3" i="5"/>
  <c r="D3" i="2"/>
  <c r="E3" i="2" s="1"/>
  <c r="E4" i="2"/>
  <c r="AT4" i="2" s="1"/>
  <c r="F3" i="2"/>
  <c r="AC3" i="2" s="1"/>
  <c r="D12" i="2"/>
  <c r="D10" i="2"/>
  <c r="D11" i="2"/>
  <c r="D9" i="2"/>
  <c r="D8" i="2"/>
  <c r="D7" i="2"/>
  <c r="D5" i="2"/>
  <c r="D6" i="2"/>
  <c r="M25" i="5" l="1"/>
  <c r="T25" i="5" s="1"/>
  <c r="AG6" i="5"/>
  <c r="R3" i="5"/>
  <c r="N3" i="5"/>
  <c r="S3" i="5"/>
  <c r="T3" i="5"/>
  <c r="P3" i="5"/>
  <c r="O3" i="5"/>
  <c r="M23" i="5"/>
  <c r="N23" i="5" s="1"/>
  <c r="AD6" i="5"/>
  <c r="AJ6" i="5"/>
  <c r="AI6" i="5"/>
  <c r="AH6" i="5"/>
  <c r="AE6" i="5"/>
  <c r="E23" i="5"/>
  <c r="AL23" i="5" s="1"/>
  <c r="O24" i="5"/>
  <c r="S26" i="5"/>
  <c r="R24" i="5"/>
  <c r="AH24" i="5"/>
  <c r="AI24" i="5"/>
  <c r="AD26" i="5"/>
  <c r="AJ25" i="5"/>
  <c r="AF24" i="5"/>
  <c r="AG24" i="5"/>
  <c r="AE24" i="5"/>
  <c r="AD24" i="5"/>
  <c r="AE25" i="5"/>
  <c r="AF25" i="5"/>
  <c r="AI25" i="5"/>
  <c r="AH25" i="5"/>
  <c r="AG25" i="5"/>
  <c r="AH23" i="5"/>
  <c r="AJ23" i="5"/>
  <c r="AE23" i="5"/>
  <c r="AI23" i="5"/>
  <c r="AG23" i="5"/>
  <c r="AF23" i="5"/>
  <c r="R26" i="5"/>
  <c r="T26" i="5"/>
  <c r="N24" i="5"/>
  <c r="Q24" i="5"/>
  <c r="Q26" i="5"/>
  <c r="S24" i="5"/>
  <c r="AF26" i="5"/>
  <c r="AE26" i="5"/>
  <c r="P24" i="5"/>
  <c r="AJ26" i="5"/>
  <c r="AI26" i="5"/>
  <c r="N26" i="5"/>
  <c r="AG26" i="5"/>
  <c r="P26" i="5"/>
  <c r="E4" i="5"/>
  <c r="AL4" i="5" s="1"/>
  <c r="E6" i="5"/>
  <c r="AL6" i="5" s="1"/>
  <c r="M6" i="5"/>
  <c r="E5" i="5"/>
  <c r="AL5" i="5" s="1"/>
  <c r="M5" i="5"/>
  <c r="AA3" i="2"/>
  <c r="AB3" i="2"/>
  <c r="Z3" i="2"/>
  <c r="V3" i="2"/>
  <c r="W3" i="2"/>
  <c r="X3" i="2"/>
  <c r="Y3" i="2"/>
  <c r="S3" i="2"/>
  <c r="T3" i="2"/>
  <c r="U3" i="2"/>
  <c r="E6" i="2"/>
  <c r="AT6" i="2" s="1"/>
  <c r="E11" i="2"/>
  <c r="AT11" i="2" s="1"/>
  <c r="E7" i="2"/>
  <c r="AT7" i="2" s="1"/>
  <c r="E9" i="2"/>
  <c r="AT9" i="2" s="1"/>
  <c r="AT3" i="2"/>
  <c r="E8" i="2"/>
  <c r="AT8" i="2" s="1"/>
  <c r="E12" i="2"/>
  <c r="AT12" i="2" s="1"/>
  <c r="E10" i="2"/>
  <c r="AT10" i="2" s="1"/>
  <c r="E5" i="2"/>
  <c r="AT5" i="2" s="1"/>
  <c r="R3" i="2"/>
  <c r="R25" i="5" l="1"/>
  <c r="P25" i="5"/>
  <c r="Q25" i="5"/>
  <c r="N25" i="5"/>
  <c r="O25" i="5"/>
  <c r="S25" i="5"/>
  <c r="R23" i="5"/>
  <c r="S23" i="5"/>
  <c r="T23" i="5"/>
  <c r="P23" i="5"/>
  <c r="O23" i="5"/>
  <c r="Q23" i="5"/>
  <c r="T6" i="5"/>
  <c r="S6" i="5"/>
  <c r="N6" i="5"/>
  <c r="R6" i="5"/>
  <c r="P6" i="5"/>
  <c r="Q6" i="5"/>
  <c r="O6" i="5"/>
  <c r="R5" i="5"/>
  <c r="N5" i="5"/>
  <c r="O5" i="5"/>
  <c r="S5" i="5"/>
  <c r="P5" i="5"/>
  <c r="Q5" i="5"/>
  <c r="T5" i="5"/>
  <c r="AK24" i="5"/>
  <c r="AN24" i="5" s="1"/>
  <c r="AK25" i="5"/>
  <c r="AN25" i="5" s="1"/>
  <c r="AK26" i="5"/>
  <c r="AN26" i="5" s="1"/>
  <c r="AK23" i="5"/>
  <c r="AN23" i="5" s="1"/>
  <c r="U26" i="5"/>
  <c r="AM26" i="5" s="1"/>
  <c r="U24" i="5"/>
  <c r="AM24" i="5" s="1"/>
  <c r="U3" i="5"/>
  <c r="AM3" i="5" s="1"/>
  <c r="M4" i="5"/>
  <c r="AP9" i="2"/>
  <c r="AU9" i="2" s="1"/>
  <c r="AP6" i="2"/>
  <c r="AU6" i="2" s="1"/>
  <c r="AP4" i="2"/>
  <c r="AU4" i="2" s="1"/>
  <c r="AP3" i="2"/>
  <c r="AU3" i="2" s="1"/>
  <c r="AP7" i="2"/>
  <c r="AU7" i="2" s="1"/>
  <c r="AP8" i="2"/>
  <c r="AU8" i="2" s="1"/>
  <c r="AP11" i="2"/>
  <c r="AU11" i="2" s="1"/>
  <c r="AP10" i="2"/>
  <c r="AU10" i="2" s="1"/>
  <c r="AP12" i="2"/>
  <c r="AU12" i="2" s="1"/>
  <c r="AP5" i="2"/>
  <c r="AU5" i="2" s="1"/>
  <c r="U25" i="5" l="1"/>
  <c r="AM25" i="5" s="1"/>
  <c r="U23" i="5"/>
  <c r="AM23" i="5" s="1"/>
  <c r="N4" i="5"/>
  <c r="Q4" i="5"/>
  <c r="R4" i="5"/>
  <c r="P4" i="5"/>
  <c r="T4" i="5"/>
  <c r="S4" i="5"/>
  <c r="O4" i="5"/>
  <c r="AK6" i="5"/>
  <c r="AN6" i="5" s="1"/>
  <c r="U6" i="5"/>
  <c r="AM6" i="5" s="1"/>
  <c r="U5" i="5"/>
  <c r="AM5" i="5" s="1"/>
  <c r="AC3" i="5"/>
  <c r="U4" i="5" l="1"/>
  <c r="AM4" i="5" s="1"/>
  <c r="AG3" i="5"/>
  <c r="AH3" i="5"/>
  <c r="AI3" i="5"/>
  <c r="AJ3" i="5"/>
  <c r="AF3" i="5"/>
  <c r="AE3" i="5"/>
  <c r="AD3" i="5"/>
  <c r="AC5" i="5"/>
  <c r="AC4" i="5"/>
  <c r="AG4" i="5" l="1"/>
  <c r="AH4" i="5"/>
  <c r="AE4" i="5"/>
  <c r="AI4" i="5"/>
  <c r="AJ4" i="5"/>
  <c r="AD4" i="5"/>
  <c r="AF4" i="5"/>
  <c r="AK3" i="5"/>
  <c r="AN3" i="5" s="1"/>
  <c r="AE5" i="5"/>
  <c r="AF5" i="5"/>
  <c r="AG5" i="5"/>
  <c r="AD5" i="5"/>
  <c r="AH5" i="5"/>
  <c r="AI5" i="5"/>
  <c r="AJ5" i="5"/>
  <c r="AK5" i="5" l="1"/>
  <c r="AN5" i="5" s="1"/>
  <c r="AK4" i="5"/>
  <c r="AN4" i="5" s="1"/>
</calcChain>
</file>

<file path=xl/sharedStrings.xml><?xml version="1.0" encoding="utf-8"?>
<sst xmlns="http://schemas.openxmlformats.org/spreadsheetml/2006/main" count="451" uniqueCount="93">
  <si>
    <t>Topic</t>
  </si>
  <si>
    <t>R</t>
  </si>
  <si>
    <t>F</t>
  </si>
  <si>
    <t>M</t>
  </si>
  <si>
    <t>Segment</t>
  </si>
  <si>
    <t>Description</t>
  </si>
  <si>
    <t>สุดยอดลูกค้า</t>
  </si>
  <si>
    <t>สุดยอดลูกค้า ดีสุดในทุกด้าน</t>
  </si>
  <si>
    <t>4,5</t>
  </si>
  <si>
    <t>เคยเป็นสุดยอดแต่หายไปนาน</t>
  </si>
  <si>
    <t>เคยสุดยอด แต่ไม่ซื้อนานแล้ว</t>
  </si>
  <si>
    <t>1,2</t>
  </si>
  <si>
    <t>ลูกค้าใหม่จ่ายเยอะ</t>
  </si>
  <si>
    <t>ลูกค้าใหม่ เพิ่งมาซื้อครั้งแรกๆ ซื้อก้อนโต</t>
  </si>
  <si>
    <t>ลูกค้าใหม่จ่ายน้อย</t>
  </si>
  <si>
    <t>ลูกค้าใหม่ เพิ่งมาซื้อครั้งแรกๆ ซื้อนิดเดียว</t>
  </si>
  <si>
    <t>1,2,3</t>
  </si>
  <si>
    <t>นานมาทีจ่ายเยอะ</t>
  </si>
  <si>
    <t>นานๆ มาที ซื้อก้อนใหญ่</t>
  </si>
  <si>
    <t>3,4,5</t>
  </si>
  <si>
    <t>นานมาทีจ่ายเยอะแต่หายไปนาน</t>
  </si>
  <si>
    <t>นานๆ มาที ซื้อก้อนใหญ่ แต่ไม่ซื้อนานแล้ว</t>
  </si>
  <si>
    <t>มาบ่อยจ่ายน้อย</t>
  </si>
  <si>
    <t>มาบ่อยๆ แต่ซื้อนิดเดียว</t>
  </si>
  <si>
    <t>มาบ่อยจ่ายน้อยแต่หายไปนาน</t>
  </si>
  <si>
    <t>มาบ่อยๆ แต่ซื้อนิดเดียว แต่ไม่ซื้อนานแล้ว</t>
  </si>
  <si>
    <t>ลูกค้าประจำ</t>
  </si>
  <si>
    <t>ลูกค้าประจำ ซื้อบ่อย</t>
  </si>
  <si>
    <t>1,2,3,4,5</t>
  </si>
  <si>
    <t>ลูกค้าประจำแต่หายไปนาน</t>
  </si>
  <si>
    <t>เคยเป็นลูกค้าประจำ แต่ไม่ซื้อนานแล้ว</t>
  </si>
  <si>
    <t>ไม่ค่อยสำคัญ</t>
  </si>
  <si>
    <t>น้อยในทุกด้าน</t>
  </si>
  <si>
    <t>อื่นๆ</t>
  </si>
  <si>
    <t>ไม่เข้าพวกข้างบน</t>
  </si>
  <si>
    <t> 1,2,3,4,5</t>
  </si>
  <si>
    <t>Recency</t>
  </si>
  <si>
    <t>นับถึงเวลา</t>
  </si>
  <si>
    <t>[ % ]</t>
  </si>
  <si>
    <t>Frequency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</si>
  <si>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</si>
  <si>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</si>
  <si>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</si>
  <si>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</si>
  <si>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</si>
  <si>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</si>
  <si>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</si>
  <si>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</si>
  <si>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</si>
  <si>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</si>
  <si>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</si>
  <si>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</si>
  <si>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</si>
  <si>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</si>
  <si>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</si>
  <si>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</si>
  <si>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</si>
  <si>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</si>
  <si>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</si>
  <si>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</si>
  <si>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</si>
  <si>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</si>
  <si>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ระยะห่าง</t>
  </si>
  <si>
    <t>เทียบค่าเดือนกับสูงสุดในช่วง</t>
  </si>
  <si>
    <t>ประเมิน</t>
  </si>
  <si>
    <t>Monetary</t>
  </si>
  <si>
    <t>ค่าเฉลี่ย</t>
  </si>
  <si>
    <t>MODEL</t>
  </si>
  <si>
    <t>เฉลี่ยรวม</t>
  </si>
  <si>
    <t>Username</t>
  </si>
  <si>
    <t>U01</t>
  </si>
  <si>
    <t>U02</t>
  </si>
  <si>
    <t>U03</t>
  </si>
  <si>
    <t>U04</t>
  </si>
  <si>
    <t>เริ่ม*fix</t>
  </si>
  <si>
    <t>ล่าสุด*fix</t>
  </si>
  <si>
    <t>watch/buy 01</t>
  </si>
  <si>
    <t>watch/buy 02</t>
  </si>
  <si>
    <t>watch/buy 03</t>
  </si>
  <si>
    <t>watch/buy 04</t>
  </si>
  <si>
    <t>IF(MONTH(C3)=8,SUMIF('Raw Data'!A$2:A$29,A3,'Raw Data'!C$2:C$29),"F")</t>
  </si>
  <si>
    <t>ความห่าง</t>
  </si>
  <si>
    <t>แบ่งเป็น 5 ช่วง โดยใช้ ค่าสูงสุด - ค่าต่ำสุดของ user นั้น แล้ว</t>
  </si>
  <si>
    <r>
      <t>* เป็นการนำ</t>
    </r>
    <r>
      <rPr>
        <sz val="11"/>
        <color rgb="FFFF0000"/>
        <rFont val="Tahoma"/>
        <family val="2"/>
        <scheme val="minor"/>
      </rPr>
      <t>เงินรวม</t>
    </r>
    <r>
      <rPr>
        <sz val="11"/>
        <color theme="1"/>
        <rFont val="Tahoma"/>
        <family val="2"/>
        <charset val="222"/>
        <scheme val="minor"/>
      </rPr>
      <t>แต่ละเดือน</t>
    </r>
  </si>
  <si>
    <r>
      <t>* เป็นการนำ</t>
    </r>
    <r>
      <rPr>
        <sz val="11"/>
        <color rgb="FFFF0000"/>
        <rFont val="Tahoma"/>
        <family val="2"/>
        <scheme val="minor"/>
      </rPr>
      <t>ความถี่รวม</t>
    </r>
    <r>
      <rPr>
        <sz val="11"/>
        <color theme="1"/>
        <rFont val="Tahoma"/>
        <family val="2"/>
        <charset val="222"/>
        <scheme val="minor"/>
      </rPr>
      <t>แต่ละเดือน</t>
    </r>
  </si>
  <si>
    <r>
      <t>* เป็นการนำ</t>
    </r>
    <r>
      <rPr>
        <sz val="11"/>
        <color rgb="FFFF0000"/>
        <rFont val="Tahoma"/>
        <family val="2"/>
        <scheme val="minor"/>
      </rPr>
      <t>เงินเฉลี่ย</t>
    </r>
    <r>
      <rPr>
        <sz val="11"/>
        <color theme="1"/>
        <rFont val="Tahoma"/>
        <family val="2"/>
        <charset val="222"/>
        <scheme val="minor"/>
      </rPr>
      <t>แต่ละเดือน</t>
    </r>
  </si>
  <si>
    <t>ความห่างในแต่ละช่วงใน 5 ระดับ</t>
  </si>
  <si>
    <t>เอาช่วงความห่างจากที่ user เริ่มใช้จนถึงปัจจุบัน หารด้วย ความห่างจากล่าสุดไปถึงปัจจุบัน (หรือที่กำหนดเอง)</t>
  </si>
  <si>
    <t>Boston</t>
  </si>
  <si>
    <t>Los Angeles</t>
  </si>
  <si>
    <t>New York</t>
  </si>
  <si>
    <t>San Diego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</si>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</sst>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%"/>
    <numFmt numFmtId="188" formatCode="yyyy\-mm\-dd;@"/>
    <numFmt numFmtId="189" formatCode="[$-1010409]d\ mmm\ yy;@"/>
  </numFmts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  <font>
      <b/>
      <sz val="11"/>
      <color theme="7" tint="0.39997558519241921"/>
      <name val="Tahoma"/>
      <family val="2"/>
      <scheme val="minor"/>
    </font>
    <font>
      <b/>
      <sz val="10"/>
      <color theme="0"/>
      <name val="Tahoma"/>
      <family val="2"/>
      <scheme val="minor"/>
    </font>
    <font>
      <sz val="11"/>
      <color theme="5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theme="0" tint="-0.14999847407452621"/>
      <name val="Tahoma"/>
      <family val="2"/>
      <charset val="222"/>
      <scheme val="minor"/>
    </font>
    <font>
      <sz val="11"/>
      <color theme="7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theme="7" tint="-0.249977111117893"/>
      <name val="Tahoma"/>
      <family val="2"/>
      <charset val="22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/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187" fontId="0" fillId="5" borderId="0" xfId="1" applyNumberFormat="1" applyFont="1" applyFill="1"/>
    <xf numFmtId="0" fontId="0" fillId="0" borderId="0" xfId="0" applyFill="1" applyAlignment="1">
      <alignment horizontal="center"/>
    </xf>
    <xf numFmtId="2" fontId="0" fillId="6" borderId="0" xfId="1" applyNumberFormat="1" applyFont="1" applyFill="1"/>
    <xf numFmtId="0" fontId="0" fillId="6" borderId="0" xfId="1" applyNumberFormat="1" applyFont="1" applyFill="1"/>
    <xf numFmtId="2" fontId="7" fillId="6" borderId="0" xfId="1" applyNumberFormat="1" applyFont="1" applyFill="1"/>
    <xf numFmtId="2" fontId="8" fillId="6" borderId="0" xfId="1" applyNumberFormat="1" applyFont="1" applyFill="1"/>
    <xf numFmtId="0" fontId="7" fillId="6" borderId="0" xfId="1" applyNumberFormat="1" applyFont="1" applyFill="1"/>
    <xf numFmtId="2" fontId="0" fillId="0" borderId="0" xfId="0" applyNumberFormat="1" applyFill="1"/>
    <xf numFmtId="0" fontId="4" fillId="4" borderId="0" xfId="0" applyFont="1" applyFill="1" applyAlignment="1">
      <alignment horizontal="center" vertical="center"/>
    </xf>
    <xf numFmtId="189" fontId="0" fillId="0" borderId="0" xfId="0" applyNumberFormat="1"/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/>
    <xf numFmtId="0" fontId="0" fillId="0" borderId="0" xfId="0" applyAlignment="1"/>
    <xf numFmtId="0" fontId="10" fillId="0" borderId="0" xfId="0" applyFont="1" applyAlignment="1">
      <alignment horizontal="center" vertical="center"/>
    </xf>
    <xf numFmtId="0" fontId="0" fillId="5" borderId="0" xfId="0" applyFill="1"/>
    <xf numFmtId="9" fontId="2" fillId="3" borderId="0" xfId="1" applyFont="1" applyFill="1"/>
    <xf numFmtId="9" fontId="2" fillId="8" borderId="0" xfId="1" applyFont="1" applyFill="1"/>
    <xf numFmtId="0" fontId="0" fillId="5" borderId="0" xfId="0" applyFill="1" applyAlignment="1">
      <alignment horizontal="center" vertical="center"/>
    </xf>
    <xf numFmtId="0" fontId="0" fillId="9" borderId="0" xfId="0" applyFill="1"/>
    <xf numFmtId="0" fontId="11" fillId="0" borderId="0" xfId="0" applyFont="1"/>
    <xf numFmtId="0" fontId="0" fillId="10" borderId="0" xfId="0" applyFill="1"/>
    <xf numFmtId="0" fontId="9" fillId="0" borderId="0" xfId="0" applyFont="1"/>
    <xf numFmtId="2" fontId="0" fillId="9" borderId="0" xfId="0" applyNumberFormat="1" applyFill="1"/>
    <xf numFmtId="0" fontId="8" fillId="0" borderId="0" xfId="0" applyFont="1"/>
    <xf numFmtId="0" fontId="1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88" fontId="0" fillId="0" borderId="0" xfId="0" applyNumberFormat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9A81-9C1D-471C-BDC0-8F8FAB5EDD07}">
  <dimension ref="A1:AV24"/>
  <sheetViews>
    <sheetView topLeftCell="M1" zoomScale="80" zoomScaleNormal="80" workbookViewId="0">
      <selection activeCell="AT1" sqref="AT1:AV12"/>
    </sheetView>
  </sheetViews>
  <sheetFormatPr defaultRowHeight="13.8" x14ac:dyDescent="0.25"/>
  <cols>
    <col min="1" max="1" width="20.5" customWidth="1"/>
    <col min="3" max="3" width="11.09765625" customWidth="1"/>
    <col min="4" max="4" width="8.09765625" customWidth="1"/>
    <col min="5" max="5" width="8.296875" customWidth="1"/>
    <col min="6" max="28" width="5.8984375" customWidth="1"/>
    <col min="29" max="29" width="7" customWidth="1"/>
    <col min="30" max="41" width="5.8984375" customWidth="1"/>
  </cols>
  <sheetData>
    <row r="1" spans="1:48" s="4" customFormat="1" ht="22.2" customHeight="1" x14ac:dyDescent="0.25">
      <c r="A1" s="38" t="s">
        <v>0</v>
      </c>
      <c r="B1" s="38" t="s">
        <v>36</v>
      </c>
      <c r="C1" s="38"/>
      <c r="D1" s="38"/>
      <c r="E1" s="38"/>
      <c r="F1" s="38" t="s">
        <v>63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 t="s">
        <v>64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 t="s">
        <v>39</v>
      </c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Q1" s="4" t="s">
        <v>65</v>
      </c>
      <c r="AT1" s="38" t="s">
        <v>67</v>
      </c>
      <c r="AU1" s="38"/>
      <c r="AV1" s="38"/>
    </row>
    <row r="2" spans="1:48" s="4" customFormat="1" ht="18.600000000000001" customHeight="1" x14ac:dyDescent="0.25">
      <c r="A2" s="38"/>
      <c r="B2" s="6" t="s">
        <v>37</v>
      </c>
      <c r="C2" s="7">
        <f ca="1">TODAY()</f>
        <v>44848</v>
      </c>
      <c r="D2" s="7" t="s">
        <v>62</v>
      </c>
      <c r="E2" s="5" t="s">
        <v>38</v>
      </c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  <c r="K2" s="6" t="s">
        <v>55</v>
      </c>
      <c r="L2" s="6" t="s">
        <v>56</v>
      </c>
      <c r="M2" s="6" t="s">
        <v>57</v>
      </c>
      <c r="N2" s="6" t="s">
        <v>58</v>
      </c>
      <c r="O2" s="6" t="s">
        <v>59</v>
      </c>
      <c r="P2" s="6" t="s">
        <v>60</v>
      </c>
      <c r="Q2" s="6" t="s">
        <v>61</v>
      </c>
      <c r="R2" s="6" t="s">
        <v>50</v>
      </c>
      <c r="S2" s="6" t="s">
        <v>51</v>
      </c>
      <c r="T2" s="6" t="s">
        <v>52</v>
      </c>
      <c r="U2" s="6" t="s">
        <v>53</v>
      </c>
      <c r="V2" s="6" t="s">
        <v>54</v>
      </c>
      <c r="W2" s="6" t="s">
        <v>55</v>
      </c>
      <c r="X2" s="6" t="s">
        <v>56</v>
      </c>
      <c r="Y2" s="6" t="s">
        <v>57</v>
      </c>
      <c r="Z2" s="6" t="s">
        <v>58</v>
      </c>
      <c r="AA2" s="6" t="s">
        <v>59</v>
      </c>
      <c r="AB2" s="6" t="s">
        <v>60</v>
      </c>
      <c r="AC2" s="6" t="s">
        <v>61</v>
      </c>
      <c r="AD2" s="6" t="s">
        <v>50</v>
      </c>
      <c r="AE2" s="6" t="s">
        <v>51</v>
      </c>
      <c r="AF2" s="6" t="s">
        <v>52</v>
      </c>
      <c r="AG2" s="6" t="s">
        <v>53</v>
      </c>
      <c r="AH2" s="6" t="s">
        <v>54</v>
      </c>
      <c r="AI2" s="6" t="s">
        <v>55</v>
      </c>
      <c r="AJ2" s="6" t="s">
        <v>56</v>
      </c>
      <c r="AK2" s="6" t="s">
        <v>57</v>
      </c>
      <c r="AL2" s="6" t="s">
        <v>58</v>
      </c>
      <c r="AM2" s="6" t="s">
        <v>59</v>
      </c>
      <c r="AN2" s="6" t="s">
        <v>60</v>
      </c>
      <c r="AO2" s="6" t="s">
        <v>61</v>
      </c>
      <c r="AP2" s="5" t="s">
        <v>38</v>
      </c>
      <c r="AQ2" s="4" t="s">
        <v>66</v>
      </c>
      <c r="AR2" s="4" t="s">
        <v>68</v>
      </c>
      <c r="AS2" s="5" t="s">
        <v>38</v>
      </c>
      <c r="AT2" s="4" t="s">
        <v>1</v>
      </c>
      <c r="AU2" s="4" t="s">
        <v>2</v>
      </c>
      <c r="AV2" s="4" t="s">
        <v>3</v>
      </c>
    </row>
    <row r="3" spans="1:48" x14ac:dyDescent="0.25">
      <c r="A3" t="s">
        <v>40</v>
      </c>
      <c r="B3" s="40">
        <v>43831.632060185184</v>
      </c>
      <c r="C3" s="40"/>
      <c r="D3" s="1">
        <f ca="1">DATEDIF(B3,$C$2,"D")</f>
        <v>1017</v>
      </c>
      <c r="E3" s="8" t="e">
        <f ca="1">(#REF!-Sheet2!D3)/#REF!</f>
        <v>#REF!</v>
      </c>
      <c r="F3" s="10">
        <f>(AD3/MAX($AD$3:$AO$3))</f>
        <v>0.4</v>
      </c>
      <c r="G3" s="10">
        <f t="shared" ref="G3:Q3" si="0">(AE3/MAX($AD$3:$AO$3))</f>
        <v>0.1</v>
      </c>
      <c r="H3" s="10">
        <f t="shared" si="0"/>
        <v>0.1</v>
      </c>
      <c r="I3" s="10">
        <f t="shared" si="0"/>
        <v>0.1</v>
      </c>
      <c r="J3" s="10">
        <f t="shared" si="0"/>
        <v>0.1</v>
      </c>
      <c r="K3" s="10">
        <f t="shared" si="0"/>
        <v>0.1</v>
      </c>
      <c r="L3" s="10">
        <f t="shared" si="0"/>
        <v>0.1</v>
      </c>
      <c r="M3" s="10">
        <f t="shared" si="0"/>
        <v>0.1</v>
      </c>
      <c r="N3" s="10">
        <f t="shared" si="0"/>
        <v>0.1</v>
      </c>
      <c r="O3" s="10">
        <f t="shared" si="0"/>
        <v>0.1</v>
      </c>
      <c r="P3" s="10">
        <f t="shared" si="0"/>
        <v>0.1</v>
      </c>
      <c r="Q3" s="10">
        <f t="shared" si="0"/>
        <v>1</v>
      </c>
      <c r="R3" s="11">
        <f>IF(F3=0,0,IF(F3&lt;(MAX($F$3:$Q$3)/5)*1,1,(IF(F3&lt;(MAX($F$3:$Q$3)/5)*2,2,IF(F3&lt;(MAX($F$3:$Q$3)/5)*3,3,IF(F3&lt;(MAX($F$3:$Q$3)/5)*4,4,5))))))</f>
        <v>3</v>
      </c>
      <c r="S3" s="11">
        <f t="shared" ref="S3:AC3" si="1">IF(G3=0,0,IF(G3&lt;(MAX($F$3:$Q$3)/5)*1,1,(IF(G3&lt;(MAX($F$3:$Q$3)/5)*2,2,IF(G3&lt;(MAX($F$3:$Q$3)/5)*3,3,IF(G3&lt;(MAX($F$3:$Q$3)/5)*4,4,5))))))</f>
        <v>1</v>
      </c>
      <c r="T3" s="11">
        <f t="shared" si="1"/>
        <v>1</v>
      </c>
      <c r="U3" s="11">
        <f t="shared" si="1"/>
        <v>1</v>
      </c>
      <c r="V3" s="11">
        <f t="shared" si="1"/>
        <v>1</v>
      </c>
      <c r="W3" s="11">
        <f t="shared" si="1"/>
        <v>1</v>
      </c>
      <c r="X3" s="11">
        <f t="shared" si="1"/>
        <v>1</v>
      </c>
      <c r="Y3" s="11">
        <f t="shared" si="1"/>
        <v>1</v>
      </c>
      <c r="Z3" s="11">
        <f t="shared" si="1"/>
        <v>1</v>
      </c>
      <c r="AA3" s="11">
        <f t="shared" si="1"/>
        <v>1</v>
      </c>
      <c r="AB3" s="11">
        <f t="shared" si="1"/>
        <v>1</v>
      </c>
      <c r="AC3" s="11">
        <f t="shared" si="1"/>
        <v>5</v>
      </c>
      <c r="AD3">
        <v>4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10</v>
      </c>
      <c r="AP3" s="8">
        <f>AVERAGE(R3:AC3)/5</f>
        <v>0.3</v>
      </c>
      <c r="AQ3">
        <v>4398</v>
      </c>
      <c r="AR3">
        <v>8963</v>
      </c>
      <c r="AS3" s="8">
        <f>AQ3/AR3</f>
        <v>0.49068392279370748</v>
      </c>
      <c r="AT3" t="e">
        <f ca="1">IF(E3&lt;=0,1,_xlfn.CEILING.MATH(E3/0.2,1))</f>
        <v>#REF!</v>
      </c>
      <c r="AU3">
        <f>IF(AP3&lt;=0,1,_xlfn.CEILING.MATH(AP3/0.2,1))</f>
        <v>2</v>
      </c>
      <c r="AV3">
        <f>IF(AS3&lt;=0,1,_xlfn.CEILING.MATH(AS3/0.2,1))</f>
        <v>3</v>
      </c>
    </row>
    <row r="4" spans="1:48" x14ac:dyDescent="0.25">
      <c r="A4" t="s">
        <v>41</v>
      </c>
      <c r="B4" s="40">
        <v>44789</v>
      </c>
      <c r="C4" s="40"/>
      <c r="D4" s="1">
        <f t="shared" ref="D4:D12" ca="1" si="2">DATEDIF(B4,$C$2,"D")</f>
        <v>59</v>
      </c>
      <c r="E4" s="8" t="e">
        <f ca="1">(#REF!-Sheet2!D4)/#REF!</f>
        <v>#REF!</v>
      </c>
      <c r="F4" s="13">
        <f>(AD4/MAX($AD$4:$AO$4))</f>
        <v>0.6</v>
      </c>
      <c r="G4" s="13">
        <f t="shared" ref="G4:Q4" si="3">(AE4/MAX($AD$4:$AO$4))</f>
        <v>0.7</v>
      </c>
      <c r="H4" s="13">
        <f t="shared" si="3"/>
        <v>0.5</v>
      </c>
      <c r="I4" s="13">
        <f t="shared" si="3"/>
        <v>0.9</v>
      </c>
      <c r="J4" s="13">
        <f t="shared" si="3"/>
        <v>0.6</v>
      </c>
      <c r="K4" s="13">
        <f t="shared" si="3"/>
        <v>0.7</v>
      </c>
      <c r="L4" s="13">
        <f t="shared" si="3"/>
        <v>0.8</v>
      </c>
      <c r="M4" s="13">
        <f t="shared" si="3"/>
        <v>0.6</v>
      </c>
      <c r="N4" s="13">
        <f t="shared" si="3"/>
        <v>0.6</v>
      </c>
      <c r="O4" s="13">
        <f t="shared" si="3"/>
        <v>0.7</v>
      </c>
      <c r="P4" s="13">
        <f t="shared" si="3"/>
        <v>0.9</v>
      </c>
      <c r="Q4" s="13">
        <f t="shared" si="3"/>
        <v>1</v>
      </c>
      <c r="R4" s="14">
        <f>IF(F4=0,0,IF(F4&lt;(MAX($F$4:$Q$4)/5)*1,1,(IF(F4&lt;(MAX($F$4:$Q$4)/5)*2,2,IF(F4&lt;(MAX($F$4:$Q$4)/5)*3,3,IF(F4&lt;(MAX($F$4:$Q$4)/5)*4,4,5))))))</f>
        <v>4</v>
      </c>
      <c r="S4" s="14">
        <f t="shared" ref="S4:AC4" si="4">IF(G4=0,0,IF(G4&lt;(MAX($F$4:$Q$4)/5)*1,1,(IF(G4&lt;(MAX($F$4:$Q$4)/5)*2,2,IF(G4&lt;(MAX($F$4:$Q$4)/5)*3,3,IF(G4&lt;(MAX($F$4:$Q$4)/5)*4,4,5))))))</f>
        <v>4</v>
      </c>
      <c r="T4" s="11">
        <f t="shared" si="4"/>
        <v>3</v>
      </c>
      <c r="U4" s="11">
        <f t="shared" si="4"/>
        <v>5</v>
      </c>
      <c r="V4" s="11">
        <f>IF(J4=0,0,IF(J4&lt;(MAX($F$4:$Q$4)/5)*1,1,(IF(J4&lt;(MAX($F$4:$Q$4)/5)*2,2,IF(J4&lt;(MAX($F$4:$Q$4)/5)*3,3,IF(J4&lt;(MAX($F$4:$Q$4)/5)*4,4,5))))))</f>
        <v>4</v>
      </c>
      <c r="W4" s="11">
        <f t="shared" si="4"/>
        <v>4</v>
      </c>
      <c r="X4" s="11">
        <f t="shared" si="4"/>
        <v>5</v>
      </c>
      <c r="Y4" s="11">
        <f t="shared" si="4"/>
        <v>4</v>
      </c>
      <c r="Z4" s="11">
        <f t="shared" si="4"/>
        <v>4</v>
      </c>
      <c r="AA4" s="11">
        <f t="shared" si="4"/>
        <v>4</v>
      </c>
      <c r="AB4" s="11">
        <f t="shared" si="4"/>
        <v>5</v>
      </c>
      <c r="AC4" s="11">
        <f t="shared" si="4"/>
        <v>5</v>
      </c>
      <c r="AD4">
        <v>6</v>
      </c>
      <c r="AE4">
        <v>7</v>
      </c>
      <c r="AF4">
        <v>5</v>
      </c>
      <c r="AG4">
        <v>9</v>
      </c>
      <c r="AH4">
        <v>6</v>
      </c>
      <c r="AI4">
        <v>7</v>
      </c>
      <c r="AJ4">
        <v>8</v>
      </c>
      <c r="AK4">
        <v>6</v>
      </c>
      <c r="AL4">
        <v>6</v>
      </c>
      <c r="AM4">
        <v>7</v>
      </c>
      <c r="AN4">
        <v>9</v>
      </c>
      <c r="AO4">
        <v>10</v>
      </c>
      <c r="AP4" s="8">
        <f t="shared" ref="AP4:AP12" si="5">AVERAGE(R4:AC4)/5</f>
        <v>0.85</v>
      </c>
      <c r="AQ4">
        <v>8531</v>
      </c>
      <c r="AR4">
        <v>9432</v>
      </c>
      <c r="AS4" s="8">
        <f t="shared" ref="AS4:AS12" si="6">AQ4/AR4</f>
        <v>0.90447413061916881</v>
      </c>
      <c r="AT4" t="e">
        <f t="shared" ref="AT4:AT12" ca="1" si="7">IF(E4&lt;=0,1,_xlfn.CEILING.MATH(E4/0.2,1))</f>
        <v>#REF!</v>
      </c>
      <c r="AU4">
        <f t="shared" ref="AU4:AU12" si="8">IF(AP4&lt;=0,1,_xlfn.CEILING.MATH(AP4/0.2,1))</f>
        <v>5</v>
      </c>
      <c r="AV4">
        <f t="shared" ref="AV4:AV12" si="9">IF(AS4&lt;=0,1,_xlfn.CEILING.MATH(AS4/0.2,1))</f>
        <v>5</v>
      </c>
    </row>
    <row r="5" spans="1:48" x14ac:dyDescent="0.25">
      <c r="A5" t="s">
        <v>42</v>
      </c>
      <c r="B5" s="40">
        <v>44775</v>
      </c>
      <c r="C5" s="40"/>
      <c r="D5" s="1">
        <f t="shared" ca="1" si="2"/>
        <v>73</v>
      </c>
      <c r="E5" s="8" t="e">
        <f ca="1">(#REF!-Sheet2!D5)/#REF!</f>
        <v>#REF!</v>
      </c>
      <c r="F5" s="10">
        <f>(AD5/MAX($AD$5:$AO$5))</f>
        <v>0.44444444444444442</v>
      </c>
      <c r="G5" s="10">
        <f t="shared" ref="G5:Q5" si="10">(AE5/MAX($AD$5:$AO$5))</f>
        <v>0.88888888888888884</v>
      </c>
      <c r="H5" s="10">
        <f t="shared" si="10"/>
        <v>0.22222222222222221</v>
      </c>
      <c r="I5" s="10">
        <f t="shared" si="10"/>
        <v>0.33333333333333331</v>
      </c>
      <c r="J5" s="10">
        <f t="shared" si="10"/>
        <v>1</v>
      </c>
      <c r="K5" s="10">
        <f t="shared" si="10"/>
        <v>0.22222222222222221</v>
      </c>
      <c r="L5" s="10">
        <f t="shared" si="10"/>
        <v>0.55555555555555558</v>
      </c>
      <c r="M5" s="10">
        <f t="shared" si="10"/>
        <v>0.22222222222222221</v>
      </c>
      <c r="N5" s="10">
        <f t="shared" si="10"/>
        <v>0.22222222222222221</v>
      </c>
      <c r="O5" s="10">
        <f t="shared" si="10"/>
        <v>0.55555555555555558</v>
      </c>
      <c r="P5" s="10">
        <f t="shared" si="10"/>
        <v>0.88888888888888884</v>
      </c>
      <c r="Q5" s="10">
        <f t="shared" si="10"/>
        <v>0.22222222222222221</v>
      </c>
      <c r="R5" s="11">
        <f>IF(F5=0,0,IF(F5&lt;(MAX($F$5:$Q$5)/5)*1,1,(IF(F5&lt;(MAX($F$5:$Q$5)/5)*2,2,IF(F5&lt;(MAX($F$5:$Q$5)/5)*3,3,IF(F5&lt;(MAX($F$5:$Q$5)/5)*4,4,5))))))</f>
        <v>3</v>
      </c>
      <c r="S5" s="11">
        <f t="shared" ref="S5:AC5" si="11">IF(G5=0,0,IF(G5&lt;(MAX($F$5:$Q$5)/5)*1,1,(IF(G5&lt;(MAX($F$5:$Q$5)/5)*2,2,IF(G5&lt;(MAX($F$5:$Q$5)/5)*3,3,IF(G5&lt;(MAX($F$5:$Q$5)/5)*4,4,5))))))</f>
        <v>5</v>
      </c>
      <c r="T5" s="11">
        <f t="shared" si="11"/>
        <v>2</v>
      </c>
      <c r="U5" s="11">
        <f t="shared" si="11"/>
        <v>2</v>
      </c>
      <c r="V5" s="11">
        <f t="shared" si="11"/>
        <v>5</v>
      </c>
      <c r="W5" s="11">
        <f t="shared" si="11"/>
        <v>2</v>
      </c>
      <c r="X5" s="11">
        <f t="shared" si="11"/>
        <v>3</v>
      </c>
      <c r="Y5" s="11">
        <f t="shared" si="11"/>
        <v>2</v>
      </c>
      <c r="Z5" s="11">
        <f t="shared" si="11"/>
        <v>2</v>
      </c>
      <c r="AA5" s="11">
        <f t="shared" si="11"/>
        <v>3</v>
      </c>
      <c r="AB5" s="11">
        <f t="shared" si="11"/>
        <v>5</v>
      </c>
      <c r="AC5" s="11">
        <f t="shared" si="11"/>
        <v>2</v>
      </c>
      <c r="AD5">
        <v>4</v>
      </c>
      <c r="AE5">
        <v>8</v>
      </c>
      <c r="AF5">
        <v>2</v>
      </c>
      <c r="AG5">
        <v>3</v>
      </c>
      <c r="AH5">
        <v>9</v>
      </c>
      <c r="AI5">
        <v>2</v>
      </c>
      <c r="AJ5">
        <v>5</v>
      </c>
      <c r="AK5">
        <v>2</v>
      </c>
      <c r="AL5">
        <v>2</v>
      </c>
      <c r="AM5">
        <v>5</v>
      </c>
      <c r="AN5">
        <v>8</v>
      </c>
      <c r="AO5">
        <v>2</v>
      </c>
      <c r="AP5" s="8">
        <f t="shared" si="5"/>
        <v>0.6</v>
      </c>
      <c r="AQ5">
        <v>5638</v>
      </c>
      <c r="AR5">
        <v>8234</v>
      </c>
      <c r="AS5" s="8">
        <f t="shared" si="6"/>
        <v>0.68472188486762209</v>
      </c>
      <c r="AT5" t="e">
        <f t="shared" ca="1" si="7"/>
        <v>#REF!</v>
      </c>
      <c r="AU5">
        <f t="shared" si="8"/>
        <v>3</v>
      </c>
      <c r="AV5">
        <f t="shared" si="9"/>
        <v>4</v>
      </c>
    </row>
    <row r="6" spans="1:48" x14ac:dyDescent="0.25">
      <c r="A6" t="s">
        <v>43</v>
      </c>
      <c r="B6" s="40">
        <v>44754</v>
      </c>
      <c r="C6" s="40"/>
      <c r="D6" s="1">
        <f t="shared" ca="1" si="2"/>
        <v>94</v>
      </c>
      <c r="E6" s="8" t="e">
        <f ca="1">(#REF!-Sheet2!D6)/#REF!</f>
        <v>#REF!</v>
      </c>
      <c r="F6" s="12">
        <f>(AD6/MAX($AD$6:$AO$6))</f>
        <v>0.8</v>
      </c>
      <c r="G6" s="12">
        <f t="shared" ref="G6:Q6" si="12">(AE6/MAX($AD$6:$AO$6))</f>
        <v>0.1</v>
      </c>
      <c r="H6" s="12">
        <f t="shared" si="12"/>
        <v>0.2</v>
      </c>
      <c r="I6" s="12">
        <f t="shared" si="12"/>
        <v>0.4</v>
      </c>
      <c r="J6" s="12">
        <f t="shared" si="12"/>
        <v>0.1</v>
      </c>
      <c r="K6" s="12">
        <f t="shared" si="12"/>
        <v>0.3</v>
      </c>
      <c r="L6" s="12">
        <f t="shared" si="12"/>
        <v>0.9</v>
      </c>
      <c r="M6" s="12">
        <f t="shared" si="12"/>
        <v>0.6</v>
      </c>
      <c r="N6" s="12">
        <f t="shared" si="12"/>
        <v>0.2</v>
      </c>
      <c r="O6" s="12">
        <f t="shared" si="12"/>
        <v>0.9</v>
      </c>
      <c r="P6" s="12">
        <f t="shared" si="12"/>
        <v>0.3</v>
      </c>
      <c r="Q6" s="12">
        <f t="shared" si="12"/>
        <v>1</v>
      </c>
      <c r="R6" s="11">
        <f>IF(F6=0,0,IF(F6&lt;(MAX($F$6:$Q$6)/5)*1,1,(IF(F6&lt;(MAX($F$6:$Q$6)/5)*2,2,IF(F6&lt;(MAX($F$6:$Q$6)/5)*3,3,IF(F6&lt;(MAX($F$6:$Q$6)/5)*4,4,5))))))</f>
        <v>5</v>
      </c>
      <c r="S6" s="11">
        <f t="shared" ref="S6:AC6" si="13">IF(G6=0,0,IF(G6&lt;(MAX($F$6:$Q$6)/5)*1,1,(IF(G6&lt;(MAX($F$6:$Q$6)/5)*2,2,IF(G6&lt;(MAX($F$6:$Q$6)/5)*3,3,IF(G6&lt;(MAX($F$6:$Q$6)/5)*4,4,5))))))</f>
        <v>1</v>
      </c>
      <c r="T6" s="11">
        <f t="shared" si="13"/>
        <v>2</v>
      </c>
      <c r="U6" s="11">
        <f t="shared" si="13"/>
        <v>3</v>
      </c>
      <c r="V6" s="11">
        <f t="shared" si="13"/>
        <v>1</v>
      </c>
      <c r="W6" s="11">
        <f t="shared" si="13"/>
        <v>2</v>
      </c>
      <c r="X6" s="11">
        <f t="shared" si="13"/>
        <v>5</v>
      </c>
      <c r="Y6" s="11">
        <f t="shared" si="13"/>
        <v>4</v>
      </c>
      <c r="Z6" s="11">
        <f t="shared" si="13"/>
        <v>2</v>
      </c>
      <c r="AA6" s="11">
        <f t="shared" si="13"/>
        <v>5</v>
      </c>
      <c r="AB6" s="11">
        <f t="shared" si="13"/>
        <v>2</v>
      </c>
      <c r="AC6" s="11">
        <f t="shared" si="13"/>
        <v>5</v>
      </c>
      <c r="AD6">
        <v>8</v>
      </c>
      <c r="AE6">
        <v>1</v>
      </c>
      <c r="AF6">
        <v>2</v>
      </c>
      <c r="AG6">
        <v>4</v>
      </c>
      <c r="AH6">
        <v>1</v>
      </c>
      <c r="AI6">
        <v>3</v>
      </c>
      <c r="AJ6">
        <v>9</v>
      </c>
      <c r="AK6">
        <v>6</v>
      </c>
      <c r="AL6">
        <v>2</v>
      </c>
      <c r="AM6">
        <v>9</v>
      </c>
      <c r="AN6">
        <v>3</v>
      </c>
      <c r="AO6">
        <v>10</v>
      </c>
      <c r="AP6" s="8">
        <f t="shared" si="5"/>
        <v>0.6166666666666667</v>
      </c>
      <c r="AQ6">
        <v>2389</v>
      </c>
      <c r="AR6">
        <v>9235</v>
      </c>
      <c r="AS6" s="8">
        <f t="shared" si="6"/>
        <v>0.25868976719003789</v>
      </c>
      <c r="AT6" t="e">
        <f t="shared" ca="1" si="7"/>
        <v>#REF!</v>
      </c>
      <c r="AU6">
        <f t="shared" si="8"/>
        <v>4</v>
      </c>
      <c r="AV6">
        <f t="shared" si="9"/>
        <v>2</v>
      </c>
    </row>
    <row r="7" spans="1:48" x14ac:dyDescent="0.25">
      <c r="A7" t="s">
        <v>44</v>
      </c>
      <c r="B7" s="40">
        <v>44624</v>
      </c>
      <c r="C7" s="40"/>
      <c r="D7" s="1">
        <f t="shared" ca="1" si="2"/>
        <v>224</v>
      </c>
      <c r="E7" s="8" t="e">
        <f ca="1">(#REF!-Sheet2!D7)/#REF!</f>
        <v>#REF!</v>
      </c>
      <c r="F7" s="10">
        <f>(AD7/MAX($AD$7:$AO$7))</f>
        <v>0.5</v>
      </c>
      <c r="G7" s="10">
        <f t="shared" ref="G7:Q7" si="14">(AE7/MAX($AD$7:$AO$7))</f>
        <v>0.33333333333333331</v>
      </c>
      <c r="H7" s="10">
        <f t="shared" si="14"/>
        <v>0.33333333333333331</v>
      </c>
      <c r="I7" s="10">
        <f t="shared" si="14"/>
        <v>0.16666666666666666</v>
      </c>
      <c r="J7" s="10">
        <f t="shared" si="14"/>
        <v>0.33333333333333331</v>
      </c>
      <c r="K7" s="10">
        <f t="shared" si="14"/>
        <v>1</v>
      </c>
      <c r="L7" s="10">
        <f t="shared" si="14"/>
        <v>0.33333333333333331</v>
      </c>
      <c r="M7" s="10">
        <f t="shared" si="14"/>
        <v>0.16666666666666666</v>
      </c>
      <c r="N7" s="10">
        <f t="shared" si="14"/>
        <v>0.16666666666666666</v>
      </c>
      <c r="O7" s="10">
        <f t="shared" si="14"/>
        <v>0.16666666666666666</v>
      </c>
      <c r="P7" s="10">
        <f t="shared" si="14"/>
        <v>0.5</v>
      </c>
      <c r="Q7" s="10">
        <f t="shared" si="14"/>
        <v>0.66666666666666663</v>
      </c>
      <c r="R7" s="11">
        <f>IF(F7=0,0,IF(F7&lt;(MAX($F$7:$Q$7)/5)*1,1,(IF(F7&lt;(MAX($F$7:$Q$7)/5)*2,2,IF(F7&lt;(MAX($F$7:$Q$7)/5)*3,3,IF(F7&lt;(MAX($F$7:$Q$7)/5)*4,4,5))))))</f>
        <v>3</v>
      </c>
      <c r="S7" s="11">
        <f t="shared" ref="S7:AC7" si="15">IF(G7=0,0,IF(G7&lt;(MAX($F$7:$Q$7)/5)*1,1,(IF(G7&lt;(MAX($F$7:$Q$7)/5)*2,2,IF(G7&lt;(MAX($F$7:$Q$7)/5)*3,3,IF(G7&lt;(MAX($F$7:$Q$7)/5)*4,4,5))))))</f>
        <v>2</v>
      </c>
      <c r="T7" s="11">
        <f t="shared" si="15"/>
        <v>2</v>
      </c>
      <c r="U7" s="11">
        <f t="shared" si="15"/>
        <v>1</v>
      </c>
      <c r="V7" s="11">
        <f t="shared" si="15"/>
        <v>2</v>
      </c>
      <c r="W7" s="11">
        <f t="shared" si="15"/>
        <v>5</v>
      </c>
      <c r="X7" s="11">
        <f t="shared" si="15"/>
        <v>2</v>
      </c>
      <c r="Y7" s="11">
        <f t="shared" si="15"/>
        <v>1</v>
      </c>
      <c r="Z7" s="11">
        <f t="shared" si="15"/>
        <v>1</v>
      </c>
      <c r="AA7" s="11">
        <f t="shared" si="15"/>
        <v>1</v>
      </c>
      <c r="AB7" s="11">
        <f t="shared" si="15"/>
        <v>3</v>
      </c>
      <c r="AC7" s="11">
        <f t="shared" si="15"/>
        <v>4</v>
      </c>
      <c r="AD7">
        <v>3</v>
      </c>
      <c r="AE7">
        <v>2</v>
      </c>
      <c r="AF7">
        <v>2</v>
      </c>
      <c r="AG7">
        <v>1</v>
      </c>
      <c r="AH7">
        <v>2</v>
      </c>
      <c r="AI7">
        <v>6</v>
      </c>
      <c r="AJ7">
        <v>2</v>
      </c>
      <c r="AK7">
        <v>1</v>
      </c>
      <c r="AL7">
        <v>1</v>
      </c>
      <c r="AM7">
        <v>1</v>
      </c>
      <c r="AN7">
        <v>3</v>
      </c>
      <c r="AO7">
        <v>4</v>
      </c>
      <c r="AP7" s="8">
        <f t="shared" si="5"/>
        <v>0.45</v>
      </c>
      <c r="AQ7">
        <v>5638</v>
      </c>
      <c r="AR7">
        <v>8313</v>
      </c>
      <c r="AS7" s="8">
        <f t="shared" si="6"/>
        <v>0.67821484421989653</v>
      </c>
      <c r="AT7" t="e">
        <f t="shared" ca="1" si="7"/>
        <v>#REF!</v>
      </c>
      <c r="AU7">
        <f t="shared" si="8"/>
        <v>3</v>
      </c>
      <c r="AV7">
        <f t="shared" si="9"/>
        <v>4</v>
      </c>
    </row>
    <row r="8" spans="1:48" x14ac:dyDescent="0.25">
      <c r="A8" t="s">
        <v>45</v>
      </c>
      <c r="B8" s="40">
        <v>44321</v>
      </c>
      <c r="C8" s="40"/>
      <c r="D8" s="1">
        <f t="shared" ca="1" si="2"/>
        <v>527</v>
      </c>
      <c r="E8" s="8" t="e">
        <f ca="1">(#REF!-Sheet2!D8)/#REF!</f>
        <v>#REF!</v>
      </c>
      <c r="F8" s="10">
        <f>(AD8/MAX($AD$8:$AO$8))</f>
        <v>0.33333333333333331</v>
      </c>
      <c r="G8" s="10">
        <f t="shared" ref="G8:Q8" si="16">(AE8/MAX($AD$8:$AO$8))</f>
        <v>0</v>
      </c>
      <c r="H8" s="10">
        <f t="shared" si="16"/>
        <v>0.66666666666666663</v>
      </c>
      <c r="I8" s="10">
        <f t="shared" si="16"/>
        <v>0.33333333333333331</v>
      </c>
      <c r="J8" s="10">
        <f t="shared" si="16"/>
        <v>0</v>
      </c>
      <c r="K8" s="10">
        <f t="shared" si="16"/>
        <v>0</v>
      </c>
      <c r="L8" s="10">
        <f t="shared" si="16"/>
        <v>0</v>
      </c>
      <c r="M8" s="10">
        <f t="shared" si="16"/>
        <v>0.66666666666666663</v>
      </c>
      <c r="N8" s="10">
        <f t="shared" si="16"/>
        <v>1</v>
      </c>
      <c r="O8" s="10">
        <f t="shared" si="16"/>
        <v>0</v>
      </c>
      <c r="P8" s="10">
        <f t="shared" si="16"/>
        <v>0.66666666666666663</v>
      </c>
      <c r="Q8" s="10">
        <f t="shared" si="16"/>
        <v>0.33333333333333331</v>
      </c>
      <c r="R8" s="11">
        <f>IF(F8=0,0,IF(F8&lt;(MAX($F$8:$Q$8)/5)*1,1,(IF(F8&lt;(MAX($F$8:$Q$8)/5)*2,2,IF(F8&lt;(MAX($F$8:$Q$8)/5)*3,3,IF(F8&lt;(MAX($F$8:$Q$8)/5)*4,4,5))))))</f>
        <v>2</v>
      </c>
      <c r="S8" s="11">
        <f t="shared" ref="S8:AC8" si="17">IF(G8=0,0,IF(G8&lt;(MAX($F$8:$Q$8)/5)*1,1,(IF(G8&lt;(MAX($F$8:$Q$8)/5)*2,2,IF(G8&lt;(MAX($F$8:$Q$8)/5)*3,3,IF(G8&lt;(MAX($F$8:$Q$8)/5)*4,4,5))))))</f>
        <v>0</v>
      </c>
      <c r="T8" s="11">
        <f t="shared" si="17"/>
        <v>4</v>
      </c>
      <c r="U8" s="11">
        <f t="shared" si="17"/>
        <v>2</v>
      </c>
      <c r="V8" s="11">
        <f t="shared" si="17"/>
        <v>0</v>
      </c>
      <c r="W8" s="11">
        <f>IF(K8=0,0,IF(K8&lt;(MAX($F$8:$Q$8)/5)*1,1,(IF(K8&lt;(MAX($F$8:$Q$8)/5)*2,2,IF(K8&lt;(MAX($F$8:$Q$8)/5)*3,3,IF(K8&lt;(MAX($F$8:$Q$8)/5)*4,4,5))))))</f>
        <v>0</v>
      </c>
      <c r="X8" s="11">
        <f t="shared" si="17"/>
        <v>0</v>
      </c>
      <c r="Y8" s="11">
        <f t="shared" si="17"/>
        <v>4</v>
      </c>
      <c r="Z8" s="11">
        <f t="shared" si="17"/>
        <v>5</v>
      </c>
      <c r="AA8" s="11">
        <f t="shared" si="17"/>
        <v>0</v>
      </c>
      <c r="AB8" s="11">
        <f t="shared" si="17"/>
        <v>4</v>
      </c>
      <c r="AC8" s="11">
        <f t="shared" si="17"/>
        <v>2</v>
      </c>
      <c r="AD8">
        <v>1</v>
      </c>
      <c r="AE8">
        <v>0</v>
      </c>
      <c r="AF8">
        <v>2</v>
      </c>
      <c r="AG8">
        <v>1</v>
      </c>
      <c r="AH8">
        <v>0</v>
      </c>
      <c r="AI8">
        <v>0</v>
      </c>
      <c r="AJ8">
        <v>0</v>
      </c>
      <c r="AK8">
        <v>2</v>
      </c>
      <c r="AL8">
        <v>3</v>
      </c>
      <c r="AM8">
        <v>0</v>
      </c>
      <c r="AN8">
        <v>2</v>
      </c>
      <c r="AO8">
        <v>1</v>
      </c>
      <c r="AP8" s="8">
        <f t="shared" si="5"/>
        <v>0.38333333333333336</v>
      </c>
      <c r="AQ8">
        <v>1356</v>
      </c>
      <c r="AR8">
        <v>8753</v>
      </c>
      <c r="AS8" s="8">
        <f t="shared" si="6"/>
        <v>0.15491831372100995</v>
      </c>
      <c r="AT8" t="e">
        <f t="shared" ca="1" si="7"/>
        <v>#REF!</v>
      </c>
      <c r="AU8">
        <f t="shared" si="8"/>
        <v>2</v>
      </c>
      <c r="AV8">
        <f t="shared" si="9"/>
        <v>1</v>
      </c>
    </row>
    <row r="9" spans="1:48" x14ac:dyDescent="0.25">
      <c r="A9" t="s">
        <v>46</v>
      </c>
      <c r="B9" s="40">
        <v>44479</v>
      </c>
      <c r="C9" s="40"/>
      <c r="D9" s="1">
        <f t="shared" ca="1" si="2"/>
        <v>369</v>
      </c>
      <c r="E9" s="8" t="e">
        <f ca="1">(#REF!-Sheet2!D9)/#REF!</f>
        <v>#REF!</v>
      </c>
      <c r="F9" s="10">
        <f>(AD9/MAX($AD$9:$AO$9))</f>
        <v>0.88888888888888884</v>
      </c>
      <c r="G9" s="10">
        <f t="shared" ref="G9:Q9" si="18">(AE9/MAX($AD$9:$AO$9))</f>
        <v>0.22222222222222221</v>
      </c>
      <c r="H9" s="10">
        <f t="shared" si="18"/>
        <v>0.77777777777777779</v>
      </c>
      <c r="I9" s="10">
        <f t="shared" si="18"/>
        <v>0</v>
      </c>
      <c r="J9" s="10">
        <f t="shared" si="18"/>
        <v>1</v>
      </c>
      <c r="K9" s="10">
        <f t="shared" si="18"/>
        <v>1</v>
      </c>
      <c r="L9" s="10">
        <f t="shared" si="18"/>
        <v>0.44444444444444442</v>
      </c>
      <c r="M9" s="10">
        <f t="shared" si="18"/>
        <v>0.33333333333333331</v>
      </c>
      <c r="N9" s="10">
        <f t="shared" si="18"/>
        <v>0.44444444444444442</v>
      </c>
      <c r="O9" s="10">
        <f t="shared" si="18"/>
        <v>0.44444444444444442</v>
      </c>
      <c r="P9" s="10">
        <f t="shared" si="18"/>
        <v>1</v>
      </c>
      <c r="Q9" s="10">
        <f t="shared" si="18"/>
        <v>0.44444444444444442</v>
      </c>
      <c r="R9" s="11">
        <f>IF(F9=0,0,IF(F9&lt;(MAX($F$9:$Q$9)/5)*1,1,(IF(F9&lt;(MAX($F$9:$Q$9)/5)*2,2,IF(F9&lt;(MAX($F$9:$Q$9)/5)*3,3,IF(F9&lt;(MAX($F$9:$Q$9)/5)*4,4,5))))))</f>
        <v>5</v>
      </c>
      <c r="S9" s="11">
        <f t="shared" ref="S9:AC9" si="19">IF(G9=0,0,IF(G9&lt;(MAX($F$9:$Q$9)/5)*1,1,(IF(G9&lt;(MAX($F$9:$Q$9)/5)*2,2,IF(G9&lt;(MAX($F$9:$Q$9)/5)*3,3,IF(G9&lt;(MAX($F$9:$Q$9)/5)*4,4,5))))))</f>
        <v>2</v>
      </c>
      <c r="T9" s="11">
        <f t="shared" si="19"/>
        <v>4</v>
      </c>
      <c r="U9" s="11">
        <f t="shared" si="19"/>
        <v>0</v>
      </c>
      <c r="V9" s="11">
        <f t="shared" si="19"/>
        <v>5</v>
      </c>
      <c r="W9" s="11">
        <f t="shared" si="19"/>
        <v>5</v>
      </c>
      <c r="X9" s="11">
        <f t="shared" si="19"/>
        <v>3</v>
      </c>
      <c r="Y9" s="11">
        <f t="shared" si="19"/>
        <v>2</v>
      </c>
      <c r="Z9" s="11">
        <f t="shared" si="19"/>
        <v>3</v>
      </c>
      <c r="AA9" s="11">
        <f t="shared" si="19"/>
        <v>3</v>
      </c>
      <c r="AB9" s="11">
        <f t="shared" si="19"/>
        <v>5</v>
      </c>
      <c r="AC9" s="11">
        <f t="shared" si="19"/>
        <v>3</v>
      </c>
      <c r="AD9">
        <v>8</v>
      </c>
      <c r="AE9">
        <v>2</v>
      </c>
      <c r="AF9">
        <v>7</v>
      </c>
      <c r="AG9">
        <v>0</v>
      </c>
      <c r="AH9">
        <v>9</v>
      </c>
      <c r="AI9">
        <v>9</v>
      </c>
      <c r="AJ9">
        <v>4</v>
      </c>
      <c r="AK9">
        <v>3</v>
      </c>
      <c r="AL9">
        <v>4</v>
      </c>
      <c r="AM9">
        <v>4</v>
      </c>
      <c r="AN9">
        <v>9</v>
      </c>
      <c r="AO9">
        <v>4</v>
      </c>
      <c r="AP9" s="8">
        <f t="shared" si="5"/>
        <v>0.66666666666666674</v>
      </c>
      <c r="AQ9">
        <v>1866</v>
      </c>
      <c r="AR9">
        <v>8965</v>
      </c>
      <c r="AS9" s="8">
        <f t="shared" si="6"/>
        <v>0.20814277746793083</v>
      </c>
      <c r="AT9" t="e">
        <f t="shared" ca="1" si="7"/>
        <v>#REF!</v>
      </c>
      <c r="AU9">
        <f t="shared" si="8"/>
        <v>4</v>
      </c>
      <c r="AV9">
        <f t="shared" si="9"/>
        <v>2</v>
      </c>
    </row>
    <row r="10" spans="1:48" x14ac:dyDescent="0.25">
      <c r="A10" t="s">
        <v>47</v>
      </c>
      <c r="B10" s="40">
        <v>44740</v>
      </c>
      <c r="C10" s="40"/>
      <c r="D10" s="1">
        <f t="shared" ca="1" si="2"/>
        <v>108</v>
      </c>
      <c r="E10" s="8" t="e">
        <f ca="1">(#REF!-Sheet2!D10)/#REF!</f>
        <v>#REF!</v>
      </c>
      <c r="F10" s="10">
        <f>(AD10/MAX($AD$10:$AO$10))</f>
        <v>0.625</v>
      </c>
      <c r="G10" s="10">
        <f t="shared" ref="G10:Q10" si="20">(AE10/MAX($AD$10:$AO$10))</f>
        <v>0.25</v>
      </c>
      <c r="H10" s="10">
        <f t="shared" si="20"/>
        <v>0.25</v>
      </c>
      <c r="I10" s="10">
        <f t="shared" si="20"/>
        <v>0.25</v>
      </c>
      <c r="J10" s="10">
        <f t="shared" si="20"/>
        <v>0.25</v>
      </c>
      <c r="K10" s="10">
        <f t="shared" si="20"/>
        <v>0.125</v>
      </c>
      <c r="L10" s="10">
        <f t="shared" si="20"/>
        <v>0.5</v>
      </c>
      <c r="M10" s="10">
        <f t="shared" si="20"/>
        <v>1</v>
      </c>
      <c r="N10" s="10">
        <f t="shared" si="20"/>
        <v>0.875</v>
      </c>
      <c r="O10" s="10">
        <f t="shared" si="20"/>
        <v>0.625</v>
      </c>
      <c r="P10" s="10">
        <f t="shared" si="20"/>
        <v>0.875</v>
      </c>
      <c r="Q10" s="10">
        <f t="shared" si="20"/>
        <v>1</v>
      </c>
      <c r="R10" s="11">
        <f>IF(F10=0,0,IF(F10&lt;(MAX($F$10:$Q$10)/5)*1,1,(IF(F10&lt;(MAX($F$10:$Q$10)/5)*2,2,IF(F10&lt;(MAX($F$10:$Q$10)/5)*3,3,IF(F10&lt;(MAX($F$10:$Q$10)/5)*4,4,5))))))</f>
        <v>4</v>
      </c>
      <c r="S10" s="11">
        <f t="shared" ref="S10:AC10" si="21">IF(G10=0,0,IF(G10&lt;(MAX($F$10:$Q$10)/5)*1,1,(IF(G10&lt;(MAX($F$10:$Q$10)/5)*2,2,IF(G10&lt;(MAX($F$10:$Q$10)/5)*3,3,IF(G10&lt;(MAX($F$10:$Q$10)/5)*4,4,5))))))</f>
        <v>2</v>
      </c>
      <c r="T10" s="11">
        <f t="shared" si="21"/>
        <v>2</v>
      </c>
      <c r="U10" s="11">
        <f t="shared" si="21"/>
        <v>2</v>
      </c>
      <c r="V10" s="11">
        <f t="shared" si="21"/>
        <v>2</v>
      </c>
      <c r="W10" s="11">
        <f t="shared" si="21"/>
        <v>1</v>
      </c>
      <c r="X10" s="11">
        <f t="shared" si="21"/>
        <v>3</v>
      </c>
      <c r="Y10" s="11">
        <f t="shared" si="21"/>
        <v>5</v>
      </c>
      <c r="Z10" s="11">
        <f t="shared" si="21"/>
        <v>5</v>
      </c>
      <c r="AA10" s="11">
        <f t="shared" si="21"/>
        <v>4</v>
      </c>
      <c r="AB10" s="11">
        <f t="shared" si="21"/>
        <v>5</v>
      </c>
      <c r="AC10" s="11">
        <f t="shared" si="21"/>
        <v>5</v>
      </c>
      <c r="AD10">
        <v>5</v>
      </c>
      <c r="AE10">
        <v>2</v>
      </c>
      <c r="AF10">
        <v>2</v>
      </c>
      <c r="AG10">
        <v>2</v>
      </c>
      <c r="AH10">
        <v>2</v>
      </c>
      <c r="AI10">
        <v>1</v>
      </c>
      <c r="AJ10">
        <v>4</v>
      </c>
      <c r="AK10">
        <v>8</v>
      </c>
      <c r="AL10">
        <v>7</v>
      </c>
      <c r="AM10">
        <v>5</v>
      </c>
      <c r="AN10">
        <v>7</v>
      </c>
      <c r="AO10">
        <v>8</v>
      </c>
      <c r="AP10" s="8">
        <f t="shared" si="5"/>
        <v>0.66666666666666674</v>
      </c>
      <c r="AQ10">
        <v>1687</v>
      </c>
      <c r="AR10">
        <v>9126</v>
      </c>
      <c r="AS10" s="8">
        <f t="shared" si="6"/>
        <v>0.18485645408722332</v>
      </c>
      <c r="AT10" t="e">
        <f t="shared" ca="1" si="7"/>
        <v>#REF!</v>
      </c>
      <c r="AU10">
        <f t="shared" si="8"/>
        <v>4</v>
      </c>
      <c r="AV10">
        <f t="shared" si="9"/>
        <v>1</v>
      </c>
    </row>
    <row r="11" spans="1:48" x14ac:dyDescent="0.25">
      <c r="A11" t="s">
        <v>48</v>
      </c>
      <c r="B11" s="40">
        <v>44592</v>
      </c>
      <c r="C11" s="40"/>
      <c r="D11" s="1">
        <f t="shared" ca="1" si="2"/>
        <v>256</v>
      </c>
      <c r="E11" s="8" t="e">
        <f ca="1">(#REF!-Sheet2!D11)/#REF!</f>
        <v>#REF!</v>
      </c>
      <c r="F11" s="10">
        <f>(AD11/MAX($AD$11:$AO$11))</f>
        <v>0</v>
      </c>
      <c r="G11" s="10">
        <f t="shared" ref="G11:Q11" si="22">(AE11/MAX($AD$11:$AO$11))</f>
        <v>0.875</v>
      </c>
      <c r="H11" s="10">
        <f t="shared" si="22"/>
        <v>0.125</v>
      </c>
      <c r="I11" s="10">
        <f t="shared" si="22"/>
        <v>0</v>
      </c>
      <c r="J11" s="10">
        <f t="shared" si="22"/>
        <v>0.75</v>
      </c>
      <c r="K11" s="10">
        <f t="shared" si="22"/>
        <v>0.75</v>
      </c>
      <c r="L11" s="10">
        <f t="shared" si="22"/>
        <v>0.625</v>
      </c>
      <c r="M11" s="10">
        <f t="shared" si="22"/>
        <v>0.875</v>
      </c>
      <c r="N11" s="10">
        <f t="shared" si="22"/>
        <v>1</v>
      </c>
      <c r="O11" s="10">
        <f t="shared" si="22"/>
        <v>1</v>
      </c>
      <c r="P11" s="10">
        <f t="shared" si="22"/>
        <v>0.625</v>
      </c>
      <c r="Q11" s="10">
        <f t="shared" si="22"/>
        <v>0.375</v>
      </c>
      <c r="R11" s="11">
        <f>IF(F11=0,0,IF(F11&lt;(MAX($F$11:$Q$11)/5)*1,1,(IF(F11&lt;(MAX($F$11:$Q$11)/5)*2,2,IF(F11&lt;(MAX($F$11:$Q$11)/5)*3,3,IF(F11&lt;(MAX($F$11:$Q$11)/5)*4,4,5))))))</f>
        <v>0</v>
      </c>
      <c r="S11" s="11">
        <f t="shared" ref="S11:AC11" si="23">IF(G11=0,0,IF(G11&lt;(MAX($F$11:$Q$11)/5)*1,1,(IF(G11&lt;(MAX($F$11:$Q$11)/5)*2,2,IF(G11&lt;(MAX($F$11:$Q$11)/5)*3,3,IF(G11&lt;(MAX($F$11:$Q$11)/5)*4,4,5))))))</f>
        <v>5</v>
      </c>
      <c r="T11" s="11">
        <f t="shared" si="23"/>
        <v>1</v>
      </c>
      <c r="U11" s="11">
        <f t="shared" si="23"/>
        <v>0</v>
      </c>
      <c r="V11" s="11">
        <f t="shared" si="23"/>
        <v>4</v>
      </c>
      <c r="W11" s="11">
        <f t="shared" si="23"/>
        <v>4</v>
      </c>
      <c r="X11" s="11">
        <f t="shared" si="23"/>
        <v>4</v>
      </c>
      <c r="Y11" s="11">
        <f t="shared" si="23"/>
        <v>5</v>
      </c>
      <c r="Z11" s="11">
        <f t="shared" si="23"/>
        <v>5</v>
      </c>
      <c r="AA11" s="11">
        <f t="shared" si="23"/>
        <v>5</v>
      </c>
      <c r="AB11" s="11">
        <f t="shared" si="23"/>
        <v>4</v>
      </c>
      <c r="AC11" s="11">
        <f t="shared" si="23"/>
        <v>2</v>
      </c>
      <c r="AD11">
        <v>0</v>
      </c>
      <c r="AE11">
        <v>7</v>
      </c>
      <c r="AF11">
        <v>1</v>
      </c>
      <c r="AG11">
        <v>0</v>
      </c>
      <c r="AH11">
        <v>6</v>
      </c>
      <c r="AI11">
        <v>6</v>
      </c>
      <c r="AJ11">
        <v>5</v>
      </c>
      <c r="AK11">
        <v>7</v>
      </c>
      <c r="AL11">
        <v>8</v>
      </c>
      <c r="AM11">
        <v>8</v>
      </c>
      <c r="AN11">
        <v>5</v>
      </c>
      <c r="AO11">
        <v>3</v>
      </c>
      <c r="AP11" s="8">
        <f t="shared" si="5"/>
        <v>0.65</v>
      </c>
      <c r="AQ11">
        <v>4953</v>
      </c>
      <c r="AR11">
        <v>9437</v>
      </c>
      <c r="AS11" s="8">
        <f t="shared" si="6"/>
        <v>0.52484899862244361</v>
      </c>
      <c r="AT11" t="e">
        <f t="shared" ca="1" si="7"/>
        <v>#REF!</v>
      </c>
      <c r="AU11">
        <f t="shared" si="8"/>
        <v>4</v>
      </c>
      <c r="AV11">
        <f t="shared" si="9"/>
        <v>3</v>
      </c>
    </row>
    <row r="12" spans="1:48" x14ac:dyDescent="0.25">
      <c r="A12" t="s">
        <v>49</v>
      </c>
      <c r="B12" s="40">
        <v>44535</v>
      </c>
      <c r="C12" s="40"/>
      <c r="D12" s="1">
        <f t="shared" ca="1" si="2"/>
        <v>313</v>
      </c>
      <c r="E12" s="8" t="e">
        <f ca="1">(#REF!-Sheet2!D12)/#REF!</f>
        <v>#REF!</v>
      </c>
      <c r="F12" s="10">
        <f>(AD12/MAX($AD$12:$AO$12))</f>
        <v>0.88888888888888884</v>
      </c>
      <c r="G12" s="10">
        <f t="shared" ref="G12:Q12" si="24">(AE12/MAX($AD$12:$AO$12))</f>
        <v>0</v>
      </c>
      <c r="H12" s="10">
        <f t="shared" si="24"/>
        <v>0.1111111111111111</v>
      </c>
      <c r="I12" s="10">
        <f t="shared" si="24"/>
        <v>0</v>
      </c>
      <c r="J12" s="10">
        <f t="shared" si="24"/>
        <v>0.77777777777777779</v>
      </c>
      <c r="K12" s="10">
        <f t="shared" si="24"/>
        <v>0.1111111111111111</v>
      </c>
      <c r="L12" s="10">
        <f t="shared" si="24"/>
        <v>0.1111111111111111</v>
      </c>
      <c r="M12" s="10">
        <f t="shared" si="24"/>
        <v>0.22222222222222221</v>
      </c>
      <c r="N12" s="10">
        <f t="shared" si="24"/>
        <v>0</v>
      </c>
      <c r="O12" s="10">
        <f t="shared" si="24"/>
        <v>0.55555555555555558</v>
      </c>
      <c r="P12" s="10">
        <f t="shared" si="24"/>
        <v>1</v>
      </c>
      <c r="Q12" s="10">
        <f t="shared" si="24"/>
        <v>0.77777777777777779</v>
      </c>
      <c r="R12" s="11">
        <f>IF(F12=0,0,IF(F12&lt;(MAX($F$12:$Q$12)/5)*1,1,(IF(F12&lt;(MAX($F$12:$Q$12)/5)*2,2,IF(F12&lt;(MAX($F$12:$Q$12)/5)*3,3,IF(F12&lt;(MAX($F$12:$Q$12)/5)*4,4,5))))))</f>
        <v>5</v>
      </c>
      <c r="S12" s="11">
        <f t="shared" ref="S12:AC12" si="25">IF(G12=0,0,IF(G12&lt;(MAX($F$12:$Q$12)/5)*1,1,(IF(G12&lt;(MAX($F$12:$Q$12)/5)*2,2,IF(G12&lt;(MAX($F$12:$Q$12)/5)*3,3,IF(G12&lt;(MAX($F$12:$Q$12)/5)*4,4,5))))))</f>
        <v>0</v>
      </c>
      <c r="T12" s="11">
        <f t="shared" si="25"/>
        <v>1</v>
      </c>
      <c r="U12" s="11">
        <f t="shared" si="25"/>
        <v>0</v>
      </c>
      <c r="V12" s="11">
        <f t="shared" si="25"/>
        <v>4</v>
      </c>
      <c r="W12" s="11">
        <f t="shared" si="25"/>
        <v>1</v>
      </c>
      <c r="X12" s="11">
        <f t="shared" si="25"/>
        <v>1</v>
      </c>
      <c r="Y12" s="11">
        <f t="shared" si="25"/>
        <v>2</v>
      </c>
      <c r="Z12" s="11">
        <f t="shared" si="25"/>
        <v>0</v>
      </c>
      <c r="AA12" s="11">
        <f t="shared" si="25"/>
        <v>3</v>
      </c>
      <c r="AB12" s="11">
        <f t="shared" si="25"/>
        <v>5</v>
      </c>
      <c r="AC12" s="11">
        <f t="shared" si="25"/>
        <v>4</v>
      </c>
      <c r="AD12">
        <v>8</v>
      </c>
      <c r="AE12">
        <v>0</v>
      </c>
      <c r="AF12">
        <v>1</v>
      </c>
      <c r="AG12">
        <v>0</v>
      </c>
      <c r="AH12">
        <v>7</v>
      </c>
      <c r="AI12">
        <v>1</v>
      </c>
      <c r="AJ12">
        <v>1</v>
      </c>
      <c r="AK12">
        <v>2</v>
      </c>
      <c r="AL12">
        <v>0</v>
      </c>
      <c r="AM12">
        <v>5</v>
      </c>
      <c r="AN12">
        <v>9</v>
      </c>
      <c r="AO12">
        <v>7</v>
      </c>
      <c r="AP12" s="8">
        <f t="shared" si="5"/>
        <v>0.43333333333333329</v>
      </c>
      <c r="AQ12">
        <v>3594</v>
      </c>
      <c r="AR12">
        <v>9523</v>
      </c>
      <c r="AS12" s="8">
        <f t="shared" si="6"/>
        <v>0.37740207917673002</v>
      </c>
      <c r="AT12" t="e">
        <f t="shared" ca="1" si="7"/>
        <v>#REF!</v>
      </c>
      <c r="AU12">
        <f t="shared" si="8"/>
        <v>3</v>
      </c>
      <c r="AV12">
        <f t="shared" si="9"/>
        <v>2</v>
      </c>
    </row>
    <row r="13" spans="1:48" x14ac:dyDescent="0.25">
      <c r="A13" s="2"/>
      <c r="B13" s="39"/>
      <c r="C13" s="39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8" x14ac:dyDescent="0.25">
      <c r="A14" s="2"/>
      <c r="B14" s="39"/>
      <c r="C14" s="39"/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8" x14ac:dyDescent="0.25">
      <c r="A15" s="2"/>
      <c r="B15" s="39"/>
      <c r="C15" s="39"/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5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8" x14ac:dyDescent="0.25">
      <c r="A16" s="2"/>
      <c r="B16" s="39"/>
      <c r="C16" s="39"/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 s="2"/>
      <c r="B17" s="39"/>
      <c r="C17" s="39"/>
      <c r="D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2"/>
      <c r="B18" s="39"/>
      <c r="C18" s="39"/>
      <c r="D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2"/>
      <c r="B19" s="39"/>
      <c r="C19" s="39"/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39"/>
      <c r="C20" s="39"/>
      <c r="D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2"/>
      <c r="B21" s="39"/>
      <c r="C21" s="39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2"/>
      <c r="B22" s="39"/>
      <c r="C22" s="39"/>
      <c r="D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</sheetData>
  <mergeCells count="26">
    <mergeCell ref="A1:A2"/>
    <mergeCell ref="B1:E1"/>
    <mergeCell ref="B3:C3"/>
    <mergeCell ref="B4:C4"/>
    <mergeCell ref="B5:C5"/>
    <mergeCell ref="B19:C19"/>
    <mergeCell ref="B20:C20"/>
    <mergeCell ref="B21:C21"/>
    <mergeCell ref="B22:C22"/>
    <mergeCell ref="B12:C12"/>
    <mergeCell ref="B13:C13"/>
    <mergeCell ref="B14:C14"/>
    <mergeCell ref="B15:C15"/>
    <mergeCell ref="B16:C16"/>
    <mergeCell ref="B17:C17"/>
    <mergeCell ref="F1:Q1"/>
    <mergeCell ref="R1:AC1"/>
    <mergeCell ref="AD1:AO1"/>
    <mergeCell ref="AT1:AV1"/>
    <mergeCell ref="B18:C18"/>
    <mergeCell ref="B6:C6"/>
    <mergeCell ref="B7:C7"/>
    <mergeCell ref="B8:C8"/>
    <mergeCell ref="B9:C9"/>
    <mergeCell ref="B10:C10"/>
    <mergeCell ref="B11:C11"/>
  </mergeCells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5FFD-BBA0-42EA-928A-7CFEC23D8C6B}">
  <dimension ref="A1:I213"/>
  <sheetViews>
    <sheetView zoomScale="80" zoomScaleNormal="80" workbookViewId="0">
      <selection activeCell="B4" sqref="B4"/>
    </sheetView>
  </sheetViews>
  <sheetFormatPr defaultRowHeight="13.8" x14ac:dyDescent="0.25"/>
  <cols>
    <col min="1" max="1" width="10.09765625" bestFit="1" customWidth="1"/>
    <col min="2" max="12" width="10.5" customWidth="1"/>
  </cols>
  <sheetData>
    <row r="1" spans="1:9" ht="21" customHeight="1" x14ac:dyDescent="0.25">
      <c r="A1" s="16" t="s">
        <v>69</v>
      </c>
      <c r="B1" s="38" t="s">
        <v>76</v>
      </c>
      <c r="C1" s="38"/>
      <c r="D1" s="38" t="s">
        <v>77</v>
      </c>
      <c r="E1" s="38"/>
      <c r="F1" s="38" t="s">
        <v>78</v>
      </c>
      <c r="G1" s="38"/>
      <c r="H1" s="38" t="s">
        <v>79</v>
      </c>
      <c r="I1" s="38"/>
    </row>
    <row r="2" spans="1:9" x14ac:dyDescent="0.25">
      <c r="A2" s="29" t="s">
        <v>88</v>
      </c>
      <c r="B2" s="36">
        <v>43831</v>
      </c>
      <c r="C2">
        <v>58.41</v>
      </c>
    </row>
    <row r="3" spans="1:9" x14ac:dyDescent="0.25">
      <c r="A3" s="29" t="s">
        <v>88</v>
      </c>
      <c r="B3" s="36">
        <v>43834</v>
      </c>
      <c r="C3">
        <v>303.63</v>
      </c>
      <c r="D3" s="17"/>
    </row>
    <row r="4" spans="1:9" x14ac:dyDescent="0.25">
      <c r="A4" s="29" t="s">
        <v>88</v>
      </c>
      <c r="B4" s="36">
        <v>43843</v>
      </c>
      <c r="C4">
        <v>82.84</v>
      </c>
      <c r="F4" s="17"/>
    </row>
    <row r="5" spans="1:9" x14ac:dyDescent="0.25">
      <c r="A5" s="29" t="s">
        <v>88</v>
      </c>
      <c r="B5" s="36">
        <v>43846</v>
      </c>
      <c r="C5">
        <v>95.58</v>
      </c>
      <c r="H5" s="17"/>
    </row>
    <row r="6" spans="1:9" x14ac:dyDescent="0.25">
      <c r="A6" s="29" t="s">
        <v>88</v>
      </c>
      <c r="B6" s="36">
        <v>43849</v>
      </c>
      <c r="C6">
        <v>520.01</v>
      </c>
      <c r="F6" s="17"/>
    </row>
    <row r="7" spans="1:9" x14ac:dyDescent="0.25">
      <c r="A7" s="29" t="s">
        <v>89</v>
      </c>
      <c r="D7" s="36">
        <v>43837</v>
      </c>
      <c r="E7">
        <v>108.46</v>
      </c>
    </row>
    <row r="8" spans="1:9" x14ac:dyDescent="0.25">
      <c r="A8" s="29" t="s">
        <v>90</v>
      </c>
      <c r="B8" s="36"/>
      <c r="F8" s="36">
        <v>43840</v>
      </c>
      <c r="G8">
        <v>153.34</v>
      </c>
    </row>
    <row r="9" spans="1:9" x14ac:dyDescent="0.25">
      <c r="A9" s="29" t="s">
        <v>90</v>
      </c>
      <c r="B9" s="36"/>
      <c r="F9" s="36">
        <v>43855</v>
      </c>
      <c r="G9">
        <v>177</v>
      </c>
    </row>
    <row r="10" spans="1:9" x14ac:dyDescent="0.25">
      <c r="A10" s="29" t="s">
        <v>71</v>
      </c>
      <c r="B10" s="36"/>
      <c r="D10" s="17"/>
    </row>
    <row r="11" spans="1:9" x14ac:dyDescent="0.25">
      <c r="A11" s="29" t="s">
        <v>73</v>
      </c>
      <c r="B11" s="36"/>
      <c r="H11" s="17"/>
    </row>
    <row r="12" spans="1:9" x14ac:dyDescent="0.25">
      <c r="A12" s="29" t="s">
        <v>70</v>
      </c>
      <c r="B12" s="17"/>
    </row>
    <row r="13" spans="1:9" x14ac:dyDescent="0.25">
      <c r="A13" s="29" t="s">
        <v>73</v>
      </c>
      <c r="H13" s="17"/>
    </row>
    <row r="14" spans="1:9" x14ac:dyDescent="0.25">
      <c r="A14" s="29" t="s">
        <v>72</v>
      </c>
      <c r="F14" s="17"/>
    </row>
    <row r="15" spans="1:9" x14ac:dyDescent="0.25">
      <c r="A15" s="29" t="s">
        <v>70</v>
      </c>
      <c r="B15" s="17"/>
    </row>
    <row r="16" spans="1:9" x14ac:dyDescent="0.25">
      <c r="A16" s="29" t="s">
        <v>71</v>
      </c>
      <c r="D16" s="17"/>
    </row>
    <row r="17" spans="1:8" x14ac:dyDescent="0.25">
      <c r="A17" s="29" t="s">
        <v>70</v>
      </c>
      <c r="B17" s="17"/>
    </row>
    <row r="18" spans="1:8" x14ac:dyDescent="0.25">
      <c r="A18" s="29" t="s">
        <v>71</v>
      </c>
      <c r="D18" s="17"/>
    </row>
    <row r="19" spans="1:8" x14ac:dyDescent="0.25">
      <c r="A19" s="29" t="s">
        <v>72</v>
      </c>
      <c r="F19" s="17"/>
    </row>
    <row r="20" spans="1:8" x14ac:dyDescent="0.25">
      <c r="A20" s="29" t="s">
        <v>70</v>
      </c>
      <c r="B20" s="17"/>
    </row>
    <row r="21" spans="1:8" x14ac:dyDescent="0.25">
      <c r="A21" s="29" t="s">
        <v>71</v>
      </c>
      <c r="D21" s="17"/>
    </row>
    <row r="22" spans="1:8" x14ac:dyDescent="0.25">
      <c r="A22" s="29" t="s">
        <v>72</v>
      </c>
      <c r="F22" s="17"/>
    </row>
    <row r="23" spans="1:8" x14ac:dyDescent="0.25">
      <c r="A23" s="29" t="s">
        <v>72</v>
      </c>
      <c r="F23" s="17"/>
    </row>
    <row r="24" spans="1:8" x14ac:dyDescent="0.25">
      <c r="A24" s="29" t="s">
        <v>71</v>
      </c>
      <c r="D24" s="17"/>
    </row>
    <row r="25" spans="1:8" x14ac:dyDescent="0.25">
      <c r="A25" s="29" t="s">
        <v>72</v>
      </c>
      <c r="F25" s="17"/>
    </row>
    <row r="26" spans="1:8" x14ac:dyDescent="0.25">
      <c r="A26" s="29" t="s">
        <v>73</v>
      </c>
      <c r="H26" s="17"/>
    </row>
    <row r="27" spans="1:8" x14ac:dyDescent="0.25">
      <c r="A27" s="29" t="s">
        <v>90</v>
      </c>
      <c r="F27" s="36">
        <v>43858</v>
      </c>
      <c r="G27">
        <v>37.800000000000004</v>
      </c>
      <c r="H27" s="17"/>
    </row>
    <row r="28" spans="1:8" x14ac:dyDescent="0.25">
      <c r="A28" s="29" t="s">
        <v>89</v>
      </c>
      <c r="D28" s="36">
        <v>43852</v>
      </c>
      <c r="E28">
        <v>90.27</v>
      </c>
    </row>
    <row r="29" spans="1:8" x14ac:dyDescent="0.25">
      <c r="A29" s="29" t="s">
        <v>88</v>
      </c>
      <c r="B29" s="36">
        <v>43861</v>
      </c>
      <c r="C29">
        <v>78.48</v>
      </c>
      <c r="H29" s="17"/>
    </row>
    <row r="30" spans="1:8" x14ac:dyDescent="0.25">
      <c r="A30" s="30" t="s">
        <v>88</v>
      </c>
      <c r="B30" s="36">
        <v>43864</v>
      </c>
      <c r="C30">
        <v>57.97</v>
      </c>
    </row>
    <row r="31" spans="1:8" x14ac:dyDescent="0.25">
      <c r="A31" s="30" t="s">
        <v>88</v>
      </c>
      <c r="B31" s="36">
        <v>43867</v>
      </c>
      <c r="C31">
        <v>97.72</v>
      </c>
      <c r="D31" s="17"/>
    </row>
    <row r="32" spans="1:8" x14ac:dyDescent="0.25">
      <c r="A32" s="30" t="s">
        <v>88</v>
      </c>
      <c r="B32" s="36">
        <v>43879</v>
      </c>
      <c r="C32">
        <v>93.739999999999981</v>
      </c>
      <c r="F32" s="17"/>
    </row>
    <row r="33" spans="1:8" x14ac:dyDescent="0.25">
      <c r="A33" s="30" t="s">
        <v>88</v>
      </c>
      <c r="B33" s="36">
        <v>43882</v>
      </c>
      <c r="C33">
        <v>349.32</v>
      </c>
      <c r="H33" s="17"/>
    </row>
    <row r="34" spans="1:8" x14ac:dyDescent="0.25">
      <c r="A34" s="30" t="s">
        <v>89</v>
      </c>
      <c r="D34" s="36">
        <v>43870</v>
      </c>
      <c r="E34">
        <v>77.88</v>
      </c>
      <c r="F34" s="17"/>
    </row>
    <row r="35" spans="1:8" x14ac:dyDescent="0.25">
      <c r="A35" s="30" t="s">
        <v>89</v>
      </c>
      <c r="B35" s="17"/>
      <c r="D35" s="36">
        <v>43885</v>
      </c>
      <c r="E35">
        <v>78.540000000000006</v>
      </c>
    </row>
    <row r="36" spans="1:8" x14ac:dyDescent="0.25">
      <c r="A36" s="30" t="s">
        <v>89</v>
      </c>
      <c r="D36" s="36">
        <v>43888</v>
      </c>
      <c r="E36">
        <v>93.72</v>
      </c>
    </row>
    <row r="37" spans="1:8" x14ac:dyDescent="0.25">
      <c r="A37" s="30" t="s">
        <v>90</v>
      </c>
      <c r="B37" s="17"/>
      <c r="F37" s="36">
        <v>43873</v>
      </c>
      <c r="G37">
        <v>40.71</v>
      </c>
    </row>
    <row r="38" spans="1:8" x14ac:dyDescent="0.25">
      <c r="A38" s="30" t="s">
        <v>90</v>
      </c>
      <c r="D38" s="17"/>
      <c r="F38" s="36">
        <v>43876</v>
      </c>
      <c r="G38">
        <v>36.450000000000003</v>
      </c>
    </row>
    <row r="39" spans="1:8" x14ac:dyDescent="0.25">
      <c r="A39" s="30" t="s">
        <v>73</v>
      </c>
      <c r="F39" s="36"/>
      <c r="H39" s="17"/>
    </row>
    <row r="40" spans="1:8" x14ac:dyDescent="0.25">
      <c r="A40" s="30" t="s">
        <v>70</v>
      </c>
      <c r="B40" s="17"/>
    </row>
    <row r="41" spans="1:8" x14ac:dyDescent="0.25">
      <c r="A41" s="30" t="s">
        <v>73</v>
      </c>
      <c r="H41" s="17"/>
    </row>
    <row r="42" spans="1:8" x14ac:dyDescent="0.25">
      <c r="A42" s="30" t="s">
        <v>72</v>
      </c>
      <c r="F42" s="17"/>
    </row>
    <row r="43" spans="1:8" x14ac:dyDescent="0.25">
      <c r="A43" s="30" t="s">
        <v>70</v>
      </c>
      <c r="B43" s="17"/>
    </row>
    <row r="44" spans="1:8" x14ac:dyDescent="0.25">
      <c r="A44" s="30" t="s">
        <v>71</v>
      </c>
      <c r="D44" s="17"/>
    </row>
    <row r="45" spans="1:8" x14ac:dyDescent="0.25">
      <c r="A45" s="30" t="s">
        <v>70</v>
      </c>
      <c r="B45" s="17"/>
    </row>
    <row r="46" spans="1:8" x14ac:dyDescent="0.25">
      <c r="A46" s="30" t="s">
        <v>71</v>
      </c>
      <c r="D46" s="17"/>
    </row>
    <row r="47" spans="1:8" x14ac:dyDescent="0.25">
      <c r="A47" s="30" t="s">
        <v>72</v>
      </c>
      <c r="F47" s="17"/>
    </row>
    <row r="48" spans="1:8" x14ac:dyDescent="0.25">
      <c r="A48" s="30" t="s">
        <v>72</v>
      </c>
      <c r="F48" s="17"/>
    </row>
    <row r="49" spans="1:8" x14ac:dyDescent="0.25">
      <c r="A49" s="30" t="s">
        <v>71</v>
      </c>
      <c r="D49" s="17"/>
    </row>
    <row r="50" spans="1:8" x14ac:dyDescent="0.25">
      <c r="A50" s="30" t="s">
        <v>72</v>
      </c>
      <c r="F50" s="17"/>
    </row>
    <row r="51" spans="1:8" x14ac:dyDescent="0.25">
      <c r="A51" s="30" t="s">
        <v>73</v>
      </c>
      <c r="H51" s="17"/>
    </row>
    <row r="52" spans="1:8" x14ac:dyDescent="0.25">
      <c r="A52" s="30" t="s">
        <v>73</v>
      </c>
      <c r="H52" s="17"/>
    </row>
    <row r="53" spans="1:8" x14ac:dyDescent="0.25">
      <c r="A53" s="30" t="s">
        <v>71</v>
      </c>
      <c r="D53" s="17"/>
    </row>
    <row r="54" spans="1:8" x14ac:dyDescent="0.25">
      <c r="A54" s="30" t="s">
        <v>73</v>
      </c>
      <c r="H54" s="17"/>
    </row>
    <row r="55" spans="1:8" x14ac:dyDescent="0.25">
      <c r="A55" s="30" t="s">
        <v>70</v>
      </c>
      <c r="B55" s="17"/>
    </row>
    <row r="56" spans="1:8" x14ac:dyDescent="0.25">
      <c r="A56" s="30" t="s">
        <v>71</v>
      </c>
      <c r="D56" s="17"/>
    </row>
    <row r="57" spans="1:8" x14ac:dyDescent="0.25">
      <c r="A57" s="30" t="s">
        <v>72</v>
      </c>
      <c r="F57" s="17"/>
    </row>
    <row r="58" spans="1:8" x14ac:dyDescent="0.25">
      <c r="A58" s="30" t="s">
        <v>73</v>
      </c>
      <c r="H58" s="17"/>
    </row>
    <row r="59" spans="1:8" x14ac:dyDescent="0.25">
      <c r="A59" s="30" t="s">
        <v>72</v>
      </c>
      <c r="F59" s="17"/>
    </row>
    <row r="60" spans="1:8" x14ac:dyDescent="0.25">
      <c r="A60" s="30" t="s">
        <v>70</v>
      </c>
      <c r="B60" s="17"/>
    </row>
    <row r="61" spans="1:8" x14ac:dyDescent="0.25">
      <c r="A61" s="29" t="s">
        <v>88</v>
      </c>
      <c r="B61" s="36">
        <v>43898</v>
      </c>
      <c r="C61">
        <v>107.97</v>
      </c>
    </row>
    <row r="62" spans="1:8" x14ac:dyDescent="0.25">
      <c r="A62" s="29" t="s">
        <v>88</v>
      </c>
      <c r="B62" s="36">
        <v>43901</v>
      </c>
      <c r="C62">
        <v>139.6</v>
      </c>
      <c r="D62" s="17"/>
    </row>
    <row r="63" spans="1:8" x14ac:dyDescent="0.25">
      <c r="A63" s="29" t="s">
        <v>88</v>
      </c>
      <c r="B63" s="36">
        <v>43916</v>
      </c>
      <c r="C63">
        <v>192.61</v>
      </c>
      <c r="H63" s="17"/>
    </row>
    <row r="64" spans="1:8" x14ac:dyDescent="0.25">
      <c r="A64" s="29" t="s">
        <v>88</v>
      </c>
      <c r="B64" s="36">
        <v>43919</v>
      </c>
      <c r="C64">
        <v>548.12</v>
      </c>
    </row>
    <row r="65" spans="1:8" x14ac:dyDescent="0.25">
      <c r="A65" s="29" t="s">
        <v>89</v>
      </c>
      <c r="D65" s="36">
        <v>43904</v>
      </c>
      <c r="E65">
        <v>160.82</v>
      </c>
      <c r="H65" s="17"/>
    </row>
    <row r="66" spans="1:8" x14ac:dyDescent="0.25">
      <c r="A66" s="29" t="s">
        <v>90</v>
      </c>
      <c r="F66" s="36">
        <v>43892</v>
      </c>
      <c r="G66">
        <v>158.94999999999999</v>
      </c>
    </row>
    <row r="67" spans="1:8" x14ac:dyDescent="0.25">
      <c r="A67" s="29" t="s">
        <v>90</v>
      </c>
      <c r="B67" s="17"/>
      <c r="F67" s="36">
        <v>43907</v>
      </c>
      <c r="G67">
        <v>67.260000000000005</v>
      </c>
    </row>
    <row r="68" spans="1:8" x14ac:dyDescent="0.25">
      <c r="A68" s="29" t="s">
        <v>90</v>
      </c>
      <c r="D68" s="17"/>
      <c r="F68" s="36">
        <v>43910</v>
      </c>
      <c r="G68">
        <v>114.24</v>
      </c>
    </row>
    <row r="69" spans="1:8" x14ac:dyDescent="0.25">
      <c r="A69" s="29" t="s">
        <v>70</v>
      </c>
      <c r="B69" s="17"/>
    </row>
    <row r="70" spans="1:8" x14ac:dyDescent="0.25">
      <c r="A70" s="29" t="s">
        <v>71</v>
      </c>
      <c r="D70" s="17"/>
    </row>
    <row r="71" spans="1:8" x14ac:dyDescent="0.25">
      <c r="A71" s="29" t="s">
        <v>72</v>
      </c>
      <c r="F71" s="17"/>
    </row>
    <row r="72" spans="1:8" x14ac:dyDescent="0.25">
      <c r="A72" s="29" t="s">
        <v>72</v>
      </c>
      <c r="F72" s="17"/>
    </row>
    <row r="73" spans="1:8" x14ac:dyDescent="0.25">
      <c r="A73" s="29" t="s">
        <v>71</v>
      </c>
      <c r="D73" s="17"/>
    </row>
    <row r="74" spans="1:8" x14ac:dyDescent="0.25">
      <c r="A74" s="29" t="s">
        <v>72</v>
      </c>
      <c r="F74" s="17"/>
    </row>
    <row r="75" spans="1:8" x14ac:dyDescent="0.25">
      <c r="A75" s="29" t="s">
        <v>73</v>
      </c>
      <c r="H75" s="17"/>
    </row>
    <row r="76" spans="1:8" x14ac:dyDescent="0.25">
      <c r="A76" s="29" t="s">
        <v>73</v>
      </c>
      <c r="H76" s="17"/>
    </row>
    <row r="77" spans="1:8" x14ac:dyDescent="0.25">
      <c r="A77" s="29" t="s">
        <v>71</v>
      </c>
      <c r="D77" s="17"/>
    </row>
    <row r="78" spans="1:8" x14ac:dyDescent="0.25">
      <c r="A78" s="29" t="s">
        <v>73</v>
      </c>
      <c r="H78" s="17"/>
    </row>
    <row r="79" spans="1:8" x14ac:dyDescent="0.25">
      <c r="A79" s="29" t="s">
        <v>71</v>
      </c>
      <c r="D79" s="17"/>
    </row>
    <row r="80" spans="1:8" x14ac:dyDescent="0.25">
      <c r="A80" s="29" t="s">
        <v>70</v>
      </c>
      <c r="B80" s="17"/>
    </row>
    <row r="81" spans="1:9" x14ac:dyDescent="0.25">
      <c r="A81" s="29" t="s">
        <v>71</v>
      </c>
      <c r="D81" s="17"/>
    </row>
    <row r="82" spans="1:9" x14ac:dyDescent="0.25">
      <c r="A82" s="29" t="s">
        <v>72</v>
      </c>
      <c r="F82" s="17"/>
    </row>
    <row r="83" spans="1:9" x14ac:dyDescent="0.25">
      <c r="A83" s="29" t="s">
        <v>72</v>
      </c>
      <c r="F83" s="17"/>
    </row>
    <row r="84" spans="1:9" x14ac:dyDescent="0.25">
      <c r="A84" s="29" t="s">
        <v>71</v>
      </c>
      <c r="D84" s="17"/>
    </row>
    <row r="85" spans="1:9" x14ac:dyDescent="0.25">
      <c r="A85" s="29" t="s">
        <v>72</v>
      </c>
      <c r="F85" s="17"/>
    </row>
    <row r="86" spans="1:9" x14ac:dyDescent="0.25">
      <c r="A86" s="29" t="s">
        <v>73</v>
      </c>
      <c r="H86" s="17"/>
    </row>
    <row r="87" spans="1:9" x14ac:dyDescent="0.25">
      <c r="A87" s="29" t="s">
        <v>73</v>
      </c>
      <c r="H87" s="17"/>
    </row>
    <row r="88" spans="1:9" x14ac:dyDescent="0.25">
      <c r="A88" s="29" t="s">
        <v>71</v>
      </c>
      <c r="D88" s="17"/>
    </row>
    <row r="89" spans="1:9" x14ac:dyDescent="0.25">
      <c r="A89" s="29" t="s">
        <v>91</v>
      </c>
      <c r="H89" s="36">
        <v>43895</v>
      </c>
      <c r="I89">
        <v>85.2</v>
      </c>
    </row>
    <row r="90" spans="1:9" x14ac:dyDescent="0.25">
      <c r="A90" s="29" t="s">
        <v>91</v>
      </c>
      <c r="B90" s="17"/>
      <c r="H90" s="36">
        <v>43913</v>
      </c>
      <c r="I90">
        <v>72.930000000000007</v>
      </c>
    </row>
    <row r="91" spans="1:9" x14ac:dyDescent="0.25">
      <c r="A91" s="30" t="s">
        <v>88</v>
      </c>
      <c r="B91" s="36">
        <v>43937</v>
      </c>
      <c r="C91">
        <v>84.96</v>
      </c>
      <c r="D91" s="17"/>
    </row>
    <row r="92" spans="1:9" x14ac:dyDescent="0.25">
      <c r="A92" s="30" t="s">
        <v>88</v>
      </c>
      <c r="B92" s="36">
        <v>43940</v>
      </c>
      <c r="C92">
        <v>225.12</v>
      </c>
      <c r="F92" s="17"/>
    </row>
    <row r="93" spans="1:9" x14ac:dyDescent="0.25">
      <c r="A93" s="30" t="s">
        <v>89</v>
      </c>
      <c r="D93" s="36">
        <v>43922</v>
      </c>
      <c r="E93">
        <v>102.66</v>
      </c>
      <c r="H93" s="17"/>
    </row>
    <row r="94" spans="1:9" x14ac:dyDescent="0.25">
      <c r="A94" s="30" t="s">
        <v>89</v>
      </c>
      <c r="D94" s="36">
        <v>43925</v>
      </c>
      <c r="E94">
        <v>114.24</v>
      </c>
      <c r="F94" s="17"/>
    </row>
    <row r="95" spans="1:9" x14ac:dyDescent="0.25">
      <c r="A95" s="30" t="s">
        <v>89</v>
      </c>
      <c r="B95" s="17"/>
      <c r="D95" s="36">
        <v>43943</v>
      </c>
      <c r="E95">
        <v>35.4</v>
      </c>
    </row>
    <row r="96" spans="1:9" x14ac:dyDescent="0.25">
      <c r="A96" s="30" t="s">
        <v>90</v>
      </c>
      <c r="B96" s="17"/>
      <c r="F96" s="36">
        <v>43928</v>
      </c>
      <c r="G96">
        <v>161.07</v>
      </c>
    </row>
    <row r="97" spans="1:8" x14ac:dyDescent="0.25">
      <c r="A97" s="30" t="s">
        <v>90</v>
      </c>
      <c r="F97" s="36">
        <v>43931</v>
      </c>
      <c r="G97">
        <v>80.27</v>
      </c>
    </row>
    <row r="98" spans="1:8" x14ac:dyDescent="0.25">
      <c r="A98" s="30" t="s">
        <v>90</v>
      </c>
      <c r="B98" s="17"/>
      <c r="F98" s="36">
        <v>43946</v>
      </c>
      <c r="G98">
        <v>93.81</v>
      </c>
    </row>
    <row r="99" spans="1:8" x14ac:dyDescent="0.25">
      <c r="A99" s="30" t="s">
        <v>90</v>
      </c>
      <c r="D99" s="17"/>
      <c r="F99" s="36">
        <v>43949</v>
      </c>
      <c r="G99">
        <v>107.52</v>
      </c>
    </row>
    <row r="100" spans="1:8" x14ac:dyDescent="0.25">
      <c r="A100" s="30" t="s">
        <v>70</v>
      </c>
      <c r="B100" s="17"/>
    </row>
    <row r="101" spans="1:8" x14ac:dyDescent="0.25">
      <c r="A101" s="30" t="s">
        <v>71</v>
      </c>
      <c r="D101" s="17"/>
    </row>
    <row r="102" spans="1:8" x14ac:dyDescent="0.25">
      <c r="A102" s="30" t="s">
        <v>72</v>
      </c>
      <c r="F102" s="17"/>
    </row>
    <row r="103" spans="1:8" x14ac:dyDescent="0.25">
      <c r="A103" s="30" t="s">
        <v>72</v>
      </c>
      <c r="F103" s="17"/>
    </row>
    <row r="104" spans="1:8" x14ac:dyDescent="0.25">
      <c r="A104" s="30" t="s">
        <v>71</v>
      </c>
      <c r="D104" s="17"/>
    </row>
    <row r="105" spans="1:8" x14ac:dyDescent="0.25">
      <c r="A105" s="30" t="s">
        <v>72</v>
      </c>
      <c r="F105" s="17"/>
    </row>
    <row r="106" spans="1:8" x14ac:dyDescent="0.25">
      <c r="A106" s="30" t="s">
        <v>73</v>
      </c>
      <c r="H106" s="17"/>
    </row>
    <row r="107" spans="1:8" x14ac:dyDescent="0.25">
      <c r="A107" s="30" t="s">
        <v>73</v>
      </c>
      <c r="H107" s="17"/>
    </row>
    <row r="108" spans="1:8" x14ac:dyDescent="0.25">
      <c r="A108" s="30" t="s">
        <v>71</v>
      </c>
      <c r="D108" s="17"/>
    </row>
    <row r="109" spans="1:8" x14ac:dyDescent="0.25">
      <c r="A109" s="30" t="s">
        <v>73</v>
      </c>
      <c r="H109" s="17"/>
    </row>
    <row r="110" spans="1:8" x14ac:dyDescent="0.25">
      <c r="A110" s="30" t="s">
        <v>71</v>
      </c>
      <c r="D110" s="17"/>
    </row>
    <row r="111" spans="1:8" x14ac:dyDescent="0.25">
      <c r="A111" s="30" t="s">
        <v>70</v>
      </c>
      <c r="B111" s="17"/>
    </row>
    <row r="112" spans="1:8" x14ac:dyDescent="0.25">
      <c r="A112" s="30" t="s">
        <v>71</v>
      </c>
      <c r="D112" s="17"/>
    </row>
    <row r="113" spans="1:9" x14ac:dyDescent="0.25">
      <c r="A113" s="30" t="s">
        <v>72</v>
      </c>
      <c r="F113" s="17"/>
    </row>
    <row r="114" spans="1:9" x14ac:dyDescent="0.25">
      <c r="A114" s="30" t="s">
        <v>72</v>
      </c>
      <c r="F114" s="17"/>
    </row>
    <row r="115" spans="1:9" x14ac:dyDescent="0.25">
      <c r="A115" s="30" t="s">
        <v>71</v>
      </c>
      <c r="D115" s="17"/>
    </row>
    <row r="116" spans="1:9" x14ac:dyDescent="0.25">
      <c r="A116" s="30" t="s">
        <v>72</v>
      </c>
      <c r="F116" s="17"/>
    </row>
    <row r="117" spans="1:9" x14ac:dyDescent="0.25">
      <c r="A117" s="30" t="s">
        <v>70</v>
      </c>
      <c r="B117" s="17"/>
    </row>
    <row r="118" spans="1:9" x14ac:dyDescent="0.25">
      <c r="A118" s="30" t="s">
        <v>71</v>
      </c>
      <c r="D118" s="17"/>
    </row>
    <row r="119" spans="1:9" x14ac:dyDescent="0.25">
      <c r="A119" s="30" t="s">
        <v>70</v>
      </c>
      <c r="B119" s="17"/>
    </row>
    <row r="120" spans="1:9" x14ac:dyDescent="0.25">
      <c r="A120" s="30" t="s">
        <v>71</v>
      </c>
      <c r="D120" s="17"/>
    </row>
    <row r="121" spans="1:9" x14ac:dyDescent="0.25">
      <c r="A121" s="30" t="s">
        <v>91</v>
      </c>
      <c r="F121" s="17"/>
      <c r="H121" s="36">
        <v>43934</v>
      </c>
      <c r="I121">
        <v>47.04</v>
      </c>
    </row>
    <row r="122" spans="1:9" x14ac:dyDescent="0.25">
      <c r="A122" s="29" t="s">
        <v>88</v>
      </c>
      <c r="B122" s="36">
        <v>43955</v>
      </c>
      <c r="C122">
        <v>196.35</v>
      </c>
      <c r="F122" s="17"/>
    </row>
    <row r="123" spans="1:9" x14ac:dyDescent="0.25">
      <c r="A123" s="29" t="s">
        <v>88</v>
      </c>
      <c r="B123" s="36">
        <v>43958</v>
      </c>
      <c r="C123">
        <v>391.92</v>
      </c>
      <c r="D123" s="17"/>
    </row>
    <row r="124" spans="1:9" x14ac:dyDescent="0.25">
      <c r="A124" s="29" t="s">
        <v>88</v>
      </c>
      <c r="B124" s="36">
        <v>43976</v>
      </c>
      <c r="C124">
        <v>58.860000000000007</v>
      </c>
      <c r="F124" s="17"/>
    </row>
    <row r="125" spans="1:9" x14ac:dyDescent="0.25">
      <c r="A125" s="29" t="s">
        <v>88</v>
      </c>
      <c r="B125" s="36">
        <v>43979</v>
      </c>
      <c r="C125">
        <v>102.66</v>
      </c>
      <c r="H125" s="17"/>
    </row>
    <row r="126" spans="1:9" x14ac:dyDescent="0.25">
      <c r="A126" s="29" t="s">
        <v>88</v>
      </c>
      <c r="B126" s="36">
        <v>43982</v>
      </c>
      <c r="C126">
        <v>115.17</v>
      </c>
      <c r="H126" s="17"/>
    </row>
    <row r="127" spans="1:9" x14ac:dyDescent="0.25">
      <c r="A127" s="29" t="s">
        <v>89</v>
      </c>
      <c r="D127" s="36">
        <v>43961</v>
      </c>
      <c r="E127">
        <v>44.25</v>
      </c>
    </row>
    <row r="128" spans="1:9" x14ac:dyDescent="0.25">
      <c r="A128" s="29" t="s">
        <v>89</v>
      </c>
      <c r="D128" s="36">
        <v>43964</v>
      </c>
      <c r="E128">
        <v>73.290000000000006</v>
      </c>
      <c r="H128" s="17"/>
    </row>
    <row r="129" spans="1:8" x14ac:dyDescent="0.25">
      <c r="A129" s="29" t="s">
        <v>90</v>
      </c>
      <c r="D129" s="17"/>
      <c r="F129" s="36">
        <v>43967</v>
      </c>
      <c r="G129">
        <v>107.97</v>
      </c>
    </row>
    <row r="130" spans="1:8" x14ac:dyDescent="0.25">
      <c r="A130" s="29" t="s">
        <v>90</v>
      </c>
      <c r="B130" s="17"/>
      <c r="F130" s="36">
        <v>43970</v>
      </c>
      <c r="G130">
        <v>82.32</v>
      </c>
    </row>
    <row r="131" spans="1:8" x14ac:dyDescent="0.25">
      <c r="A131" s="29" t="s">
        <v>91</v>
      </c>
      <c r="D131" s="17"/>
    </row>
    <row r="132" spans="1:8" x14ac:dyDescent="0.25">
      <c r="A132" s="29" t="s">
        <v>72</v>
      </c>
      <c r="F132" s="17"/>
    </row>
    <row r="133" spans="1:8" x14ac:dyDescent="0.25">
      <c r="A133" s="29" t="s">
        <v>72</v>
      </c>
      <c r="F133" s="17"/>
    </row>
    <row r="134" spans="1:8" x14ac:dyDescent="0.25">
      <c r="A134" s="29" t="s">
        <v>71</v>
      </c>
      <c r="D134" s="17"/>
    </row>
    <row r="135" spans="1:8" x14ac:dyDescent="0.25">
      <c r="A135" s="29" t="s">
        <v>71</v>
      </c>
      <c r="D135" s="17"/>
    </row>
    <row r="136" spans="1:8" x14ac:dyDescent="0.25">
      <c r="A136" s="29" t="s">
        <v>72</v>
      </c>
      <c r="F136" s="17"/>
    </row>
    <row r="137" spans="1:8" x14ac:dyDescent="0.25">
      <c r="A137" s="29" t="s">
        <v>73</v>
      </c>
      <c r="H137" s="17"/>
    </row>
    <row r="138" spans="1:8" x14ac:dyDescent="0.25">
      <c r="A138" s="29" t="s">
        <v>73</v>
      </c>
      <c r="H138" s="17"/>
    </row>
    <row r="139" spans="1:8" x14ac:dyDescent="0.25">
      <c r="A139" s="29" t="s">
        <v>71</v>
      </c>
      <c r="D139" s="17"/>
    </row>
    <row r="140" spans="1:8" x14ac:dyDescent="0.25">
      <c r="A140" s="29" t="s">
        <v>73</v>
      </c>
      <c r="H140" s="17"/>
    </row>
    <row r="141" spans="1:8" x14ac:dyDescent="0.25">
      <c r="A141" s="29" t="s">
        <v>70</v>
      </c>
      <c r="B141" s="17"/>
    </row>
    <row r="142" spans="1:8" x14ac:dyDescent="0.25">
      <c r="A142" s="29" t="s">
        <v>71</v>
      </c>
      <c r="D142" s="17"/>
    </row>
    <row r="143" spans="1:8" x14ac:dyDescent="0.25">
      <c r="A143" s="29" t="s">
        <v>72</v>
      </c>
      <c r="F143" s="17"/>
    </row>
    <row r="144" spans="1:8" x14ac:dyDescent="0.25">
      <c r="A144" s="29" t="s">
        <v>73</v>
      </c>
      <c r="H144" s="17"/>
    </row>
    <row r="145" spans="1:9" x14ac:dyDescent="0.25">
      <c r="A145" s="29" t="s">
        <v>72</v>
      </c>
      <c r="F145" s="17"/>
    </row>
    <row r="146" spans="1:9" x14ac:dyDescent="0.25">
      <c r="A146" s="29" t="s">
        <v>70</v>
      </c>
      <c r="B146" s="17"/>
    </row>
    <row r="147" spans="1:9" x14ac:dyDescent="0.25">
      <c r="A147" s="29" t="s">
        <v>71</v>
      </c>
      <c r="D147" s="17"/>
    </row>
    <row r="148" spans="1:9" x14ac:dyDescent="0.25">
      <c r="A148" s="29" t="s">
        <v>70</v>
      </c>
      <c r="B148" s="17"/>
    </row>
    <row r="149" spans="1:9" x14ac:dyDescent="0.25">
      <c r="A149" s="29" t="s">
        <v>91</v>
      </c>
      <c r="D149" s="17"/>
      <c r="H149" s="36">
        <v>43952</v>
      </c>
      <c r="I149">
        <v>117.81</v>
      </c>
    </row>
    <row r="150" spans="1:9" x14ac:dyDescent="0.25">
      <c r="A150" s="29" t="s">
        <v>91</v>
      </c>
      <c r="H150" s="36">
        <v>43973</v>
      </c>
      <c r="I150">
        <v>102.85</v>
      </c>
    </row>
    <row r="151" spans="1:9" x14ac:dyDescent="0.25">
      <c r="A151" s="29" t="s">
        <v>70</v>
      </c>
      <c r="B151" s="17"/>
    </row>
    <row r="152" spans="1:9" x14ac:dyDescent="0.25">
      <c r="A152" s="30" t="s">
        <v>88</v>
      </c>
      <c r="B152" s="36">
        <v>43997</v>
      </c>
      <c r="C152">
        <v>132.75</v>
      </c>
    </row>
    <row r="153" spans="1:9" x14ac:dyDescent="0.25">
      <c r="A153" s="30" t="s">
        <v>88</v>
      </c>
      <c r="B153" s="36">
        <v>44000</v>
      </c>
      <c r="C153">
        <v>132.62</v>
      </c>
      <c r="D153" s="17"/>
    </row>
    <row r="154" spans="1:9" x14ac:dyDescent="0.25">
      <c r="A154" s="30" t="s">
        <v>89</v>
      </c>
      <c r="D154" s="36">
        <v>43985</v>
      </c>
      <c r="E154">
        <v>817.92</v>
      </c>
      <c r="F154" s="17"/>
    </row>
    <row r="155" spans="1:9" x14ac:dyDescent="0.25">
      <c r="A155" s="30" t="s">
        <v>89</v>
      </c>
      <c r="B155" s="17"/>
      <c r="D155" s="36">
        <v>44003</v>
      </c>
      <c r="E155">
        <v>541.62</v>
      </c>
    </row>
    <row r="156" spans="1:9" x14ac:dyDescent="0.25">
      <c r="A156" s="30" t="s">
        <v>89</v>
      </c>
      <c r="D156" s="36">
        <v>44006</v>
      </c>
      <c r="E156">
        <v>47.04</v>
      </c>
    </row>
    <row r="157" spans="1:9" x14ac:dyDescent="0.25">
      <c r="A157" s="30" t="s">
        <v>90</v>
      </c>
      <c r="B157" s="17"/>
      <c r="F157" s="36">
        <v>43988</v>
      </c>
      <c r="G157">
        <v>142.12</v>
      </c>
    </row>
    <row r="158" spans="1:9" x14ac:dyDescent="0.25">
      <c r="A158" s="30" t="s">
        <v>90</v>
      </c>
      <c r="D158" s="17"/>
      <c r="F158" s="36">
        <v>44009</v>
      </c>
      <c r="G158">
        <v>205.7</v>
      </c>
    </row>
    <row r="159" spans="1:9" x14ac:dyDescent="0.25">
      <c r="A159" s="30" t="s">
        <v>90</v>
      </c>
      <c r="F159" s="36">
        <v>44012</v>
      </c>
      <c r="G159">
        <v>144.84</v>
      </c>
    </row>
    <row r="160" spans="1:9" x14ac:dyDescent="0.25">
      <c r="A160" s="30" t="s">
        <v>91</v>
      </c>
      <c r="F160" s="17"/>
      <c r="H160" s="36">
        <v>43991</v>
      </c>
      <c r="I160">
        <v>74.34</v>
      </c>
    </row>
    <row r="161" spans="1:9" x14ac:dyDescent="0.25">
      <c r="A161" s="30" t="s">
        <v>91</v>
      </c>
      <c r="D161" s="17"/>
      <c r="H161" s="36">
        <v>43994</v>
      </c>
      <c r="I161">
        <v>69.8</v>
      </c>
    </row>
    <row r="162" spans="1:9" x14ac:dyDescent="0.25">
      <c r="A162" s="30" t="s">
        <v>72</v>
      </c>
      <c r="F162" s="17"/>
    </row>
    <row r="163" spans="1:9" x14ac:dyDescent="0.25">
      <c r="A163" s="30" t="s">
        <v>73</v>
      </c>
      <c r="H163" s="17"/>
    </row>
    <row r="164" spans="1:9" x14ac:dyDescent="0.25">
      <c r="A164" s="30" t="s">
        <v>73</v>
      </c>
      <c r="H164" s="17"/>
    </row>
    <row r="165" spans="1:9" x14ac:dyDescent="0.25">
      <c r="A165" s="30" t="s">
        <v>71</v>
      </c>
      <c r="D165" s="17"/>
    </row>
    <row r="166" spans="1:9" x14ac:dyDescent="0.25">
      <c r="A166" s="30" t="s">
        <v>73</v>
      </c>
      <c r="H166" s="17"/>
    </row>
    <row r="167" spans="1:9" x14ac:dyDescent="0.25">
      <c r="A167" s="30" t="s">
        <v>71</v>
      </c>
      <c r="D167" s="17"/>
    </row>
    <row r="168" spans="1:9" x14ac:dyDescent="0.25">
      <c r="A168" s="30" t="s">
        <v>70</v>
      </c>
      <c r="B168" s="17"/>
    </row>
    <row r="169" spans="1:9" x14ac:dyDescent="0.25">
      <c r="A169" s="30" t="s">
        <v>71</v>
      </c>
      <c r="D169" s="17"/>
    </row>
    <row r="170" spans="1:9" x14ac:dyDescent="0.25">
      <c r="A170" s="30" t="s">
        <v>72</v>
      </c>
      <c r="F170" s="17"/>
    </row>
    <row r="171" spans="1:9" x14ac:dyDescent="0.25">
      <c r="A171" s="30" t="s">
        <v>72</v>
      </c>
      <c r="F171" s="17"/>
    </row>
    <row r="172" spans="1:9" x14ac:dyDescent="0.25">
      <c r="A172" s="30" t="s">
        <v>71</v>
      </c>
      <c r="D172" s="17"/>
    </row>
    <row r="173" spans="1:9" x14ac:dyDescent="0.25">
      <c r="A173" s="30" t="s">
        <v>71</v>
      </c>
      <c r="D173" s="17"/>
    </row>
    <row r="174" spans="1:9" x14ac:dyDescent="0.25">
      <c r="A174" s="30" t="s">
        <v>72</v>
      </c>
      <c r="F174" s="17"/>
    </row>
    <row r="175" spans="1:9" x14ac:dyDescent="0.25">
      <c r="A175" s="30" t="s">
        <v>73</v>
      </c>
      <c r="H175" s="17"/>
    </row>
    <row r="176" spans="1:9" x14ac:dyDescent="0.25">
      <c r="A176" s="30" t="s">
        <v>73</v>
      </c>
      <c r="H176" s="17"/>
    </row>
    <row r="177" spans="1:9" x14ac:dyDescent="0.25">
      <c r="A177" s="30" t="s">
        <v>71</v>
      </c>
      <c r="D177" s="17"/>
    </row>
    <row r="178" spans="1:9" x14ac:dyDescent="0.25">
      <c r="A178" s="30" t="s">
        <v>73</v>
      </c>
      <c r="H178" s="17"/>
    </row>
    <row r="179" spans="1:9" x14ac:dyDescent="0.25">
      <c r="A179" s="30" t="s">
        <v>73</v>
      </c>
      <c r="H179" s="17"/>
    </row>
    <row r="180" spans="1:9" x14ac:dyDescent="0.25">
      <c r="A180" s="30" t="s">
        <v>72</v>
      </c>
      <c r="F180" s="17"/>
    </row>
    <row r="181" spans="1:9" x14ac:dyDescent="0.25">
      <c r="A181" s="30" t="s">
        <v>70</v>
      </c>
      <c r="B181" s="17"/>
    </row>
    <row r="182" spans="1:9" x14ac:dyDescent="0.25">
      <c r="A182" s="30" t="s">
        <v>71</v>
      </c>
      <c r="D182" s="17"/>
    </row>
    <row r="183" spans="1:9" x14ac:dyDescent="0.25">
      <c r="A183" s="29" t="s">
        <v>88</v>
      </c>
      <c r="B183" s="36">
        <v>44021</v>
      </c>
      <c r="C183">
        <v>240.72</v>
      </c>
    </row>
    <row r="184" spans="1:9" x14ac:dyDescent="0.25">
      <c r="A184" s="29" t="s">
        <v>88</v>
      </c>
      <c r="B184" s="36">
        <v>44024</v>
      </c>
      <c r="C184">
        <v>146.58000000000001</v>
      </c>
      <c r="D184" s="17"/>
    </row>
    <row r="185" spans="1:9" x14ac:dyDescent="0.25">
      <c r="A185" s="29" t="s">
        <v>89</v>
      </c>
      <c r="H185" s="36">
        <v>44015</v>
      </c>
      <c r="I185">
        <v>92.04</v>
      </c>
    </row>
    <row r="186" spans="1:9" x14ac:dyDescent="0.25">
      <c r="A186" s="29" t="s">
        <v>89</v>
      </c>
      <c r="B186" s="17"/>
      <c r="H186" s="36">
        <v>44018</v>
      </c>
      <c r="I186">
        <v>97.72</v>
      </c>
    </row>
    <row r="187" spans="1:9" x14ac:dyDescent="0.25">
      <c r="A187" s="29" t="s">
        <v>89</v>
      </c>
      <c r="H187" s="36">
        <v>44036</v>
      </c>
      <c r="I187">
        <v>95.37</v>
      </c>
    </row>
    <row r="188" spans="1:9" x14ac:dyDescent="0.25">
      <c r="A188" s="29" t="s">
        <v>71</v>
      </c>
      <c r="D188" s="17"/>
    </row>
    <row r="189" spans="1:9" x14ac:dyDescent="0.25">
      <c r="A189" s="29" t="s">
        <v>72</v>
      </c>
      <c r="F189" s="17"/>
    </row>
    <row r="190" spans="1:9" x14ac:dyDescent="0.25">
      <c r="A190" s="29" t="s">
        <v>70</v>
      </c>
      <c r="B190" s="17"/>
    </row>
    <row r="191" spans="1:9" x14ac:dyDescent="0.25">
      <c r="A191" s="29" t="s">
        <v>71</v>
      </c>
      <c r="D191" s="17"/>
    </row>
    <row r="192" spans="1:9" x14ac:dyDescent="0.25">
      <c r="A192" s="29" t="s">
        <v>70</v>
      </c>
      <c r="B192" s="17"/>
    </row>
    <row r="193" spans="1:8" x14ac:dyDescent="0.25">
      <c r="A193" s="29" t="s">
        <v>71</v>
      </c>
      <c r="D193" s="17"/>
    </row>
    <row r="194" spans="1:8" x14ac:dyDescent="0.25">
      <c r="A194" s="29" t="s">
        <v>72</v>
      </c>
      <c r="F194" s="17"/>
    </row>
    <row r="195" spans="1:8" x14ac:dyDescent="0.25">
      <c r="A195" s="29" t="s">
        <v>72</v>
      </c>
      <c r="F195" s="17"/>
    </row>
    <row r="196" spans="1:8" x14ac:dyDescent="0.25">
      <c r="A196" s="29" t="s">
        <v>71</v>
      </c>
      <c r="D196" s="17"/>
    </row>
    <row r="197" spans="1:8" x14ac:dyDescent="0.25">
      <c r="A197" s="29" t="s">
        <v>72</v>
      </c>
      <c r="F197" s="17"/>
    </row>
    <row r="198" spans="1:8" x14ac:dyDescent="0.25">
      <c r="A198" s="29" t="s">
        <v>73</v>
      </c>
      <c r="H198" s="17"/>
    </row>
    <row r="199" spans="1:8" x14ac:dyDescent="0.25">
      <c r="A199" s="29" t="s">
        <v>73</v>
      </c>
      <c r="H199" s="17"/>
    </row>
    <row r="200" spans="1:8" x14ac:dyDescent="0.25">
      <c r="A200" s="29" t="s">
        <v>71</v>
      </c>
      <c r="D200" s="17"/>
    </row>
    <row r="201" spans="1:8" x14ac:dyDescent="0.25">
      <c r="A201" s="29" t="s">
        <v>73</v>
      </c>
      <c r="H201" s="17"/>
    </row>
    <row r="202" spans="1:8" x14ac:dyDescent="0.25">
      <c r="A202" s="29" t="s">
        <v>73</v>
      </c>
      <c r="H202" s="17"/>
    </row>
    <row r="203" spans="1:8" x14ac:dyDescent="0.25">
      <c r="A203" s="29" t="s">
        <v>72</v>
      </c>
      <c r="F203" s="17"/>
    </row>
    <row r="204" spans="1:8" x14ac:dyDescent="0.25">
      <c r="A204" s="29" t="s">
        <v>70</v>
      </c>
      <c r="B204" s="17"/>
    </row>
    <row r="205" spans="1:8" x14ac:dyDescent="0.25">
      <c r="A205" s="29" t="s">
        <v>71</v>
      </c>
      <c r="D205" s="17"/>
    </row>
    <row r="206" spans="1:8" x14ac:dyDescent="0.25">
      <c r="A206" s="29" t="s">
        <v>70</v>
      </c>
      <c r="B206" s="17"/>
    </row>
    <row r="207" spans="1:8" x14ac:dyDescent="0.25">
      <c r="A207" s="29" t="s">
        <v>71</v>
      </c>
      <c r="D207" s="17"/>
    </row>
    <row r="208" spans="1:8" x14ac:dyDescent="0.25">
      <c r="A208" s="29" t="s">
        <v>73</v>
      </c>
      <c r="H208" s="17"/>
    </row>
    <row r="209" spans="1:9" x14ac:dyDescent="0.25">
      <c r="A209" s="29" t="s">
        <v>91</v>
      </c>
      <c r="B209" s="17"/>
      <c r="H209" s="36">
        <v>44039</v>
      </c>
      <c r="I209">
        <v>52.08</v>
      </c>
    </row>
    <row r="210" spans="1:9" x14ac:dyDescent="0.25">
      <c r="A210" s="29" t="s">
        <v>90</v>
      </c>
      <c r="F210" s="36">
        <v>44030</v>
      </c>
      <c r="G210">
        <v>134.63999999999999</v>
      </c>
      <c r="H210" s="17"/>
    </row>
    <row r="211" spans="1:9" x14ac:dyDescent="0.25">
      <c r="A211" s="29" t="s">
        <v>90</v>
      </c>
      <c r="D211" s="17"/>
      <c r="F211" s="36">
        <v>44033</v>
      </c>
      <c r="G211">
        <v>159.04</v>
      </c>
    </row>
    <row r="212" spans="1:9" x14ac:dyDescent="0.25">
      <c r="A212" s="29" t="s">
        <v>88</v>
      </c>
      <c r="B212" s="36">
        <v>44042</v>
      </c>
      <c r="C212">
        <v>104.72</v>
      </c>
    </row>
    <row r="213" spans="1:9" x14ac:dyDescent="0.25">
      <c r="A213" s="29" t="s">
        <v>89</v>
      </c>
      <c r="D213" s="36">
        <v>44027</v>
      </c>
      <c r="E213">
        <v>140.25</v>
      </c>
    </row>
  </sheetData>
  <mergeCells count="4">
    <mergeCell ref="B1:C1"/>
    <mergeCell ref="D1:E1"/>
    <mergeCell ref="F1:G1"/>
    <mergeCell ref="H1:I1"/>
  </mergeCells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1BF2-89FB-40F5-8707-E284B3ED3584}">
  <dimension ref="A1:AO28"/>
  <sheetViews>
    <sheetView workbookViewId="0">
      <selection activeCell="C30" sqref="C30"/>
    </sheetView>
  </sheetViews>
  <sheetFormatPr defaultRowHeight="13.8" x14ac:dyDescent="0.25"/>
  <cols>
    <col min="3" max="3" width="9.19921875" bestFit="1" customWidth="1"/>
    <col min="4" max="4" width="9.19921875" hidden="1" customWidth="1"/>
    <col min="5" max="5" width="9.19921875" customWidth="1"/>
    <col min="6" max="12" width="6.796875" customWidth="1"/>
    <col min="13" max="13" width="0" hidden="1" customWidth="1"/>
    <col min="14" max="20" width="8.796875" hidden="1" customWidth="1"/>
    <col min="22" max="28" width="7.59765625" customWidth="1"/>
    <col min="29" max="36" width="8.796875" hidden="1" customWidth="1"/>
    <col min="38" max="40" width="5.09765625" customWidth="1"/>
  </cols>
  <sheetData>
    <row r="1" spans="1:41" ht="16.8" customHeight="1" x14ac:dyDescent="0.25">
      <c r="A1" s="24" t="s">
        <v>80</v>
      </c>
      <c r="B1" s="41" t="s">
        <v>36</v>
      </c>
      <c r="C1" s="41"/>
      <c r="D1" s="41"/>
      <c r="E1" s="41"/>
      <c r="F1" s="42" t="s">
        <v>39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 t="s">
        <v>65</v>
      </c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38" t="s">
        <v>67</v>
      </c>
      <c r="AM1" s="38"/>
      <c r="AN1" s="38"/>
    </row>
    <row r="2" spans="1:41" x14ac:dyDescent="0.25">
      <c r="A2" s="23" t="s">
        <v>69</v>
      </c>
      <c r="B2" s="21" t="s">
        <v>74</v>
      </c>
      <c r="C2" s="21" t="s">
        <v>75</v>
      </c>
      <c r="D2" s="22">
        <v>44057</v>
      </c>
      <c r="E2" t="s">
        <v>62</v>
      </c>
      <c r="F2" s="28" t="s">
        <v>50</v>
      </c>
      <c r="G2" s="28" t="s">
        <v>51</v>
      </c>
      <c r="H2" s="28" t="s">
        <v>52</v>
      </c>
      <c r="I2" s="28" t="s">
        <v>53</v>
      </c>
      <c r="J2" s="28" t="s">
        <v>54</v>
      </c>
      <c r="K2" s="28" t="s">
        <v>55</v>
      </c>
      <c r="L2" s="28" t="s">
        <v>56</v>
      </c>
      <c r="M2" s="28" t="s">
        <v>81</v>
      </c>
      <c r="N2" s="25"/>
      <c r="O2" s="25"/>
      <c r="P2" s="25"/>
      <c r="Q2" s="25"/>
      <c r="R2" s="25"/>
      <c r="S2" s="25"/>
      <c r="T2" s="25"/>
      <c r="U2" s="25"/>
      <c r="V2" s="28" t="s">
        <v>51</v>
      </c>
      <c r="W2" s="28" t="s">
        <v>52</v>
      </c>
      <c r="X2" s="28" t="s">
        <v>53</v>
      </c>
      <c r="Y2" s="28" t="s">
        <v>54</v>
      </c>
      <c r="Z2" s="28" t="s">
        <v>55</v>
      </c>
      <c r="AA2" s="28" t="s">
        <v>56</v>
      </c>
      <c r="AB2" s="28" t="s">
        <v>57</v>
      </c>
      <c r="AC2" s="28" t="s">
        <v>81</v>
      </c>
      <c r="AD2" s="25"/>
      <c r="AE2" s="25"/>
      <c r="AF2" s="25"/>
      <c r="AG2" s="25"/>
      <c r="AH2" s="25"/>
      <c r="AI2" s="25"/>
      <c r="AJ2" s="25"/>
      <c r="AK2" s="25"/>
      <c r="AL2" s="18" t="s">
        <v>1</v>
      </c>
      <c r="AM2" s="18" t="s">
        <v>2</v>
      </c>
      <c r="AN2" s="18" t="s">
        <v>3</v>
      </c>
    </row>
    <row r="3" spans="1:41" x14ac:dyDescent="0.25">
      <c r="A3" t="s">
        <v>88</v>
      </c>
      <c r="B3" s="17">
        <v>43831</v>
      </c>
      <c r="C3" s="17">
        <f>LOOKUP(2,1/('Raw Data'!$A$2:$A$213=A3),'Raw Data'!B$2:B$213)</f>
        <v>44042</v>
      </c>
      <c r="D3">
        <f>DATEDIF(B3,$D$2,"D")</f>
        <v>226</v>
      </c>
      <c r="E3" s="26">
        <f>(D3 - DATEDIF(C3,$D$2,"D"))/D3</f>
        <v>0.9336283185840708</v>
      </c>
      <c r="F3">
        <f>COUNTIF('Raw Data'!A2:A29,$A3)</f>
        <v>6</v>
      </c>
      <c r="G3">
        <f>COUNTIF('Raw Data'!A30:A60,$A3)</f>
        <v>4</v>
      </c>
      <c r="H3">
        <f>COUNTIF('Raw Data'!A61:A90,$A3)</f>
        <v>4</v>
      </c>
      <c r="I3">
        <f>COUNTIF('Raw Data'!A91:A121,$A3)</f>
        <v>2</v>
      </c>
      <c r="J3">
        <f>COUNTIF('Raw Data'!A122:A151,$A3)</f>
        <v>5</v>
      </c>
      <c r="K3">
        <f>COUNTIF('Raw Data'!A152:A182,$A3)</f>
        <v>2</v>
      </c>
      <c r="L3">
        <f>COUNTIF('Raw Data'!A183:A213,$A3)</f>
        <v>3</v>
      </c>
      <c r="M3" s="29">
        <f>(MAX(F3:L3)-MIN(F3:L3))/5</f>
        <v>0.8</v>
      </c>
      <c r="N3">
        <f>IF(F3 &lt; ($M3+MIN($F3:$L3)),1,IF(F3 &lt; (($M3*2)++MIN($F3:$L3)),2,IF(F3 &lt; (($M3*3)++MIN($F3:$L3)),3,IF(F3 &lt; (($M3*4)++MIN($F3:$L3)),4,5))))</f>
        <v>5</v>
      </c>
      <c r="O3">
        <f t="shared" ref="O3:T3" si="0">IF(G3 &lt; ($M3+MIN($F3:$L3)),1,IF(G3 &lt; (($M3*2)++MIN($F3:$L3)),2,IF(G3 &lt; (($M3*3)++MIN($F3:$L3)),3,IF(G3 &lt; (($M3*4)++MIN($F3:$L3)),4,5))))</f>
        <v>3</v>
      </c>
      <c r="P3">
        <f t="shared" si="0"/>
        <v>3</v>
      </c>
      <c r="Q3">
        <f t="shared" si="0"/>
        <v>1</v>
      </c>
      <c r="R3">
        <f t="shared" si="0"/>
        <v>4</v>
      </c>
      <c r="S3">
        <f t="shared" si="0"/>
        <v>1</v>
      </c>
      <c r="T3">
        <f t="shared" si="0"/>
        <v>2</v>
      </c>
      <c r="U3" s="27">
        <f>AVERAGE(N3:T3)/5</f>
        <v>0.54285714285714293</v>
      </c>
      <c r="V3">
        <f>SUM('Raw Data'!$C$2:$C$29)</f>
        <v>1138.95</v>
      </c>
      <c r="W3">
        <f>SUM('Raw Data'!$C$30:$C$60)</f>
        <v>598.75</v>
      </c>
      <c r="X3">
        <f>SUM('Raw Data'!$C$61:$C$90)</f>
        <v>988.3</v>
      </c>
      <c r="Y3">
        <f>SUM('Raw Data'!$C$91:$C$121)</f>
        <v>310.08</v>
      </c>
      <c r="Z3">
        <f>SUM('Raw Data'!$C$122:$C$151)</f>
        <v>864.95999999999992</v>
      </c>
      <c r="AA3">
        <f>SUM('Raw Data'!$C$152:$C$182)</f>
        <v>265.37</v>
      </c>
      <c r="AB3">
        <f>SUM('Raw Data'!$C$183:$C$213)</f>
        <v>492.02</v>
      </c>
      <c r="AC3" s="29">
        <f>(MAX(V3:AB3)-MIN(V3:AB3))/5</f>
        <v>174.71600000000001</v>
      </c>
      <c r="AD3">
        <f>IF(V3 &lt; ($AC3+MIN($V3:$AB3)),1,IF(V3 &lt; (($AC3*2)+MIN($V3:$AB3)),2,IF(V3 &lt; (($AC3*3)+MIN($V3:$AB3)),3,IF(V3 &lt; (($AC3*4)+MIN($V3:$AB3)),4,5))))</f>
        <v>5</v>
      </c>
      <c r="AE3">
        <f t="shared" ref="AE3:AJ3" si="1">IF(W3 &lt; ($AC3+MIN($V3:$AB3)),1,IF(W3 &lt; (($AC3*2)+MIN($V3:$AB3)),2,IF(W3 &lt; (($AC3*3)+MIN($V3:$AB3)),3,IF(W3 &lt; (($AC3*4)+MIN($V3:$AB3)),4,5))))</f>
        <v>2</v>
      </c>
      <c r="AF3">
        <f t="shared" si="1"/>
        <v>5</v>
      </c>
      <c r="AG3">
        <f t="shared" si="1"/>
        <v>1</v>
      </c>
      <c r="AH3">
        <f t="shared" si="1"/>
        <v>4</v>
      </c>
      <c r="AI3">
        <f t="shared" si="1"/>
        <v>1</v>
      </c>
      <c r="AJ3">
        <f t="shared" si="1"/>
        <v>2</v>
      </c>
      <c r="AK3" s="27">
        <f>AVERAGE(AD3:AJ3)/5</f>
        <v>0.5714285714285714</v>
      </c>
      <c r="AL3">
        <f>IF(E3&lt;=0,1,_xlfn.CEILING.MATH(E3/0.2,1))</f>
        <v>5</v>
      </c>
      <c r="AM3">
        <f>IF(U3&lt;=0,1,_xlfn.CEILING.MATH(U3/0.2,1))</f>
        <v>3</v>
      </c>
      <c r="AN3">
        <f>IF(AK3&lt;=0,1,_xlfn.CEILING.MATH(AK3/0.2,1))</f>
        <v>3</v>
      </c>
      <c r="AO3" t="str">
        <f>IF(AND(Analysis!AL3&gt;=4,Analysis!AL3&lt;=5,Analysis!AM3&gt;=4,Analysis!AM3&lt;=5,Analysis!AN3&gt;=4,Analysis!AN3&lt;=5),Detail!A$2,
IF(AND(Analysis!AL3&gt;=1,Analysis!AL3&lt;=2,Analysis!AM3&gt;=4,Analysis!AM3&lt;=5,Analysis!AN3&gt;=4,Analysis!AN3&lt;=5),Detail!A$3,
IF(AND(Analysis!AL3&gt;=4,Analysis!AL3&lt;=5,Analysis!AM3=1,Analysis!AN3&gt;=4,Analysis!AN3&lt;=5),Detail!A$4,
IF(AND(Analysis!AL3&gt;=4,Analysis!AL3&lt;=5,Analysis!AM3=1,Analysis!AN3&gt;=1,Analysis!AN3&lt;=3),Detail!A$5,
IF(AND(Analysis!AL3&gt;=3,Analysis!AL3&lt;=5,Analysis!AM3&gt;=1,Analysis!AM3&lt;=2,Analysis!AN3&gt;=4,Analysis!AN3&lt;=5),Detail!A$6,
IF(AND(Analysis!AL3&gt;=1,Analysis!AL3&lt;=2,Analysis!AM3&gt;=1,Analysis!AM3&lt;=2,Analysis!AN3&gt;=4,Analysis!AN3&lt;=5),Detail!A$7,
IF(AND(Analysis!AL3&gt;=3,Analysis!AL3&lt;=5,Analysis!AM3&gt;=4,Analysis!AM3&lt;=5,Analysis!AN3&gt;=1,Analysis!AN3&lt;=2),Detail!A$8,
IF(AND(Analysis!AL3&gt;=1,Analysis!AL3&lt;=2,Analysis!AM3&gt;=4,Analysis!AM3&lt;=5,Analysis!AN3&gt;=1,Analysis!AN3&lt;=2),Detail!A$9,
IF(AND(Analysis!AL3&gt;=3,Analysis!AL3&lt;=5,Analysis!AM3&gt;=3,Analysis!AM3&lt;=5,Analysis!AN3&gt;=1,Analysis!AN3&lt;=5),Detail!A$10,
IF(AND(Analysis!AL3&gt;=1,Analysis!AL3&lt;=2,Analysis!AM3&gt;=3,Analysis!AM3&lt;=5,Analysis!AN3&gt;=1,Analysis!AN3&lt;=5),Detail!A$11,
IF(AND(Analysis!AL3&gt;=1,Analysis!AL3&lt;=2,Analysis!AM3&gt;=1,Analysis!AM3&lt;=2,Analysis!AN3&gt;=1,Analysis!AN3&lt;=2),Detail!A$12,
IF(AND(Analysis!AL3&gt;=1,Analysis!AL3&lt;=5,Analysis!AM3&gt;=1,Analysis!AM3&lt;=5,Analysis!AN3&gt;=1,Analysis!AN3&lt;=5),Detail!A$13,"NONE"
))))))))))))</f>
        <v>ลูกค้าประจำ</v>
      </c>
    </row>
    <row r="4" spans="1:41" x14ac:dyDescent="0.25">
      <c r="A4" t="s">
        <v>89</v>
      </c>
      <c r="B4" s="17">
        <v>43837</v>
      </c>
      <c r="C4" s="17">
        <f>LOOKUP(2,1/('Raw Data'!$A$2:$A$213=A4),'Raw Data'!D$2:D$213)</f>
        <v>44027</v>
      </c>
      <c r="D4">
        <f>DATEDIF(B4,$D$2,"D")</f>
        <v>220</v>
      </c>
      <c r="E4" s="26">
        <f>(D4 - DATEDIF(C4,$D$2,"D"))/D4</f>
        <v>0.86363636363636365</v>
      </c>
      <c r="F4">
        <f>COUNTIF('Raw Data'!A3:A30,$A4)</f>
        <v>2</v>
      </c>
      <c r="G4">
        <f>COUNTIF('Raw Data'!A31:A61,$A4)</f>
        <v>3</v>
      </c>
      <c r="H4">
        <f>COUNTIF('Raw Data'!A62:A91,$A4)</f>
        <v>1</v>
      </c>
      <c r="I4">
        <f>COUNTIF('Raw Data'!A92:A122,$A4)</f>
        <v>3</v>
      </c>
      <c r="J4">
        <f>COUNTIF('Raw Data'!A123:A152,$A4)</f>
        <v>2</v>
      </c>
      <c r="K4">
        <f>COUNTIF('Raw Data'!A153:A183,$A4)</f>
        <v>3</v>
      </c>
      <c r="L4">
        <f>COUNTIF('Raw Data'!A184:A214,$A4)</f>
        <v>4</v>
      </c>
      <c r="M4" s="29">
        <f>(MAX(F4:L4)-MIN(F4:L4))/5</f>
        <v>0.6</v>
      </c>
      <c r="N4">
        <f>IF(F4 &lt; ($M4+MIN($F4:$L4)),1,IF(F4 &lt; (($M4*2)++MIN($F4:$L4)),2,IF(F4 &lt; (($M4*3)++MIN($F4:$L4)),3,IF(F4 &lt; (($M4*4)++MIN($F4:$L4)),4,5))))</f>
        <v>2</v>
      </c>
      <c r="O4">
        <f t="shared" ref="O4:T6" si="2">IF(G4 &lt; ($M4+MIN($F4:$L4)),1,IF(G4 &lt; (($M4*2)++MIN($F4:$L4)),2,IF(G4 &lt; (($M4*3)++MIN($F4:$L4)),3,IF(G4 &lt; (($M4*4)++MIN($F4:$L4)),4,5))))</f>
        <v>4</v>
      </c>
      <c r="P4">
        <f t="shared" si="2"/>
        <v>1</v>
      </c>
      <c r="Q4">
        <f t="shared" si="2"/>
        <v>4</v>
      </c>
      <c r="R4">
        <f t="shared" si="2"/>
        <v>2</v>
      </c>
      <c r="S4">
        <f t="shared" si="2"/>
        <v>4</v>
      </c>
      <c r="T4">
        <f t="shared" si="2"/>
        <v>5</v>
      </c>
      <c r="U4" s="27">
        <f>AVERAGE(N4:T4)/5</f>
        <v>0.62857142857142856</v>
      </c>
      <c r="V4">
        <f>SUM('Raw Data'!$E$2:$E$29)</f>
        <v>198.73</v>
      </c>
      <c r="W4">
        <f>SUM('Raw Data'!$E$30:$E$60)</f>
        <v>250.14000000000001</v>
      </c>
      <c r="X4">
        <f>SUM('Raw Data'!$E$61:$E$90)</f>
        <v>160.82</v>
      </c>
      <c r="Y4">
        <f>SUM('Raw Data'!$E$91:$E$121)</f>
        <v>252.29999999999998</v>
      </c>
      <c r="Z4">
        <f>SUM('Raw Data'!$E$122:$E$151)</f>
        <v>117.54</v>
      </c>
      <c r="AA4">
        <f>SUM('Raw Data'!$E$152:$E$182)</f>
        <v>1406.58</v>
      </c>
      <c r="AB4">
        <f>SUM('Raw Data'!$E$183:$E$213)</f>
        <v>140.25</v>
      </c>
      <c r="AC4" s="29">
        <f>(MAX(V4:AB4)-MIN(V4:AB4))/5</f>
        <v>257.80799999999999</v>
      </c>
      <c r="AD4">
        <f>IF(V4 &lt; ($AC4+MIN($V4:$AB4)),1,IF(V4 &lt; (($AC4*2)+MIN($V4:$AB4)),2,IF(V4 &lt; (($AC4*3)+MIN($V4:$AB4)),3,IF(V4 &lt; (($AC4*4)+MIN($V4:$AB4)),4,5))))</f>
        <v>1</v>
      </c>
      <c r="AE4">
        <f t="shared" ref="AE4:AJ6" si="3">IF(W4 &lt; ($AC4+MIN($V4:$AB4)),1,IF(W4 &lt; (($AC4*2)+MIN($V4:$AB4)),2,IF(W4 &lt; (($AC4*3)+MIN($V4:$AB4)),3,IF(W4 &lt; (($AC4*4)+MIN($V4:$AB4)),4,5))))</f>
        <v>1</v>
      </c>
      <c r="AF4">
        <f t="shared" si="3"/>
        <v>1</v>
      </c>
      <c r="AG4">
        <f t="shared" si="3"/>
        <v>1</v>
      </c>
      <c r="AH4">
        <f t="shared" si="3"/>
        <v>1</v>
      </c>
      <c r="AI4">
        <f t="shared" si="3"/>
        <v>5</v>
      </c>
      <c r="AJ4">
        <f t="shared" si="3"/>
        <v>1</v>
      </c>
      <c r="AK4" s="27">
        <f>AVERAGE(AD4:AJ4)/5</f>
        <v>0.31428571428571428</v>
      </c>
      <c r="AL4">
        <f>IF(E4&lt;=0,1,_xlfn.CEILING.MATH(E4/0.2,1))</f>
        <v>5</v>
      </c>
      <c r="AM4">
        <f>IF(U4&lt;=0,1,_xlfn.CEILING.MATH(U4/0.2,1))</f>
        <v>4</v>
      </c>
      <c r="AN4">
        <f>IF(AK4&lt;=0,1,_xlfn.CEILING.MATH(AK4/0.2,1))</f>
        <v>2</v>
      </c>
      <c r="AO4" t="str">
        <f>IF(AND(Analysis!AL4&gt;=4,Analysis!AL4&lt;=5,Analysis!AM4&gt;=4,Analysis!AM4&lt;=5,Analysis!AN4&gt;=4,Analysis!AN4&lt;=5),Detail!A$2,
IF(AND(Analysis!AL4&gt;=1,Analysis!AL4&lt;=2,Analysis!AM4&gt;=4,Analysis!AM4&lt;=5,Analysis!AN4&gt;=4,Analysis!AN4&lt;=5),Detail!A$3,
IF(AND(Analysis!AL4&gt;=4,Analysis!AL4&lt;=5,Analysis!AM4=1,Analysis!AN4&gt;=4,Analysis!AN4&lt;=5),Detail!A$4,
IF(AND(Analysis!AL4&gt;=4,Analysis!AL4&lt;=5,Analysis!AM4=1,Analysis!AN4&gt;=1,Analysis!AN4&lt;=3),Detail!A$5,
IF(AND(Analysis!AL4&gt;=3,Analysis!AL4&lt;=5,Analysis!AM4&gt;=1,Analysis!AM4&lt;=2,Analysis!AN4&gt;=4,Analysis!AN4&lt;=5),Detail!A$6,
IF(AND(Analysis!AL4&gt;=1,Analysis!AL4&lt;=2,Analysis!AM4&gt;=1,Analysis!AM4&lt;=2,Analysis!AN4&gt;=4,Analysis!AN4&lt;=5),Detail!A$7,
IF(AND(Analysis!AL4&gt;=3,Analysis!AL4&lt;=5,Analysis!AM4&gt;=4,Analysis!AM4&lt;=5,Analysis!AN4&gt;=1,Analysis!AN4&lt;=2),Detail!A$8,
IF(AND(Analysis!AL4&gt;=1,Analysis!AL4&lt;=2,Analysis!AM4&gt;=4,Analysis!AM4&lt;=5,Analysis!AN4&gt;=1,Analysis!AN4&lt;=2),Detail!A$9,
IF(AND(Analysis!AL4&gt;=3,Analysis!AL4&lt;=5,Analysis!AM4&gt;=3,Analysis!AM4&lt;=5,Analysis!AN4&gt;=1,Analysis!AN4&lt;=5),Detail!A$10,
IF(AND(Analysis!AL4&gt;=1,Analysis!AL4&lt;=2,Analysis!AM4&gt;=3,Analysis!AM4&lt;=5,Analysis!AN4&gt;=1,Analysis!AN4&lt;=5),Detail!A$11,
IF(AND(Analysis!AL4&gt;=1,Analysis!AL4&lt;=2,Analysis!AM4&gt;=1,Analysis!AM4&lt;=2,Analysis!AN4&gt;=1,Analysis!AN4&lt;=2),Detail!A$12,
IF(AND(Analysis!AL4&gt;=1,Analysis!AL4&lt;=5,Analysis!AM4&gt;=1,Analysis!AM4&lt;=5,Analysis!AN4&gt;=1,Analysis!AN4&lt;=5),Detail!A$13,"NONE"
))))))))))))</f>
        <v>มาบ่อยจ่ายน้อย</v>
      </c>
    </row>
    <row r="5" spans="1:41" x14ac:dyDescent="0.25">
      <c r="A5" t="s">
        <v>90</v>
      </c>
      <c r="B5" s="17">
        <v>43840</v>
      </c>
      <c r="C5" s="17">
        <v>44033</v>
      </c>
      <c r="D5">
        <f>DATEDIF(B5,$D$2,"D")</f>
        <v>217</v>
      </c>
      <c r="E5" s="26">
        <f>(D5 - DATEDIF(C5,$D$2,"D"))/D5</f>
        <v>0.88940092165898621</v>
      </c>
      <c r="F5">
        <f>COUNTIF('Raw Data'!A4:A31,$A5)</f>
        <v>3</v>
      </c>
      <c r="G5">
        <f>COUNTIF('Raw Data'!A32:A62,$A5)</f>
        <v>2</v>
      </c>
      <c r="H5">
        <f>COUNTIF('Raw Data'!A63:A92,$A5)</f>
        <v>3</v>
      </c>
      <c r="I5">
        <f>COUNTIF('Raw Data'!A93:A123,$A5)</f>
        <v>4</v>
      </c>
      <c r="J5">
        <f>COUNTIF('Raw Data'!A124:A153,$A5)</f>
        <v>2</v>
      </c>
      <c r="K5">
        <f>COUNTIF('Raw Data'!A154:A184,$A5)</f>
        <v>3</v>
      </c>
      <c r="L5">
        <f>COUNTIF('Raw Data'!A185:A215,$A5)</f>
        <v>2</v>
      </c>
      <c r="M5" s="29">
        <f>(MAX(F5:L5)-MIN(F5:L5))/5</f>
        <v>0.4</v>
      </c>
      <c r="N5">
        <f>IF(F5 &lt; ($M5+MIN($F5:$L5)),1,IF(F5 &lt; (($M5*2)++MIN($F5:$L5)),2,IF(F5 &lt; (($M5*3)++MIN($F5:$L5)),3,IF(F5 &lt; (($M5*4)++MIN($F5:$L5)),4,5))))</f>
        <v>3</v>
      </c>
      <c r="O5">
        <f t="shared" si="2"/>
        <v>1</v>
      </c>
      <c r="P5">
        <f t="shared" si="2"/>
        <v>3</v>
      </c>
      <c r="Q5">
        <f t="shared" si="2"/>
        <v>5</v>
      </c>
      <c r="R5">
        <f t="shared" si="2"/>
        <v>1</v>
      </c>
      <c r="S5">
        <f t="shared" si="2"/>
        <v>3</v>
      </c>
      <c r="T5">
        <f t="shared" si="2"/>
        <v>1</v>
      </c>
      <c r="U5" s="27">
        <f>AVERAGE(N5:T5)/5</f>
        <v>0.48571428571428565</v>
      </c>
      <c r="V5">
        <f>SUM('Raw Data'!$G$2:$G$29)</f>
        <v>368.14000000000004</v>
      </c>
      <c r="W5">
        <f>SUM('Raw Data'!$G$30:$G$60)</f>
        <v>77.16</v>
      </c>
      <c r="X5">
        <f>SUM('Raw Data'!$G$61:$G$90)</f>
        <v>340.45</v>
      </c>
      <c r="Y5">
        <f>SUM('Raw Data'!$G$91:$G$121)</f>
        <v>442.66999999999996</v>
      </c>
      <c r="Z5">
        <f>SUM('Raw Data'!$G$122:$G$151)</f>
        <v>190.29</v>
      </c>
      <c r="AA5">
        <f>SUM('Raw Data'!$G$152:$G$182)</f>
        <v>492.65999999999997</v>
      </c>
      <c r="AB5">
        <f>SUM('Raw Data'!$G$183:$G$213)</f>
        <v>293.67999999999995</v>
      </c>
      <c r="AC5" s="29">
        <f>(MAX(V5:AB5)-MIN(V5:AB5))/5</f>
        <v>83.1</v>
      </c>
      <c r="AD5">
        <f>IF(V5 &lt; ($AC5+MIN($V5:$AB5)),1,IF(V5 &lt; (($AC5*2)+MIN($V5:$AB5)),2,IF(V5 &lt; (($AC5*3)+MIN($V5:$AB5)),3,IF(V5 &lt; (($AC5*4)+MIN($V5:$AB5)),4,5))))</f>
        <v>4</v>
      </c>
      <c r="AE5">
        <f t="shared" si="3"/>
        <v>1</v>
      </c>
      <c r="AF5">
        <f t="shared" si="3"/>
        <v>4</v>
      </c>
      <c r="AG5">
        <f t="shared" si="3"/>
        <v>5</v>
      </c>
      <c r="AH5">
        <f t="shared" si="3"/>
        <v>2</v>
      </c>
      <c r="AI5">
        <f t="shared" si="3"/>
        <v>5</v>
      </c>
      <c r="AJ5">
        <f t="shared" si="3"/>
        <v>3</v>
      </c>
      <c r="AK5" s="27">
        <f>AVERAGE(AD5:AJ5)/5</f>
        <v>0.68571428571428572</v>
      </c>
      <c r="AL5">
        <f>IF(E5&lt;=0,1,_xlfn.CEILING.MATH(E5/0.2,1))</f>
        <v>5</v>
      </c>
      <c r="AM5">
        <f>IF(U5&lt;=0,1,_xlfn.CEILING.MATH(U5/0.2,1))</f>
        <v>3</v>
      </c>
      <c r="AN5">
        <f>IF(AK5&lt;=0,1,_xlfn.CEILING.MATH(AK5/0.2,1))</f>
        <v>4</v>
      </c>
      <c r="AO5" t="str">
        <f>IF(AND(Analysis!AL5&gt;=4,Analysis!AL5&lt;=5,Analysis!AM5&gt;=4,Analysis!AM5&lt;=5,Analysis!AN5&gt;=4,Analysis!AN5&lt;=5),Detail!A$2,
IF(AND(Analysis!AL5&gt;=1,Analysis!AL5&lt;=2,Analysis!AM5&gt;=4,Analysis!AM5&lt;=5,Analysis!AN5&gt;=4,Analysis!AN5&lt;=5),Detail!A$3,
IF(AND(Analysis!AL5&gt;=4,Analysis!AL5&lt;=5,Analysis!AM5=1,Analysis!AN5&gt;=4,Analysis!AN5&lt;=5),Detail!A$4,
IF(AND(Analysis!AL5&gt;=4,Analysis!AL5&lt;=5,Analysis!AM5=1,Analysis!AN5&gt;=1,Analysis!AN5&lt;=3),Detail!A$5,
IF(AND(Analysis!AL5&gt;=3,Analysis!AL5&lt;=5,Analysis!AM5&gt;=1,Analysis!AM5&lt;=2,Analysis!AN5&gt;=4,Analysis!AN5&lt;=5),Detail!A$6,
IF(AND(Analysis!AL5&gt;=1,Analysis!AL5&lt;=2,Analysis!AM5&gt;=1,Analysis!AM5&lt;=2,Analysis!AN5&gt;=4,Analysis!AN5&lt;=5),Detail!A$7,
IF(AND(Analysis!AL5&gt;=3,Analysis!AL5&lt;=5,Analysis!AM5&gt;=4,Analysis!AM5&lt;=5,Analysis!AN5&gt;=1,Analysis!AN5&lt;=2),Detail!A$8,
IF(AND(Analysis!AL5&gt;=1,Analysis!AL5&lt;=2,Analysis!AM5&gt;=4,Analysis!AM5&lt;=5,Analysis!AN5&gt;=1,Analysis!AN5&lt;=2),Detail!A$9,
IF(AND(Analysis!AL5&gt;=3,Analysis!AL5&lt;=5,Analysis!AM5&gt;=3,Analysis!AM5&lt;=5,Analysis!AN5&gt;=1,Analysis!AN5&lt;=5),Detail!A$10,
IF(AND(Analysis!AL5&gt;=1,Analysis!AL5&lt;=2,Analysis!AM5&gt;=3,Analysis!AM5&lt;=5,Analysis!AN5&gt;=1,Analysis!AN5&lt;=5),Detail!A$11,
IF(AND(Analysis!AL5&gt;=1,Analysis!AL5&lt;=2,Analysis!AM5&gt;=1,Analysis!AM5&lt;=2,Analysis!AN5&gt;=1,Analysis!AN5&lt;=2),Detail!A$12,
IF(AND(Analysis!AL5&gt;=1,Analysis!AL5&lt;=5,Analysis!AM5&gt;=1,Analysis!AM5&lt;=5,Analysis!AN5&gt;=1,Analysis!AN5&lt;=5),Detail!A$13,"NONE"
))))))))))))</f>
        <v>ลูกค้าประจำ</v>
      </c>
    </row>
    <row r="6" spans="1:41" x14ac:dyDescent="0.25">
      <c r="A6" t="s">
        <v>91</v>
      </c>
      <c r="B6" s="17">
        <v>43895</v>
      </c>
      <c r="C6" s="17">
        <v>44039</v>
      </c>
      <c r="D6">
        <f>DATEDIF(B6,$D$2,"D")</f>
        <v>162</v>
      </c>
      <c r="E6" s="26">
        <f>(D6 - DATEDIF(C6,$D$2,"D"))/D6</f>
        <v>0.88888888888888884</v>
      </c>
      <c r="F6">
        <f>COUNTIF('Raw Data'!A5:A32,$A6)</f>
        <v>0</v>
      </c>
      <c r="G6">
        <f>COUNTIF('Raw Data'!A33:A63,$A6)</f>
        <v>0</v>
      </c>
      <c r="H6">
        <f>COUNTIF('Raw Data'!A64:A93,$A6)</f>
        <v>2</v>
      </c>
      <c r="I6">
        <f>COUNTIF('Raw Data'!A94:A124,$A6)</f>
        <v>1</v>
      </c>
      <c r="J6">
        <f>COUNTIF('Raw Data'!A125:A154,$A6)</f>
        <v>3</v>
      </c>
      <c r="K6">
        <f>COUNTIF('Raw Data'!A155:A185,$A6)</f>
        <v>2</v>
      </c>
      <c r="L6">
        <f>COUNTIF('Raw Data'!A186:A216,$A6)</f>
        <v>1</v>
      </c>
      <c r="M6" s="29">
        <f>(MAX(F6:L6)-MIN(F6:L6))/5</f>
        <v>0.6</v>
      </c>
      <c r="N6">
        <f>IF(F6 &lt; ($M6+MIN($F6:$L6)),1,IF(F6 &lt; (($M6*2)++MIN($F6:$L6)),2,IF(F6 &lt; (($M6*3)++MIN($F6:$L6)),3,IF(F6 &lt; (($M6*4)++MIN($F6:$L6)),4,5))))</f>
        <v>1</v>
      </c>
      <c r="O6">
        <f t="shared" si="2"/>
        <v>1</v>
      </c>
      <c r="P6">
        <f t="shared" si="2"/>
        <v>4</v>
      </c>
      <c r="Q6">
        <f t="shared" si="2"/>
        <v>2</v>
      </c>
      <c r="R6">
        <f t="shared" si="2"/>
        <v>5</v>
      </c>
      <c r="S6">
        <f t="shared" si="2"/>
        <v>4</v>
      </c>
      <c r="T6">
        <f t="shared" si="2"/>
        <v>2</v>
      </c>
      <c r="U6" s="27">
        <f>AVERAGE(N6:T6)/5</f>
        <v>0.54285714285714293</v>
      </c>
      <c r="V6">
        <f>SUM('Raw Data'!$I$2:$I$29)</f>
        <v>0</v>
      </c>
      <c r="W6">
        <f>SUM('Raw Data'!$I$30:$I$60)</f>
        <v>0</v>
      </c>
      <c r="X6">
        <f>SUM('Raw Data'!$I$61:$I$90)</f>
        <v>158.13</v>
      </c>
      <c r="Y6">
        <f>SUM('Raw Data'!$I$91:$I$121)</f>
        <v>47.04</v>
      </c>
      <c r="Z6">
        <f>SUM('Raw Data'!$I$121:$I$151)</f>
        <v>267.7</v>
      </c>
      <c r="AA6">
        <f>SUM('Raw Data'!$I$154:$I$182)</f>
        <v>144.13999999999999</v>
      </c>
      <c r="AB6">
        <f>SUM('Raw Data'!$I$185:$I$212)</f>
        <v>337.21</v>
      </c>
      <c r="AC6" s="29">
        <f>(MAX(V6:AB6)-MIN(V6:AB6))/5</f>
        <v>67.441999999999993</v>
      </c>
      <c r="AD6">
        <f>IF(V6 &lt; ($AC6+MIN($V6:$AB6)),1,IF(V6 &lt; (($AC6*2)+MIN($V6:$AB6)),2,IF(V6 &lt; (($AC6*3)+MIN($V6:$AB6)),3,IF(V6 &lt; (($AC6*4)+MIN($V6:$AB6)),4,5))))</f>
        <v>1</v>
      </c>
      <c r="AE6">
        <f t="shared" si="3"/>
        <v>1</v>
      </c>
      <c r="AF6">
        <f t="shared" si="3"/>
        <v>3</v>
      </c>
      <c r="AG6">
        <f t="shared" si="3"/>
        <v>1</v>
      </c>
      <c r="AH6">
        <f t="shared" si="3"/>
        <v>4</v>
      </c>
      <c r="AI6">
        <f t="shared" si="3"/>
        <v>3</v>
      </c>
      <c r="AJ6">
        <f t="shared" si="3"/>
        <v>5</v>
      </c>
      <c r="AK6" s="27">
        <f>AVERAGE(AD6:AJ6)/5</f>
        <v>0.51428571428571435</v>
      </c>
      <c r="AL6">
        <f>IF(E6&lt;=0,1,_xlfn.CEILING.MATH(E6/0.2,1))</f>
        <v>5</v>
      </c>
      <c r="AM6">
        <f>IF(U6&lt;=0,1,_xlfn.CEILING.MATH(U6/0.2,1))</f>
        <v>3</v>
      </c>
      <c r="AN6">
        <f>IF(AK6&lt;=0,1,_xlfn.CEILING.MATH(AK6/0.2,1))</f>
        <v>3</v>
      </c>
      <c r="AO6" t="str">
        <f>IF(AND(Analysis!AL6&gt;=4,Analysis!AL6&lt;=5,Analysis!AM6&gt;=4,Analysis!AM6&lt;=5,Analysis!AN6&gt;=4,Analysis!AN6&lt;=5),Detail!A$2,
IF(AND(Analysis!AL6&gt;=1,Analysis!AL6&lt;=2,Analysis!AM6&gt;=4,Analysis!AM6&lt;=5,Analysis!AN6&gt;=4,Analysis!AN6&lt;=5),Detail!A$3,
IF(AND(Analysis!AL6&gt;=4,Analysis!AL6&lt;=5,Analysis!AM6=1,Analysis!AN6&gt;=4,Analysis!AN6&lt;=5),Detail!A$4,
IF(AND(Analysis!AL6&gt;=4,Analysis!AL6&lt;=5,Analysis!AM6=1,Analysis!AN6&gt;=1,Analysis!AN6&lt;=3),Detail!A$5,
IF(AND(Analysis!AL6&gt;=3,Analysis!AL6&lt;=5,Analysis!AM6&gt;=1,Analysis!AM6&lt;=2,Analysis!AN6&gt;=4,Analysis!AN6&lt;=5),Detail!A$6,
IF(AND(Analysis!AL6&gt;=1,Analysis!AL6&lt;=2,Analysis!AM6&gt;=1,Analysis!AM6&lt;=2,Analysis!AN6&gt;=4,Analysis!AN6&lt;=5),Detail!A$7,
IF(AND(Analysis!AL6&gt;=3,Analysis!AL6&lt;=5,Analysis!AM6&gt;=4,Analysis!AM6&lt;=5,Analysis!AN6&gt;=1,Analysis!AN6&lt;=2),Detail!A$8,
IF(AND(Analysis!AL6&gt;=1,Analysis!AL6&lt;=2,Analysis!AM6&gt;=4,Analysis!AM6&lt;=5,Analysis!AN6&gt;=1,Analysis!AN6&lt;=2),Detail!A$9,
IF(AND(Analysis!AL6&gt;=3,Analysis!AL6&lt;=5,Analysis!AM6&gt;=3,Analysis!AM6&lt;=5,Analysis!AN6&gt;=1,Analysis!AN6&lt;=5),Detail!A$10,
IF(AND(Analysis!AL6&gt;=1,Analysis!AL6&lt;=2,Analysis!AM6&gt;=3,Analysis!AM6&lt;=5,Analysis!AN6&gt;=1,Analysis!AN6&lt;=5),Detail!A$11,
IF(AND(Analysis!AL6&gt;=1,Analysis!AL6&lt;=2,Analysis!AM6&gt;=1,Analysis!AM6&lt;=2,Analysis!AN6&gt;=1,Analysis!AN6&lt;=2),Detail!A$12,
IF(AND(Analysis!AL6&gt;=1,Analysis!AL6&lt;=5,Analysis!AM6&gt;=1,Analysis!AM6&lt;=5,Analysis!AN6&gt;=1,Analysis!AN6&lt;=5),Detail!A$13,"NONE"
))))))))))))</f>
        <v>ลูกค้าประจำ</v>
      </c>
    </row>
    <row r="8" spans="1:41" x14ac:dyDescent="0.25">
      <c r="F8" t="s">
        <v>84</v>
      </c>
      <c r="V8" t="s">
        <v>83</v>
      </c>
    </row>
    <row r="9" spans="1:41" x14ac:dyDescent="0.25">
      <c r="F9" s="31" t="s">
        <v>82</v>
      </c>
      <c r="G9" s="31"/>
      <c r="H9" s="31"/>
      <c r="I9" s="31"/>
      <c r="J9" s="31"/>
      <c r="K9" s="31"/>
      <c r="M9" s="35" t="s">
        <v>86</v>
      </c>
    </row>
    <row r="21" spans="1:41" ht="16.8" customHeight="1" x14ac:dyDescent="0.25">
      <c r="A21" s="24" t="s">
        <v>80</v>
      </c>
      <c r="B21" s="41" t="s">
        <v>36</v>
      </c>
      <c r="C21" s="41"/>
      <c r="D21" s="41"/>
      <c r="E21" s="41"/>
      <c r="F21" s="42" t="s">
        <v>39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s">
        <v>65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38" t="s">
        <v>67</v>
      </c>
      <c r="AM21" s="38"/>
      <c r="AN21" s="38"/>
    </row>
    <row r="22" spans="1:41" x14ac:dyDescent="0.25">
      <c r="A22" s="23" t="s">
        <v>69</v>
      </c>
      <c r="B22" s="21" t="s">
        <v>74</v>
      </c>
      <c r="C22" s="21" t="s">
        <v>75</v>
      </c>
      <c r="D22" s="22">
        <v>44057</v>
      </c>
      <c r="E22" t="s">
        <v>62</v>
      </c>
      <c r="F22" s="28" t="s">
        <v>50</v>
      </c>
      <c r="G22" s="28" t="s">
        <v>51</v>
      </c>
      <c r="H22" s="28" t="s">
        <v>52</v>
      </c>
      <c r="I22" s="28" t="s">
        <v>53</v>
      </c>
      <c r="J22" s="28" t="s">
        <v>54</v>
      </c>
      <c r="K22" s="28" t="s">
        <v>55</v>
      </c>
      <c r="L22" s="28" t="s">
        <v>56</v>
      </c>
      <c r="M22" s="28" t="s">
        <v>81</v>
      </c>
      <c r="N22" s="25"/>
      <c r="O22" s="25"/>
      <c r="P22" s="25"/>
      <c r="Q22" s="25"/>
      <c r="R22" s="25"/>
      <c r="S22" s="25"/>
      <c r="T22" s="25"/>
      <c r="U22" s="25"/>
      <c r="V22" s="28" t="s">
        <v>51</v>
      </c>
      <c r="W22" s="28" t="s">
        <v>52</v>
      </c>
      <c r="X22" s="28" t="s">
        <v>53</v>
      </c>
      <c r="Y22" s="28" t="s">
        <v>54</v>
      </c>
      <c r="Z22" s="28" t="s">
        <v>55</v>
      </c>
      <c r="AA22" s="28" t="s">
        <v>56</v>
      </c>
      <c r="AB22" s="28" t="s">
        <v>57</v>
      </c>
      <c r="AC22" s="28" t="s">
        <v>81</v>
      </c>
      <c r="AD22" s="25"/>
      <c r="AE22" s="25"/>
      <c r="AF22" s="25"/>
      <c r="AG22" s="25"/>
      <c r="AH22" s="25"/>
      <c r="AI22" s="25"/>
      <c r="AJ22" s="25"/>
      <c r="AK22" s="25"/>
      <c r="AL22" s="18" t="s">
        <v>1</v>
      </c>
      <c r="AM22" s="18" t="s">
        <v>2</v>
      </c>
      <c r="AN22" s="18" t="s">
        <v>3</v>
      </c>
    </row>
    <row r="23" spans="1:41" x14ac:dyDescent="0.25">
      <c r="A23" t="s">
        <v>88</v>
      </c>
      <c r="B23" s="17">
        <v>43831</v>
      </c>
      <c r="C23" s="17">
        <f>LOOKUP(2,1/('Raw Data'!$A$2:$A$213=A23),'Raw Data'!B$2:B$213)</f>
        <v>44042</v>
      </c>
      <c r="D23">
        <f>DATEDIF(B23,$D$2,"D")</f>
        <v>226</v>
      </c>
      <c r="E23" s="26">
        <f>(D23 - DATEDIF(C23,$D$2,"D"))/D23</f>
        <v>0.9336283185840708</v>
      </c>
      <c r="F23">
        <f>F3</f>
        <v>6</v>
      </c>
      <c r="G23">
        <f t="shared" ref="G23:L23" si="4">G3</f>
        <v>4</v>
      </c>
      <c r="H23">
        <f t="shared" si="4"/>
        <v>4</v>
      </c>
      <c r="I23">
        <f t="shared" si="4"/>
        <v>2</v>
      </c>
      <c r="J23">
        <f t="shared" si="4"/>
        <v>5</v>
      </c>
      <c r="K23">
        <f t="shared" si="4"/>
        <v>2</v>
      </c>
      <c r="L23">
        <f t="shared" si="4"/>
        <v>3</v>
      </c>
      <c r="M23" s="29">
        <f>(MAX(F23:L23)-MIN(F23:L23))/5</f>
        <v>0.8</v>
      </c>
      <c r="N23">
        <f t="shared" ref="N23:T26" si="5">IF(F23 &lt; ($M23+MIN($F23:$L23)),1,IF(F23 &lt; (($M23*2)++MIN($F23:$L23)),2,IF(F23 &lt; (($M23*3)++MIN($F23:$L23)),3,IF(F23 &lt; (($M23*4)++MIN($F23:$L23)),4,5))))</f>
        <v>5</v>
      </c>
      <c r="O23">
        <f t="shared" si="5"/>
        <v>3</v>
      </c>
      <c r="P23">
        <f t="shared" si="5"/>
        <v>3</v>
      </c>
      <c r="Q23">
        <f t="shared" si="5"/>
        <v>1</v>
      </c>
      <c r="R23">
        <f t="shared" si="5"/>
        <v>4</v>
      </c>
      <c r="S23">
        <f t="shared" si="5"/>
        <v>1</v>
      </c>
      <c r="T23">
        <f t="shared" si="5"/>
        <v>2</v>
      </c>
      <c r="U23" s="27">
        <f>AVERAGE(N23:T23)/5</f>
        <v>0.54285714285714293</v>
      </c>
      <c r="V23" s="3">
        <f>AVERAGE('Raw Data'!$C$2:$C$29)</f>
        <v>189.82500000000002</v>
      </c>
      <c r="W23" s="3">
        <f>AVERAGE('Raw Data'!$C$30:$C$60)</f>
        <v>149.6875</v>
      </c>
      <c r="X23" s="3">
        <f>AVERAGE('Raw Data'!$C$61:$C$90)</f>
        <v>247.07499999999999</v>
      </c>
      <c r="Y23" s="3">
        <f>AVERAGE('Raw Data'!$C$91:$C$121)</f>
        <v>155.04</v>
      </c>
      <c r="Z23" s="3">
        <f>AVERAGE('Raw Data'!$C$122:$C$151)</f>
        <v>172.99199999999999</v>
      </c>
      <c r="AA23" s="3">
        <f>AVERAGE('Raw Data'!$C$152:$C$182)</f>
        <v>132.685</v>
      </c>
      <c r="AB23" s="3">
        <f>AVERAGE('Raw Data'!$C$183:$C$213)</f>
        <v>164.00666666666666</v>
      </c>
      <c r="AC23" s="33">
        <f>(MAX(V23:AB23)-MIN(V23:AB23))/5</f>
        <v>22.877999999999997</v>
      </c>
      <c r="AD23">
        <f t="shared" ref="AD23:AJ26" si="6">IF(V23 &lt; ($AC23+MIN($V23:$AB23)),1,IF(V23 &lt; (($AC23*2)+MIN($V23:$AB23)),2,IF(V23 &lt; (($AC23*3)+MIN($V23:$AB23)),3,IF(V23 &lt; (($AC23*4)+MIN($V23:$AB23)),4,5))))</f>
        <v>3</v>
      </c>
      <c r="AE23">
        <f t="shared" si="6"/>
        <v>1</v>
      </c>
      <c r="AF23">
        <f t="shared" si="6"/>
        <v>5</v>
      </c>
      <c r="AG23">
        <f t="shared" si="6"/>
        <v>1</v>
      </c>
      <c r="AH23">
        <f t="shared" si="6"/>
        <v>2</v>
      </c>
      <c r="AI23">
        <f t="shared" si="6"/>
        <v>1</v>
      </c>
      <c r="AJ23">
        <f t="shared" si="6"/>
        <v>2</v>
      </c>
      <c r="AK23" s="27">
        <f>AVERAGE(AD23:AJ23)/5</f>
        <v>0.42857142857142855</v>
      </c>
      <c r="AL23">
        <f>IF(E23&lt;=0,1,_xlfn.CEILING.MATH(E23/0.2,1))</f>
        <v>5</v>
      </c>
      <c r="AM23">
        <f>IF(U23&lt;=0,1,_xlfn.CEILING.MATH(U23/0.2,1))</f>
        <v>3</v>
      </c>
      <c r="AN23" s="32">
        <f>IF(AK23&lt;=0,1,_xlfn.CEILING.MATH(AK23/0.2,1))</f>
        <v>3</v>
      </c>
      <c r="AO23" t="str">
        <f>IF(AND(Analysis!AL23&gt;=4,Analysis!AL23&lt;=5,Analysis!AM23&gt;=4,Analysis!AM23&lt;=5,Analysis!AN23&gt;=4,Analysis!AN23&lt;=5),Detail!A$2,
IF(AND(Analysis!AL23&gt;=1,Analysis!AL23&lt;=2,Analysis!AM23&gt;=4,Analysis!AM23&lt;=5,Analysis!AN23&gt;=4,Analysis!AN23&lt;=5),Detail!A$3,
IF(AND(Analysis!AL23&gt;=4,Analysis!AL23&lt;=5,Analysis!AM23=1,Analysis!AN23&gt;=4,Analysis!AN23&lt;=5),Detail!A$4,
IF(AND(Analysis!AL23&gt;=4,Analysis!AL23&lt;=5,Analysis!AM23=1,Analysis!AN23&gt;=1,Analysis!AN23&lt;=3),Detail!A$5,
IF(AND(Analysis!AL23&gt;=3,Analysis!AL23&lt;=5,Analysis!AM23&gt;=1,Analysis!AM23&lt;=2,Analysis!AN23&gt;=4,Analysis!AN23&lt;=5),Detail!A$6,
IF(AND(Analysis!AL23&gt;=1,Analysis!AL23&lt;=2,Analysis!AM23&gt;=1,Analysis!AM23&lt;=2,Analysis!AN23&gt;=4,Analysis!AN23&lt;=5),Detail!A$7,
IF(AND(Analysis!AL23&gt;=3,Analysis!AL23&lt;=5,Analysis!AM23&gt;=4,Analysis!AM23&lt;=5,Analysis!AN23&gt;=1,Analysis!AN23&lt;=2),Detail!A$8,
IF(AND(Analysis!AL23&gt;=1,Analysis!AL23&lt;=2,Analysis!AM23&gt;=4,Analysis!AM23&lt;=5,Analysis!AN23&gt;=1,Analysis!AN23&lt;=2),Detail!A$9,
IF(AND(Analysis!AL23&gt;=3,Analysis!AL23&lt;=5,Analysis!AM23&gt;=3,Analysis!AM23&lt;=5,Analysis!AN23&gt;=1,Analysis!AN23&lt;=5),Detail!A$10,
IF(AND(Analysis!AL23&gt;=1,Analysis!AL23&lt;=2,Analysis!AM23&gt;=3,Analysis!AM23&lt;=5,Analysis!AN23&gt;=1,Analysis!AN23&lt;=5),Detail!A$11,
IF(AND(Analysis!AL23&gt;=1,Analysis!AL23&lt;=2,Analysis!AM23&gt;=1,Analysis!AM23&lt;=2,Analysis!AN23&gt;=1,Analysis!AN23&lt;=2),Detail!A$12,
IF(AND(Analysis!AL23&gt;=1,Analysis!AL23&lt;=5,Analysis!AM23&gt;=1,Analysis!AM23&lt;=5,Analysis!AN23&gt;=1,Analysis!AN23&lt;=5),Detail!A$13,"NONE"
))))))))))))</f>
        <v>ลูกค้าประจำ</v>
      </c>
    </row>
    <row r="24" spans="1:41" x14ac:dyDescent="0.25">
      <c r="A24" t="s">
        <v>89</v>
      </c>
      <c r="B24" s="17">
        <v>43837</v>
      </c>
      <c r="C24" s="17">
        <f>LOOKUP(2,1/('Raw Data'!$A$2:$A$213=A24),'Raw Data'!D$2:D$213)</f>
        <v>44027</v>
      </c>
      <c r="D24">
        <f>DATEDIF(B24,$D$2,"D")</f>
        <v>220</v>
      </c>
      <c r="E24" s="26">
        <f>(D24 - DATEDIF(C24,$D$2,"D"))/D24</f>
        <v>0.86363636363636365</v>
      </c>
      <c r="F24">
        <f t="shared" ref="F24:L24" si="7">F4</f>
        <v>2</v>
      </c>
      <c r="G24">
        <f t="shared" si="7"/>
        <v>3</v>
      </c>
      <c r="H24">
        <f t="shared" si="7"/>
        <v>1</v>
      </c>
      <c r="I24">
        <f t="shared" si="7"/>
        <v>3</v>
      </c>
      <c r="J24">
        <f t="shared" si="7"/>
        <v>2</v>
      </c>
      <c r="K24">
        <f t="shared" si="7"/>
        <v>3</v>
      </c>
      <c r="L24">
        <f t="shared" si="7"/>
        <v>4</v>
      </c>
      <c r="M24" s="29">
        <f>(MAX(F24:L24)-MIN(F24:L24))/5</f>
        <v>0.6</v>
      </c>
      <c r="N24">
        <f t="shared" si="5"/>
        <v>2</v>
      </c>
      <c r="O24">
        <f t="shared" si="5"/>
        <v>4</v>
      </c>
      <c r="P24">
        <f t="shared" si="5"/>
        <v>1</v>
      </c>
      <c r="Q24">
        <f t="shared" si="5"/>
        <v>4</v>
      </c>
      <c r="R24">
        <f t="shared" si="5"/>
        <v>2</v>
      </c>
      <c r="S24">
        <f t="shared" si="5"/>
        <v>4</v>
      </c>
      <c r="T24">
        <f t="shared" si="5"/>
        <v>5</v>
      </c>
      <c r="U24" s="27">
        <f>AVERAGE(N24:T24)/5</f>
        <v>0.62857142857142856</v>
      </c>
      <c r="V24" s="3">
        <f>AVERAGE('Raw Data'!$E$2:$E$29)</f>
        <v>99.364999999999995</v>
      </c>
      <c r="W24" s="3">
        <f>AVERAGE('Raw Data'!$E$30:$E$60)</f>
        <v>83.38000000000001</v>
      </c>
      <c r="X24" s="3">
        <f>AVERAGE('Raw Data'!$E$61:$E$90)</f>
        <v>160.82</v>
      </c>
      <c r="Y24" s="3">
        <f>AVERAGE('Raw Data'!$E$91:$E$121)</f>
        <v>84.1</v>
      </c>
      <c r="Z24" s="3">
        <f>AVERAGE('Raw Data'!$E$122:$E$151)</f>
        <v>58.77</v>
      </c>
      <c r="AA24" s="3">
        <f>AVERAGE('Raw Data'!$E$152:$E$182)</f>
        <v>468.85999999999996</v>
      </c>
      <c r="AB24" s="3">
        <f>AVERAGE('Raw Data'!$E$183:$E$213)</f>
        <v>140.25</v>
      </c>
      <c r="AC24" s="33">
        <f>(MAX(V24:AB24)-MIN(V24:AB24))/5</f>
        <v>82.018000000000001</v>
      </c>
      <c r="AD24">
        <f t="shared" si="6"/>
        <v>1</v>
      </c>
      <c r="AE24">
        <f t="shared" si="6"/>
        <v>1</v>
      </c>
      <c r="AF24">
        <f t="shared" si="6"/>
        <v>2</v>
      </c>
      <c r="AG24">
        <f t="shared" si="6"/>
        <v>1</v>
      </c>
      <c r="AH24">
        <f t="shared" si="6"/>
        <v>1</v>
      </c>
      <c r="AI24">
        <f t="shared" si="6"/>
        <v>5</v>
      </c>
      <c r="AJ24">
        <f t="shared" si="6"/>
        <v>1</v>
      </c>
      <c r="AK24" s="27">
        <f>AVERAGE(AD24:AJ24)/5</f>
        <v>0.34285714285714286</v>
      </c>
      <c r="AL24">
        <f>IF(E24&lt;=0,1,_xlfn.CEILING.MATH(E24/0.2,1))</f>
        <v>5</v>
      </c>
      <c r="AM24" s="34">
        <f>IF(U24&lt;=0,1,_xlfn.CEILING.MATH(U24/0.2,1))</f>
        <v>4</v>
      </c>
      <c r="AN24" s="32">
        <f>IF(AK24&lt;=0,1,_xlfn.CEILING.MATH(AK24/0.2,1))</f>
        <v>2</v>
      </c>
      <c r="AO24" t="str">
        <f>IF(AND(Analysis!AL24&gt;=4,Analysis!AL24&lt;=5,Analysis!AM24&gt;=4,Analysis!AM24&lt;=5,Analysis!AN24&gt;=4,Analysis!AN24&lt;=5),Detail!A$2,
IF(AND(Analysis!AL24&gt;=1,Analysis!AL24&lt;=2,Analysis!AM24&gt;=4,Analysis!AM24&lt;=5,Analysis!AN24&gt;=4,Analysis!AN24&lt;=5),Detail!A$3,
IF(AND(Analysis!AL24&gt;=4,Analysis!AL24&lt;=5,Analysis!AM24=1,Analysis!AN24&gt;=4,Analysis!AN24&lt;=5),Detail!A$4,
IF(AND(Analysis!AL24&gt;=4,Analysis!AL24&lt;=5,Analysis!AM24=1,Analysis!AN24&gt;=1,Analysis!AN24&lt;=3),Detail!A$5,
IF(AND(Analysis!AL24&gt;=3,Analysis!AL24&lt;=5,Analysis!AM24&gt;=1,Analysis!AM24&lt;=2,Analysis!AN24&gt;=4,Analysis!AN24&lt;=5),Detail!A$6,
IF(AND(Analysis!AL24&gt;=1,Analysis!AL24&lt;=2,Analysis!AM24&gt;=1,Analysis!AM24&lt;=2,Analysis!AN24&gt;=4,Analysis!AN24&lt;=5),Detail!A$7,
IF(AND(Analysis!AL24&gt;=3,Analysis!AL24&lt;=5,Analysis!AM24&gt;=4,Analysis!AM24&lt;=5,Analysis!AN24&gt;=1,Analysis!AN24&lt;=2),Detail!A$8,
IF(AND(Analysis!AL24&gt;=1,Analysis!AL24&lt;=2,Analysis!AM24&gt;=4,Analysis!AM24&lt;=5,Analysis!AN24&gt;=1,Analysis!AN24&lt;=2),Detail!A$9,
IF(AND(Analysis!AL24&gt;=3,Analysis!AL24&lt;=5,Analysis!AM24&gt;=3,Analysis!AM24&lt;=5,Analysis!AN24&gt;=1,Analysis!AN24&lt;=5),Detail!A$10,
IF(AND(Analysis!AL24&gt;=1,Analysis!AL24&lt;=2,Analysis!AM24&gt;=3,Analysis!AM24&lt;=5,Analysis!AN24&gt;=1,Analysis!AN24&lt;=5),Detail!A$11,
IF(AND(Analysis!AL24&gt;=1,Analysis!AL24&lt;=2,Analysis!AM24&gt;=1,Analysis!AM24&lt;=2,Analysis!AN24&gt;=1,Analysis!AN24&lt;=2),Detail!A$12,
IF(AND(Analysis!AL24&gt;=1,Analysis!AL24&lt;=5,Analysis!AM24&gt;=1,Analysis!AM24&lt;=5,Analysis!AN24&gt;=1,Analysis!AN24&lt;=5),Detail!A$13,"NONE"
))))))))))))</f>
        <v>มาบ่อยจ่ายน้อย</v>
      </c>
    </row>
    <row r="25" spans="1:41" x14ac:dyDescent="0.25">
      <c r="A25" t="s">
        <v>90</v>
      </c>
      <c r="B25" s="17">
        <v>43840</v>
      </c>
      <c r="C25" s="17">
        <v>44033</v>
      </c>
      <c r="D25">
        <f>DATEDIF(B25,$D$2,"D")</f>
        <v>217</v>
      </c>
      <c r="E25" s="26">
        <f>(D25 - DATEDIF(C25,$D$2,"D"))/D25</f>
        <v>0.88940092165898621</v>
      </c>
      <c r="F25">
        <f t="shared" ref="F25:L25" si="8">F5</f>
        <v>3</v>
      </c>
      <c r="G25">
        <f t="shared" si="8"/>
        <v>2</v>
      </c>
      <c r="H25">
        <f t="shared" si="8"/>
        <v>3</v>
      </c>
      <c r="I25">
        <f t="shared" si="8"/>
        <v>4</v>
      </c>
      <c r="J25">
        <f t="shared" si="8"/>
        <v>2</v>
      </c>
      <c r="K25">
        <f t="shared" si="8"/>
        <v>3</v>
      </c>
      <c r="L25">
        <f t="shared" si="8"/>
        <v>2</v>
      </c>
      <c r="M25" s="29">
        <f>(MAX(F25:L25)-MIN(F25:L25))/5</f>
        <v>0.4</v>
      </c>
      <c r="N25">
        <f t="shared" si="5"/>
        <v>3</v>
      </c>
      <c r="O25">
        <f t="shared" si="5"/>
        <v>1</v>
      </c>
      <c r="P25">
        <f t="shared" si="5"/>
        <v>3</v>
      </c>
      <c r="Q25">
        <f t="shared" si="5"/>
        <v>5</v>
      </c>
      <c r="R25">
        <f t="shared" si="5"/>
        <v>1</v>
      </c>
      <c r="S25">
        <f t="shared" si="5"/>
        <v>3</v>
      </c>
      <c r="T25">
        <f t="shared" si="5"/>
        <v>1</v>
      </c>
      <c r="U25" s="27">
        <f>AVERAGE(N25:T25)/5</f>
        <v>0.48571428571428565</v>
      </c>
      <c r="V25" s="3">
        <f>AVERAGE('Raw Data'!$G$2:$G$29)</f>
        <v>122.71333333333335</v>
      </c>
      <c r="W25" s="3">
        <f>AVERAGE('Raw Data'!$G$30:$G$60)</f>
        <v>38.58</v>
      </c>
      <c r="X25" s="3">
        <f>AVERAGE('Raw Data'!$G$61:$G$90)</f>
        <v>113.48333333333333</v>
      </c>
      <c r="Y25" s="3">
        <f>AVERAGE('Raw Data'!$G$91:$G$121)</f>
        <v>110.66749999999999</v>
      </c>
      <c r="Z25" s="3">
        <f>AVERAGE('Raw Data'!$G$122:$G$151)</f>
        <v>95.144999999999996</v>
      </c>
      <c r="AA25" s="3">
        <f>AVERAGE('Raw Data'!$G$152:$G$182)</f>
        <v>164.22</v>
      </c>
      <c r="AB25" s="3">
        <f>AVERAGE('Raw Data'!$G$183:$G$213)</f>
        <v>146.83999999999997</v>
      </c>
      <c r="AC25" s="33">
        <f>(MAX(V25:AB25)-MIN(V25:AB25))/5</f>
        <v>25.128</v>
      </c>
      <c r="AD25">
        <f t="shared" si="6"/>
        <v>4</v>
      </c>
      <c r="AE25">
        <f t="shared" si="6"/>
        <v>1</v>
      </c>
      <c r="AF25">
        <f t="shared" si="6"/>
        <v>3</v>
      </c>
      <c r="AG25">
        <f t="shared" si="6"/>
        <v>3</v>
      </c>
      <c r="AH25">
        <f t="shared" si="6"/>
        <v>3</v>
      </c>
      <c r="AI25">
        <f t="shared" si="6"/>
        <v>5</v>
      </c>
      <c r="AJ25">
        <f t="shared" si="6"/>
        <v>5</v>
      </c>
      <c r="AK25" s="27">
        <f>AVERAGE(AD25:AJ25)/5</f>
        <v>0.68571428571428572</v>
      </c>
      <c r="AL25">
        <f>IF(E25&lt;=0,1,_xlfn.CEILING.MATH(E25/0.2,1))</f>
        <v>5</v>
      </c>
      <c r="AM25">
        <f>IF(U25&lt;=0,1,_xlfn.CEILING.MATH(U25/0.2,1))</f>
        <v>3</v>
      </c>
      <c r="AN25">
        <f>IF(AK25&lt;=0,1,_xlfn.CEILING.MATH(AK25/0.2,1))</f>
        <v>4</v>
      </c>
      <c r="AO25" t="str">
        <f>IF(AND(Analysis!AL25&gt;=4,Analysis!AL25&lt;=5,Analysis!AM25&gt;=4,Analysis!AM25&lt;=5,Analysis!AN25&gt;=4,Analysis!AN25&lt;=5),Detail!A$2,
IF(AND(Analysis!AL25&gt;=1,Analysis!AL25&lt;=2,Analysis!AM25&gt;=4,Analysis!AM25&lt;=5,Analysis!AN25&gt;=4,Analysis!AN25&lt;=5),Detail!A$3,
IF(AND(Analysis!AL25&gt;=4,Analysis!AL25&lt;=5,Analysis!AM25=1,Analysis!AN25&gt;=4,Analysis!AN25&lt;=5),Detail!A$4,
IF(AND(Analysis!AL25&gt;=4,Analysis!AL25&lt;=5,Analysis!AM25=1,Analysis!AN25&gt;=1,Analysis!AN25&lt;=3),Detail!A$5,
IF(AND(Analysis!AL25&gt;=3,Analysis!AL25&lt;=5,Analysis!AM25&gt;=1,Analysis!AM25&lt;=2,Analysis!AN25&gt;=4,Analysis!AN25&lt;=5),Detail!A$6,
IF(AND(Analysis!AL25&gt;=1,Analysis!AL25&lt;=2,Analysis!AM25&gt;=1,Analysis!AM25&lt;=2,Analysis!AN25&gt;=4,Analysis!AN25&lt;=5),Detail!A$7,
IF(AND(Analysis!AL25&gt;=3,Analysis!AL25&lt;=5,Analysis!AM25&gt;=4,Analysis!AM25&lt;=5,Analysis!AN25&gt;=1,Analysis!AN25&lt;=2),Detail!A$8,
IF(AND(Analysis!AL25&gt;=1,Analysis!AL25&lt;=2,Analysis!AM25&gt;=4,Analysis!AM25&lt;=5,Analysis!AN25&gt;=1,Analysis!AN25&lt;=2),Detail!A$9,
IF(AND(Analysis!AL25&gt;=3,Analysis!AL25&lt;=5,Analysis!AM25&gt;=3,Analysis!AM25&lt;=5,Analysis!AN25&gt;=1,Analysis!AN25&lt;=5),Detail!A$10,
IF(AND(Analysis!AL25&gt;=1,Analysis!AL25&lt;=2,Analysis!AM25&gt;=3,Analysis!AM25&lt;=5,Analysis!AN25&gt;=1,Analysis!AN25&lt;=5),Detail!A$11,
IF(AND(Analysis!AL25&gt;=1,Analysis!AL25&lt;=2,Analysis!AM25&gt;=1,Analysis!AM25&lt;=2,Analysis!AN25&gt;=1,Analysis!AN25&lt;=2),Detail!A$12,
IF(AND(Analysis!AL25&gt;=1,Analysis!AL25&lt;=5,Analysis!AM25&gt;=1,Analysis!AM25&lt;=5,Analysis!AN25&gt;=1,Analysis!AN25&lt;=5),Detail!A$13,"NONE"
))))))))))))</f>
        <v>ลูกค้าประจำ</v>
      </c>
    </row>
    <row r="26" spans="1:41" x14ac:dyDescent="0.25">
      <c r="A26" t="s">
        <v>91</v>
      </c>
      <c r="B26" s="17">
        <v>43895</v>
      </c>
      <c r="C26" s="17">
        <f>LOOKUP(2,1/('Raw Data'!$A$2:$A$213=A26),'Raw Data'!H$2:H$212)</f>
        <v>44039</v>
      </c>
      <c r="D26">
        <f>DATEDIF(B26,$D$2,"D")</f>
        <v>162</v>
      </c>
      <c r="E26" s="26">
        <f>(D26 - DATEDIF(C26,$D$2,"D"))/D26</f>
        <v>0.88888888888888884</v>
      </c>
      <c r="F26">
        <f t="shared" ref="F26:L26" si="9">F6</f>
        <v>0</v>
      </c>
      <c r="G26">
        <f t="shared" si="9"/>
        <v>0</v>
      </c>
      <c r="H26">
        <f t="shared" si="9"/>
        <v>2</v>
      </c>
      <c r="I26">
        <f t="shared" si="9"/>
        <v>1</v>
      </c>
      <c r="J26">
        <f t="shared" si="9"/>
        <v>3</v>
      </c>
      <c r="K26">
        <f t="shared" si="9"/>
        <v>2</v>
      </c>
      <c r="L26">
        <f t="shared" si="9"/>
        <v>1</v>
      </c>
      <c r="M26" s="29">
        <f>(MAX(F26:L26)-MIN(F26:L26))/5</f>
        <v>0.6</v>
      </c>
      <c r="N26">
        <f t="shared" si="5"/>
        <v>1</v>
      </c>
      <c r="O26">
        <f t="shared" si="5"/>
        <v>1</v>
      </c>
      <c r="P26">
        <f t="shared" si="5"/>
        <v>4</v>
      </c>
      <c r="Q26">
        <f t="shared" si="5"/>
        <v>2</v>
      </c>
      <c r="R26">
        <f t="shared" si="5"/>
        <v>5</v>
      </c>
      <c r="S26">
        <f t="shared" si="5"/>
        <v>4</v>
      </c>
      <c r="T26">
        <f t="shared" si="5"/>
        <v>2</v>
      </c>
      <c r="U26" s="27">
        <f>AVERAGE(N26:T26)/5</f>
        <v>0.54285714285714293</v>
      </c>
      <c r="V26" s="3">
        <f>IFERROR(AVERAGE('Raw Data'!$I$2:$I$29),0)</f>
        <v>0</v>
      </c>
      <c r="W26" s="3">
        <f>IFERROR(AVERAGE('Raw Data'!$I$30:$I$60),0)</f>
        <v>0</v>
      </c>
      <c r="X26" s="3">
        <f>AVERAGE('Raw Data'!$I$61:$I$90)</f>
        <v>79.064999999999998</v>
      </c>
      <c r="Y26" s="3">
        <f>AVERAGE('Raw Data'!$I$91:$I$121)</f>
        <v>47.04</v>
      </c>
      <c r="Z26" s="3">
        <f>AVERAGE('Raw Data'!$I$121:$I$151)</f>
        <v>89.233333333333334</v>
      </c>
      <c r="AA26" s="3">
        <f>AVERAGE('Raw Data'!$I$154:$I$182)</f>
        <v>72.069999999999993</v>
      </c>
      <c r="AB26" s="3">
        <f>AVERAGE('Raw Data'!$I$185:$I$212)</f>
        <v>84.302499999999995</v>
      </c>
      <c r="AC26" s="33">
        <f>(MAX(V26:AB26)-MIN(V26:AB26))/5</f>
        <v>17.846666666666668</v>
      </c>
      <c r="AD26">
        <f t="shared" si="6"/>
        <v>1</v>
      </c>
      <c r="AE26">
        <f t="shared" si="6"/>
        <v>1</v>
      </c>
      <c r="AF26">
        <f t="shared" si="6"/>
        <v>5</v>
      </c>
      <c r="AG26">
        <f t="shared" si="6"/>
        <v>3</v>
      </c>
      <c r="AH26">
        <f t="shared" si="6"/>
        <v>5</v>
      </c>
      <c r="AI26">
        <f t="shared" si="6"/>
        <v>5</v>
      </c>
      <c r="AJ26">
        <f t="shared" si="6"/>
        <v>5</v>
      </c>
      <c r="AK26" s="27">
        <f>AVERAGE(AD26:AJ26)/5</f>
        <v>0.7142857142857143</v>
      </c>
      <c r="AL26">
        <f>IF(E26&lt;=0,1,_xlfn.CEILING.MATH(E26/0.2,1))</f>
        <v>5</v>
      </c>
      <c r="AM26" s="34">
        <f>IF(U26&lt;=0,1,_xlfn.CEILING.MATH(U26/0.2,1))</f>
        <v>3</v>
      </c>
      <c r="AN26" s="32">
        <f>IF(AK26&lt;=0,1,_xlfn.CEILING.MATH(AK26/0.2,1))</f>
        <v>4</v>
      </c>
      <c r="AO26" t="str">
        <f>IF(AND(Analysis!AL26&gt;=4,Analysis!AL26&lt;=5,Analysis!AM26&gt;=4,Analysis!AM26&lt;=5,Analysis!AN26&gt;=4,Analysis!AN26&lt;=5),Detail!A$2,
IF(AND(Analysis!AL26&gt;=1,Analysis!AL26&lt;=2,Analysis!AM26&gt;=4,Analysis!AM26&lt;=5,Analysis!AN26&gt;=4,Analysis!AN26&lt;=5),Detail!A$3,
IF(AND(Analysis!AL26&gt;=4,Analysis!AL26&lt;=5,Analysis!AM26=1,Analysis!AN26&gt;=4,Analysis!AN26&lt;=5),Detail!A$4,
IF(AND(Analysis!AL26&gt;=4,Analysis!AL26&lt;=5,Analysis!AM26=1,Analysis!AN26&gt;=1,Analysis!AN26&lt;=3),Detail!A$5,
IF(AND(Analysis!AL26&gt;=3,Analysis!AL26&lt;=5,Analysis!AM26&gt;=1,Analysis!AM26&lt;=2,Analysis!AN26&gt;=4,Analysis!AN26&lt;=5),Detail!A$6,
IF(AND(Analysis!AL26&gt;=1,Analysis!AL26&lt;=2,Analysis!AM26&gt;=1,Analysis!AM26&lt;=2,Analysis!AN26&gt;=4,Analysis!AN26&lt;=5),Detail!A$7,
IF(AND(Analysis!AL26&gt;=3,Analysis!AL26&lt;=5,Analysis!AM26&gt;=4,Analysis!AM26&lt;=5,Analysis!AN26&gt;=1,Analysis!AN26&lt;=2),Detail!A$8,
IF(AND(Analysis!AL26&gt;=1,Analysis!AL26&lt;=2,Analysis!AM26&gt;=4,Analysis!AM26&lt;=5,Analysis!AN26&gt;=1,Analysis!AN26&lt;=2),Detail!A$9,
IF(AND(Analysis!AL26&gt;=3,Analysis!AL26&lt;=5,Analysis!AM26&gt;=3,Analysis!AM26&lt;=5,Analysis!AN26&gt;=1,Analysis!AN26&lt;=5),Detail!A$10,
IF(AND(Analysis!AL26&gt;=1,Analysis!AL26&lt;=2,Analysis!AM26&gt;=3,Analysis!AM26&lt;=5,Analysis!AN26&gt;=1,Analysis!AN26&lt;=5),Detail!A$11,
IF(AND(Analysis!AL26&gt;=1,Analysis!AL26&lt;=2,Analysis!AM26&gt;=1,Analysis!AM26&lt;=2,Analysis!AN26&gt;=1,Analysis!AN26&lt;=2),Detail!A$12,
IF(AND(Analysis!AL26&gt;=1,Analysis!AL26&lt;=5,Analysis!AM26&gt;=1,Analysis!AM26&lt;=5,Analysis!AN26&gt;=1,Analysis!AN26&lt;=5),Detail!A$13,"NONE"
))))))))))))</f>
        <v>ลูกค้าประจำ</v>
      </c>
    </row>
    <row r="28" spans="1:41" x14ac:dyDescent="0.25">
      <c r="E28" t="s">
        <v>87</v>
      </c>
      <c r="V28" t="s">
        <v>85</v>
      </c>
    </row>
  </sheetData>
  <mergeCells count="8">
    <mergeCell ref="AL1:AN1"/>
    <mergeCell ref="B21:E21"/>
    <mergeCell ref="F21:U21"/>
    <mergeCell ref="V21:AK21"/>
    <mergeCell ref="AL21:AN21"/>
    <mergeCell ref="B1:E1"/>
    <mergeCell ref="F1:U1"/>
    <mergeCell ref="V1:AK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A8D9-946D-4950-A0FF-159671EC76C8}">
  <dimension ref="A1:M17"/>
  <sheetViews>
    <sheetView tabSelected="1" workbookViewId="0">
      <selection activeCell="N28" sqref="N28"/>
    </sheetView>
  </sheetViews>
  <sheetFormatPr defaultRowHeight="13.8" x14ac:dyDescent="0.25"/>
  <cols>
    <col min="1" max="1" width="29.09765625" customWidth="1"/>
    <col min="2" max="2" width="36.3984375" customWidth="1"/>
  </cols>
  <sheetData>
    <row r="1" spans="1:13" ht="19.8" customHeight="1" x14ac:dyDescent="0.25">
      <c r="A1" s="19" t="s">
        <v>4</v>
      </c>
      <c r="B1" s="19" t="s">
        <v>5</v>
      </c>
      <c r="C1" s="19" t="s">
        <v>1</v>
      </c>
      <c r="D1" s="19" t="s">
        <v>2</v>
      </c>
      <c r="E1" s="19" t="s">
        <v>3</v>
      </c>
    </row>
    <row r="2" spans="1:13" x14ac:dyDescent="0.25">
      <c r="A2" t="s">
        <v>6</v>
      </c>
      <c r="B2" t="s">
        <v>7</v>
      </c>
      <c r="C2" s="20" t="s">
        <v>8</v>
      </c>
      <c r="D2" s="20" t="s">
        <v>8</v>
      </c>
      <c r="E2" s="20" t="s">
        <v>8</v>
      </c>
      <c r="G2" s="37" t="s">
        <v>8</v>
      </c>
      <c r="H2" s="37" t="s">
        <v>8</v>
      </c>
      <c r="I2" s="37" t="s">
        <v>8</v>
      </c>
      <c r="K2">
        <v>1</v>
      </c>
      <c r="L2">
        <v>1</v>
      </c>
      <c r="M2">
        <v>3</v>
      </c>
    </row>
    <row r="3" spans="1:13" x14ac:dyDescent="0.25">
      <c r="A3" t="s">
        <v>9</v>
      </c>
      <c r="B3" t="s">
        <v>10</v>
      </c>
      <c r="C3" s="20" t="s">
        <v>11</v>
      </c>
      <c r="D3" s="20" t="s">
        <v>8</v>
      </c>
      <c r="E3" s="20" t="s">
        <v>8</v>
      </c>
      <c r="G3" s="37" t="s">
        <v>11</v>
      </c>
      <c r="H3" s="37" t="s">
        <v>8</v>
      </c>
      <c r="I3" s="37" t="s">
        <v>8</v>
      </c>
      <c r="K3">
        <v>1</v>
      </c>
      <c r="L3">
        <v>2</v>
      </c>
      <c r="M3">
        <v>3</v>
      </c>
    </row>
    <row r="4" spans="1:13" x14ac:dyDescent="0.25">
      <c r="A4" t="s">
        <v>12</v>
      </c>
      <c r="B4" t="s">
        <v>13</v>
      </c>
      <c r="C4" s="20" t="s">
        <v>8</v>
      </c>
      <c r="D4" s="20">
        <v>1</v>
      </c>
      <c r="E4" s="20" t="s">
        <v>8</v>
      </c>
      <c r="G4" s="37" t="s">
        <v>8</v>
      </c>
      <c r="H4" s="52">
        <v>1</v>
      </c>
      <c r="I4" s="37" t="s">
        <v>8</v>
      </c>
      <c r="K4">
        <v>2</v>
      </c>
      <c r="L4">
        <v>1</v>
      </c>
      <c r="M4">
        <v>3</v>
      </c>
    </row>
    <row r="5" spans="1:13" x14ac:dyDescent="0.25">
      <c r="A5" t="s">
        <v>14</v>
      </c>
      <c r="B5" t="s">
        <v>15</v>
      </c>
      <c r="C5" s="20" t="s">
        <v>8</v>
      </c>
      <c r="D5" s="20">
        <v>1</v>
      </c>
      <c r="E5" s="20" t="s">
        <v>16</v>
      </c>
      <c r="G5" s="37" t="s">
        <v>8</v>
      </c>
      <c r="H5" s="52">
        <v>1</v>
      </c>
      <c r="I5" s="37" t="s">
        <v>16</v>
      </c>
      <c r="K5">
        <v>2</v>
      </c>
      <c r="L5">
        <v>2</v>
      </c>
      <c r="M5">
        <v>3</v>
      </c>
    </row>
    <row r="6" spans="1:13" x14ac:dyDescent="0.25">
      <c r="A6" t="s">
        <v>17</v>
      </c>
      <c r="B6" t="s">
        <v>18</v>
      </c>
      <c r="C6" s="20" t="s">
        <v>19</v>
      </c>
      <c r="D6" s="20" t="s">
        <v>11</v>
      </c>
      <c r="E6" s="20" t="s">
        <v>8</v>
      </c>
      <c r="G6" s="37" t="s">
        <v>19</v>
      </c>
      <c r="H6" s="37" t="s">
        <v>11</v>
      </c>
      <c r="I6" s="37" t="s">
        <v>8</v>
      </c>
      <c r="K6">
        <v>3</v>
      </c>
      <c r="L6">
        <v>1</v>
      </c>
      <c r="M6">
        <v>1</v>
      </c>
    </row>
    <row r="7" spans="1:13" x14ac:dyDescent="0.25">
      <c r="A7" t="s">
        <v>20</v>
      </c>
      <c r="B7" t="s">
        <v>21</v>
      </c>
      <c r="C7" s="20" t="s">
        <v>11</v>
      </c>
      <c r="D7" s="20" t="s">
        <v>11</v>
      </c>
      <c r="E7" s="20" t="s">
        <v>8</v>
      </c>
      <c r="G7" s="37" t="s">
        <v>11</v>
      </c>
      <c r="H7" s="37" t="s">
        <v>11</v>
      </c>
      <c r="I7" s="37" t="s">
        <v>8</v>
      </c>
      <c r="K7">
        <v>3</v>
      </c>
      <c r="L7">
        <v>1</v>
      </c>
      <c r="M7">
        <v>2</v>
      </c>
    </row>
    <row r="8" spans="1:13" x14ac:dyDescent="0.25">
      <c r="A8" t="s">
        <v>22</v>
      </c>
      <c r="B8" t="s">
        <v>23</v>
      </c>
      <c r="C8" s="20" t="s">
        <v>19</v>
      </c>
      <c r="D8" s="20" t="s">
        <v>8</v>
      </c>
      <c r="E8" s="20" t="s">
        <v>11</v>
      </c>
      <c r="G8" s="37" t="s">
        <v>19</v>
      </c>
      <c r="H8" s="37" t="s">
        <v>8</v>
      </c>
      <c r="I8" s="37" t="s">
        <v>11</v>
      </c>
      <c r="K8">
        <v>3</v>
      </c>
      <c r="L8">
        <v>1</v>
      </c>
      <c r="M8">
        <v>3</v>
      </c>
    </row>
    <row r="9" spans="1:13" x14ac:dyDescent="0.25">
      <c r="A9" t="s">
        <v>24</v>
      </c>
      <c r="B9" t="s">
        <v>25</v>
      </c>
      <c r="C9" s="20" t="s">
        <v>11</v>
      </c>
      <c r="D9" s="20" t="s">
        <v>8</v>
      </c>
      <c r="E9" s="20" t="s">
        <v>11</v>
      </c>
      <c r="G9" s="53" t="s">
        <v>16</v>
      </c>
      <c r="H9" s="37" t="s">
        <v>8</v>
      </c>
      <c r="I9" s="37" t="s">
        <v>11</v>
      </c>
      <c r="K9">
        <v>3</v>
      </c>
      <c r="L9">
        <v>2</v>
      </c>
      <c r="M9">
        <v>1</v>
      </c>
    </row>
    <row r="10" spans="1:13" x14ac:dyDescent="0.25">
      <c r="A10" t="s">
        <v>26</v>
      </c>
      <c r="B10" t="s">
        <v>27</v>
      </c>
      <c r="C10" s="20" t="s">
        <v>19</v>
      </c>
      <c r="D10" s="20" t="s">
        <v>19</v>
      </c>
      <c r="E10" s="20" t="s">
        <v>28</v>
      </c>
      <c r="G10" s="37" t="s">
        <v>19</v>
      </c>
      <c r="H10" s="37" t="s">
        <v>19</v>
      </c>
      <c r="I10" s="37" t="s">
        <v>28</v>
      </c>
      <c r="K10">
        <v>3</v>
      </c>
      <c r="L10">
        <v>2</v>
      </c>
      <c r="M10">
        <v>2</v>
      </c>
    </row>
    <row r="11" spans="1:13" x14ac:dyDescent="0.25">
      <c r="A11" t="s">
        <v>29</v>
      </c>
      <c r="B11" t="s">
        <v>30</v>
      </c>
      <c r="C11" s="20" t="s">
        <v>11</v>
      </c>
      <c r="D11" s="20" t="s">
        <v>19</v>
      </c>
      <c r="E11" s="20" t="s">
        <v>28</v>
      </c>
      <c r="G11" s="37" t="s">
        <v>11</v>
      </c>
      <c r="H11" s="37" t="s">
        <v>19</v>
      </c>
      <c r="I11" s="37" t="s">
        <v>28</v>
      </c>
      <c r="K11">
        <v>3</v>
      </c>
      <c r="L11">
        <v>2</v>
      </c>
      <c r="M11">
        <v>3</v>
      </c>
    </row>
    <row r="12" spans="1:13" x14ac:dyDescent="0.25">
      <c r="A12" t="s">
        <v>31</v>
      </c>
      <c r="B12" t="s">
        <v>32</v>
      </c>
      <c r="C12" s="20" t="s">
        <v>11</v>
      </c>
      <c r="D12" s="20" t="s">
        <v>11</v>
      </c>
      <c r="E12" s="20" t="s">
        <v>11</v>
      </c>
      <c r="G12" s="37" t="s">
        <v>11</v>
      </c>
      <c r="H12" s="37" t="s">
        <v>11</v>
      </c>
      <c r="I12" s="37" t="s">
        <v>11</v>
      </c>
      <c r="K12">
        <v>4</v>
      </c>
      <c r="L12">
        <v>2</v>
      </c>
      <c r="M12">
        <v>1</v>
      </c>
    </row>
    <row r="13" spans="1:13" x14ac:dyDescent="0.25">
      <c r="A13" t="s">
        <v>33</v>
      </c>
      <c r="B13" t="s">
        <v>34</v>
      </c>
      <c r="C13" s="20" t="s">
        <v>35</v>
      </c>
      <c r="D13" s="20" t="s">
        <v>35</v>
      </c>
      <c r="E13" s="20" t="s">
        <v>35</v>
      </c>
      <c r="G13" s="37" t="s">
        <v>35</v>
      </c>
      <c r="H13" s="37" t="s">
        <v>35</v>
      </c>
      <c r="I13" s="37" t="s">
        <v>35</v>
      </c>
      <c r="K13">
        <v>4</v>
      </c>
      <c r="L13">
        <v>2</v>
      </c>
      <c r="M13">
        <v>2</v>
      </c>
    </row>
    <row r="14" spans="1:13" x14ac:dyDescent="0.25">
      <c r="K14">
        <v>4</v>
      </c>
      <c r="L14">
        <v>2</v>
      </c>
      <c r="M14">
        <v>3</v>
      </c>
    </row>
    <row r="15" spans="1:13" x14ac:dyDescent="0.25">
      <c r="K15">
        <v>5</v>
      </c>
      <c r="L15">
        <v>2</v>
      </c>
      <c r="M15">
        <v>1</v>
      </c>
    </row>
    <row r="16" spans="1:13" x14ac:dyDescent="0.25">
      <c r="K16">
        <v>5</v>
      </c>
      <c r="L16">
        <v>2</v>
      </c>
      <c r="M16">
        <v>2</v>
      </c>
    </row>
    <row r="17" spans="11:13" x14ac:dyDescent="0.25">
      <c r="K17">
        <v>5</v>
      </c>
      <c r="L17">
        <v>2</v>
      </c>
      <c r="M17">
        <v>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6F90-6DEB-4F7A-B4BA-2EC8B9BA3015}">
  <sheetPr filterMode="1"/>
  <dimension ref="A1:E126"/>
  <sheetViews>
    <sheetView workbookViewId="0">
      <selection activeCell="E4" sqref="E4"/>
    </sheetView>
  </sheetViews>
  <sheetFormatPr defaultRowHeight="13.8" x14ac:dyDescent="0.25"/>
  <cols>
    <col min="4" max="4" width="28.796875" customWidth="1"/>
  </cols>
  <sheetData>
    <row r="1" spans="1:5" ht="18" customHeight="1" x14ac:dyDescent="0.25">
      <c r="A1" s="43" t="s">
        <v>1</v>
      </c>
      <c r="B1" s="43" t="s">
        <v>2</v>
      </c>
      <c r="C1" s="43" t="s">
        <v>3</v>
      </c>
      <c r="D1" s="43" t="s">
        <v>92</v>
      </c>
    </row>
    <row r="2" spans="1:5" hidden="1" x14ac:dyDescent="0.25">
      <c r="A2">
        <v>1</v>
      </c>
      <c r="B2">
        <v>1</v>
      </c>
      <c r="C2">
        <v>1</v>
      </c>
      <c r="D2" s="49" t="str">
        <f>IF(AND(A2&gt;=4,A2&lt;=5,B2&gt;=4,B2&lt;=5,C2&gt;=4,C2&lt;=5),Detail!A$2,
IF(AND(A2&gt;=1,A2&lt;=2,B2&gt;=4,B2&lt;=5,C2&gt;=4,C2&lt;=5),Detail!A$3,
IF(AND(A2&gt;=4,A2&lt;=5,B2=1,B2&gt;=4,C2&gt;=4,C2&lt;=5),Detail!A$4,
IF(AND(A2&gt;=4,A2&lt;=5,B2=1,B2&gt;=1,C2&gt;=1,C2&lt;=3),Detail!A$5,
IF(AND(A2&gt;=3,A2&lt;=5,B2&gt;=1,B2&lt;=2,C2&gt;=4,C2&lt;=5),Detail!A$6,
IF(AND(A2&gt;=1,A2&lt;=2,B2&gt;=1,B2&lt;=2,C2&gt;=4,C2&lt;=5),Detail!A$7,
IF(AND(A2&gt;=3,A2&lt;=5,B2&gt;=4,B2&lt;=5,C2&gt;=1,C2&lt;=2),Detail!A$8,
IF(AND(A2&gt;=1,A2&lt;=2,B2&gt;=4,B2&lt;=5,C2&gt;=1,C2&lt;=2),Detail!A$9,
IF(AND(A2&gt;=3,A2&lt;=5,B2&gt;=3,B2&lt;=5,C2&gt;=1,C2&lt;=5),Detail!A$10,
IF(AND(A2&gt;=1,A2&lt;=2,B2&gt;=3,B2&lt;=5,C2&gt;=1,C2&lt;=5),Detail!A$11,
IF(AND(A2&gt;=1,A2&lt;=2,B2&gt;=1,B2&lt;=2,C2&gt;=1,C2&lt;=2),Detail!A$12,
IF(AND(A2&gt;=1,A2&lt;=5,B2&gt;=1,B2&lt;=5,C2&gt;=1,C2&lt;=5),Detail!A$13,"NONE"
))))))))))))</f>
        <v>ไม่ค่อยสำคัญ</v>
      </c>
    </row>
    <row r="3" spans="1:5" hidden="1" x14ac:dyDescent="0.25">
      <c r="A3">
        <v>1</v>
      </c>
      <c r="B3">
        <v>1</v>
      </c>
      <c r="C3">
        <v>2</v>
      </c>
      <c r="D3" s="49" t="str">
        <f>IF(AND(A3&gt;=4,A3&lt;=5,B3&gt;=4,B3&lt;=5,C3&gt;=4,C3&lt;=5),Detail!A$2,
IF(AND(A3&gt;=1,A3&lt;=2,B3&gt;=4,B3&lt;=5,C3&gt;=4,C3&lt;=5),Detail!A$3,
IF(AND(A3&gt;=4,A3&lt;=5,B3=1,B3&gt;=4,C3&gt;=4,C3&lt;=5),Detail!A$4,
IF(AND(A3&gt;=4,A3&lt;=5,B3=1,B3&gt;=1,C3&gt;=1,C3&lt;=3),Detail!A$5,
IF(AND(A3&gt;=3,A3&lt;=5,B3&gt;=1,B3&lt;=2,C3&gt;=4,C3&lt;=5),Detail!A$6,
IF(AND(A3&gt;=1,A3&lt;=2,B3&gt;=1,B3&lt;=2,C3&gt;=4,C3&lt;=5),Detail!A$7,
IF(AND(A3&gt;=3,A3&lt;=5,B3&gt;=4,B3&lt;=5,C3&gt;=1,C3&lt;=2),Detail!A$8,
IF(AND(A3&gt;=1,A3&lt;=2,B3&gt;=4,B3&lt;=5,C3&gt;=1,C3&lt;=2),Detail!A$9,
IF(AND(A3&gt;=3,A3&lt;=5,B3&gt;=3,B3&lt;=5,C3&gt;=1,C3&lt;=5),Detail!A$10,
IF(AND(A3&gt;=1,A3&lt;=2,B3&gt;=3,B3&lt;=5,C3&gt;=1,C3&lt;=5),Detail!A$11,
IF(AND(A3&gt;=1,A3&lt;=2,B3&gt;=1,B3&lt;=2,C3&gt;=1,C3&lt;=2),Detail!A$12,
IF(AND(A3&gt;=1,A3&lt;=5,B3&gt;=1,B3&lt;=5,C3&gt;=1,C3&lt;=5),Detail!A$13,"NONE"
))))))))))))</f>
        <v>ไม่ค่อยสำคัญ</v>
      </c>
    </row>
    <row r="4" spans="1:5" x14ac:dyDescent="0.25">
      <c r="A4">
        <v>1</v>
      </c>
      <c r="B4">
        <v>1</v>
      </c>
      <c r="C4">
        <v>3</v>
      </c>
      <c r="D4" s="32" t="str">
        <f>IF(AND(A4&gt;=4,A4&lt;=5,B4&gt;=4,B4&lt;=5,C4&gt;=4,C4&lt;=5),Detail!A$2,
IF(AND(A4&gt;=1,A4&lt;=2,B4&gt;=4,B4&lt;=5,C4&gt;=4,C4&lt;=5),Detail!A$3,
IF(AND(A4&gt;=4,A4&lt;=5,B4=1,B4&gt;=4,C4&gt;=4,C4&lt;=5),Detail!A$4,
IF(AND(A4&gt;=4,A4&lt;=5,B4=1,B4&gt;=1,C4&gt;=1,C4&lt;=3),Detail!A$5,
IF(AND(A4&gt;=3,A4&lt;=5,B4&gt;=1,B4&lt;=2,C4&gt;=4,C4&lt;=5),Detail!A$6,
IF(AND(A4&gt;=1,A4&lt;=2,B4&gt;=1,B4&lt;=2,C4&gt;=4,C4&lt;=5),Detail!A$7,
IF(AND(A4&gt;=3,A4&lt;=5,B4&gt;=4,B4&lt;=5,C4&gt;=1,C4&lt;=2),Detail!A$8,
IF(AND(A4&gt;=1,A4&lt;=2,B4&gt;=4,B4&lt;=5,C4&gt;=1,C4&lt;=2),Detail!A$9,
IF(AND(A4&gt;=3,A4&lt;=5,B4&gt;=3,B4&lt;=5,C4&gt;=1,C4&lt;=5),Detail!A$10,
IF(AND(A4&gt;=1,A4&lt;=2,B4&gt;=3,B4&lt;=5,C4&gt;=1,C4&lt;=5),Detail!A$11,
IF(AND(A4&gt;=1,A4&lt;=2,B4&gt;=1,B4&lt;=2,C4&gt;=1,C4&lt;=2),Detail!A$12,
IF(AND(A4&gt;=1,A4&lt;=5,B4&gt;=1,B4&lt;=5,C4&gt;=1,C4&lt;=5),Detail!A$13,"NONE"
))))))))))))</f>
        <v>อื่นๆ</v>
      </c>
      <c r="E4" t="str">
        <f>IF(AND(A4&gt;=4,A4&lt;=5,B4&gt;=4,B4&lt;=5,C4&gt;=4,C4&lt;=5),Detail!A$2,
IF(AND(A4&gt;=1,A4&lt;=2,B4&gt;=4,B4&lt;=5,C4&gt;=4,C4&lt;=5),Detail!A$3,
IF(AND(A4&gt;=4,A4&lt;=5,B4=1,B4&gt;=4,C4&gt;=4,C4&lt;=5),Detail!A$4,
IF(AND(A4&gt;=4,A4&lt;=5,B4=1,B4&gt;=1,C4&gt;=1,C4&lt;=3),Detail!A$5,
IF(AND(A4&gt;=3,A4&lt;=5,B4&gt;=1,B4&lt;=2,C4&gt;=4,C4&lt;=5),Detail!A$6,
IF(AND(A4&gt;=1,A4&lt;=2,B4&gt;=1,B4&lt;=2,C4&gt;=4,C4&lt;=5),Detail!A$7,
IF(AND(A4&gt;=3,A4&lt;=5,B4&gt;=4,B4&lt;=5,C4&gt;=1,C4&lt;=2),Detail!A$8,
IF(AND(A4&gt;=1,A4&lt;=2,B4&gt;=4,B4&lt;=5,C4&gt;=1,C4&lt;=2),Detail!A$9,
IF(AND(A4&gt;=3,A4&lt;=5,B4&gt;=3,B4&lt;=5,C4&gt;=1,C4&lt;=5),Detail!A$10,
IF(AND(A4&gt;=1,A4&lt;=2,B4&gt;=3,B4&lt;=5,C4&gt;=1,C4&lt;=5),Detail!A$11,
IF(AND(A4&gt;=1,A4&lt;=2,B4&gt;=1,B4&lt;=2,C4&gt;=1,C4&lt;=2),Detail!A$12,
IF(AND(A4&gt;=1,A4&lt;=5,B4&gt;=1,B4&lt;=5,C4&gt;=1,C4&lt;=5),Detail!A$13,"NONE"
))))))))))))</f>
        <v>อื่นๆ</v>
      </c>
    </row>
    <row r="5" spans="1:5" hidden="1" x14ac:dyDescent="0.25">
      <c r="A5">
        <v>1</v>
      </c>
      <c r="B5">
        <v>1</v>
      </c>
      <c r="C5">
        <v>4</v>
      </c>
      <c r="D5" s="31" t="str">
        <f>IF(AND(A5&gt;=4,A5&lt;=5,B5&gt;=4,B5&lt;=5,C5&gt;=4,C5&lt;=5),Detail!A$2,
IF(AND(A5&gt;=1,A5&lt;=2,B5&gt;=4,B5&lt;=5,C5&gt;=4,C5&lt;=5),Detail!A$3,
IF(AND(A5&gt;=4,A5&lt;=5,B5=1,B5&gt;=4,C5&gt;=4,C5&lt;=5),Detail!A$4,
IF(AND(A5&gt;=4,A5&lt;=5,B5=1,B5&gt;=1,C5&gt;=1,C5&lt;=3),Detail!A$5,
IF(AND(A5&gt;=3,A5&lt;=5,B5&gt;=1,B5&lt;=2,C5&gt;=4,C5&lt;=5),Detail!A$6,
IF(AND(A5&gt;=1,A5&lt;=2,B5&gt;=1,B5&lt;=2,C5&gt;=4,C5&lt;=5),Detail!A$7,
IF(AND(A5&gt;=3,A5&lt;=5,B5&gt;=4,B5&lt;=5,C5&gt;=1,C5&lt;=2),Detail!A$8,
IF(AND(A5&gt;=1,A5&lt;=2,B5&gt;=4,B5&lt;=5,C5&gt;=1,C5&lt;=2),Detail!A$9,
IF(AND(A5&gt;=3,A5&lt;=5,B5&gt;=3,B5&lt;=5,C5&gt;=1,C5&lt;=5),Detail!A$10,
IF(AND(A5&gt;=1,A5&lt;=2,B5&gt;=3,B5&lt;=5,C5&gt;=1,C5&lt;=5),Detail!A$11,
IF(AND(A5&gt;=1,A5&lt;=2,B5&gt;=1,B5&lt;=2,C5&gt;=1,C5&lt;=2),Detail!A$12,
IF(AND(A5&gt;=1,A5&lt;=5,B5&gt;=1,B5&lt;=5,C5&gt;=1,C5&lt;=5),Detail!A$13,"NONE"
))))))))))))</f>
        <v>นานมาทีจ่ายเยอะแต่หายไปนาน</v>
      </c>
    </row>
    <row r="6" spans="1:5" hidden="1" x14ac:dyDescent="0.25">
      <c r="A6">
        <v>1</v>
      </c>
      <c r="B6">
        <v>1</v>
      </c>
      <c r="C6">
        <v>5</v>
      </c>
      <c r="D6" s="31" t="str">
        <f>IF(AND(A6&gt;=4,A6&lt;=5,B6&gt;=4,B6&lt;=5,C6&gt;=4,C6&lt;=5),Detail!A$2,
IF(AND(A6&gt;=1,A6&lt;=2,B6&gt;=4,B6&lt;=5,C6&gt;=4,C6&lt;=5),Detail!A$3,
IF(AND(A6&gt;=4,A6&lt;=5,B6=1,B6&gt;=4,C6&gt;=4,C6&lt;=5),Detail!A$4,
IF(AND(A6&gt;=4,A6&lt;=5,B6=1,B6&gt;=1,C6&gt;=1,C6&lt;=3),Detail!A$5,
IF(AND(A6&gt;=3,A6&lt;=5,B6&gt;=1,B6&lt;=2,C6&gt;=4,C6&lt;=5),Detail!A$6,
IF(AND(A6&gt;=1,A6&lt;=2,B6&gt;=1,B6&lt;=2,C6&gt;=4,C6&lt;=5),Detail!A$7,
IF(AND(A6&gt;=3,A6&lt;=5,B6&gt;=4,B6&lt;=5,C6&gt;=1,C6&lt;=2),Detail!A$8,
IF(AND(A6&gt;=1,A6&lt;=2,B6&gt;=4,B6&lt;=5,C6&gt;=1,C6&lt;=2),Detail!A$9,
IF(AND(A6&gt;=3,A6&lt;=5,B6&gt;=3,B6&lt;=5,C6&gt;=1,C6&lt;=5),Detail!A$10,
IF(AND(A6&gt;=1,A6&lt;=2,B6&gt;=3,B6&lt;=5,C6&gt;=1,C6&lt;=5),Detail!A$11,
IF(AND(A6&gt;=1,A6&lt;=2,B6&gt;=1,B6&lt;=2,C6&gt;=1,C6&lt;=2),Detail!A$12,
IF(AND(A6&gt;=1,A6&lt;=5,B6&gt;=1,B6&lt;=5,C6&gt;=1,C6&lt;=5),Detail!A$13,"NONE"
))))))))))))</f>
        <v>นานมาทีจ่ายเยอะแต่หายไปนาน</v>
      </c>
    </row>
    <row r="7" spans="1:5" hidden="1" x14ac:dyDescent="0.25">
      <c r="A7">
        <v>1</v>
      </c>
      <c r="B7">
        <v>2</v>
      </c>
      <c r="C7">
        <v>1</v>
      </c>
      <c r="D7" s="49" t="str">
        <f>IF(AND(A7&gt;=4,A7&lt;=5,B7&gt;=4,B7&lt;=5,C7&gt;=4,C7&lt;=5),Detail!A$2,
IF(AND(A7&gt;=1,A7&lt;=2,B7&gt;=4,B7&lt;=5,C7&gt;=4,C7&lt;=5),Detail!A$3,
IF(AND(A7&gt;=4,A7&lt;=5,B7=1,B7&gt;=4,C7&gt;=4,C7&lt;=5),Detail!A$4,
IF(AND(A7&gt;=4,A7&lt;=5,B7=1,B7&gt;=1,C7&gt;=1,C7&lt;=3),Detail!A$5,
IF(AND(A7&gt;=3,A7&lt;=5,B7&gt;=1,B7&lt;=2,C7&gt;=4,C7&lt;=5),Detail!A$6,
IF(AND(A7&gt;=1,A7&lt;=2,B7&gt;=1,B7&lt;=2,C7&gt;=4,C7&lt;=5),Detail!A$7,
IF(AND(A7&gt;=3,A7&lt;=5,B7&gt;=4,B7&lt;=5,C7&gt;=1,C7&lt;=2),Detail!A$8,
IF(AND(A7&gt;=1,A7&lt;=2,B7&gt;=4,B7&lt;=5,C7&gt;=1,C7&lt;=2),Detail!A$9,
IF(AND(A7&gt;=3,A7&lt;=5,B7&gt;=3,B7&lt;=5,C7&gt;=1,C7&lt;=5),Detail!A$10,
IF(AND(A7&gt;=1,A7&lt;=2,B7&gt;=3,B7&lt;=5,C7&gt;=1,C7&lt;=5),Detail!A$11,
IF(AND(A7&gt;=1,A7&lt;=2,B7&gt;=1,B7&lt;=2,C7&gt;=1,C7&lt;=2),Detail!A$12,
IF(AND(A7&gt;=1,A7&lt;=5,B7&gt;=1,B7&lt;=5,C7&gt;=1,C7&lt;=5),Detail!A$13,"NONE"
))))))))))))</f>
        <v>ไม่ค่อยสำคัญ</v>
      </c>
    </row>
    <row r="8" spans="1:5" hidden="1" x14ac:dyDescent="0.25">
      <c r="A8">
        <v>1</v>
      </c>
      <c r="B8">
        <v>2</v>
      </c>
      <c r="C8">
        <v>2</v>
      </c>
      <c r="D8" s="49" t="str">
        <f>IF(AND(A8&gt;=4,A8&lt;=5,B8&gt;=4,B8&lt;=5,C8&gt;=4,C8&lt;=5),Detail!A$2,
IF(AND(A8&gt;=1,A8&lt;=2,B8&gt;=4,B8&lt;=5,C8&gt;=4,C8&lt;=5),Detail!A$3,
IF(AND(A8&gt;=4,A8&lt;=5,B8=1,B8&gt;=4,C8&gt;=4,C8&lt;=5),Detail!A$4,
IF(AND(A8&gt;=4,A8&lt;=5,B8=1,B8&gt;=1,C8&gt;=1,C8&lt;=3),Detail!A$5,
IF(AND(A8&gt;=3,A8&lt;=5,B8&gt;=1,B8&lt;=2,C8&gt;=4,C8&lt;=5),Detail!A$6,
IF(AND(A8&gt;=1,A8&lt;=2,B8&gt;=1,B8&lt;=2,C8&gt;=4,C8&lt;=5),Detail!A$7,
IF(AND(A8&gt;=3,A8&lt;=5,B8&gt;=4,B8&lt;=5,C8&gt;=1,C8&lt;=2),Detail!A$8,
IF(AND(A8&gt;=1,A8&lt;=2,B8&gt;=4,B8&lt;=5,C8&gt;=1,C8&lt;=2),Detail!A$9,
IF(AND(A8&gt;=3,A8&lt;=5,B8&gt;=3,B8&lt;=5,C8&gt;=1,C8&lt;=5),Detail!A$10,
IF(AND(A8&gt;=1,A8&lt;=2,B8&gt;=3,B8&lt;=5,C8&gt;=1,C8&lt;=5),Detail!A$11,
IF(AND(A8&gt;=1,A8&lt;=2,B8&gt;=1,B8&lt;=2,C8&gt;=1,C8&lt;=2),Detail!A$12,
IF(AND(A8&gt;=1,A8&lt;=5,B8&gt;=1,B8&lt;=5,C8&gt;=1,C8&lt;=5),Detail!A$13,"NONE"
))))))))))))</f>
        <v>ไม่ค่อยสำคัญ</v>
      </c>
    </row>
    <row r="9" spans="1:5" x14ac:dyDescent="0.25">
      <c r="A9">
        <v>1</v>
      </c>
      <c r="B9">
        <v>2</v>
      </c>
      <c r="C9">
        <v>3</v>
      </c>
      <c r="D9" s="32" t="str">
        <f>IF(AND(A9&gt;=4,A9&lt;=5,B9&gt;=4,B9&lt;=5,C9&gt;=4,C9&lt;=5),Detail!A$2,
IF(AND(A9&gt;=1,A9&lt;=2,B9&gt;=4,B9&lt;=5,C9&gt;=4,C9&lt;=5),Detail!A$3,
IF(AND(A9&gt;=4,A9&lt;=5,B9=1,B9&gt;=4,C9&gt;=4,C9&lt;=5),Detail!A$4,
IF(AND(A9&gt;=4,A9&lt;=5,B9=1,B9&gt;=1,C9&gt;=1,C9&lt;=3),Detail!A$5,
IF(AND(A9&gt;=3,A9&lt;=5,B9&gt;=1,B9&lt;=2,C9&gt;=4,C9&lt;=5),Detail!A$6,
IF(AND(A9&gt;=1,A9&lt;=2,B9&gt;=1,B9&lt;=2,C9&gt;=4,C9&lt;=5),Detail!A$7,
IF(AND(A9&gt;=3,A9&lt;=5,B9&gt;=4,B9&lt;=5,C9&gt;=1,C9&lt;=2),Detail!A$8,
IF(AND(A9&gt;=1,A9&lt;=2,B9&gt;=4,B9&lt;=5,C9&gt;=1,C9&lt;=2),Detail!A$9,
IF(AND(A9&gt;=3,A9&lt;=5,B9&gt;=3,B9&lt;=5,C9&gt;=1,C9&lt;=5),Detail!A$10,
IF(AND(A9&gt;=1,A9&lt;=2,B9&gt;=3,B9&lt;=5,C9&gt;=1,C9&lt;=5),Detail!A$11,
IF(AND(A9&gt;=1,A9&lt;=2,B9&gt;=1,B9&lt;=2,C9&gt;=1,C9&lt;=2),Detail!A$12,
IF(AND(A9&gt;=1,A9&lt;=5,B9&gt;=1,B9&lt;=5,C9&gt;=1,C9&lt;=5),Detail!A$13,"NONE"
))))))))))))</f>
        <v>อื่นๆ</v>
      </c>
    </row>
    <row r="10" spans="1:5" hidden="1" x14ac:dyDescent="0.25">
      <c r="A10">
        <v>1</v>
      </c>
      <c r="B10">
        <v>2</v>
      </c>
      <c r="C10">
        <v>4</v>
      </c>
      <c r="D10" s="31" t="str">
        <f>IF(AND(A10&gt;=4,A10&lt;=5,B10&gt;=4,B10&lt;=5,C10&gt;=4,C10&lt;=5),Detail!A$2,
IF(AND(A10&gt;=1,A10&lt;=2,B10&gt;=4,B10&lt;=5,C10&gt;=4,C10&lt;=5),Detail!A$3,
IF(AND(A10&gt;=4,A10&lt;=5,B10=1,B10&gt;=4,C10&gt;=4,C10&lt;=5),Detail!A$4,
IF(AND(A10&gt;=4,A10&lt;=5,B10=1,B10&gt;=1,C10&gt;=1,C10&lt;=3),Detail!A$5,
IF(AND(A10&gt;=3,A10&lt;=5,B10&gt;=1,B10&lt;=2,C10&gt;=4,C10&lt;=5),Detail!A$6,
IF(AND(A10&gt;=1,A10&lt;=2,B10&gt;=1,B10&lt;=2,C10&gt;=4,C10&lt;=5),Detail!A$7,
IF(AND(A10&gt;=3,A10&lt;=5,B10&gt;=4,B10&lt;=5,C10&gt;=1,C10&lt;=2),Detail!A$8,
IF(AND(A10&gt;=1,A10&lt;=2,B10&gt;=4,B10&lt;=5,C10&gt;=1,C10&lt;=2),Detail!A$9,
IF(AND(A10&gt;=3,A10&lt;=5,B10&gt;=3,B10&lt;=5,C10&gt;=1,C10&lt;=5),Detail!A$10,
IF(AND(A10&gt;=1,A10&lt;=2,B10&gt;=3,B10&lt;=5,C10&gt;=1,C10&lt;=5),Detail!A$11,
IF(AND(A10&gt;=1,A10&lt;=2,B10&gt;=1,B10&lt;=2,C10&gt;=1,C10&lt;=2),Detail!A$12,
IF(AND(A10&gt;=1,A10&lt;=5,B10&gt;=1,B10&lt;=5,C10&gt;=1,C10&lt;=5),Detail!A$13,"NONE"
))))))))))))</f>
        <v>นานมาทีจ่ายเยอะแต่หายไปนาน</v>
      </c>
    </row>
    <row r="11" spans="1:5" hidden="1" x14ac:dyDescent="0.25">
      <c r="A11">
        <v>1</v>
      </c>
      <c r="B11">
        <v>2</v>
      </c>
      <c r="C11">
        <v>5</v>
      </c>
      <c r="D11" s="31" t="str">
        <f>IF(AND(A11&gt;=4,A11&lt;=5,B11&gt;=4,B11&lt;=5,C11&gt;=4,C11&lt;=5),Detail!A$2,
IF(AND(A11&gt;=1,A11&lt;=2,B11&gt;=4,B11&lt;=5,C11&gt;=4,C11&lt;=5),Detail!A$3,
IF(AND(A11&gt;=4,A11&lt;=5,B11=1,B11&gt;=4,C11&gt;=4,C11&lt;=5),Detail!A$4,
IF(AND(A11&gt;=4,A11&lt;=5,B11=1,B11&gt;=1,C11&gt;=1,C11&lt;=3),Detail!A$5,
IF(AND(A11&gt;=3,A11&lt;=5,B11&gt;=1,B11&lt;=2,C11&gt;=4,C11&lt;=5),Detail!A$6,
IF(AND(A11&gt;=1,A11&lt;=2,B11&gt;=1,B11&lt;=2,C11&gt;=4,C11&lt;=5),Detail!A$7,
IF(AND(A11&gt;=3,A11&lt;=5,B11&gt;=4,B11&lt;=5,C11&gt;=1,C11&lt;=2),Detail!A$8,
IF(AND(A11&gt;=1,A11&lt;=2,B11&gt;=4,B11&lt;=5,C11&gt;=1,C11&lt;=2),Detail!A$9,
IF(AND(A11&gt;=3,A11&lt;=5,B11&gt;=3,B11&lt;=5,C11&gt;=1,C11&lt;=5),Detail!A$10,
IF(AND(A11&gt;=1,A11&lt;=2,B11&gt;=3,B11&lt;=5,C11&gt;=1,C11&lt;=5),Detail!A$11,
IF(AND(A11&gt;=1,A11&lt;=2,B11&gt;=1,B11&lt;=2,C11&gt;=1,C11&lt;=2),Detail!A$12,
IF(AND(A11&gt;=1,A11&lt;=5,B11&gt;=1,B11&lt;=5,C11&gt;=1,C11&lt;=5),Detail!A$13,"NONE"
))))))))))))</f>
        <v>นานมาทีจ่ายเยอะแต่หายไปนาน</v>
      </c>
    </row>
    <row r="12" spans="1:5" hidden="1" x14ac:dyDescent="0.25">
      <c r="A12">
        <v>1</v>
      </c>
      <c r="B12">
        <v>3</v>
      </c>
      <c r="C12">
        <v>1</v>
      </c>
      <c r="D12" s="50" t="str">
        <f>IF(AND(A12&gt;=4,A12&lt;=5,B12&gt;=4,B12&lt;=5,C12&gt;=4,C12&lt;=5),Detail!A$2,
IF(AND(A12&gt;=1,A12&lt;=2,B12&gt;=4,B12&lt;=5,C12&gt;=4,C12&lt;=5),Detail!A$3,
IF(AND(A12&gt;=4,A12&lt;=5,B12=1,B12&gt;=4,C12&gt;=4,C12&lt;=5),Detail!A$4,
IF(AND(A12&gt;=4,A12&lt;=5,B12=1,B12&gt;=1,C12&gt;=1,C12&lt;=3),Detail!A$5,
IF(AND(A12&gt;=3,A12&lt;=5,B12&gt;=1,B12&lt;=2,C12&gt;=4,C12&lt;=5),Detail!A$6,
IF(AND(A12&gt;=1,A12&lt;=2,B12&gt;=1,B12&lt;=2,C12&gt;=4,C12&lt;=5),Detail!A$7,
IF(AND(A12&gt;=3,A12&lt;=5,B12&gt;=4,B12&lt;=5,C12&gt;=1,C12&lt;=2),Detail!A$8,
IF(AND(A12&gt;=1,A12&lt;=2,B12&gt;=4,B12&lt;=5,C12&gt;=1,C12&lt;=2),Detail!A$9,
IF(AND(A12&gt;=3,A12&lt;=5,B12&gt;=3,B12&lt;=5,C12&gt;=1,C12&lt;=5),Detail!A$10,
IF(AND(A12&gt;=1,A12&lt;=2,B12&gt;=3,B12&lt;=5,C12&gt;=1,C12&lt;=5),Detail!A$11,
IF(AND(A12&gt;=1,A12&lt;=2,B12&gt;=1,B12&lt;=2,C12&gt;=1,C12&lt;=2),Detail!A$12,
IF(AND(A12&gt;=1,A12&lt;=5,B12&gt;=1,B12&lt;=5,C12&gt;=1,C12&lt;=5),Detail!A$13,"NONE"
))))))))))))</f>
        <v>ลูกค้าประจำแต่หายไปนาน</v>
      </c>
    </row>
    <row r="13" spans="1:5" hidden="1" x14ac:dyDescent="0.25">
      <c r="A13">
        <v>1</v>
      </c>
      <c r="B13">
        <v>3</v>
      </c>
      <c r="C13">
        <v>2</v>
      </c>
      <c r="D13" s="50" t="str">
        <f>IF(AND(A13&gt;=4,A13&lt;=5,B13&gt;=4,B13&lt;=5,C13&gt;=4,C13&lt;=5),Detail!A$2,
IF(AND(A13&gt;=1,A13&lt;=2,B13&gt;=4,B13&lt;=5,C13&gt;=4,C13&lt;=5),Detail!A$3,
IF(AND(A13&gt;=4,A13&lt;=5,B13=1,B13&gt;=4,C13&gt;=4,C13&lt;=5),Detail!A$4,
IF(AND(A13&gt;=4,A13&lt;=5,B13=1,B13&gt;=1,C13&gt;=1,C13&lt;=3),Detail!A$5,
IF(AND(A13&gt;=3,A13&lt;=5,B13&gt;=1,B13&lt;=2,C13&gt;=4,C13&lt;=5),Detail!A$6,
IF(AND(A13&gt;=1,A13&lt;=2,B13&gt;=1,B13&lt;=2,C13&gt;=4,C13&lt;=5),Detail!A$7,
IF(AND(A13&gt;=3,A13&lt;=5,B13&gt;=4,B13&lt;=5,C13&gt;=1,C13&lt;=2),Detail!A$8,
IF(AND(A13&gt;=1,A13&lt;=2,B13&gt;=4,B13&lt;=5,C13&gt;=1,C13&lt;=2),Detail!A$9,
IF(AND(A13&gt;=3,A13&lt;=5,B13&gt;=3,B13&lt;=5,C13&gt;=1,C13&lt;=5),Detail!A$10,
IF(AND(A13&gt;=1,A13&lt;=2,B13&gt;=3,B13&lt;=5,C13&gt;=1,C13&lt;=5),Detail!A$11,
IF(AND(A13&gt;=1,A13&lt;=2,B13&gt;=1,B13&lt;=2,C13&gt;=1,C13&lt;=2),Detail!A$12,
IF(AND(A13&gt;=1,A13&lt;=5,B13&gt;=1,B13&lt;=5,C13&gt;=1,C13&lt;=5),Detail!A$13,"NONE"
))))))))))))</f>
        <v>ลูกค้าประจำแต่หายไปนาน</v>
      </c>
    </row>
    <row r="14" spans="1:5" hidden="1" x14ac:dyDescent="0.25">
      <c r="A14">
        <v>1</v>
      </c>
      <c r="B14">
        <v>3</v>
      </c>
      <c r="C14">
        <v>3</v>
      </c>
      <c r="D14" s="50" t="str">
        <f>IF(AND(A14&gt;=4,A14&lt;=5,B14&gt;=4,B14&lt;=5,C14&gt;=4,C14&lt;=5),Detail!A$2,
IF(AND(A14&gt;=1,A14&lt;=2,B14&gt;=4,B14&lt;=5,C14&gt;=4,C14&lt;=5),Detail!A$3,
IF(AND(A14&gt;=4,A14&lt;=5,B14=1,B14&gt;=4,C14&gt;=4,C14&lt;=5),Detail!A$4,
IF(AND(A14&gt;=4,A14&lt;=5,B14=1,B14&gt;=1,C14&gt;=1,C14&lt;=3),Detail!A$5,
IF(AND(A14&gt;=3,A14&lt;=5,B14&gt;=1,B14&lt;=2,C14&gt;=4,C14&lt;=5),Detail!A$6,
IF(AND(A14&gt;=1,A14&lt;=2,B14&gt;=1,B14&lt;=2,C14&gt;=4,C14&lt;=5),Detail!A$7,
IF(AND(A14&gt;=3,A14&lt;=5,B14&gt;=4,B14&lt;=5,C14&gt;=1,C14&lt;=2),Detail!A$8,
IF(AND(A14&gt;=1,A14&lt;=2,B14&gt;=4,B14&lt;=5,C14&gt;=1,C14&lt;=2),Detail!A$9,
IF(AND(A14&gt;=3,A14&lt;=5,B14&gt;=3,B14&lt;=5,C14&gt;=1,C14&lt;=5),Detail!A$10,
IF(AND(A14&gt;=1,A14&lt;=2,B14&gt;=3,B14&lt;=5,C14&gt;=1,C14&lt;=5),Detail!A$11,
IF(AND(A14&gt;=1,A14&lt;=2,B14&gt;=1,B14&lt;=2,C14&gt;=1,C14&lt;=2),Detail!A$12,
IF(AND(A14&gt;=1,A14&lt;=5,B14&gt;=1,B14&lt;=5,C14&gt;=1,C14&lt;=5),Detail!A$13,"NONE"
))))))))))))</f>
        <v>ลูกค้าประจำแต่หายไปนาน</v>
      </c>
    </row>
    <row r="15" spans="1:5" hidden="1" x14ac:dyDescent="0.25">
      <c r="A15">
        <v>1</v>
      </c>
      <c r="B15">
        <v>3</v>
      </c>
      <c r="C15">
        <v>4</v>
      </c>
      <c r="D15" s="50" t="str">
        <f>IF(AND(A15&gt;=4,A15&lt;=5,B15&gt;=4,B15&lt;=5,C15&gt;=4,C15&lt;=5),Detail!A$2,
IF(AND(A15&gt;=1,A15&lt;=2,B15&gt;=4,B15&lt;=5,C15&gt;=4,C15&lt;=5),Detail!A$3,
IF(AND(A15&gt;=4,A15&lt;=5,B15=1,B15&gt;=4,C15&gt;=4,C15&lt;=5),Detail!A$4,
IF(AND(A15&gt;=4,A15&lt;=5,B15=1,B15&gt;=1,C15&gt;=1,C15&lt;=3),Detail!A$5,
IF(AND(A15&gt;=3,A15&lt;=5,B15&gt;=1,B15&lt;=2,C15&gt;=4,C15&lt;=5),Detail!A$6,
IF(AND(A15&gt;=1,A15&lt;=2,B15&gt;=1,B15&lt;=2,C15&gt;=4,C15&lt;=5),Detail!A$7,
IF(AND(A15&gt;=3,A15&lt;=5,B15&gt;=4,B15&lt;=5,C15&gt;=1,C15&lt;=2),Detail!A$8,
IF(AND(A15&gt;=1,A15&lt;=2,B15&gt;=4,B15&lt;=5,C15&gt;=1,C15&lt;=2),Detail!A$9,
IF(AND(A15&gt;=3,A15&lt;=5,B15&gt;=3,B15&lt;=5,C15&gt;=1,C15&lt;=5),Detail!A$10,
IF(AND(A15&gt;=1,A15&lt;=2,B15&gt;=3,B15&lt;=5,C15&gt;=1,C15&lt;=5),Detail!A$11,
IF(AND(A15&gt;=1,A15&lt;=2,B15&gt;=1,B15&lt;=2,C15&gt;=1,C15&lt;=2),Detail!A$12,
IF(AND(A15&gt;=1,A15&lt;=5,B15&gt;=1,B15&lt;=5,C15&gt;=1,C15&lt;=5),Detail!A$13,"NONE"
))))))))))))</f>
        <v>ลูกค้าประจำแต่หายไปนาน</v>
      </c>
    </row>
    <row r="16" spans="1:5" hidden="1" x14ac:dyDescent="0.25">
      <c r="A16">
        <v>1</v>
      </c>
      <c r="B16">
        <v>3</v>
      </c>
      <c r="C16">
        <v>5</v>
      </c>
      <c r="D16" s="50" t="str">
        <f>IF(AND(A16&gt;=4,A16&lt;=5,B16&gt;=4,B16&lt;=5,C16&gt;=4,C16&lt;=5),Detail!A$2,
IF(AND(A16&gt;=1,A16&lt;=2,B16&gt;=4,B16&lt;=5,C16&gt;=4,C16&lt;=5),Detail!A$3,
IF(AND(A16&gt;=4,A16&lt;=5,B16=1,B16&gt;=4,C16&gt;=4,C16&lt;=5),Detail!A$4,
IF(AND(A16&gt;=4,A16&lt;=5,B16=1,B16&gt;=1,C16&gt;=1,C16&lt;=3),Detail!A$5,
IF(AND(A16&gt;=3,A16&lt;=5,B16&gt;=1,B16&lt;=2,C16&gt;=4,C16&lt;=5),Detail!A$6,
IF(AND(A16&gt;=1,A16&lt;=2,B16&gt;=1,B16&lt;=2,C16&gt;=4,C16&lt;=5),Detail!A$7,
IF(AND(A16&gt;=3,A16&lt;=5,B16&gt;=4,B16&lt;=5,C16&gt;=1,C16&lt;=2),Detail!A$8,
IF(AND(A16&gt;=1,A16&lt;=2,B16&gt;=4,B16&lt;=5,C16&gt;=1,C16&lt;=2),Detail!A$9,
IF(AND(A16&gt;=3,A16&lt;=5,B16&gt;=3,B16&lt;=5,C16&gt;=1,C16&lt;=5),Detail!A$10,
IF(AND(A16&gt;=1,A16&lt;=2,B16&gt;=3,B16&lt;=5,C16&gt;=1,C16&lt;=5),Detail!A$11,
IF(AND(A16&gt;=1,A16&lt;=2,B16&gt;=1,B16&lt;=2,C16&gt;=1,C16&lt;=2),Detail!A$12,
IF(AND(A16&gt;=1,A16&lt;=5,B16&gt;=1,B16&lt;=5,C16&gt;=1,C16&lt;=5),Detail!A$13,"NONE"
))))))))))))</f>
        <v>ลูกค้าประจำแต่หายไปนาน</v>
      </c>
    </row>
    <row r="17" spans="1:4" hidden="1" x14ac:dyDescent="0.25">
      <c r="A17">
        <v>1</v>
      </c>
      <c r="B17">
        <v>4</v>
      </c>
      <c r="C17">
        <v>1</v>
      </c>
      <c r="D17" s="48" t="str">
        <f>IF(AND(A17&gt;=4,A17&lt;=5,B17&gt;=4,B17&lt;=5,C17&gt;=4,C17&lt;=5),Detail!A$2,
IF(AND(A17&gt;=1,A17&lt;=2,B17&gt;=4,B17&lt;=5,C17&gt;=4,C17&lt;=5),Detail!A$3,
IF(AND(A17&gt;=4,A17&lt;=5,B17=1,B17&gt;=4,C17&gt;=4,C17&lt;=5),Detail!A$4,
IF(AND(A17&gt;=4,A17&lt;=5,B17=1,B17&gt;=1,C17&gt;=1,C17&lt;=3),Detail!A$5,
IF(AND(A17&gt;=3,A17&lt;=5,B17&gt;=1,B17&lt;=2,C17&gt;=4,C17&lt;=5),Detail!A$6,
IF(AND(A17&gt;=1,A17&lt;=2,B17&gt;=1,B17&lt;=2,C17&gt;=4,C17&lt;=5),Detail!A$7,
IF(AND(A17&gt;=3,A17&lt;=5,B17&gt;=4,B17&lt;=5,C17&gt;=1,C17&lt;=2),Detail!A$8,
IF(AND(A17&gt;=1,A17&lt;=2,B17&gt;=4,B17&lt;=5,C17&gt;=1,C17&lt;=2),Detail!A$9,
IF(AND(A17&gt;=3,A17&lt;=5,B17&gt;=3,B17&lt;=5,C17&gt;=1,C17&lt;=5),Detail!A$10,
IF(AND(A17&gt;=1,A17&lt;=2,B17&gt;=3,B17&lt;=5,C17&gt;=1,C17&lt;=5),Detail!A$11,
IF(AND(A17&gt;=1,A17&lt;=2,B17&gt;=1,B17&lt;=2,C17&gt;=1,C17&lt;=2),Detail!A$12,
IF(AND(A17&gt;=1,A17&lt;=5,B17&gt;=1,B17&lt;=5,C17&gt;=1,C17&lt;=5),Detail!A$13,"NONE"
))))))))))))</f>
        <v>มาบ่อยจ่ายน้อยแต่หายไปนาน</v>
      </c>
    </row>
    <row r="18" spans="1:4" hidden="1" x14ac:dyDescent="0.25">
      <c r="A18">
        <v>1</v>
      </c>
      <c r="B18">
        <v>4</v>
      </c>
      <c r="C18">
        <v>2</v>
      </c>
      <c r="D18" s="48" t="str">
        <f>IF(AND(A18&gt;=4,A18&lt;=5,B18&gt;=4,B18&lt;=5,C18&gt;=4,C18&lt;=5),Detail!A$2,
IF(AND(A18&gt;=1,A18&lt;=2,B18&gt;=4,B18&lt;=5,C18&gt;=4,C18&lt;=5),Detail!A$3,
IF(AND(A18&gt;=4,A18&lt;=5,B18=1,B18&gt;=4,C18&gt;=4,C18&lt;=5),Detail!A$4,
IF(AND(A18&gt;=4,A18&lt;=5,B18=1,B18&gt;=1,C18&gt;=1,C18&lt;=3),Detail!A$5,
IF(AND(A18&gt;=3,A18&lt;=5,B18&gt;=1,B18&lt;=2,C18&gt;=4,C18&lt;=5),Detail!A$6,
IF(AND(A18&gt;=1,A18&lt;=2,B18&gt;=1,B18&lt;=2,C18&gt;=4,C18&lt;=5),Detail!A$7,
IF(AND(A18&gt;=3,A18&lt;=5,B18&gt;=4,B18&lt;=5,C18&gt;=1,C18&lt;=2),Detail!A$8,
IF(AND(A18&gt;=1,A18&lt;=2,B18&gt;=4,B18&lt;=5,C18&gt;=1,C18&lt;=2),Detail!A$9,
IF(AND(A18&gt;=3,A18&lt;=5,B18&gt;=3,B18&lt;=5,C18&gt;=1,C18&lt;=5),Detail!A$10,
IF(AND(A18&gt;=1,A18&lt;=2,B18&gt;=3,B18&lt;=5,C18&gt;=1,C18&lt;=5),Detail!A$11,
IF(AND(A18&gt;=1,A18&lt;=2,B18&gt;=1,B18&lt;=2,C18&gt;=1,C18&lt;=2),Detail!A$12,
IF(AND(A18&gt;=1,A18&lt;=5,B18&gt;=1,B18&lt;=5,C18&gt;=1,C18&lt;=5),Detail!A$13,"NONE"
))))))))))))</f>
        <v>มาบ่อยจ่ายน้อยแต่หายไปนาน</v>
      </c>
    </row>
    <row r="19" spans="1:4" hidden="1" x14ac:dyDescent="0.25">
      <c r="A19">
        <v>1</v>
      </c>
      <c r="B19">
        <v>4</v>
      </c>
      <c r="C19">
        <v>3</v>
      </c>
      <c r="D19" s="50" t="str">
        <f>IF(AND(A19&gt;=4,A19&lt;=5,B19&gt;=4,B19&lt;=5,C19&gt;=4,C19&lt;=5),Detail!A$2,
IF(AND(A19&gt;=1,A19&lt;=2,B19&gt;=4,B19&lt;=5,C19&gt;=4,C19&lt;=5),Detail!A$3,
IF(AND(A19&gt;=4,A19&lt;=5,B19=1,B19&gt;=4,C19&gt;=4,C19&lt;=5),Detail!A$4,
IF(AND(A19&gt;=4,A19&lt;=5,B19=1,B19&gt;=1,C19&gt;=1,C19&lt;=3),Detail!A$5,
IF(AND(A19&gt;=3,A19&lt;=5,B19&gt;=1,B19&lt;=2,C19&gt;=4,C19&lt;=5),Detail!A$6,
IF(AND(A19&gt;=1,A19&lt;=2,B19&gt;=1,B19&lt;=2,C19&gt;=4,C19&lt;=5),Detail!A$7,
IF(AND(A19&gt;=3,A19&lt;=5,B19&gt;=4,B19&lt;=5,C19&gt;=1,C19&lt;=2),Detail!A$8,
IF(AND(A19&gt;=1,A19&lt;=2,B19&gt;=4,B19&lt;=5,C19&gt;=1,C19&lt;=2),Detail!A$9,
IF(AND(A19&gt;=3,A19&lt;=5,B19&gt;=3,B19&lt;=5,C19&gt;=1,C19&lt;=5),Detail!A$10,
IF(AND(A19&gt;=1,A19&lt;=2,B19&gt;=3,B19&lt;=5,C19&gt;=1,C19&lt;=5),Detail!A$11,
IF(AND(A19&gt;=1,A19&lt;=2,B19&gt;=1,B19&lt;=2,C19&gt;=1,C19&lt;=2),Detail!A$12,
IF(AND(A19&gt;=1,A19&lt;=5,B19&gt;=1,B19&lt;=5,C19&gt;=1,C19&lt;=5),Detail!A$13,"NONE"
))))))))))))</f>
        <v>ลูกค้าประจำแต่หายไปนาน</v>
      </c>
    </row>
    <row r="20" spans="1:4" hidden="1" x14ac:dyDescent="0.25">
      <c r="A20">
        <v>1</v>
      </c>
      <c r="B20">
        <v>4</v>
      </c>
      <c r="C20">
        <v>4</v>
      </c>
      <c r="D20" s="46" t="str">
        <f>IF(AND(A20&gt;=4,A20&lt;=5,B20&gt;=4,B20&lt;=5,C20&gt;=4,C20&lt;=5),Detail!A$2,
IF(AND(A20&gt;=1,A20&lt;=2,B20&gt;=4,B20&lt;=5,C20&gt;=4,C20&lt;=5),Detail!A$3,
IF(AND(A20&gt;=4,A20&lt;=5,B20=1,B20&gt;=4,C20&gt;=4,C20&lt;=5),Detail!A$4,
IF(AND(A20&gt;=4,A20&lt;=5,B20=1,B20&gt;=1,C20&gt;=1,C20&lt;=3),Detail!A$5,
IF(AND(A20&gt;=3,A20&lt;=5,B20&gt;=1,B20&lt;=2,C20&gt;=4,C20&lt;=5),Detail!A$6,
IF(AND(A20&gt;=1,A20&lt;=2,B20&gt;=1,B20&lt;=2,C20&gt;=4,C20&lt;=5),Detail!A$7,
IF(AND(A20&gt;=3,A20&lt;=5,B20&gt;=4,B20&lt;=5,C20&gt;=1,C20&lt;=2),Detail!A$8,
IF(AND(A20&gt;=1,A20&lt;=2,B20&gt;=4,B20&lt;=5,C20&gt;=1,C20&lt;=2),Detail!A$9,
IF(AND(A20&gt;=3,A20&lt;=5,B20&gt;=3,B20&lt;=5,C20&gt;=1,C20&lt;=5),Detail!A$10,
IF(AND(A20&gt;=1,A20&lt;=2,B20&gt;=3,B20&lt;=5,C20&gt;=1,C20&lt;=5),Detail!A$11,
IF(AND(A20&gt;=1,A20&lt;=2,B20&gt;=1,B20&lt;=2,C20&gt;=1,C20&lt;=2),Detail!A$12,
IF(AND(A20&gt;=1,A20&lt;=5,B20&gt;=1,B20&lt;=5,C20&gt;=1,C20&lt;=5),Detail!A$13,"NONE"
))))))))))))</f>
        <v>เคยเป็นสุดยอดแต่หายไปนาน</v>
      </c>
    </row>
    <row r="21" spans="1:4" hidden="1" x14ac:dyDescent="0.25">
      <c r="A21">
        <v>1</v>
      </c>
      <c r="B21">
        <v>4</v>
      </c>
      <c r="C21">
        <v>5</v>
      </c>
      <c r="D21" s="46" t="str">
        <f>IF(AND(A21&gt;=4,A21&lt;=5,B21&gt;=4,B21&lt;=5,C21&gt;=4,C21&lt;=5),Detail!A$2,
IF(AND(A21&gt;=1,A21&lt;=2,B21&gt;=4,B21&lt;=5,C21&gt;=4,C21&lt;=5),Detail!A$3,
IF(AND(A21&gt;=4,A21&lt;=5,B21=1,B21&gt;=4,C21&gt;=4,C21&lt;=5),Detail!A$4,
IF(AND(A21&gt;=4,A21&lt;=5,B21=1,B21&gt;=1,C21&gt;=1,C21&lt;=3),Detail!A$5,
IF(AND(A21&gt;=3,A21&lt;=5,B21&gt;=1,B21&lt;=2,C21&gt;=4,C21&lt;=5),Detail!A$6,
IF(AND(A21&gt;=1,A21&lt;=2,B21&gt;=1,B21&lt;=2,C21&gt;=4,C21&lt;=5),Detail!A$7,
IF(AND(A21&gt;=3,A21&lt;=5,B21&gt;=4,B21&lt;=5,C21&gt;=1,C21&lt;=2),Detail!A$8,
IF(AND(A21&gt;=1,A21&lt;=2,B21&gt;=4,B21&lt;=5,C21&gt;=1,C21&lt;=2),Detail!A$9,
IF(AND(A21&gt;=3,A21&lt;=5,B21&gt;=3,B21&lt;=5,C21&gt;=1,C21&lt;=5),Detail!A$10,
IF(AND(A21&gt;=1,A21&lt;=2,B21&gt;=3,B21&lt;=5,C21&gt;=1,C21&lt;=5),Detail!A$11,
IF(AND(A21&gt;=1,A21&lt;=2,B21&gt;=1,B21&lt;=2,C21&gt;=1,C21&lt;=2),Detail!A$12,
IF(AND(A21&gt;=1,A21&lt;=5,B21&gt;=1,B21&lt;=5,C21&gt;=1,C21&lt;=5),Detail!A$13,"NONE"
))))))))))))</f>
        <v>เคยเป็นสุดยอดแต่หายไปนาน</v>
      </c>
    </row>
    <row r="22" spans="1:4" hidden="1" x14ac:dyDescent="0.25">
      <c r="A22">
        <v>1</v>
      </c>
      <c r="B22">
        <v>5</v>
      </c>
      <c r="C22">
        <v>1</v>
      </c>
      <c r="D22" s="48" t="str">
        <f>IF(AND(A22&gt;=4,A22&lt;=5,B22&gt;=4,B22&lt;=5,C22&gt;=4,C22&lt;=5),Detail!A$2,
IF(AND(A22&gt;=1,A22&lt;=2,B22&gt;=4,B22&lt;=5,C22&gt;=4,C22&lt;=5),Detail!A$3,
IF(AND(A22&gt;=4,A22&lt;=5,B22=1,B22&gt;=4,C22&gt;=4,C22&lt;=5),Detail!A$4,
IF(AND(A22&gt;=4,A22&lt;=5,B22=1,B22&gt;=1,C22&gt;=1,C22&lt;=3),Detail!A$5,
IF(AND(A22&gt;=3,A22&lt;=5,B22&gt;=1,B22&lt;=2,C22&gt;=4,C22&lt;=5),Detail!A$6,
IF(AND(A22&gt;=1,A22&lt;=2,B22&gt;=1,B22&lt;=2,C22&gt;=4,C22&lt;=5),Detail!A$7,
IF(AND(A22&gt;=3,A22&lt;=5,B22&gt;=4,B22&lt;=5,C22&gt;=1,C22&lt;=2),Detail!A$8,
IF(AND(A22&gt;=1,A22&lt;=2,B22&gt;=4,B22&lt;=5,C22&gt;=1,C22&lt;=2),Detail!A$9,
IF(AND(A22&gt;=3,A22&lt;=5,B22&gt;=3,B22&lt;=5,C22&gt;=1,C22&lt;=5),Detail!A$10,
IF(AND(A22&gt;=1,A22&lt;=2,B22&gt;=3,B22&lt;=5,C22&gt;=1,C22&lt;=5),Detail!A$11,
IF(AND(A22&gt;=1,A22&lt;=2,B22&gt;=1,B22&lt;=2,C22&gt;=1,C22&lt;=2),Detail!A$12,
IF(AND(A22&gt;=1,A22&lt;=5,B22&gt;=1,B22&lt;=5,C22&gt;=1,C22&lt;=5),Detail!A$13,"NONE"
))))))))))))</f>
        <v>มาบ่อยจ่ายน้อยแต่หายไปนาน</v>
      </c>
    </row>
    <row r="23" spans="1:4" hidden="1" x14ac:dyDescent="0.25">
      <c r="A23">
        <v>1</v>
      </c>
      <c r="B23">
        <v>5</v>
      </c>
      <c r="C23">
        <v>2</v>
      </c>
      <c r="D23" s="48" t="str">
        <f>IF(AND(A23&gt;=4,A23&lt;=5,B23&gt;=4,B23&lt;=5,C23&gt;=4,C23&lt;=5),Detail!A$2,
IF(AND(A23&gt;=1,A23&lt;=2,B23&gt;=4,B23&lt;=5,C23&gt;=4,C23&lt;=5),Detail!A$3,
IF(AND(A23&gt;=4,A23&lt;=5,B23=1,B23&gt;=4,C23&gt;=4,C23&lt;=5),Detail!A$4,
IF(AND(A23&gt;=4,A23&lt;=5,B23=1,B23&gt;=1,C23&gt;=1,C23&lt;=3),Detail!A$5,
IF(AND(A23&gt;=3,A23&lt;=5,B23&gt;=1,B23&lt;=2,C23&gt;=4,C23&lt;=5),Detail!A$6,
IF(AND(A23&gt;=1,A23&lt;=2,B23&gt;=1,B23&lt;=2,C23&gt;=4,C23&lt;=5),Detail!A$7,
IF(AND(A23&gt;=3,A23&lt;=5,B23&gt;=4,B23&lt;=5,C23&gt;=1,C23&lt;=2),Detail!A$8,
IF(AND(A23&gt;=1,A23&lt;=2,B23&gt;=4,B23&lt;=5,C23&gt;=1,C23&lt;=2),Detail!A$9,
IF(AND(A23&gt;=3,A23&lt;=5,B23&gt;=3,B23&lt;=5,C23&gt;=1,C23&lt;=5),Detail!A$10,
IF(AND(A23&gt;=1,A23&lt;=2,B23&gt;=3,B23&lt;=5,C23&gt;=1,C23&lt;=5),Detail!A$11,
IF(AND(A23&gt;=1,A23&lt;=2,B23&gt;=1,B23&lt;=2,C23&gt;=1,C23&lt;=2),Detail!A$12,
IF(AND(A23&gt;=1,A23&lt;=5,B23&gt;=1,B23&lt;=5,C23&gt;=1,C23&lt;=5),Detail!A$13,"NONE"
))))))))))))</f>
        <v>มาบ่อยจ่ายน้อยแต่หายไปนาน</v>
      </c>
    </row>
    <row r="24" spans="1:4" hidden="1" x14ac:dyDescent="0.25">
      <c r="A24">
        <v>1</v>
      </c>
      <c r="B24">
        <v>5</v>
      </c>
      <c r="C24">
        <v>3</v>
      </c>
      <c r="D24" s="50" t="str">
        <f>IF(AND(A24&gt;=4,A24&lt;=5,B24&gt;=4,B24&lt;=5,C24&gt;=4,C24&lt;=5),Detail!A$2,
IF(AND(A24&gt;=1,A24&lt;=2,B24&gt;=4,B24&lt;=5,C24&gt;=4,C24&lt;=5),Detail!A$3,
IF(AND(A24&gt;=4,A24&lt;=5,B24=1,B24&gt;=4,C24&gt;=4,C24&lt;=5),Detail!A$4,
IF(AND(A24&gt;=4,A24&lt;=5,B24=1,B24&gt;=1,C24&gt;=1,C24&lt;=3),Detail!A$5,
IF(AND(A24&gt;=3,A24&lt;=5,B24&gt;=1,B24&lt;=2,C24&gt;=4,C24&lt;=5),Detail!A$6,
IF(AND(A24&gt;=1,A24&lt;=2,B24&gt;=1,B24&lt;=2,C24&gt;=4,C24&lt;=5),Detail!A$7,
IF(AND(A24&gt;=3,A24&lt;=5,B24&gt;=4,B24&lt;=5,C24&gt;=1,C24&lt;=2),Detail!A$8,
IF(AND(A24&gt;=1,A24&lt;=2,B24&gt;=4,B24&lt;=5,C24&gt;=1,C24&lt;=2),Detail!A$9,
IF(AND(A24&gt;=3,A24&lt;=5,B24&gt;=3,B24&lt;=5,C24&gt;=1,C24&lt;=5),Detail!A$10,
IF(AND(A24&gt;=1,A24&lt;=2,B24&gt;=3,B24&lt;=5,C24&gt;=1,C24&lt;=5),Detail!A$11,
IF(AND(A24&gt;=1,A24&lt;=2,B24&gt;=1,B24&lt;=2,C24&gt;=1,C24&lt;=2),Detail!A$12,
IF(AND(A24&gt;=1,A24&lt;=5,B24&gt;=1,B24&lt;=5,C24&gt;=1,C24&lt;=5),Detail!A$13,"NONE"
))))))))))))</f>
        <v>ลูกค้าประจำแต่หายไปนาน</v>
      </c>
    </row>
    <row r="25" spans="1:4" hidden="1" x14ac:dyDescent="0.25">
      <c r="A25">
        <v>1</v>
      </c>
      <c r="B25">
        <v>5</v>
      </c>
      <c r="C25">
        <v>4</v>
      </c>
      <c r="D25" s="46" t="str">
        <f>IF(AND(A25&gt;=4,A25&lt;=5,B25&gt;=4,B25&lt;=5,C25&gt;=4,C25&lt;=5),Detail!A$2,
IF(AND(A25&gt;=1,A25&lt;=2,B25&gt;=4,B25&lt;=5,C25&gt;=4,C25&lt;=5),Detail!A$3,
IF(AND(A25&gt;=4,A25&lt;=5,B25=1,B25&gt;=4,C25&gt;=4,C25&lt;=5),Detail!A$4,
IF(AND(A25&gt;=4,A25&lt;=5,B25=1,B25&gt;=1,C25&gt;=1,C25&lt;=3),Detail!A$5,
IF(AND(A25&gt;=3,A25&lt;=5,B25&gt;=1,B25&lt;=2,C25&gt;=4,C25&lt;=5),Detail!A$6,
IF(AND(A25&gt;=1,A25&lt;=2,B25&gt;=1,B25&lt;=2,C25&gt;=4,C25&lt;=5),Detail!A$7,
IF(AND(A25&gt;=3,A25&lt;=5,B25&gt;=4,B25&lt;=5,C25&gt;=1,C25&lt;=2),Detail!A$8,
IF(AND(A25&gt;=1,A25&lt;=2,B25&gt;=4,B25&lt;=5,C25&gt;=1,C25&lt;=2),Detail!A$9,
IF(AND(A25&gt;=3,A25&lt;=5,B25&gt;=3,B25&lt;=5,C25&gt;=1,C25&lt;=5),Detail!A$10,
IF(AND(A25&gt;=1,A25&lt;=2,B25&gt;=3,B25&lt;=5,C25&gt;=1,C25&lt;=5),Detail!A$11,
IF(AND(A25&gt;=1,A25&lt;=2,B25&gt;=1,B25&lt;=2,C25&gt;=1,C25&lt;=2),Detail!A$12,
IF(AND(A25&gt;=1,A25&lt;=5,B25&gt;=1,B25&lt;=5,C25&gt;=1,C25&lt;=5),Detail!A$13,"NONE"
))))))))))))</f>
        <v>เคยเป็นสุดยอดแต่หายไปนาน</v>
      </c>
    </row>
    <row r="26" spans="1:4" hidden="1" x14ac:dyDescent="0.25">
      <c r="A26">
        <v>1</v>
      </c>
      <c r="B26">
        <v>5</v>
      </c>
      <c r="C26">
        <v>5</v>
      </c>
      <c r="D26" s="46" t="str">
        <f>IF(AND(A26&gt;=4,A26&lt;=5,B26&gt;=4,B26&lt;=5,C26&gt;=4,C26&lt;=5),Detail!A$2,
IF(AND(A26&gt;=1,A26&lt;=2,B26&gt;=4,B26&lt;=5,C26&gt;=4,C26&lt;=5),Detail!A$3,
IF(AND(A26&gt;=4,A26&lt;=5,B26=1,B26&gt;=4,C26&gt;=4,C26&lt;=5),Detail!A$4,
IF(AND(A26&gt;=4,A26&lt;=5,B26=1,B26&gt;=1,C26&gt;=1,C26&lt;=3),Detail!A$5,
IF(AND(A26&gt;=3,A26&lt;=5,B26&gt;=1,B26&lt;=2,C26&gt;=4,C26&lt;=5),Detail!A$6,
IF(AND(A26&gt;=1,A26&lt;=2,B26&gt;=1,B26&lt;=2,C26&gt;=4,C26&lt;=5),Detail!A$7,
IF(AND(A26&gt;=3,A26&lt;=5,B26&gt;=4,B26&lt;=5,C26&gt;=1,C26&lt;=2),Detail!A$8,
IF(AND(A26&gt;=1,A26&lt;=2,B26&gt;=4,B26&lt;=5,C26&gt;=1,C26&lt;=2),Detail!A$9,
IF(AND(A26&gt;=3,A26&lt;=5,B26&gt;=3,B26&lt;=5,C26&gt;=1,C26&lt;=5),Detail!A$10,
IF(AND(A26&gt;=1,A26&lt;=2,B26&gt;=3,B26&lt;=5,C26&gt;=1,C26&lt;=5),Detail!A$11,
IF(AND(A26&gt;=1,A26&lt;=2,B26&gt;=1,B26&lt;=2,C26&gt;=1,C26&lt;=2),Detail!A$12,
IF(AND(A26&gt;=1,A26&lt;=5,B26&gt;=1,B26&lt;=5,C26&gt;=1,C26&lt;=5),Detail!A$13,"NONE"
))))))))))))</f>
        <v>เคยเป็นสุดยอดแต่หายไปนาน</v>
      </c>
    </row>
    <row r="27" spans="1:4" hidden="1" x14ac:dyDescent="0.25">
      <c r="A27">
        <v>2</v>
      </c>
      <c r="B27">
        <v>1</v>
      </c>
      <c r="C27">
        <v>1</v>
      </c>
      <c r="D27" s="49" t="str">
        <f>IF(AND(A27&gt;=4,A27&lt;=5,B27&gt;=4,B27&lt;=5,C27&gt;=4,C27&lt;=5),Detail!A$2,
IF(AND(A27&gt;=1,A27&lt;=2,B27&gt;=4,B27&lt;=5,C27&gt;=4,C27&lt;=5),Detail!A$3,
IF(AND(A27&gt;=4,A27&lt;=5,B27=1,B27&gt;=4,C27&gt;=4,C27&lt;=5),Detail!A$4,
IF(AND(A27&gt;=4,A27&lt;=5,B27=1,B27&gt;=1,C27&gt;=1,C27&lt;=3),Detail!A$5,
IF(AND(A27&gt;=3,A27&lt;=5,B27&gt;=1,B27&lt;=2,C27&gt;=4,C27&lt;=5),Detail!A$6,
IF(AND(A27&gt;=1,A27&lt;=2,B27&gt;=1,B27&lt;=2,C27&gt;=4,C27&lt;=5),Detail!A$7,
IF(AND(A27&gt;=3,A27&lt;=5,B27&gt;=4,B27&lt;=5,C27&gt;=1,C27&lt;=2),Detail!A$8,
IF(AND(A27&gt;=1,A27&lt;=2,B27&gt;=4,B27&lt;=5,C27&gt;=1,C27&lt;=2),Detail!A$9,
IF(AND(A27&gt;=3,A27&lt;=5,B27&gt;=3,B27&lt;=5,C27&gt;=1,C27&lt;=5),Detail!A$10,
IF(AND(A27&gt;=1,A27&lt;=2,B27&gt;=3,B27&lt;=5,C27&gt;=1,C27&lt;=5),Detail!A$11,
IF(AND(A27&gt;=1,A27&lt;=2,B27&gt;=1,B27&lt;=2,C27&gt;=1,C27&lt;=2),Detail!A$12,
IF(AND(A27&gt;=1,A27&lt;=5,B27&gt;=1,B27&lt;=5,C27&gt;=1,C27&lt;=5),Detail!A$13,"NONE"
))))))))))))</f>
        <v>ไม่ค่อยสำคัญ</v>
      </c>
    </row>
    <row r="28" spans="1:4" hidden="1" x14ac:dyDescent="0.25">
      <c r="A28">
        <v>2</v>
      </c>
      <c r="B28">
        <v>1</v>
      </c>
      <c r="C28">
        <v>2</v>
      </c>
      <c r="D28" s="49" t="str">
        <f>IF(AND(A28&gt;=4,A28&lt;=5,B28&gt;=4,B28&lt;=5,C28&gt;=4,C28&lt;=5),Detail!A$2,
IF(AND(A28&gt;=1,A28&lt;=2,B28&gt;=4,B28&lt;=5,C28&gt;=4,C28&lt;=5),Detail!A$3,
IF(AND(A28&gt;=4,A28&lt;=5,B28=1,B28&gt;=4,C28&gt;=4,C28&lt;=5),Detail!A$4,
IF(AND(A28&gt;=4,A28&lt;=5,B28=1,B28&gt;=1,C28&gt;=1,C28&lt;=3),Detail!A$5,
IF(AND(A28&gt;=3,A28&lt;=5,B28&gt;=1,B28&lt;=2,C28&gt;=4,C28&lt;=5),Detail!A$6,
IF(AND(A28&gt;=1,A28&lt;=2,B28&gt;=1,B28&lt;=2,C28&gt;=4,C28&lt;=5),Detail!A$7,
IF(AND(A28&gt;=3,A28&lt;=5,B28&gt;=4,B28&lt;=5,C28&gt;=1,C28&lt;=2),Detail!A$8,
IF(AND(A28&gt;=1,A28&lt;=2,B28&gt;=4,B28&lt;=5,C28&gt;=1,C28&lt;=2),Detail!A$9,
IF(AND(A28&gt;=3,A28&lt;=5,B28&gt;=3,B28&lt;=5,C28&gt;=1,C28&lt;=5),Detail!A$10,
IF(AND(A28&gt;=1,A28&lt;=2,B28&gt;=3,B28&lt;=5,C28&gt;=1,C28&lt;=5),Detail!A$11,
IF(AND(A28&gt;=1,A28&lt;=2,B28&gt;=1,B28&lt;=2,C28&gt;=1,C28&lt;=2),Detail!A$12,
IF(AND(A28&gt;=1,A28&lt;=5,B28&gt;=1,B28&lt;=5,C28&gt;=1,C28&lt;=5),Detail!A$13,"NONE"
))))))))))))</f>
        <v>ไม่ค่อยสำคัญ</v>
      </c>
    </row>
    <row r="29" spans="1:4" x14ac:dyDescent="0.25">
      <c r="A29">
        <v>2</v>
      </c>
      <c r="B29">
        <v>1</v>
      </c>
      <c r="C29">
        <v>3</v>
      </c>
      <c r="D29" s="32" t="str">
        <f>IF(AND(A29&gt;=4,A29&lt;=5,B29&gt;=4,B29&lt;=5,C29&gt;=4,C29&lt;=5),Detail!A$2,
IF(AND(A29&gt;=1,A29&lt;=2,B29&gt;=4,B29&lt;=5,C29&gt;=4,C29&lt;=5),Detail!A$3,
IF(AND(A29&gt;=4,A29&lt;=5,B29=1,B29&gt;=4,C29&gt;=4,C29&lt;=5),Detail!A$4,
IF(AND(A29&gt;=4,A29&lt;=5,B29=1,B29&gt;=1,C29&gt;=1,C29&lt;=3),Detail!A$5,
IF(AND(A29&gt;=3,A29&lt;=5,B29&gt;=1,B29&lt;=2,C29&gt;=4,C29&lt;=5),Detail!A$6,
IF(AND(A29&gt;=1,A29&lt;=2,B29&gt;=1,B29&lt;=2,C29&gt;=4,C29&lt;=5),Detail!A$7,
IF(AND(A29&gt;=3,A29&lt;=5,B29&gt;=4,B29&lt;=5,C29&gt;=1,C29&lt;=2),Detail!A$8,
IF(AND(A29&gt;=1,A29&lt;=2,B29&gt;=4,B29&lt;=5,C29&gt;=1,C29&lt;=2),Detail!A$9,
IF(AND(A29&gt;=3,A29&lt;=5,B29&gt;=3,B29&lt;=5,C29&gt;=1,C29&lt;=5),Detail!A$10,
IF(AND(A29&gt;=1,A29&lt;=2,B29&gt;=3,B29&lt;=5,C29&gt;=1,C29&lt;=5),Detail!A$11,
IF(AND(A29&gt;=1,A29&lt;=2,B29&gt;=1,B29&lt;=2,C29&gt;=1,C29&lt;=2),Detail!A$12,
IF(AND(A29&gt;=1,A29&lt;=5,B29&gt;=1,B29&lt;=5,C29&gt;=1,C29&lt;=5),Detail!A$13,"NONE"
))))))))))))</f>
        <v>อื่นๆ</v>
      </c>
    </row>
    <row r="30" spans="1:4" hidden="1" x14ac:dyDescent="0.25">
      <c r="A30">
        <v>2</v>
      </c>
      <c r="B30">
        <v>1</v>
      </c>
      <c r="C30">
        <v>4</v>
      </c>
      <c r="D30" s="31" t="str">
        <f>IF(AND(A30&gt;=4,A30&lt;=5,B30&gt;=4,B30&lt;=5,C30&gt;=4,C30&lt;=5),Detail!A$2,
IF(AND(A30&gt;=1,A30&lt;=2,B30&gt;=4,B30&lt;=5,C30&gt;=4,C30&lt;=5),Detail!A$3,
IF(AND(A30&gt;=4,A30&lt;=5,B30=1,B30&gt;=4,C30&gt;=4,C30&lt;=5),Detail!A$4,
IF(AND(A30&gt;=4,A30&lt;=5,B30=1,B30&gt;=1,C30&gt;=1,C30&lt;=3),Detail!A$5,
IF(AND(A30&gt;=3,A30&lt;=5,B30&gt;=1,B30&lt;=2,C30&gt;=4,C30&lt;=5),Detail!A$6,
IF(AND(A30&gt;=1,A30&lt;=2,B30&gt;=1,B30&lt;=2,C30&gt;=4,C30&lt;=5),Detail!A$7,
IF(AND(A30&gt;=3,A30&lt;=5,B30&gt;=4,B30&lt;=5,C30&gt;=1,C30&lt;=2),Detail!A$8,
IF(AND(A30&gt;=1,A30&lt;=2,B30&gt;=4,B30&lt;=5,C30&gt;=1,C30&lt;=2),Detail!A$9,
IF(AND(A30&gt;=3,A30&lt;=5,B30&gt;=3,B30&lt;=5,C30&gt;=1,C30&lt;=5),Detail!A$10,
IF(AND(A30&gt;=1,A30&lt;=2,B30&gt;=3,B30&lt;=5,C30&gt;=1,C30&lt;=5),Detail!A$11,
IF(AND(A30&gt;=1,A30&lt;=2,B30&gt;=1,B30&lt;=2,C30&gt;=1,C30&lt;=2),Detail!A$12,
IF(AND(A30&gt;=1,A30&lt;=5,B30&gt;=1,B30&lt;=5,C30&gt;=1,C30&lt;=5),Detail!A$13,"NONE"
))))))))))))</f>
        <v>นานมาทีจ่ายเยอะแต่หายไปนาน</v>
      </c>
    </row>
    <row r="31" spans="1:4" hidden="1" x14ac:dyDescent="0.25">
      <c r="A31">
        <v>2</v>
      </c>
      <c r="B31">
        <v>1</v>
      </c>
      <c r="C31">
        <v>5</v>
      </c>
      <c r="D31" s="31" t="str">
        <f>IF(AND(A31&gt;=4,A31&lt;=5,B31&gt;=4,B31&lt;=5,C31&gt;=4,C31&lt;=5),Detail!A$2,
IF(AND(A31&gt;=1,A31&lt;=2,B31&gt;=4,B31&lt;=5,C31&gt;=4,C31&lt;=5),Detail!A$3,
IF(AND(A31&gt;=4,A31&lt;=5,B31=1,B31&gt;=4,C31&gt;=4,C31&lt;=5),Detail!A$4,
IF(AND(A31&gt;=4,A31&lt;=5,B31=1,B31&gt;=1,C31&gt;=1,C31&lt;=3),Detail!A$5,
IF(AND(A31&gt;=3,A31&lt;=5,B31&gt;=1,B31&lt;=2,C31&gt;=4,C31&lt;=5),Detail!A$6,
IF(AND(A31&gt;=1,A31&lt;=2,B31&gt;=1,B31&lt;=2,C31&gt;=4,C31&lt;=5),Detail!A$7,
IF(AND(A31&gt;=3,A31&lt;=5,B31&gt;=4,B31&lt;=5,C31&gt;=1,C31&lt;=2),Detail!A$8,
IF(AND(A31&gt;=1,A31&lt;=2,B31&gt;=4,B31&lt;=5,C31&gt;=1,C31&lt;=2),Detail!A$9,
IF(AND(A31&gt;=3,A31&lt;=5,B31&gt;=3,B31&lt;=5,C31&gt;=1,C31&lt;=5),Detail!A$10,
IF(AND(A31&gt;=1,A31&lt;=2,B31&gt;=3,B31&lt;=5,C31&gt;=1,C31&lt;=5),Detail!A$11,
IF(AND(A31&gt;=1,A31&lt;=2,B31&gt;=1,B31&lt;=2,C31&gt;=1,C31&lt;=2),Detail!A$12,
IF(AND(A31&gt;=1,A31&lt;=5,B31&gt;=1,B31&lt;=5,C31&gt;=1,C31&lt;=5),Detail!A$13,"NONE"
))))))))))))</f>
        <v>นานมาทีจ่ายเยอะแต่หายไปนาน</v>
      </c>
    </row>
    <row r="32" spans="1:4" hidden="1" x14ac:dyDescent="0.25">
      <c r="A32">
        <v>2</v>
      </c>
      <c r="B32">
        <v>2</v>
      </c>
      <c r="C32">
        <v>1</v>
      </c>
      <c r="D32" s="49" t="str">
        <f>IF(AND(A32&gt;=4,A32&lt;=5,B32&gt;=4,B32&lt;=5,C32&gt;=4,C32&lt;=5),Detail!A$2,
IF(AND(A32&gt;=1,A32&lt;=2,B32&gt;=4,B32&lt;=5,C32&gt;=4,C32&lt;=5),Detail!A$3,
IF(AND(A32&gt;=4,A32&lt;=5,B32=1,B32&gt;=4,C32&gt;=4,C32&lt;=5),Detail!A$4,
IF(AND(A32&gt;=4,A32&lt;=5,B32=1,B32&gt;=1,C32&gt;=1,C32&lt;=3),Detail!A$5,
IF(AND(A32&gt;=3,A32&lt;=5,B32&gt;=1,B32&lt;=2,C32&gt;=4,C32&lt;=5),Detail!A$6,
IF(AND(A32&gt;=1,A32&lt;=2,B32&gt;=1,B32&lt;=2,C32&gt;=4,C32&lt;=5),Detail!A$7,
IF(AND(A32&gt;=3,A32&lt;=5,B32&gt;=4,B32&lt;=5,C32&gt;=1,C32&lt;=2),Detail!A$8,
IF(AND(A32&gt;=1,A32&lt;=2,B32&gt;=4,B32&lt;=5,C32&gt;=1,C32&lt;=2),Detail!A$9,
IF(AND(A32&gt;=3,A32&lt;=5,B32&gt;=3,B32&lt;=5,C32&gt;=1,C32&lt;=5),Detail!A$10,
IF(AND(A32&gt;=1,A32&lt;=2,B32&gt;=3,B32&lt;=5,C32&gt;=1,C32&lt;=5),Detail!A$11,
IF(AND(A32&gt;=1,A32&lt;=2,B32&gt;=1,B32&lt;=2,C32&gt;=1,C32&lt;=2),Detail!A$12,
IF(AND(A32&gt;=1,A32&lt;=5,B32&gt;=1,B32&lt;=5,C32&gt;=1,C32&lt;=5),Detail!A$13,"NONE"
))))))))))))</f>
        <v>ไม่ค่อยสำคัญ</v>
      </c>
    </row>
    <row r="33" spans="1:4" hidden="1" x14ac:dyDescent="0.25">
      <c r="A33">
        <v>2</v>
      </c>
      <c r="B33">
        <v>2</v>
      </c>
      <c r="C33">
        <v>2</v>
      </c>
      <c r="D33" s="49" t="str">
        <f>IF(AND(A33&gt;=4,A33&lt;=5,B33&gt;=4,B33&lt;=5,C33&gt;=4,C33&lt;=5),Detail!A$2,
IF(AND(A33&gt;=1,A33&lt;=2,B33&gt;=4,B33&lt;=5,C33&gt;=4,C33&lt;=5),Detail!A$3,
IF(AND(A33&gt;=4,A33&lt;=5,B33=1,B33&gt;=4,C33&gt;=4,C33&lt;=5),Detail!A$4,
IF(AND(A33&gt;=4,A33&lt;=5,B33=1,B33&gt;=1,C33&gt;=1,C33&lt;=3),Detail!A$5,
IF(AND(A33&gt;=3,A33&lt;=5,B33&gt;=1,B33&lt;=2,C33&gt;=4,C33&lt;=5),Detail!A$6,
IF(AND(A33&gt;=1,A33&lt;=2,B33&gt;=1,B33&lt;=2,C33&gt;=4,C33&lt;=5),Detail!A$7,
IF(AND(A33&gt;=3,A33&lt;=5,B33&gt;=4,B33&lt;=5,C33&gt;=1,C33&lt;=2),Detail!A$8,
IF(AND(A33&gt;=1,A33&lt;=2,B33&gt;=4,B33&lt;=5,C33&gt;=1,C33&lt;=2),Detail!A$9,
IF(AND(A33&gt;=3,A33&lt;=5,B33&gt;=3,B33&lt;=5,C33&gt;=1,C33&lt;=5),Detail!A$10,
IF(AND(A33&gt;=1,A33&lt;=2,B33&gt;=3,B33&lt;=5,C33&gt;=1,C33&lt;=5),Detail!A$11,
IF(AND(A33&gt;=1,A33&lt;=2,B33&gt;=1,B33&lt;=2,C33&gt;=1,C33&lt;=2),Detail!A$12,
IF(AND(A33&gt;=1,A33&lt;=5,B33&gt;=1,B33&lt;=5,C33&gt;=1,C33&lt;=5),Detail!A$13,"NONE"
))))))))))))</f>
        <v>ไม่ค่อยสำคัญ</v>
      </c>
    </row>
    <row r="34" spans="1:4" x14ac:dyDescent="0.25">
      <c r="A34">
        <v>2</v>
      </c>
      <c r="B34">
        <v>2</v>
      </c>
      <c r="C34">
        <v>3</v>
      </c>
      <c r="D34" s="32" t="str">
        <f>IF(AND(A34&gt;=4,A34&lt;=5,B34&gt;=4,B34&lt;=5,C34&gt;=4,C34&lt;=5),Detail!A$2,
IF(AND(A34&gt;=1,A34&lt;=2,B34&gt;=4,B34&lt;=5,C34&gt;=4,C34&lt;=5),Detail!A$3,
IF(AND(A34&gt;=4,A34&lt;=5,B34=1,B34&gt;=4,C34&gt;=4,C34&lt;=5),Detail!A$4,
IF(AND(A34&gt;=4,A34&lt;=5,B34=1,B34&gt;=1,C34&gt;=1,C34&lt;=3),Detail!A$5,
IF(AND(A34&gt;=3,A34&lt;=5,B34&gt;=1,B34&lt;=2,C34&gt;=4,C34&lt;=5),Detail!A$6,
IF(AND(A34&gt;=1,A34&lt;=2,B34&gt;=1,B34&lt;=2,C34&gt;=4,C34&lt;=5),Detail!A$7,
IF(AND(A34&gt;=3,A34&lt;=5,B34&gt;=4,B34&lt;=5,C34&gt;=1,C34&lt;=2),Detail!A$8,
IF(AND(A34&gt;=1,A34&lt;=2,B34&gt;=4,B34&lt;=5,C34&gt;=1,C34&lt;=2),Detail!A$9,
IF(AND(A34&gt;=3,A34&lt;=5,B34&gt;=3,B34&lt;=5,C34&gt;=1,C34&lt;=5),Detail!A$10,
IF(AND(A34&gt;=1,A34&lt;=2,B34&gt;=3,B34&lt;=5,C34&gt;=1,C34&lt;=5),Detail!A$11,
IF(AND(A34&gt;=1,A34&lt;=2,B34&gt;=1,B34&lt;=2,C34&gt;=1,C34&lt;=2),Detail!A$12,
IF(AND(A34&gt;=1,A34&lt;=5,B34&gt;=1,B34&lt;=5,C34&gt;=1,C34&lt;=5),Detail!A$13,"NONE"
))))))))))))</f>
        <v>อื่นๆ</v>
      </c>
    </row>
    <row r="35" spans="1:4" hidden="1" x14ac:dyDescent="0.25">
      <c r="A35">
        <v>2</v>
      </c>
      <c r="B35">
        <v>2</v>
      </c>
      <c r="C35">
        <v>4</v>
      </c>
      <c r="D35" s="31" t="str">
        <f>IF(AND(A35&gt;=4,A35&lt;=5,B35&gt;=4,B35&lt;=5,C35&gt;=4,C35&lt;=5),Detail!A$2,
IF(AND(A35&gt;=1,A35&lt;=2,B35&gt;=4,B35&lt;=5,C35&gt;=4,C35&lt;=5),Detail!A$3,
IF(AND(A35&gt;=4,A35&lt;=5,B35=1,B35&gt;=4,C35&gt;=4,C35&lt;=5),Detail!A$4,
IF(AND(A35&gt;=4,A35&lt;=5,B35=1,B35&gt;=1,C35&gt;=1,C35&lt;=3),Detail!A$5,
IF(AND(A35&gt;=3,A35&lt;=5,B35&gt;=1,B35&lt;=2,C35&gt;=4,C35&lt;=5),Detail!A$6,
IF(AND(A35&gt;=1,A35&lt;=2,B35&gt;=1,B35&lt;=2,C35&gt;=4,C35&lt;=5),Detail!A$7,
IF(AND(A35&gt;=3,A35&lt;=5,B35&gt;=4,B35&lt;=5,C35&gt;=1,C35&lt;=2),Detail!A$8,
IF(AND(A35&gt;=1,A35&lt;=2,B35&gt;=4,B35&lt;=5,C35&gt;=1,C35&lt;=2),Detail!A$9,
IF(AND(A35&gt;=3,A35&lt;=5,B35&gt;=3,B35&lt;=5,C35&gt;=1,C35&lt;=5),Detail!A$10,
IF(AND(A35&gt;=1,A35&lt;=2,B35&gt;=3,B35&lt;=5,C35&gt;=1,C35&lt;=5),Detail!A$11,
IF(AND(A35&gt;=1,A35&lt;=2,B35&gt;=1,B35&lt;=2,C35&gt;=1,C35&lt;=2),Detail!A$12,
IF(AND(A35&gt;=1,A35&lt;=5,B35&gt;=1,B35&lt;=5,C35&gt;=1,C35&lt;=5),Detail!A$13,"NONE"
))))))))))))</f>
        <v>นานมาทีจ่ายเยอะแต่หายไปนาน</v>
      </c>
    </row>
    <row r="36" spans="1:4" hidden="1" x14ac:dyDescent="0.25">
      <c r="A36">
        <v>2</v>
      </c>
      <c r="B36">
        <v>2</v>
      </c>
      <c r="C36">
        <v>5</v>
      </c>
      <c r="D36" s="31" t="str">
        <f>IF(AND(A36&gt;=4,A36&lt;=5,B36&gt;=4,B36&lt;=5,C36&gt;=4,C36&lt;=5),Detail!A$2,
IF(AND(A36&gt;=1,A36&lt;=2,B36&gt;=4,B36&lt;=5,C36&gt;=4,C36&lt;=5),Detail!A$3,
IF(AND(A36&gt;=4,A36&lt;=5,B36=1,B36&gt;=4,C36&gt;=4,C36&lt;=5),Detail!A$4,
IF(AND(A36&gt;=4,A36&lt;=5,B36=1,B36&gt;=1,C36&gt;=1,C36&lt;=3),Detail!A$5,
IF(AND(A36&gt;=3,A36&lt;=5,B36&gt;=1,B36&lt;=2,C36&gt;=4,C36&lt;=5),Detail!A$6,
IF(AND(A36&gt;=1,A36&lt;=2,B36&gt;=1,B36&lt;=2,C36&gt;=4,C36&lt;=5),Detail!A$7,
IF(AND(A36&gt;=3,A36&lt;=5,B36&gt;=4,B36&lt;=5,C36&gt;=1,C36&lt;=2),Detail!A$8,
IF(AND(A36&gt;=1,A36&lt;=2,B36&gt;=4,B36&lt;=5,C36&gt;=1,C36&lt;=2),Detail!A$9,
IF(AND(A36&gt;=3,A36&lt;=5,B36&gt;=3,B36&lt;=5,C36&gt;=1,C36&lt;=5),Detail!A$10,
IF(AND(A36&gt;=1,A36&lt;=2,B36&gt;=3,B36&lt;=5,C36&gt;=1,C36&lt;=5),Detail!A$11,
IF(AND(A36&gt;=1,A36&lt;=2,B36&gt;=1,B36&lt;=2,C36&gt;=1,C36&lt;=2),Detail!A$12,
IF(AND(A36&gt;=1,A36&lt;=5,B36&gt;=1,B36&lt;=5,C36&gt;=1,C36&lt;=5),Detail!A$13,"NONE"
))))))))))))</f>
        <v>นานมาทีจ่ายเยอะแต่หายไปนาน</v>
      </c>
    </row>
    <row r="37" spans="1:4" hidden="1" x14ac:dyDescent="0.25">
      <c r="A37">
        <v>2</v>
      </c>
      <c r="B37">
        <v>3</v>
      </c>
      <c r="C37">
        <v>1</v>
      </c>
      <c r="D37" s="50" t="str">
        <f>IF(AND(A37&gt;=4,A37&lt;=5,B37&gt;=4,B37&lt;=5,C37&gt;=4,C37&lt;=5),Detail!A$2,
IF(AND(A37&gt;=1,A37&lt;=2,B37&gt;=4,B37&lt;=5,C37&gt;=4,C37&lt;=5),Detail!A$3,
IF(AND(A37&gt;=4,A37&lt;=5,B37=1,B37&gt;=4,C37&gt;=4,C37&lt;=5),Detail!A$4,
IF(AND(A37&gt;=4,A37&lt;=5,B37=1,B37&gt;=1,C37&gt;=1,C37&lt;=3),Detail!A$5,
IF(AND(A37&gt;=3,A37&lt;=5,B37&gt;=1,B37&lt;=2,C37&gt;=4,C37&lt;=5),Detail!A$6,
IF(AND(A37&gt;=1,A37&lt;=2,B37&gt;=1,B37&lt;=2,C37&gt;=4,C37&lt;=5),Detail!A$7,
IF(AND(A37&gt;=3,A37&lt;=5,B37&gt;=4,B37&lt;=5,C37&gt;=1,C37&lt;=2),Detail!A$8,
IF(AND(A37&gt;=1,A37&lt;=2,B37&gt;=4,B37&lt;=5,C37&gt;=1,C37&lt;=2),Detail!A$9,
IF(AND(A37&gt;=3,A37&lt;=5,B37&gt;=3,B37&lt;=5,C37&gt;=1,C37&lt;=5),Detail!A$10,
IF(AND(A37&gt;=1,A37&lt;=2,B37&gt;=3,B37&lt;=5,C37&gt;=1,C37&lt;=5),Detail!A$11,
IF(AND(A37&gt;=1,A37&lt;=2,B37&gt;=1,B37&lt;=2,C37&gt;=1,C37&lt;=2),Detail!A$12,
IF(AND(A37&gt;=1,A37&lt;=5,B37&gt;=1,B37&lt;=5,C37&gt;=1,C37&lt;=5),Detail!A$13,"NONE"
))))))))))))</f>
        <v>ลูกค้าประจำแต่หายไปนาน</v>
      </c>
    </row>
    <row r="38" spans="1:4" hidden="1" x14ac:dyDescent="0.25">
      <c r="A38">
        <v>2</v>
      </c>
      <c r="B38">
        <v>3</v>
      </c>
      <c r="C38">
        <v>2</v>
      </c>
      <c r="D38" s="50" t="str">
        <f>IF(AND(A38&gt;=4,A38&lt;=5,B38&gt;=4,B38&lt;=5,C38&gt;=4,C38&lt;=5),Detail!A$2,
IF(AND(A38&gt;=1,A38&lt;=2,B38&gt;=4,B38&lt;=5,C38&gt;=4,C38&lt;=5),Detail!A$3,
IF(AND(A38&gt;=4,A38&lt;=5,B38=1,B38&gt;=4,C38&gt;=4,C38&lt;=5),Detail!A$4,
IF(AND(A38&gt;=4,A38&lt;=5,B38=1,B38&gt;=1,C38&gt;=1,C38&lt;=3),Detail!A$5,
IF(AND(A38&gt;=3,A38&lt;=5,B38&gt;=1,B38&lt;=2,C38&gt;=4,C38&lt;=5),Detail!A$6,
IF(AND(A38&gt;=1,A38&lt;=2,B38&gt;=1,B38&lt;=2,C38&gt;=4,C38&lt;=5),Detail!A$7,
IF(AND(A38&gt;=3,A38&lt;=5,B38&gt;=4,B38&lt;=5,C38&gt;=1,C38&lt;=2),Detail!A$8,
IF(AND(A38&gt;=1,A38&lt;=2,B38&gt;=4,B38&lt;=5,C38&gt;=1,C38&lt;=2),Detail!A$9,
IF(AND(A38&gt;=3,A38&lt;=5,B38&gt;=3,B38&lt;=5,C38&gt;=1,C38&lt;=5),Detail!A$10,
IF(AND(A38&gt;=1,A38&lt;=2,B38&gt;=3,B38&lt;=5,C38&gt;=1,C38&lt;=5),Detail!A$11,
IF(AND(A38&gt;=1,A38&lt;=2,B38&gt;=1,B38&lt;=2,C38&gt;=1,C38&lt;=2),Detail!A$12,
IF(AND(A38&gt;=1,A38&lt;=5,B38&gt;=1,B38&lt;=5,C38&gt;=1,C38&lt;=5),Detail!A$13,"NONE"
))))))))))))</f>
        <v>ลูกค้าประจำแต่หายไปนาน</v>
      </c>
    </row>
    <row r="39" spans="1:4" hidden="1" x14ac:dyDescent="0.25">
      <c r="A39">
        <v>2</v>
      </c>
      <c r="B39">
        <v>3</v>
      </c>
      <c r="C39">
        <v>3</v>
      </c>
      <c r="D39" s="50" t="str">
        <f>IF(AND(A39&gt;=4,A39&lt;=5,B39&gt;=4,B39&lt;=5,C39&gt;=4,C39&lt;=5),Detail!A$2,
IF(AND(A39&gt;=1,A39&lt;=2,B39&gt;=4,B39&lt;=5,C39&gt;=4,C39&lt;=5),Detail!A$3,
IF(AND(A39&gt;=4,A39&lt;=5,B39=1,B39&gt;=4,C39&gt;=4,C39&lt;=5),Detail!A$4,
IF(AND(A39&gt;=4,A39&lt;=5,B39=1,B39&gt;=1,C39&gt;=1,C39&lt;=3),Detail!A$5,
IF(AND(A39&gt;=3,A39&lt;=5,B39&gt;=1,B39&lt;=2,C39&gt;=4,C39&lt;=5),Detail!A$6,
IF(AND(A39&gt;=1,A39&lt;=2,B39&gt;=1,B39&lt;=2,C39&gt;=4,C39&lt;=5),Detail!A$7,
IF(AND(A39&gt;=3,A39&lt;=5,B39&gt;=4,B39&lt;=5,C39&gt;=1,C39&lt;=2),Detail!A$8,
IF(AND(A39&gt;=1,A39&lt;=2,B39&gt;=4,B39&lt;=5,C39&gt;=1,C39&lt;=2),Detail!A$9,
IF(AND(A39&gt;=3,A39&lt;=5,B39&gt;=3,B39&lt;=5,C39&gt;=1,C39&lt;=5),Detail!A$10,
IF(AND(A39&gt;=1,A39&lt;=2,B39&gt;=3,B39&lt;=5,C39&gt;=1,C39&lt;=5),Detail!A$11,
IF(AND(A39&gt;=1,A39&lt;=2,B39&gt;=1,B39&lt;=2,C39&gt;=1,C39&lt;=2),Detail!A$12,
IF(AND(A39&gt;=1,A39&lt;=5,B39&gt;=1,B39&lt;=5,C39&gt;=1,C39&lt;=5),Detail!A$13,"NONE"
))))))))))))</f>
        <v>ลูกค้าประจำแต่หายไปนาน</v>
      </c>
    </row>
    <row r="40" spans="1:4" hidden="1" x14ac:dyDescent="0.25">
      <c r="A40">
        <v>2</v>
      </c>
      <c r="B40">
        <v>3</v>
      </c>
      <c r="C40">
        <v>4</v>
      </c>
      <c r="D40" s="50" t="str">
        <f>IF(AND(A40&gt;=4,A40&lt;=5,B40&gt;=4,B40&lt;=5,C40&gt;=4,C40&lt;=5),Detail!A$2,
IF(AND(A40&gt;=1,A40&lt;=2,B40&gt;=4,B40&lt;=5,C40&gt;=4,C40&lt;=5),Detail!A$3,
IF(AND(A40&gt;=4,A40&lt;=5,B40=1,B40&gt;=4,C40&gt;=4,C40&lt;=5),Detail!A$4,
IF(AND(A40&gt;=4,A40&lt;=5,B40=1,B40&gt;=1,C40&gt;=1,C40&lt;=3),Detail!A$5,
IF(AND(A40&gt;=3,A40&lt;=5,B40&gt;=1,B40&lt;=2,C40&gt;=4,C40&lt;=5),Detail!A$6,
IF(AND(A40&gt;=1,A40&lt;=2,B40&gt;=1,B40&lt;=2,C40&gt;=4,C40&lt;=5),Detail!A$7,
IF(AND(A40&gt;=3,A40&lt;=5,B40&gt;=4,B40&lt;=5,C40&gt;=1,C40&lt;=2),Detail!A$8,
IF(AND(A40&gt;=1,A40&lt;=2,B40&gt;=4,B40&lt;=5,C40&gt;=1,C40&lt;=2),Detail!A$9,
IF(AND(A40&gt;=3,A40&lt;=5,B40&gt;=3,B40&lt;=5,C40&gt;=1,C40&lt;=5),Detail!A$10,
IF(AND(A40&gt;=1,A40&lt;=2,B40&gt;=3,B40&lt;=5,C40&gt;=1,C40&lt;=5),Detail!A$11,
IF(AND(A40&gt;=1,A40&lt;=2,B40&gt;=1,B40&lt;=2,C40&gt;=1,C40&lt;=2),Detail!A$12,
IF(AND(A40&gt;=1,A40&lt;=5,B40&gt;=1,B40&lt;=5,C40&gt;=1,C40&lt;=5),Detail!A$13,"NONE"
))))))))))))</f>
        <v>ลูกค้าประจำแต่หายไปนาน</v>
      </c>
    </row>
    <row r="41" spans="1:4" hidden="1" x14ac:dyDescent="0.25">
      <c r="A41">
        <v>2</v>
      </c>
      <c r="B41">
        <v>3</v>
      </c>
      <c r="C41">
        <v>5</v>
      </c>
      <c r="D41" s="50" t="str">
        <f>IF(AND(A41&gt;=4,A41&lt;=5,B41&gt;=4,B41&lt;=5,C41&gt;=4,C41&lt;=5),Detail!A$2,
IF(AND(A41&gt;=1,A41&lt;=2,B41&gt;=4,B41&lt;=5,C41&gt;=4,C41&lt;=5),Detail!A$3,
IF(AND(A41&gt;=4,A41&lt;=5,B41=1,B41&gt;=4,C41&gt;=4,C41&lt;=5),Detail!A$4,
IF(AND(A41&gt;=4,A41&lt;=5,B41=1,B41&gt;=1,C41&gt;=1,C41&lt;=3),Detail!A$5,
IF(AND(A41&gt;=3,A41&lt;=5,B41&gt;=1,B41&lt;=2,C41&gt;=4,C41&lt;=5),Detail!A$6,
IF(AND(A41&gt;=1,A41&lt;=2,B41&gt;=1,B41&lt;=2,C41&gt;=4,C41&lt;=5),Detail!A$7,
IF(AND(A41&gt;=3,A41&lt;=5,B41&gt;=4,B41&lt;=5,C41&gt;=1,C41&lt;=2),Detail!A$8,
IF(AND(A41&gt;=1,A41&lt;=2,B41&gt;=4,B41&lt;=5,C41&gt;=1,C41&lt;=2),Detail!A$9,
IF(AND(A41&gt;=3,A41&lt;=5,B41&gt;=3,B41&lt;=5,C41&gt;=1,C41&lt;=5),Detail!A$10,
IF(AND(A41&gt;=1,A41&lt;=2,B41&gt;=3,B41&lt;=5,C41&gt;=1,C41&lt;=5),Detail!A$11,
IF(AND(A41&gt;=1,A41&lt;=2,B41&gt;=1,B41&lt;=2,C41&gt;=1,C41&lt;=2),Detail!A$12,
IF(AND(A41&gt;=1,A41&lt;=5,B41&gt;=1,B41&lt;=5,C41&gt;=1,C41&lt;=5),Detail!A$13,"NONE"
))))))))))))</f>
        <v>ลูกค้าประจำแต่หายไปนาน</v>
      </c>
    </row>
    <row r="42" spans="1:4" hidden="1" x14ac:dyDescent="0.25">
      <c r="A42">
        <v>2</v>
      </c>
      <c r="B42">
        <v>4</v>
      </c>
      <c r="C42">
        <v>1</v>
      </c>
      <c r="D42" s="48" t="str">
        <f>IF(AND(A42&gt;=4,A42&lt;=5,B42&gt;=4,B42&lt;=5,C42&gt;=4,C42&lt;=5),Detail!A$2,
IF(AND(A42&gt;=1,A42&lt;=2,B42&gt;=4,B42&lt;=5,C42&gt;=4,C42&lt;=5),Detail!A$3,
IF(AND(A42&gt;=4,A42&lt;=5,B42=1,B42&gt;=4,C42&gt;=4,C42&lt;=5),Detail!A$4,
IF(AND(A42&gt;=4,A42&lt;=5,B42=1,B42&gt;=1,C42&gt;=1,C42&lt;=3),Detail!A$5,
IF(AND(A42&gt;=3,A42&lt;=5,B42&gt;=1,B42&lt;=2,C42&gt;=4,C42&lt;=5),Detail!A$6,
IF(AND(A42&gt;=1,A42&lt;=2,B42&gt;=1,B42&lt;=2,C42&gt;=4,C42&lt;=5),Detail!A$7,
IF(AND(A42&gt;=3,A42&lt;=5,B42&gt;=4,B42&lt;=5,C42&gt;=1,C42&lt;=2),Detail!A$8,
IF(AND(A42&gt;=1,A42&lt;=2,B42&gt;=4,B42&lt;=5,C42&gt;=1,C42&lt;=2),Detail!A$9,
IF(AND(A42&gt;=3,A42&lt;=5,B42&gt;=3,B42&lt;=5,C42&gt;=1,C42&lt;=5),Detail!A$10,
IF(AND(A42&gt;=1,A42&lt;=2,B42&gt;=3,B42&lt;=5,C42&gt;=1,C42&lt;=5),Detail!A$11,
IF(AND(A42&gt;=1,A42&lt;=2,B42&gt;=1,B42&lt;=2,C42&gt;=1,C42&lt;=2),Detail!A$12,
IF(AND(A42&gt;=1,A42&lt;=5,B42&gt;=1,B42&lt;=5,C42&gt;=1,C42&lt;=5),Detail!A$13,"NONE"
))))))))))))</f>
        <v>มาบ่อยจ่ายน้อยแต่หายไปนาน</v>
      </c>
    </row>
    <row r="43" spans="1:4" hidden="1" x14ac:dyDescent="0.25">
      <c r="A43">
        <v>2</v>
      </c>
      <c r="B43">
        <v>4</v>
      </c>
      <c r="C43">
        <v>2</v>
      </c>
      <c r="D43" s="48" t="str">
        <f>IF(AND(A43&gt;=4,A43&lt;=5,B43&gt;=4,B43&lt;=5,C43&gt;=4,C43&lt;=5),Detail!A$2,
IF(AND(A43&gt;=1,A43&lt;=2,B43&gt;=4,B43&lt;=5,C43&gt;=4,C43&lt;=5),Detail!A$3,
IF(AND(A43&gt;=4,A43&lt;=5,B43=1,B43&gt;=4,C43&gt;=4,C43&lt;=5),Detail!A$4,
IF(AND(A43&gt;=4,A43&lt;=5,B43=1,B43&gt;=1,C43&gt;=1,C43&lt;=3),Detail!A$5,
IF(AND(A43&gt;=3,A43&lt;=5,B43&gt;=1,B43&lt;=2,C43&gt;=4,C43&lt;=5),Detail!A$6,
IF(AND(A43&gt;=1,A43&lt;=2,B43&gt;=1,B43&lt;=2,C43&gt;=4,C43&lt;=5),Detail!A$7,
IF(AND(A43&gt;=3,A43&lt;=5,B43&gt;=4,B43&lt;=5,C43&gt;=1,C43&lt;=2),Detail!A$8,
IF(AND(A43&gt;=1,A43&lt;=2,B43&gt;=4,B43&lt;=5,C43&gt;=1,C43&lt;=2),Detail!A$9,
IF(AND(A43&gt;=3,A43&lt;=5,B43&gt;=3,B43&lt;=5,C43&gt;=1,C43&lt;=5),Detail!A$10,
IF(AND(A43&gt;=1,A43&lt;=2,B43&gt;=3,B43&lt;=5,C43&gt;=1,C43&lt;=5),Detail!A$11,
IF(AND(A43&gt;=1,A43&lt;=2,B43&gt;=1,B43&lt;=2,C43&gt;=1,C43&lt;=2),Detail!A$12,
IF(AND(A43&gt;=1,A43&lt;=5,B43&gt;=1,B43&lt;=5,C43&gt;=1,C43&lt;=5),Detail!A$13,"NONE"
))))))))))))</f>
        <v>มาบ่อยจ่ายน้อยแต่หายไปนาน</v>
      </c>
    </row>
    <row r="44" spans="1:4" hidden="1" x14ac:dyDescent="0.25">
      <c r="A44">
        <v>2</v>
      </c>
      <c r="B44">
        <v>4</v>
      </c>
      <c r="C44">
        <v>3</v>
      </c>
      <c r="D44" s="50" t="str">
        <f>IF(AND(A44&gt;=4,A44&lt;=5,B44&gt;=4,B44&lt;=5,C44&gt;=4,C44&lt;=5),Detail!A$2,
IF(AND(A44&gt;=1,A44&lt;=2,B44&gt;=4,B44&lt;=5,C44&gt;=4,C44&lt;=5),Detail!A$3,
IF(AND(A44&gt;=4,A44&lt;=5,B44=1,B44&gt;=4,C44&gt;=4,C44&lt;=5),Detail!A$4,
IF(AND(A44&gt;=4,A44&lt;=5,B44=1,B44&gt;=1,C44&gt;=1,C44&lt;=3),Detail!A$5,
IF(AND(A44&gt;=3,A44&lt;=5,B44&gt;=1,B44&lt;=2,C44&gt;=4,C44&lt;=5),Detail!A$6,
IF(AND(A44&gt;=1,A44&lt;=2,B44&gt;=1,B44&lt;=2,C44&gt;=4,C44&lt;=5),Detail!A$7,
IF(AND(A44&gt;=3,A44&lt;=5,B44&gt;=4,B44&lt;=5,C44&gt;=1,C44&lt;=2),Detail!A$8,
IF(AND(A44&gt;=1,A44&lt;=2,B44&gt;=4,B44&lt;=5,C44&gt;=1,C44&lt;=2),Detail!A$9,
IF(AND(A44&gt;=3,A44&lt;=5,B44&gt;=3,B44&lt;=5,C44&gt;=1,C44&lt;=5),Detail!A$10,
IF(AND(A44&gt;=1,A44&lt;=2,B44&gt;=3,B44&lt;=5,C44&gt;=1,C44&lt;=5),Detail!A$11,
IF(AND(A44&gt;=1,A44&lt;=2,B44&gt;=1,B44&lt;=2,C44&gt;=1,C44&lt;=2),Detail!A$12,
IF(AND(A44&gt;=1,A44&lt;=5,B44&gt;=1,B44&lt;=5,C44&gt;=1,C44&lt;=5),Detail!A$13,"NONE"
))))))))))))</f>
        <v>ลูกค้าประจำแต่หายไปนาน</v>
      </c>
    </row>
    <row r="45" spans="1:4" hidden="1" x14ac:dyDescent="0.25">
      <c r="A45">
        <v>2</v>
      </c>
      <c r="B45">
        <v>4</v>
      </c>
      <c r="C45">
        <v>4</v>
      </c>
      <c r="D45" s="46" t="str">
        <f>IF(AND(A45&gt;=4,A45&lt;=5,B45&gt;=4,B45&lt;=5,C45&gt;=4,C45&lt;=5),Detail!A$2,
IF(AND(A45&gt;=1,A45&lt;=2,B45&gt;=4,B45&lt;=5,C45&gt;=4,C45&lt;=5),Detail!A$3,
IF(AND(A45&gt;=4,A45&lt;=5,B45=1,B45&gt;=4,C45&gt;=4,C45&lt;=5),Detail!A$4,
IF(AND(A45&gt;=4,A45&lt;=5,B45=1,B45&gt;=1,C45&gt;=1,C45&lt;=3),Detail!A$5,
IF(AND(A45&gt;=3,A45&lt;=5,B45&gt;=1,B45&lt;=2,C45&gt;=4,C45&lt;=5),Detail!A$6,
IF(AND(A45&gt;=1,A45&lt;=2,B45&gt;=1,B45&lt;=2,C45&gt;=4,C45&lt;=5),Detail!A$7,
IF(AND(A45&gt;=3,A45&lt;=5,B45&gt;=4,B45&lt;=5,C45&gt;=1,C45&lt;=2),Detail!A$8,
IF(AND(A45&gt;=1,A45&lt;=2,B45&gt;=4,B45&lt;=5,C45&gt;=1,C45&lt;=2),Detail!A$9,
IF(AND(A45&gt;=3,A45&lt;=5,B45&gt;=3,B45&lt;=5,C45&gt;=1,C45&lt;=5),Detail!A$10,
IF(AND(A45&gt;=1,A45&lt;=2,B45&gt;=3,B45&lt;=5,C45&gt;=1,C45&lt;=5),Detail!A$11,
IF(AND(A45&gt;=1,A45&lt;=2,B45&gt;=1,B45&lt;=2,C45&gt;=1,C45&lt;=2),Detail!A$12,
IF(AND(A45&gt;=1,A45&lt;=5,B45&gt;=1,B45&lt;=5,C45&gt;=1,C45&lt;=5),Detail!A$13,"NONE"
))))))))))))</f>
        <v>เคยเป็นสุดยอดแต่หายไปนาน</v>
      </c>
    </row>
    <row r="46" spans="1:4" hidden="1" x14ac:dyDescent="0.25">
      <c r="A46">
        <v>2</v>
      </c>
      <c r="B46">
        <v>4</v>
      </c>
      <c r="C46">
        <v>5</v>
      </c>
      <c r="D46" s="46" t="str">
        <f>IF(AND(A46&gt;=4,A46&lt;=5,B46&gt;=4,B46&lt;=5,C46&gt;=4,C46&lt;=5),Detail!A$2,
IF(AND(A46&gt;=1,A46&lt;=2,B46&gt;=4,B46&lt;=5,C46&gt;=4,C46&lt;=5),Detail!A$3,
IF(AND(A46&gt;=4,A46&lt;=5,B46=1,B46&gt;=4,C46&gt;=4,C46&lt;=5),Detail!A$4,
IF(AND(A46&gt;=4,A46&lt;=5,B46=1,B46&gt;=1,C46&gt;=1,C46&lt;=3),Detail!A$5,
IF(AND(A46&gt;=3,A46&lt;=5,B46&gt;=1,B46&lt;=2,C46&gt;=4,C46&lt;=5),Detail!A$6,
IF(AND(A46&gt;=1,A46&lt;=2,B46&gt;=1,B46&lt;=2,C46&gt;=4,C46&lt;=5),Detail!A$7,
IF(AND(A46&gt;=3,A46&lt;=5,B46&gt;=4,B46&lt;=5,C46&gt;=1,C46&lt;=2),Detail!A$8,
IF(AND(A46&gt;=1,A46&lt;=2,B46&gt;=4,B46&lt;=5,C46&gt;=1,C46&lt;=2),Detail!A$9,
IF(AND(A46&gt;=3,A46&lt;=5,B46&gt;=3,B46&lt;=5,C46&gt;=1,C46&lt;=5),Detail!A$10,
IF(AND(A46&gt;=1,A46&lt;=2,B46&gt;=3,B46&lt;=5,C46&gt;=1,C46&lt;=5),Detail!A$11,
IF(AND(A46&gt;=1,A46&lt;=2,B46&gt;=1,B46&lt;=2,C46&gt;=1,C46&lt;=2),Detail!A$12,
IF(AND(A46&gt;=1,A46&lt;=5,B46&gt;=1,B46&lt;=5,C46&gt;=1,C46&lt;=5),Detail!A$13,"NONE"
))))))))))))</f>
        <v>เคยเป็นสุดยอดแต่หายไปนาน</v>
      </c>
    </row>
    <row r="47" spans="1:4" hidden="1" x14ac:dyDescent="0.25">
      <c r="A47">
        <v>2</v>
      </c>
      <c r="B47">
        <v>5</v>
      </c>
      <c r="C47">
        <v>1</v>
      </c>
      <c r="D47" s="48" t="str">
        <f>IF(AND(A47&gt;=4,A47&lt;=5,B47&gt;=4,B47&lt;=5,C47&gt;=4,C47&lt;=5),Detail!A$2,
IF(AND(A47&gt;=1,A47&lt;=2,B47&gt;=4,B47&lt;=5,C47&gt;=4,C47&lt;=5),Detail!A$3,
IF(AND(A47&gt;=4,A47&lt;=5,B47=1,B47&gt;=4,C47&gt;=4,C47&lt;=5),Detail!A$4,
IF(AND(A47&gt;=4,A47&lt;=5,B47=1,B47&gt;=1,C47&gt;=1,C47&lt;=3),Detail!A$5,
IF(AND(A47&gt;=3,A47&lt;=5,B47&gt;=1,B47&lt;=2,C47&gt;=4,C47&lt;=5),Detail!A$6,
IF(AND(A47&gt;=1,A47&lt;=2,B47&gt;=1,B47&lt;=2,C47&gt;=4,C47&lt;=5),Detail!A$7,
IF(AND(A47&gt;=3,A47&lt;=5,B47&gt;=4,B47&lt;=5,C47&gt;=1,C47&lt;=2),Detail!A$8,
IF(AND(A47&gt;=1,A47&lt;=2,B47&gt;=4,B47&lt;=5,C47&gt;=1,C47&lt;=2),Detail!A$9,
IF(AND(A47&gt;=3,A47&lt;=5,B47&gt;=3,B47&lt;=5,C47&gt;=1,C47&lt;=5),Detail!A$10,
IF(AND(A47&gt;=1,A47&lt;=2,B47&gt;=3,B47&lt;=5,C47&gt;=1,C47&lt;=5),Detail!A$11,
IF(AND(A47&gt;=1,A47&lt;=2,B47&gt;=1,B47&lt;=2,C47&gt;=1,C47&lt;=2),Detail!A$12,
IF(AND(A47&gt;=1,A47&lt;=5,B47&gt;=1,B47&lt;=5,C47&gt;=1,C47&lt;=5),Detail!A$13,"NONE"
))))))))))))</f>
        <v>มาบ่อยจ่ายน้อยแต่หายไปนาน</v>
      </c>
    </row>
    <row r="48" spans="1:4" hidden="1" x14ac:dyDescent="0.25">
      <c r="A48">
        <v>2</v>
      </c>
      <c r="B48">
        <v>5</v>
      </c>
      <c r="C48">
        <v>2</v>
      </c>
      <c r="D48" s="48" t="str">
        <f>IF(AND(A48&gt;=4,A48&lt;=5,B48&gt;=4,B48&lt;=5,C48&gt;=4,C48&lt;=5),Detail!A$2,
IF(AND(A48&gt;=1,A48&lt;=2,B48&gt;=4,B48&lt;=5,C48&gt;=4,C48&lt;=5),Detail!A$3,
IF(AND(A48&gt;=4,A48&lt;=5,B48=1,B48&gt;=4,C48&gt;=4,C48&lt;=5),Detail!A$4,
IF(AND(A48&gt;=4,A48&lt;=5,B48=1,B48&gt;=1,C48&gt;=1,C48&lt;=3),Detail!A$5,
IF(AND(A48&gt;=3,A48&lt;=5,B48&gt;=1,B48&lt;=2,C48&gt;=4,C48&lt;=5),Detail!A$6,
IF(AND(A48&gt;=1,A48&lt;=2,B48&gt;=1,B48&lt;=2,C48&gt;=4,C48&lt;=5),Detail!A$7,
IF(AND(A48&gt;=3,A48&lt;=5,B48&gt;=4,B48&lt;=5,C48&gt;=1,C48&lt;=2),Detail!A$8,
IF(AND(A48&gt;=1,A48&lt;=2,B48&gt;=4,B48&lt;=5,C48&gt;=1,C48&lt;=2),Detail!A$9,
IF(AND(A48&gt;=3,A48&lt;=5,B48&gt;=3,B48&lt;=5,C48&gt;=1,C48&lt;=5),Detail!A$10,
IF(AND(A48&gt;=1,A48&lt;=2,B48&gt;=3,B48&lt;=5,C48&gt;=1,C48&lt;=5),Detail!A$11,
IF(AND(A48&gt;=1,A48&lt;=2,B48&gt;=1,B48&lt;=2,C48&gt;=1,C48&lt;=2),Detail!A$12,
IF(AND(A48&gt;=1,A48&lt;=5,B48&gt;=1,B48&lt;=5,C48&gt;=1,C48&lt;=5),Detail!A$13,"NONE"
))))))))))))</f>
        <v>มาบ่อยจ่ายน้อยแต่หายไปนาน</v>
      </c>
    </row>
    <row r="49" spans="1:4" hidden="1" x14ac:dyDescent="0.25">
      <c r="A49">
        <v>2</v>
      </c>
      <c r="B49">
        <v>5</v>
      </c>
      <c r="C49">
        <v>3</v>
      </c>
      <c r="D49" s="50" t="str">
        <f>IF(AND(A49&gt;=4,A49&lt;=5,B49&gt;=4,B49&lt;=5,C49&gt;=4,C49&lt;=5),Detail!A$2,
IF(AND(A49&gt;=1,A49&lt;=2,B49&gt;=4,B49&lt;=5,C49&gt;=4,C49&lt;=5),Detail!A$3,
IF(AND(A49&gt;=4,A49&lt;=5,B49=1,B49&gt;=4,C49&gt;=4,C49&lt;=5),Detail!A$4,
IF(AND(A49&gt;=4,A49&lt;=5,B49=1,B49&gt;=1,C49&gt;=1,C49&lt;=3),Detail!A$5,
IF(AND(A49&gt;=3,A49&lt;=5,B49&gt;=1,B49&lt;=2,C49&gt;=4,C49&lt;=5),Detail!A$6,
IF(AND(A49&gt;=1,A49&lt;=2,B49&gt;=1,B49&lt;=2,C49&gt;=4,C49&lt;=5),Detail!A$7,
IF(AND(A49&gt;=3,A49&lt;=5,B49&gt;=4,B49&lt;=5,C49&gt;=1,C49&lt;=2),Detail!A$8,
IF(AND(A49&gt;=1,A49&lt;=2,B49&gt;=4,B49&lt;=5,C49&gt;=1,C49&lt;=2),Detail!A$9,
IF(AND(A49&gt;=3,A49&lt;=5,B49&gt;=3,B49&lt;=5,C49&gt;=1,C49&lt;=5),Detail!A$10,
IF(AND(A49&gt;=1,A49&lt;=2,B49&gt;=3,B49&lt;=5,C49&gt;=1,C49&lt;=5),Detail!A$11,
IF(AND(A49&gt;=1,A49&lt;=2,B49&gt;=1,B49&lt;=2,C49&gt;=1,C49&lt;=2),Detail!A$12,
IF(AND(A49&gt;=1,A49&lt;=5,B49&gt;=1,B49&lt;=5,C49&gt;=1,C49&lt;=5),Detail!A$13,"NONE"
))))))))))))</f>
        <v>ลูกค้าประจำแต่หายไปนาน</v>
      </c>
    </row>
    <row r="50" spans="1:4" hidden="1" x14ac:dyDescent="0.25">
      <c r="A50">
        <v>2</v>
      </c>
      <c r="B50">
        <v>5</v>
      </c>
      <c r="C50">
        <v>4</v>
      </c>
      <c r="D50" s="46" t="str">
        <f>IF(AND(A50&gt;=4,A50&lt;=5,B50&gt;=4,B50&lt;=5,C50&gt;=4,C50&lt;=5),Detail!A$2,
IF(AND(A50&gt;=1,A50&lt;=2,B50&gt;=4,B50&lt;=5,C50&gt;=4,C50&lt;=5),Detail!A$3,
IF(AND(A50&gt;=4,A50&lt;=5,B50=1,B50&gt;=4,C50&gt;=4,C50&lt;=5),Detail!A$4,
IF(AND(A50&gt;=4,A50&lt;=5,B50=1,B50&gt;=1,C50&gt;=1,C50&lt;=3),Detail!A$5,
IF(AND(A50&gt;=3,A50&lt;=5,B50&gt;=1,B50&lt;=2,C50&gt;=4,C50&lt;=5),Detail!A$6,
IF(AND(A50&gt;=1,A50&lt;=2,B50&gt;=1,B50&lt;=2,C50&gt;=4,C50&lt;=5),Detail!A$7,
IF(AND(A50&gt;=3,A50&lt;=5,B50&gt;=4,B50&lt;=5,C50&gt;=1,C50&lt;=2),Detail!A$8,
IF(AND(A50&gt;=1,A50&lt;=2,B50&gt;=4,B50&lt;=5,C50&gt;=1,C50&lt;=2),Detail!A$9,
IF(AND(A50&gt;=3,A50&lt;=5,B50&gt;=3,B50&lt;=5,C50&gt;=1,C50&lt;=5),Detail!A$10,
IF(AND(A50&gt;=1,A50&lt;=2,B50&gt;=3,B50&lt;=5,C50&gt;=1,C50&lt;=5),Detail!A$11,
IF(AND(A50&gt;=1,A50&lt;=2,B50&gt;=1,B50&lt;=2,C50&gt;=1,C50&lt;=2),Detail!A$12,
IF(AND(A50&gt;=1,A50&lt;=5,B50&gt;=1,B50&lt;=5,C50&gt;=1,C50&lt;=5),Detail!A$13,"NONE"
))))))))))))</f>
        <v>เคยเป็นสุดยอดแต่หายไปนาน</v>
      </c>
    </row>
    <row r="51" spans="1:4" hidden="1" x14ac:dyDescent="0.25">
      <c r="A51">
        <v>2</v>
      </c>
      <c r="B51">
        <v>5</v>
      </c>
      <c r="C51">
        <v>5</v>
      </c>
      <c r="D51" s="46" t="str">
        <f>IF(AND(A51&gt;=4,A51&lt;=5,B51&gt;=4,B51&lt;=5,C51&gt;=4,C51&lt;=5),Detail!A$2,
IF(AND(A51&gt;=1,A51&lt;=2,B51&gt;=4,B51&lt;=5,C51&gt;=4,C51&lt;=5),Detail!A$3,
IF(AND(A51&gt;=4,A51&lt;=5,B51=1,B51&gt;=4,C51&gt;=4,C51&lt;=5),Detail!A$4,
IF(AND(A51&gt;=4,A51&lt;=5,B51=1,B51&gt;=1,C51&gt;=1,C51&lt;=3),Detail!A$5,
IF(AND(A51&gt;=3,A51&lt;=5,B51&gt;=1,B51&lt;=2,C51&gt;=4,C51&lt;=5),Detail!A$6,
IF(AND(A51&gt;=1,A51&lt;=2,B51&gt;=1,B51&lt;=2,C51&gt;=4,C51&lt;=5),Detail!A$7,
IF(AND(A51&gt;=3,A51&lt;=5,B51&gt;=4,B51&lt;=5,C51&gt;=1,C51&lt;=2),Detail!A$8,
IF(AND(A51&gt;=1,A51&lt;=2,B51&gt;=4,B51&lt;=5,C51&gt;=1,C51&lt;=2),Detail!A$9,
IF(AND(A51&gt;=3,A51&lt;=5,B51&gt;=3,B51&lt;=5,C51&gt;=1,C51&lt;=5),Detail!A$10,
IF(AND(A51&gt;=1,A51&lt;=2,B51&gt;=3,B51&lt;=5,C51&gt;=1,C51&lt;=5),Detail!A$11,
IF(AND(A51&gt;=1,A51&lt;=2,B51&gt;=1,B51&lt;=2,C51&gt;=1,C51&lt;=2),Detail!A$12,
IF(AND(A51&gt;=1,A51&lt;=5,B51&gt;=1,B51&lt;=5,C51&gt;=1,C51&lt;=5),Detail!A$13,"NONE"
))))))))))))</f>
        <v>เคยเป็นสุดยอดแต่หายไปนาน</v>
      </c>
    </row>
    <row r="52" spans="1:4" x14ac:dyDescent="0.25">
      <c r="A52">
        <v>3</v>
      </c>
      <c r="B52">
        <v>1</v>
      </c>
      <c r="C52">
        <v>1</v>
      </c>
      <c r="D52" s="32" t="str">
        <f>IF(AND(A52&gt;=4,A52&lt;=5,B52&gt;=4,B52&lt;=5,C52&gt;=4,C52&lt;=5),Detail!A$2,
IF(AND(A52&gt;=1,A52&lt;=2,B52&gt;=4,B52&lt;=5,C52&gt;=4,C52&lt;=5),Detail!A$3,
IF(AND(A52&gt;=4,A52&lt;=5,B52=1,B52&gt;=4,C52&gt;=4,C52&lt;=5),Detail!A$4,
IF(AND(A52&gt;=4,A52&lt;=5,B52=1,B52&gt;=1,C52&gt;=1,C52&lt;=3),Detail!A$5,
IF(AND(A52&gt;=3,A52&lt;=5,B52&gt;=1,B52&lt;=2,C52&gt;=4,C52&lt;=5),Detail!A$6,
IF(AND(A52&gt;=1,A52&lt;=2,B52&gt;=1,B52&lt;=2,C52&gt;=4,C52&lt;=5),Detail!A$7,
IF(AND(A52&gt;=3,A52&lt;=5,B52&gt;=4,B52&lt;=5,C52&gt;=1,C52&lt;=2),Detail!A$8,
IF(AND(A52&gt;=1,A52&lt;=2,B52&gt;=4,B52&lt;=5,C52&gt;=1,C52&lt;=2),Detail!A$9,
IF(AND(A52&gt;=3,A52&lt;=5,B52&gt;=3,B52&lt;=5,C52&gt;=1,C52&lt;=5),Detail!A$10,
IF(AND(A52&gt;=1,A52&lt;=2,B52&gt;=3,B52&lt;=5,C52&gt;=1,C52&lt;=5),Detail!A$11,
IF(AND(A52&gt;=1,A52&lt;=2,B52&gt;=1,B52&lt;=2,C52&gt;=1,C52&lt;=2),Detail!A$12,
IF(AND(A52&gt;=1,A52&lt;=5,B52&gt;=1,B52&lt;=5,C52&gt;=1,C52&lt;=5),Detail!A$13,"NONE"
))))))))))))</f>
        <v>อื่นๆ</v>
      </c>
    </row>
    <row r="53" spans="1:4" x14ac:dyDescent="0.25">
      <c r="A53">
        <v>3</v>
      </c>
      <c r="B53">
        <v>1</v>
      </c>
      <c r="C53">
        <v>2</v>
      </c>
      <c r="D53" s="32" t="str">
        <f>IF(AND(A53&gt;=4,A53&lt;=5,B53&gt;=4,B53&lt;=5,C53&gt;=4,C53&lt;=5),Detail!A$2,
IF(AND(A53&gt;=1,A53&lt;=2,B53&gt;=4,B53&lt;=5,C53&gt;=4,C53&lt;=5),Detail!A$3,
IF(AND(A53&gt;=4,A53&lt;=5,B53=1,B53&gt;=4,C53&gt;=4,C53&lt;=5),Detail!A$4,
IF(AND(A53&gt;=4,A53&lt;=5,B53=1,B53&gt;=1,C53&gt;=1,C53&lt;=3),Detail!A$5,
IF(AND(A53&gt;=3,A53&lt;=5,B53&gt;=1,B53&lt;=2,C53&gt;=4,C53&lt;=5),Detail!A$6,
IF(AND(A53&gt;=1,A53&lt;=2,B53&gt;=1,B53&lt;=2,C53&gt;=4,C53&lt;=5),Detail!A$7,
IF(AND(A53&gt;=3,A53&lt;=5,B53&gt;=4,B53&lt;=5,C53&gt;=1,C53&lt;=2),Detail!A$8,
IF(AND(A53&gt;=1,A53&lt;=2,B53&gt;=4,B53&lt;=5,C53&gt;=1,C53&lt;=2),Detail!A$9,
IF(AND(A53&gt;=3,A53&lt;=5,B53&gt;=3,B53&lt;=5,C53&gt;=1,C53&lt;=5),Detail!A$10,
IF(AND(A53&gt;=1,A53&lt;=2,B53&gt;=3,B53&lt;=5,C53&gt;=1,C53&lt;=5),Detail!A$11,
IF(AND(A53&gt;=1,A53&lt;=2,B53&gt;=1,B53&lt;=2,C53&gt;=1,C53&lt;=2),Detail!A$12,
IF(AND(A53&gt;=1,A53&lt;=5,B53&gt;=1,B53&lt;=5,C53&gt;=1,C53&lt;=5),Detail!A$13,"NONE"
))))))))))))</f>
        <v>อื่นๆ</v>
      </c>
    </row>
    <row r="54" spans="1:4" x14ac:dyDescent="0.25">
      <c r="A54">
        <v>3</v>
      </c>
      <c r="B54">
        <v>1</v>
      </c>
      <c r="C54">
        <v>3</v>
      </c>
      <c r="D54" s="32" t="str">
        <f>IF(AND(A54&gt;=4,A54&lt;=5,B54&gt;=4,B54&lt;=5,C54&gt;=4,C54&lt;=5),Detail!A$2,
IF(AND(A54&gt;=1,A54&lt;=2,B54&gt;=4,B54&lt;=5,C54&gt;=4,C54&lt;=5),Detail!A$3,
IF(AND(A54&gt;=4,A54&lt;=5,B54=1,B54&gt;=4,C54&gt;=4,C54&lt;=5),Detail!A$4,
IF(AND(A54&gt;=4,A54&lt;=5,B54=1,B54&gt;=1,C54&gt;=1,C54&lt;=3),Detail!A$5,
IF(AND(A54&gt;=3,A54&lt;=5,B54&gt;=1,B54&lt;=2,C54&gt;=4,C54&lt;=5),Detail!A$6,
IF(AND(A54&gt;=1,A54&lt;=2,B54&gt;=1,B54&lt;=2,C54&gt;=4,C54&lt;=5),Detail!A$7,
IF(AND(A54&gt;=3,A54&lt;=5,B54&gt;=4,B54&lt;=5,C54&gt;=1,C54&lt;=2),Detail!A$8,
IF(AND(A54&gt;=1,A54&lt;=2,B54&gt;=4,B54&lt;=5,C54&gt;=1,C54&lt;=2),Detail!A$9,
IF(AND(A54&gt;=3,A54&lt;=5,B54&gt;=3,B54&lt;=5,C54&gt;=1,C54&lt;=5),Detail!A$10,
IF(AND(A54&gt;=1,A54&lt;=2,B54&gt;=3,B54&lt;=5,C54&gt;=1,C54&lt;=5),Detail!A$11,
IF(AND(A54&gt;=1,A54&lt;=2,B54&gt;=1,B54&lt;=2,C54&gt;=1,C54&lt;=2),Detail!A$12,
IF(AND(A54&gt;=1,A54&lt;=5,B54&gt;=1,B54&lt;=5,C54&gt;=1,C54&lt;=5),Detail!A$13,"NONE"
))))))))))))</f>
        <v>อื่นๆ</v>
      </c>
    </row>
    <row r="55" spans="1:4" hidden="1" x14ac:dyDescent="0.25">
      <c r="A55">
        <v>3</v>
      </c>
      <c r="B55">
        <v>1</v>
      </c>
      <c r="C55">
        <v>4</v>
      </c>
      <c r="D55" s="25" t="str">
        <f>IF(AND(A55&gt;=4,A55&lt;=5,B55&gt;=4,B55&lt;=5,C55&gt;=4,C55&lt;=5),Detail!A$2,
IF(AND(A55&gt;=1,A55&lt;=2,B55&gt;=4,B55&lt;=5,C55&gt;=4,C55&lt;=5),Detail!A$3,
IF(AND(A55&gt;=4,A55&lt;=5,B55=1,B55&gt;=4,C55&gt;=4,C55&lt;=5),Detail!A$4,
IF(AND(A55&gt;=4,A55&lt;=5,B55=1,B55&gt;=1,C55&gt;=1,C55&lt;=3),Detail!A$5,
IF(AND(A55&gt;=3,A55&lt;=5,B55&gt;=1,B55&lt;=2,C55&gt;=4,C55&lt;=5),Detail!A$6,
IF(AND(A55&gt;=1,A55&lt;=2,B55&gt;=1,B55&lt;=2,C55&gt;=4,C55&lt;=5),Detail!A$7,
IF(AND(A55&gt;=3,A55&lt;=5,B55&gt;=4,B55&lt;=5,C55&gt;=1,C55&lt;=2),Detail!A$8,
IF(AND(A55&gt;=1,A55&lt;=2,B55&gt;=4,B55&lt;=5,C55&gt;=1,C55&lt;=2),Detail!A$9,
IF(AND(A55&gt;=3,A55&lt;=5,B55&gt;=3,B55&lt;=5,C55&gt;=1,C55&lt;=5),Detail!A$10,
IF(AND(A55&gt;=1,A55&lt;=2,B55&gt;=3,B55&lt;=5,C55&gt;=1,C55&lt;=5),Detail!A$11,
IF(AND(A55&gt;=1,A55&lt;=2,B55&gt;=1,B55&lt;=2,C55&gt;=1,C55&lt;=2),Detail!A$12,
IF(AND(A55&gt;=1,A55&lt;=5,B55&gt;=1,B55&lt;=5,C55&gt;=1,C55&lt;=5),Detail!A$13,"NONE"
))))))))))))</f>
        <v>นานมาทีจ่ายเยอะ</v>
      </c>
    </row>
    <row r="56" spans="1:4" hidden="1" x14ac:dyDescent="0.25">
      <c r="A56">
        <v>3</v>
      </c>
      <c r="B56">
        <v>1</v>
      </c>
      <c r="C56">
        <v>5</v>
      </c>
      <c r="D56" s="25" t="str">
        <f>IF(AND(A56&gt;=4,A56&lt;=5,B56&gt;=4,B56&lt;=5,C56&gt;=4,C56&lt;=5),Detail!A$2,
IF(AND(A56&gt;=1,A56&lt;=2,B56&gt;=4,B56&lt;=5,C56&gt;=4,C56&lt;=5),Detail!A$3,
IF(AND(A56&gt;=4,A56&lt;=5,B56=1,B56&gt;=4,C56&gt;=4,C56&lt;=5),Detail!A$4,
IF(AND(A56&gt;=4,A56&lt;=5,B56=1,B56&gt;=1,C56&gt;=1,C56&lt;=3),Detail!A$5,
IF(AND(A56&gt;=3,A56&lt;=5,B56&gt;=1,B56&lt;=2,C56&gt;=4,C56&lt;=5),Detail!A$6,
IF(AND(A56&gt;=1,A56&lt;=2,B56&gt;=1,B56&lt;=2,C56&gt;=4,C56&lt;=5),Detail!A$7,
IF(AND(A56&gt;=3,A56&lt;=5,B56&gt;=4,B56&lt;=5,C56&gt;=1,C56&lt;=2),Detail!A$8,
IF(AND(A56&gt;=1,A56&lt;=2,B56&gt;=4,B56&lt;=5,C56&gt;=1,C56&lt;=2),Detail!A$9,
IF(AND(A56&gt;=3,A56&lt;=5,B56&gt;=3,B56&lt;=5,C56&gt;=1,C56&lt;=5),Detail!A$10,
IF(AND(A56&gt;=1,A56&lt;=2,B56&gt;=3,B56&lt;=5,C56&gt;=1,C56&lt;=5),Detail!A$11,
IF(AND(A56&gt;=1,A56&lt;=2,B56&gt;=1,B56&lt;=2,C56&gt;=1,C56&lt;=2),Detail!A$12,
IF(AND(A56&gt;=1,A56&lt;=5,B56&gt;=1,B56&lt;=5,C56&gt;=1,C56&lt;=5),Detail!A$13,"NONE"
))))))))))))</f>
        <v>นานมาทีจ่ายเยอะ</v>
      </c>
    </row>
    <row r="57" spans="1:4" x14ac:dyDescent="0.25">
      <c r="A57">
        <v>3</v>
      </c>
      <c r="B57">
        <v>2</v>
      </c>
      <c r="C57">
        <v>1</v>
      </c>
      <c r="D57" s="32" t="str">
        <f>IF(AND(A57&gt;=4,A57&lt;=5,B57&gt;=4,B57&lt;=5,C57&gt;=4,C57&lt;=5),Detail!A$2,
IF(AND(A57&gt;=1,A57&lt;=2,B57&gt;=4,B57&lt;=5,C57&gt;=4,C57&lt;=5),Detail!A$3,
IF(AND(A57&gt;=4,A57&lt;=5,B57=1,B57&gt;=4,C57&gt;=4,C57&lt;=5),Detail!A$4,
IF(AND(A57&gt;=4,A57&lt;=5,B57=1,B57&gt;=1,C57&gt;=1,C57&lt;=3),Detail!A$5,
IF(AND(A57&gt;=3,A57&lt;=5,B57&gt;=1,B57&lt;=2,C57&gt;=4,C57&lt;=5),Detail!A$6,
IF(AND(A57&gt;=1,A57&lt;=2,B57&gt;=1,B57&lt;=2,C57&gt;=4,C57&lt;=5),Detail!A$7,
IF(AND(A57&gt;=3,A57&lt;=5,B57&gt;=4,B57&lt;=5,C57&gt;=1,C57&lt;=2),Detail!A$8,
IF(AND(A57&gt;=1,A57&lt;=2,B57&gt;=4,B57&lt;=5,C57&gt;=1,C57&lt;=2),Detail!A$9,
IF(AND(A57&gt;=3,A57&lt;=5,B57&gt;=3,B57&lt;=5,C57&gt;=1,C57&lt;=5),Detail!A$10,
IF(AND(A57&gt;=1,A57&lt;=2,B57&gt;=3,B57&lt;=5,C57&gt;=1,C57&lt;=5),Detail!A$11,
IF(AND(A57&gt;=1,A57&lt;=2,B57&gt;=1,B57&lt;=2,C57&gt;=1,C57&lt;=2),Detail!A$12,
IF(AND(A57&gt;=1,A57&lt;=5,B57&gt;=1,B57&lt;=5,C57&gt;=1,C57&lt;=5),Detail!A$13,"NONE"
))))))))))))</f>
        <v>อื่นๆ</v>
      </c>
    </row>
    <row r="58" spans="1:4" x14ac:dyDescent="0.25">
      <c r="A58">
        <v>3</v>
      </c>
      <c r="B58">
        <v>2</v>
      </c>
      <c r="C58">
        <v>2</v>
      </c>
      <c r="D58" s="32" t="str">
        <f>IF(AND(A58&gt;=4,A58&lt;=5,B58&gt;=4,B58&lt;=5,C58&gt;=4,C58&lt;=5),Detail!A$2,
IF(AND(A58&gt;=1,A58&lt;=2,B58&gt;=4,B58&lt;=5,C58&gt;=4,C58&lt;=5),Detail!A$3,
IF(AND(A58&gt;=4,A58&lt;=5,B58=1,B58&gt;=4,C58&gt;=4,C58&lt;=5),Detail!A$4,
IF(AND(A58&gt;=4,A58&lt;=5,B58=1,B58&gt;=1,C58&gt;=1,C58&lt;=3),Detail!A$5,
IF(AND(A58&gt;=3,A58&lt;=5,B58&gt;=1,B58&lt;=2,C58&gt;=4,C58&lt;=5),Detail!A$6,
IF(AND(A58&gt;=1,A58&lt;=2,B58&gt;=1,B58&lt;=2,C58&gt;=4,C58&lt;=5),Detail!A$7,
IF(AND(A58&gt;=3,A58&lt;=5,B58&gt;=4,B58&lt;=5,C58&gt;=1,C58&lt;=2),Detail!A$8,
IF(AND(A58&gt;=1,A58&lt;=2,B58&gt;=4,B58&lt;=5,C58&gt;=1,C58&lt;=2),Detail!A$9,
IF(AND(A58&gt;=3,A58&lt;=5,B58&gt;=3,B58&lt;=5,C58&gt;=1,C58&lt;=5),Detail!A$10,
IF(AND(A58&gt;=1,A58&lt;=2,B58&gt;=3,B58&lt;=5,C58&gt;=1,C58&lt;=5),Detail!A$11,
IF(AND(A58&gt;=1,A58&lt;=2,B58&gt;=1,B58&lt;=2,C58&gt;=1,C58&lt;=2),Detail!A$12,
IF(AND(A58&gt;=1,A58&lt;=5,B58&gt;=1,B58&lt;=5,C58&gt;=1,C58&lt;=5),Detail!A$13,"NONE"
))))))))))))</f>
        <v>อื่นๆ</v>
      </c>
    </row>
    <row r="59" spans="1:4" x14ac:dyDescent="0.25">
      <c r="A59">
        <v>3</v>
      </c>
      <c r="B59">
        <v>2</v>
      </c>
      <c r="C59">
        <v>3</v>
      </c>
      <c r="D59" s="32" t="str">
        <f>IF(AND(A59&gt;=4,A59&lt;=5,B59&gt;=4,B59&lt;=5,C59&gt;=4,C59&lt;=5),Detail!A$2,
IF(AND(A59&gt;=1,A59&lt;=2,B59&gt;=4,B59&lt;=5,C59&gt;=4,C59&lt;=5),Detail!A$3,
IF(AND(A59&gt;=4,A59&lt;=5,B59=1,B59&gt;=4,C59&gt;=4,C59&lt;=5),Detail!A$4,
IF(AND(A59&gt;=4,A59&lt;=5,B59=1,B59&gt;=1,C59&gt;=1,C59&lt;=3),Detail!A$5,
IF(AND(A59&gt;=3,A59&lt;=5,B59&gt;=1,B59&lt;=2,C59&gt;=4,C59&lt;=5),Detail!A$6,
IF(AND(A59&gt;=1,A59&lt;=2,B59&gt;=1,B59&lt;=2,C59&gt;=4,C59&lt;=5),Detail!A$7,
IF(AND(A59&gt;=3,A59&lt;=5,B59&gt;=4,B59&lt;=5,C59&gt;=1,C59&lt;=2),Detail!A$8,
IF(AND(A59&gt;=1,A59&lt;=2,B59&gt;=4,B59&lt;=5,C59&gt;=1,C59&lt;=2),Detail!A$9,
IF(AND(A59&gt;=3,A59&lt;=5,B59&gt;=3,B59&lt;=5,C59&gt;=1,C59&lt;=5),Detail!A$10,
IF(AND(A59&gt;=1,A59&lt;=2,B59&gt;=3,B59&lt;=5,C59&gt;=1,C59&lt;=5),Detail!A$11,
IF(AND(A59&gt;=1,A59&lt;=2,B59&gt;=1,B59&lt;=2,C59&gt;=1,C59&lt;=2),Detail!A$12,
IF(AND(A59&gt;=1,A59&lt;=5,B59&gt;=1,B59&lt;=5,C59&gt;=1,C59&lt;=5),Detail!A$13,"NONE"
))))))))))))</f>
        <v>อื่นๆ</v>
      </c>
    </row>
    <row r="60" spans="1:4" hidden="1" x14ac:dyDescent="0.25">
      <c r="A60">
        <v>3</v>
      </c>
      <c r="B60">
        <v>2</v>
      </c>
      <c r="C60">
        <v>4</v>
      </c>
      <c r="D60" s="25" t="str">
        <f>IF(AND(A60&gt;=4,A60&lt;=5,B60&gt;=4,B60&lt;=5,C60&gt;=4,C60&lt;=5),Detail!A$2,
IF(AND(A60&gt;=1,A60&lt;=2,B60&gt;=4,B60&lt;=5,C60&gt;=4,C60&lt;=5),Detail!A$3,
IF(AND(A60&gt;=4,A60&lt;=5,B60=1,B60&gt;=4,C60&gt;=4,C60&lt;=5),Detail!A$4,
IF(AND(A60&gt;=4,A60&lt;=5,B60=1,B60&gt;=1,C60&gt;=1,C60&lt;=3),Detail!A$5,
IF(AND(A60&gt;=3,A60&lt;=5,B60&gt;=1,B60&lt;=2,C60&gt;=4,C60&lt;=5),Detail!A$6,
IF(AND(A60&gt;=1,A60&lt;=2,B60&gt;=1,B60&lt;=2,C60&gt;=4,C60&lt;=5),Detail!A$7,
IF(AND(A60&gt;=3,A60&lt;=5,B60&gt;=4,B60&lt;=5,C60&gt;=1,C60&lt;=2),Detail!A$8,
IF(AND(A60&gt;=1,A60&lt;=2,B60&gt;=4,B60&lt;=5,C60&gt;=1,C60&lt;=2),Detail!A$9,
IF(AND(A60&gt;=3,A60&lt;=5,B60&gt;=3,B60&lt;=5,C60&gt;=1,C60&lt;=5),Detail!A$10,
IF(AND(A60&gt;=1,A60&lt;=2,B60&gt;=3,B60&lt;=5,C60&gt;=1,C60&lt;=5),Detail!A$11,
IF(AND(A60&gt;=1,A60&lt;=2,B60&gt;=1,B60&lt;=2,C60&gt;=1,C60&lt;=2),Detail!A$12,
IF(AND(A60&gt;=1,A60&lt;=5,B60&gt;=1,B60&lt;=5,C60&gt;=1,C60&lt;=5),Detail!A$13,"NONE"
))))))))))))</f>
        <v>นานมาทีจ่ายเยอะ</v>
      </c>
    </row>
    <row r="61" spans="1:4" hidden="1" x14ac:dyDescent="0.25">
      <c r="A61">
        <v>3</v>
      </c>
      <c r="B61">
        <v>2</v>
      </c>
      <c r="C61">
        <v>5</v>
      </c>
      <c r="D61" s="25" t="str">
        <f>IF(AND(A61&gt;=4,A61&lt;=5,B61&gt;=4,B61&lt;=5,C61&gt;=4,C61&lt;=5),Detail!A$2,
IF(AND(A61&gt;=1,A61&lt;=2,B61&gt;=4,B61&lt;=5,C61&gt;=4,C61&lt;=5),Detail!A$3,
IF(AND(A61&gt;=4,A61&lt;=5,B61=1,B61&gt;=4,C61&gt;=4,C61&lt;=5),Detail!A$4,
IF(AND(A61&gt;=4,A61&lt;=5,B61=1,B61&gt;=1,C61&gt;=1,C61&lt;=3),Detail!A$5,
IF(AND(A61&gt;=3,A61&lt;=5,B61&gt;=1,B61&lt;=2,C61&gt;=4,C61&lt;=5),Detail!A$6,
IF(AND(A61&gt;=1,A61&lt;=2,B61&gt;=1,B61&lt;=2,C61&gt;=4,C61&lt;=5),Detail!A$7,
IF(AND(A61&gt;=3,A61&lt;=5,B61&gt;=4,B61&lt;=5,C61&gt;=1,C61&lt;=2),Detail!A$8,
IF(AND(A61&gt;=1,A61&lt;=2,B61&gt;=4,B61&lt;=5,C61&gt;=1,C61&lt;=2),Detail!A$9,
IF(AND(A61&gt;=3,A61&lt;=5,B61&gt;=3,B61&lt;=5,C61&gt;=1,C61&lt;=5),Detail!A$10,
IF(AND(A61&gt;=1,A61&lt;=2,B61&gt;=3,B61&lt;=5,C61&gt;=1,C61&lt;=5),Detail!A$11,
IF(AND(A61&gt;=1,A61&lt;=2,B61&gt;=1,B61&lt;=2,C61&gt;=1,C61&lt;=2),Detail!A$12,
IF(AND(A61&gt;=1,A61&lt;=5,B61&gt;=1,B61&lt;=5,C61&gt;=1,C61&lt;=5),Detail!A$13,"NONE"
))))))))))))</f>
        <v>นานมาทีจ่ายเยอะ</v>
      </c>
    </row>
    <row r="62" spans="1:4" hidden="1" x14ac:dyDescent="0.25">
      <c r="A62">
        <v>3</v>
      </c>
      <c r="B62">
        <v>3</v>
      </c>
      <c r="C62">
        <v>1</v>
      </c>
      <c r="D62" s="45" t="str">
        <f>IF(AND(A62&gt;=4,A62&lt;=5,B62&gt;=4,B62&lt;=5,C62&gt;=4,C62&lt;=5),Detail!A$2,
IF(AND(A62&gt;=1,A62&lt;=2,B62&gt;=4,B62&lt;=5,C62&gt;=4,C62&lt;=5),Detail!A$3,
IF(AND(A62&gt;=4,A62&lt;=5,B62=1,B62&gt;=4,C62&gt;=4,C62&lt;=5),Detail!A$4,
IF(AND(A62&gt;=4,A62&lt;=5,B62=1,B62&gt;=1,C62&gt;=1,C62&lt;=3),Detail!A$5,
IF(AND(A62&gt;=3,A62&lt;=5,B62&gt;=1,B62&lt;=2,C62&gt;=4,C62&lt;=5),Detail!A$6,
IF(AND(A62&gt;=1,A62&lt;=2,B62&gt;=1,B62&lt;=2,C62&gt;=4,C62&lt;=5),Detail!A$7,
IF(AND(A62&gt;=3,A62&lt;=5,B62&gt;=4,B62&lt;=5,C62&gt;=1,C62&lt;=2),Detail!A$8,
IF(AND(A62&gt;=1,A62&lt;=2,B62&gt;=4,B62&lt;=5,C62&gt;=1,C62&lt;=2),Detail!A$9,
IF(AND(A62&gt;=3,A62&lt;=5,B62&gt;=3,B62&lt;=5,C62&gt;=1,C62&lt;=5),Detail!A$10,
IF(AND(A62&gt;=1,A62&lt;=2,B62&gt;=3,B62&lt;=5,C62&gt;=1,C62&lt;=5),Detail!A$11,
IF(AND(A62&gt;=1,A62&lt;=2,B62&gt;=1,B62&lt;=2,C62&gt;=1,C62&lt;=2),Detail!A$12,
IF(AND(A62&gt;=1,A62&lt;=5,B62&gt;=1,B62&lt;=5,C62&gt;=1,C62&lt;=5),Detail!A$13,"NONE"
))))))))))))</f>
        <v>ลูกค้าประจำ</v>
      </c>
    </row>
    <row r="63" spans="1:4" hidden="1" x14ac:dyDescent="0.25">
      <c r="A63">
        <v>3</v>
      </c>
      <c r="B63">
        <v>3</v>
      </c>
      <c r="C63">
        <v>2</v>
      </c>
      <c r="D63" s="45" t="str">
        <f>IF(AND(A63&gt;=4,A63&lt;=5,B63&gt;=4,B63&lt;=5,C63&gt;=4,C63&lt;=5),Detail!A$2,
IF(AND(A63&gt;=1,A63&lt;=2,B63&gt;=4,B63&lt;=5,C63&gt;=4,C63&lt;=5),Detail!A$3,
IF(AND(A63&gt;=4,A63&lt;=5,B63=1,B63&gt;=4,C63&gt;=4,C63&lt;=5),Detail!A$4,
IF(AND(A63&gt;=4,A63&lt;=5,B63=1,B63&gt;=1,C63&gt;=1,C63&lt;=3),Detail!A$5,
IF(AND(A63&gt;=3,A63&lt;=5,B63&gt;=1,B63&lt;=2,C63&gt;=4,C63&lt;=5),Detail!A$6,
IF(AND(A63&gt;=1,A63&lt;=2,B63&gt;=1,B63&lt;=2,C63&gt;=4,C63&lt;=5),Detail!A$7,
IF(AND(A63&gt;=3,A63&lt;=5,B63&gt;=4,B63&lt;=5,C63&gt;=1,C63&lt;=2),Detail!A$8,
IF(AND(A63&gt;=1,A63&lt;=2,B63&gt;=4,B63&lt;=5,C63&gt;=1,C63&lt;=2),Detail!A$9,
IF(AND(A63&gt;=3,A63&lt;=5,B63&gt;=3,B63&lt;=5,C63&gt;=1,C63&lt;=5),Detail!A$10,
IF(AND(A63&gt;=1,A63&lt;=2,B63&gt;=3,B63&lt;=5,C63&gt;=1,C63&lt;=5),Detail!A$11,
IF(AND(A63&gt;=1,A63&lt;=2,B63&gt;=1,B63&lt;=2,C63&gt;=1,C63&lt;=2),Detail!A$12,
IF(AND(A63&gt;=1,A63&lt;=5,B63&gt;=1,B63&lt;=5,C63&gt;=1,C63&lt;=5),Detail!A$13,"NONE"
))))))))))))</f>
        <v>ลูกค้าประจำ</v>
      </c>
    </row>
    <row r="64" spans="1:4" hidden="1" x14ac:dyDescent="0.25">
      <c r="A64">
        <v>3</v>
      </c>
      <c r="B64">
        <v>3</v>
      </c>
      <c r="C64">
        <v>3</v>
      </c>
      <c r="D64" s="45" t="str">
        <f>IF(AND(A64&gt;=4,A64&lt;=5,B64&gt;=4,B64&lt;=5,C64&gt;=4,C64&lt;=5),Detail!A$2,
IF(AND(A64&gt;=1,A64&lt;=2,B64&gt;=4,B64&lt;=5,C64&gt;=4,C64&lt;=5),Detail!A$3,
IF(AND(A64&gt;=4,A64&lt;=5,B64=1,B64&gt;=4,C64&gt;=4,C64&lt;=5),Detail!A$4,
IF(AND(A64&gt;=4,A64&lt;=5,B64=1,B64&gt;=1,C64&gt;=1,C64&lt;=3),Detail!A$5,
IF(AND(A64&gt;=3,A64&lt;=5,B64&gt;=1,B64&lt;=2,C64&gt;=4,C64&lt;=5),Detail!A$6,
IF(AND(A64&gt;=1,A64&lt;=2,B64&gt;=1,B64&lt;=2,C64&gt;=4,C64&lt;=5),Detail!A$7,
IF(AND(A64&gt;=3,A64&lt;=5,B64&gt;=4,B64&lt;=5,C64&gt;=1,C64&lt;=2),Detail!A$8,
IF(AND(A64&gt;=1,A64&lt;=2,B64&gt;=4,B64&lt;=5,C64&gt;=1,C64&lt;=2),Detail!A$9,
IF(AND(A64&gt;=3,A64&lt;=5,B64&gt;=3,B64&lt;=5,C64&gt;=1,C64&lt;=5),Detail!A$10,
IF(AND(A64&gt;=1,A64&lt;=2,B64&gt;=3,B64&lt;=5,C64&gt;=1,C64&lt;=5),Detail!A$11,
IF(AND(A64&gt;=1,A64&lt;=2,B64&gt;=1,B64&lt;=2,C64&gt;=1,C64&lt;=2),Detail!A$12,
IF(AND(A64&gt;=1,A64&lt;=5,B64&gt;=1,B64&lt;=5,C64&gt;=1,C64&lt;=5),Detail!A$13,"NONE"
))))))))))))</f>
        <v>ลูกค้าประจำ</v>
      </c>
    </row>
    <row r="65" spans="1:4" hidden="1" x14ac:dyDescent="0.25">
      <c r="A65">
        <v>3</v>
      </c>
      <c r="B65">
        <v>3</v>
      </c>
      <c r="C65">
        <v>4</v>
      </c>
      <c r="D65" s="45" t="str">
        <f>IF(AND(A65&gt;=4,A65&lt;=5,B65&gt;=4,B65&lt;=5,C65&gt;=4,C65&lt;=5),Detail!A$2,
IF(AND(A65&gt;=1,A65&lt;=2,B65&gt;=4,B65&lt;=5,C65&gt;=4,C65&lt;=5),Detail!A$3,
IF(AND(A65&gt;=4,A65&lt;=5,B65=1,B65&gt;=4,C65&gt;=4,C65&lt;=5),Detail!A$4,
IF(AND(A65&gt;=4,A65&lt;=5,B65=1,B65&gt;=1,C65&gt;=1,C65&lt;=3),Detail!A$5,
IF(AND(A65&gt;=3,A65&lt;=5,B65&gt;=1,B65&lt;=2,C65&gt;=4,C65&lt;=5),Detail!A$6,
IF(AND(A65&gt;=1,A65&lt;=2,B65&gt;=1,B65&lt;=2,C65&gt;=4,C65&lt;=5),Detail!A$7,
IF(AND(A65&gt;=3,A65&lt;=5,B65&gt;=4,B65&lt;=5,C65&gt;=1,C65&lt;=2),Detail!A$8,
IF(AND(A65&gt;=1,A65&lt;=2,B65&gt;=4,B65&lt;=5,C65&gt;=1,C65&lt;=2),Detail!A$9,
IF(AND(A65&gt;=3,A65&lt;=5,B65&gt;=3,B65&lt;=5,C65&gt;=1,C65&lt;=5),Detail!A$10,
IF(AND(A65&gt;=1,A65&lt;=2,B65&gt;=3,B65&lt;=5,C65&gt;=1,C65&lt;=5),Detail!A$11,
IF(AND(A65&gt;=1,A65&lt;=2,B65&gt;=1,B65&lt;=2,C65&gt;=1,C65&lt;=2),Detail!A$12,
IF(AND(A65&gt;=1,A65&lt;=5,B65&gt;=1,B65&lt;=5,C65&gt;=1,C65&lt;=5),Detail!A$13,"NONE"
))))))))))))</f>
        <v>ลูกค้าประจำ</v>
      </c>
    </row>
    <row r="66" spans="1:4" hidden="1" x14ac:dyDescent="0.25">
      <c r="A66">
        <v>3</v>
      </c>
      <c r="B66">
        <v>3</v>
      </c>
      <c r="C66">
        <v>5</v>
      </c>
      <c r="D66" s="45" t="str">
        <f>IF(AND(A66&gt;=4,A66&lt;=5,B66&gt;=4,B66&lt;=5,C66&gt;=4,C66&lt;=5),Detail!A$2,
IF(AND(A66&gt;=1,A66&lt;=2,B66&gt;=4,B66&lt;=5,C66&gt;=4,C66&lt;=5),Detail!A$3,
IF(AND(A66&gt;=4,A66&lt;=5,B66=1,B66&gt;=4,C66&gt;=4,C66&lt;=5),Detail!A$4,
IF(AND(A66&gt;=4,A66&lt;=5,B66=1,B66&gt;=1,C66&gt;=1,C66&lt;=3),Detail!A$5,
IF(AND(A66&gt;=3,A66&lt;=5,B66&gt;=1,B66&lt;=2,C66&gt;=4,C66&lt;=5),Detail!A$6,
IF(AND(A66&gt;=1,A66&lt;=2,B66&gt;=1,B66&lt;=2,C66&gt;=4,C66&lt;=5),Detail!A$7,
IF(AND(A66&gt;=3,A66&lt;=5,B66&gt;=4,B66&lt;=5,C66&gt;=1,C66&lt;=2),Detail!A$8,
IF(AND(A66&gt;=1,A66&lt;=2,B66&gt;=4,B66&lt;=5,C66&gt;=1,C66&lt;=2),Detail!A$9,
IF(AND(A66&gt;=3,A66&lt;=5,B66&gt;=3,B66&lt;=5,C66&gt;=1,C66&lt;=5),Detail!A$10,
IF(AND(A66&gt;=1,A66&lt;=2,B66&gt;=3,B66&lt;=5,C66&gt;=1,C66&lt;=5),Detail!A$11,
IF(AND(A66&gt;=1,A66&lt;=2,B66&gt;=1,B66&lt;=2,C66&gt;=1,C66&lt;=2),Detail!A$12,
IF(AND(A66&gt;=1,A66&lt;=5,B66&gt;=1,B66&lt;=5,C66&gt;=1,C66&lt;=5),Detail!A$13,"NONE"
))))))))))))</f>
        <v>ลูกค้าประจำ</v>
      </c>
    </row>
    <row r="67" spans="1:4" hidden="1" x14ac:dyDescent="0.25">
      <c r="A67">
        <v>3</v>
      </c>
      <c r="B67">
        <v>4</v>
      </c>
      <c r="C67">
        <v>1</v>
      </c>
      <c r="D67" s="47" t="str">
        <f>IF(AND(A67&gt;=4,A67&lt;=5,B67&gt;=4,B67&lt;=5,C67&gt;=4,C67&lt;=5),Detail!A$2,
IF(AND(A67&gt;=1,A67&lt;=2,B67&gt;=4,B67&lt;=5,C67&gt;=4,C67&lt;=5),Detail!A$3,
IF(AND(A67&gt;=4,A67&lt;=5,B67=1,B67&gt;=4,C67&gt;=4,C67&lt;=5),Detail!A$4,
IF(AND(A67&gt;=4,A67&lt;=5,B67=1,B67&gt;=1,C67&gt;=1,C67&lt;=3),Detail!A$5,
IF(AND(A67&gt;=3,A67&lt;=5,B67&gt;=1,B67&lt;=2,C67&gt;=4,C67&lt;=5),Detail!A$6,
IF(AND(A67&gt;=1,A67&lt;=2,B67&gt;=1,B67&lt;=2,C67&gt;=4,C67&lt;=5),Detail!A$7,
IF(AND(A67&gt;=3,A67&lt;=5,B67&gt;=4,B67&lt;=5,C67&gt;=1,C67&lt;=2),Detail!A$8,
IF(AND(A67&gt;=1,A67&lt;=2,B67&gt;=4,B67&lt;=5,C67&gt;=1,C67&lt;=2),Detail!A$9,
IF(AND(A67&gt;=3,A67&lt;=5,B67&gt;=3,B67&lt;=5,C67&gt;=1,C67&lt;=5),Detail!A$10,
IF(AND(A67&gt;=1,A67&lt;=2,B67&gt;=3,B67&lt;=5,C67&gt;=1,C67&lt;=5),Detail!A$11,
IF(AND(A67&gt;=1,A67&lt;=2,B67&gt;=1,B67&lt;=2,C67&gt;=1,C67&lt;=2),Detail!A$12,
IF(AND(A67&gt;=1,A67&lt;=5,B67&gt;=1,B67&lt;=5,C67&gt;=1,C67&lt;=5),Detail!A$13,"NONE"
))))))))))))</f>
        <v>มาบ่อยจ่ายน้อย</v>
      </c>
    </row>
    <row r="68" spans="1:4" hidden="1" x14ac:dyDescent="0.25">
      <c r="A68">
        <v>3</v>
      </c>
      <c r="B68">
        <v>4</v>
      </c>
      <c r="C68">
        <v>2</v>
      </c>
      <c r="D68" s="47" t="str">
        <f>IF(AND(A68&gt;=4,A68&lt;=5,B68&gt;=4,B68&lt;=5,C68&gt;=4,C68&lt;=5),Detail!A$2,
IF(AND(A68&gt;=1,A68&lt;=2,B68&gt;=4,B68&lt;=5,C68&gt;=4,C68&lt;=5),Detail!A$3,
IF(AND(A68&gt;=4,A68&lt;=5,B68=1,B68&gt;=4,C68&gt;=4,C68&lt;=5),Detail!A$4,
IF(AND(A68&gt;=4,A68&lt;=5,B68=1,B68&gt;=1,C68&gt;=1,C68&lt;=3),Detail!A$5,
IF(AND(A68&gt;=3,A68&lt;=5,B68&gt;=1,B68&lt;=2,C68&gt;=4,C68&lt;=5),Detail!A$6,
IF(AND(A68&gt;=1,A68&lt;=2,B68&gt;=1,B68&lt;=2,C68&gt;=4,C68&lt;=5),Detail!A$7,
IF(AND(A68&gt;=3,A68&lt;=5,B68&gt;=4,B68&lt;=5,C68&gt;=1,C68&lt;=2),Detail!A$8,
IF(AND(A68&gt;=1,A68&lt;=2,B68&gt;=4,B68&lt;=5,C68&gt;=1,C68&lt;=2),Detail!A$9,
IF(AND(A68&gt;=3,A68&lt;=5,B68&gt;=3,B68&lt;=5,C68&gt;=1,C68&lt;=5),Detail!A$10,
IF(AND(A68&gt;=1,A68&lt;=2,B68&gt;=3,B68&lt;=5,C68&gt;=1,C68&lt;=5),Detail!A$11,
IF(AND(A68&gt;=1,A68&lt;=2,B68&gt;=1,B68&lt;=2,C68&gt;=1,C68&lt;=2),Detail!A$12,
IF(AND(A68&gt;=1,A68&lt;=5,B68&gt;=1,B68&lt;=5,C68&gt;=1,C68&lt;=5),Detail!A$13,"NONE"
))))))))))))</f>
        <v>มาบ่อยจ่ายน้อย</v>
      </c>
    </row>
    <row r="69" spans="1:4" hidden="1" x14ac:dyDescent="0.25">
      <c r="A69">
        <v>3</v>
      </c>
      <c r="B69">
        <v>4</v>
      </c>
      <c r="C69">
        <v>3</v>
      </c>
      <c r="D69" s="45" t="str">
        <f>IF(AND(A69&gt;=4,A69&lt;=5,B69&gt;=4,B69&lt;=5,C69&gt;=4,C69&lt;=5),Detail!A$2,
IF(AND(A69&gt;=1,A69&lt;=2,B69&gt;=4,B69&lt;=5,C69&gt;=4,C69&lt;=5),Detail!A$3,
IF(AND(A69&gt;=4,A69&lt;=5,B69=1,B69&gt;=4,C69&gt;=4,C69&lt;=5),Detail!A$4,
IF(AND(A69&gt;=4,A69&lt;=5,B69=1,B69&gt;=1,C69&gt;=1,C69&lt;=3),Detail!A$5,
IF(AND(A69&gt;=3,A69&lt;=5,B69&gt;=1,B69&lt;=2,C69&gt;=4,C69&lt;=5),Detail!A$6,
IF(AND(A69&gt;=1,A69&lt;=2,B69&gt;=1,B69&lt;=2,C69&gt;=4,C69&lt;=5),Detail!A$7,
IF(AND(A69&gt;=3,A69&lt;=5,B69&gt;=4,B69&lt;=5,C69&gt;=1,C69&lt;=2),Detail!A$8,
IF(AND(A69&gt;=1,A69&lt;=2,B69&gt;=4,B69&lt;=5,C69&gt;=1,C69&lt;=2),Detail!A$9,
IF(AND(A69&gt;=3,A69&lt;=5,B69&gt;=3,B69&lt;=5,C69&gt;=1,C69&lt;=5),Detail!A$10,
IF(AND(A69&gt;=1,A69&lt;=2,B69&gt;=3,B69&lt;=5,C69&gt;=1,C69&lt;=5),Detail!A$11,
IF(AND(A69&gt;=1,A69&lt;=2,B69&gt;=1,B69&lt;=2,C69&gt;=1,C69&lt;=2),Detail!A$12,
IF(AND(A69&gt;=1,A69&lt;=5,B69&gt;=1,B69&lt;=5,C69&gt;=1,C69&lt;=5),Detail!A$13,"NONE"
))))))))))))</f>
        <v>ลูกค้าประจำ</v>
      </c>
    </row>
    <row r="70" spans="1:4" hidden="1" x14ac:dyDescent="0.25">
      <c r="A70">
        <v>3</v>
      </c>
      <c r="B70">
        <v>4</v>
      </c>
      <c r="C70">
        <v>4</v>
      </c>
      <c r="D70" s="45" t="str">
        <f>IF(AND(A70&gt;=4,A70&lt;=5,B70&gt;=4,B70&lt;=5,C70&gt;=4,C70&lt;=5),Detail!A$2,
IF(AND(A70&gt;=1,A70&lt;=2,B70&gt;=4,B70&lt;=5,C70&gt;=4,C70&lt;=5),Detail!A$3,
IF(AND(A70&gt;=4,A70&lt;=5,B70=1,B70&gt;=4,C70&gt;=4,C70&lt;=5),Detail!A$4,
IF(AND(A70&gt;=4,A70&lt;=5,B70=1,B70&gt;=1,C70&gt;=1,C70&lt;=3),Detail!A$5,
IF(AND(A70&gt;=3,A70&lt;=5,B70&gt;=1,B70&lt;=2,C70&gt;=4,C70&lt;=5),Detail!A$6,
IF(AND(A70&gt;=1,A70&lt;=2,B70&gt;=1,B70&lt;=2,C70&gt;=4,C70&lt;=5),Detail!A$7,
IF(AND(A70&gt;=3,A70&lt;=5,B70&gt;=4,B70&lt;=5,C70&gt;=1,C70&lt;=2),Detail!A$8,
IF(AND(A70&gt;=1,A70&lt;=2,B70&gt;=4,B70&lt;=5,C70&gt;=1,C70&lt;=2),Detail!A$9,
IF(AND(A70&gt;=3,A70&lt;=5,B70&gt;=3,B70&lt;=5,C70&gt;=1,C70&lt;=5),Detail!A$10,
IF(AND(A70&gt;=1,A70&lt;=2,B70&gt;=3,B70&lt;=5,C70&gt;=1,C70&lt;=5),Detail!A$11,
IF(AND(A70&gt;=1,A70&lt;=2,B70&gt;=1,B70&lt;=2,C70&gt;=1,C70&lt;=2),Detail!A$12,
IF(AND(A70&gt;=1,A70&lt;=5,B70&gt;=1,B70&lt;=5,C70&gt;=1,C70&lt;=5),Detail!A$13,"NONE"
))))))))))))</f>
        <v>ลูกค้าประจำ</v>
      </c>
    </row>
    <row r="71" spans="1:4" hidden="1" x14ac:dyDescent="0.25">
      <c r="A71">
        <v>3</v>
      </c>
      <c r="B71">
        <v>4</v>
      </c>
      <c r="C71">
        <v>5</v>
      </c>
      <c r="D71" s="45" t="str">
        <f>IF(AND(A71&gt;=4,A71&lt;=5,B71&gt;=4,B71&lt;=5,C71&gt;=4,C71&lt;=5),Detail!A$2,
IF(AND(A71&gt;=1,A71&lt;=2,B71&gt;=4,B71&lt;=5,C71&gt;=4,C71&lt;=5),Detail!A$3,
IF(AND(A71&gt;=4,A71&lt;=5,B71=1,B71&gt;=4,C71&gt;=4,C71&lt;=5),Detail!A$4,
IF(AND(A71&gt;=4,A71&lt;=5,B71=1,B71&gt;=1,C71&gt;=1,C71&lt;=3),Detail!A$5,
IF(AND(A71&gt;=3,A71&lt;=5,B71&gt;=1,B71&lt;=2,C71&gt;=4,C71&lt;=5),Detail!A$6,
IF(AND(A71&gt;=1,A71&lt;=2,B71&gt;=1,B71&lt;=2,C71&gt;=4,C71&lt;=5),Detail!A$7,
IF(AND(A71&gt;=3,A71&lt;=5,B71&gt;=4,B71&lt;=5,C71&gt;=1,C71&lt;=2),Detail!A$8,
IF(AND(A71&gt;=1,A71&lt;=2,B71&gt;=4,B71&lt;=5,C71&gt;=1,C71&lt;=2),Detail!A$9,
IF(AND(A71&gt;=3,A71&lt;=5,B71&gt;=3,B71&lt;=5,C71&gt;=1,C71&lt;=5),Detail!A$10,
IF(AND(A71&gt;=1,A71&lt;=2,B71&gt;=3,B71&lt;=5,C71&gt;=1,C71&lt;=5),Detail!A$11,
IF(AND(A71&gt;=1,A71&lt;=2,B71&gt;=1,B71&lt;=2,C71&gt;=1,C71&lt;=2),Detail!A$12,
IF(AND(A71&gt;=1,A71&lt;=5,B71&gt;=1,B71&lt;=5,C71&gt;=1,C71&lt;=5),Detail!A$13,"NONE"
))))))))))))</f>
        <v>ลูกค้าประจำ</v>
      </c>
    </row>
    <row r="72" spans="1:4" hidden="1" x14ac:dyDescent="0.25">
      <c r="A72">
        <v>3</v>
      </c>
      <c r="B72">
        <v>5</v>
      </c>
      <c r="C72">
        <v>1</v>
      </c>
      <c r="D72" s="47" t="str">
        <f>IF(AND(A72&gt;=4,A72&lt;=5,B72&gt;=4,B72&lt;=5,C72&gt;=4,C72&lt;=5),Detail!A$2,
IF(AND(A72&gt;=1,A72&lt;=2,B72&gt;=4,B72&lt;=5,C72&gt;=4,C72&lt;=5),Detail!A$3,
IF(AND(A72&gt;=4,A72&lt;=5,B72=1,B72&gt;=4,C72&gt;=4,C72&lt;=5),Detail!A$4,
IF(AND(A72&gt;=4,A72&lt;=5,B72=1,B72&gt;=1,C72&gt;=1,C72&lt;=3),Detail!A$5,
IF(AND(A72&gt;=3,A72&lt;=5,B72&gt;=1,B72&lt;=2,C72&gt;=4,C72&lt;=5),Detail!A$6,
IF(AND(A72&gt;=1,A72&lt;=2,B72&gt;=1,B72&lt;=2,C72&gt;=4,C72&lt;=5),Detail!A$7,
IF(AND(A72&gt;=3,A72&lt;=5,B72&gt;=4,B72&lt;=5,C72&gt;=1,C72&lt;=2),Detail!A$8,
IF(AND(A72&gt;=1,A72&lt;=2,B72&gt;=4,B72&lt;=5,C72&gt;=1,C72&lt;=2),Detail!A$9,
IF(AND(A72&gt;=3,A72&lt;=5,B72&gt;=3,B72&lt;=5,C72&gt;=1,C72&lt;=5),Detail!A$10,
IF(AND(A72&gt;=1,A72&lt;=2,B72&gt;=3,B72&lt;=5,C72&gt;=1,C72&lt;=5),Detail!A$11,
IF(AND(A72&gt;=1,A72&lt;=2,B72&gt;=1,B72&lt;=2,C72&gt;=1,C72&lt;=2),Detail!A$12,
IF(AND(A72&gt;=1,A72&lt;=5,B72&gt;=1,B72&lt;=5,C72&gt;=1,C72&lt;=5),Detail!A$13,"NONE"
))))))))))))</f>
        <v>มาบ่อยจ่ายน้อย</v>
      </c>
    </row>
    <row r="73" spans="1:4" hidden="1" x14ac:dyDescent="0.25">
      <c r="A73">
        <v>3</v>
      </c>
      <c r="B73">
        <v>5</v>
      </c>
      <c r="C73">
        <v>2</v>
      </c>
      <c r="D73" s="47" t="str">
        <f>IF(AND(A73&gt;=4,A73&lt;=5,B73&gt;=4,B73&lt;=5,C73&gt;=4,C73&lt;=5),Detail!A$2,
IF(AND(A73&gt;=1,A73&lt;=2,B73&gt;=4,B73&lt;=5,C73&gt;=4,C73&lt;=5),Detail!A$3,
IF(AND(A73&gt;=4,A73&lt;=5,B73=1,B73&gt;=4,C73&gt;=4,C73&lt;=5),Detail!A$4,
IF(AND(A73&gt;=4,A73&lt;=5,B73=1,B73&gt;=1,C73&gt;=1,C73&lt;=3),Detail!A$5,
IF(AND(A73&gt;=3,A73&lt;=5,B73&gt;=1,B73&lt;=2,C73&gt;=4,C73&lt;=5),Detail!A$6,
IF(AND(A73&gt;=1,A73&lt;=2,B73&gt;=1,B73&lt;=2,C73&gt;=4,C73&lt;=5),Detail!A$7,
IF(AND(A73&gt;=3,A73&lt;=5,B73&gt;=4,B73&lt;=5,C73&gt;=1,C73&lt;=2),Detail!A$8,
IF(AND(A73&gt;=1,A73&lt;=2,B73&gt;=4,B73&lt;=5,C73&gt;=1,C73&lt;=2),Detail!A$9,
IF(AND(A73&gt;=3,A73&lt;=5,B73&gt;=3,B73&lt;=5,C73&gt;=1,C73&lt;=5),Detail!A$10,
IF(AND(A73&gt;=1,A73&lt;=2,B73&gt;=3,B73&lt;=5,C73&gt;=1,C73&lt;=5),Detail!A$11,
IF(AND(A73&gt;=1,A73&lt;=2,B73&gt;=1,B73&lt;=2,C73&gt;=1,C73&lt;=2),Detail!A$12,
IF(AND(A73&gt;=1,A73&lt;=5,B73&gt;=1,B73&lt;=5,C73&gt;=1,C73&lt;=5),Detail!A$13,"NONE"
))))))))))))</f>
        <v>มาบ่อยจ่ายน้อย</v>
      </c>
    </row>
    <row r="74" spans="1:4" hidden="1" x14ac:dyDescent="0.25">
      <c r="A74">
        <v>3</v>
      </c>
      <c r="B74">
        <v>5</v>
      </c>
      <c r="C74">
        <v>3</v>
      </c>
      <c r="D74" s="45" t="str">
        <f>IF(AND(A74&gt;=4,A74&lt;=5,B74&gt;=4,B74&lt;=5,C74&gt;=4,C74&lt;=5),Detail!A$2,
IF(AND(A74&gt;=1,A74&lt;=2,B74&gt;=4,B74&lt;=5,C74&gt;=4,C74&lt;=5),Detail!A$3,
IF(AND(A74&gt;=4,A74&lt;=5,B74=1,B74&gt;=4,C74&gt;=4,C74&lt;=5),Detail!A$4,
IF(AND(A74&gt;=4,A74&lt;=5,B74=1,B74&gt;=1,C74&gt;=1,C74&lt;=3),Detail!A$5,
IF(AND(A74&gt;=3,A74&lt;=5,B74&gt;=1,B74&lt;=2,C74&gt;=4,C74&lt;=5),Detail!A$6,
IF(AND(A74&gt;=1,A74&lt;=2,B74&gt;=1,B74&lt;=2,C74&gt;=4,C74&lt;=5),Detail!A$7,
IF(AND(A74&gt;=3,A74&lt;=5,B74&gt;=4,B74&lt;=5,C74&gt;=1,C74&lt;=2),Detail!A$8,
IF(AND(A74&gt;=1,A74&lt;=2,B74&gt;=4,B74&lt;=5,C74&gt;=1,C74&lt;=2),Detail!A$9,
IF(AND(A74&gt;=3,A74&lt;=5,B74&gt;=3,B74&lt;=5,C74&gt;=1,C74&lt;=5),Detail!A$10,
IF(AND(A74&gt;=1,A74&lt;=2,B74&gt;=3,B74&lt;=5,C74&gt;=1,C74&lt;=5),Detail!A$11,
IF(AND(A74&gt;=1,A74&lt;=2,B74&gt;=1,B74&lt;=2,C74&gt;=1,C74&lt;=2),Detail!A$12,
IF(AND(A74&gt;=1,A74&lt;=5,B74&gt;=1,B74&lt;=5,C74&gt;=1,C74&lt;=5),Detail!A$13,"NONE"
))))))))))))</f>
        <v>ลูกค้าประจำ</v>
      </c>
    </row>
    <row r="75" spans="1:4" hidden="1" x14ac:dyDescent="0.25">
      <c r="A75">
        <v>3</v>
      </c>
      <c r="B75">
        <v>5</v>
      </c>
      <c r="C75">
        <v>4</v>
      </c>
      <c r="D75" s="45" t="str">
        <f>IF(AND(A75&gt;=4,A75&lt;=5,B75&gt;=4,B75&lt;=5,C75&gt;=4,C75&lt;=5),Detail!A$2,
IF(AND(A75&gt;=1,A75&lt;=2,B75&gt;=4,B75&lt;=5,C75&gt;=4,C75&lt;=5),Detail!A$3,
IF(AND(A75&gt;=4,A75&lt;=5,B75=1,B75&gt;=4,C75&gt;=4,C75&lt;=5),Detail!A$4,
IF(AND(A75&gt;=4,A75&lt;=5,B75=1,B75&gt;=1,C75&gt;=1,C75&lt;=3),Detail!A$5,
IF(AND(A75&gt;=3,A75&lt;=5,B75&gt;=1,B75&lt;=2,C75&gt;=4,C75&lt;=5),Detail!A$6,
IF(AND(A75&gt;=1,A75&lt;=2,B75&gt;=1,B75&lt;=2,C75&gt;=4,C75&lt;=5),Detail!A$7,
IF(AND(A75&gt;=3,A75&lt;=5,B75&gt;=4,B75&lt;=5,C75&gt;=1,C75&lt;=2),Detail!A$8,
IF(AND(A75&gt;=1,A75&lt;=2,B75&gt;=4,B75&lt;=5,C75&gt;=1,C75&lt;=2),Detail!A$9,
IF(AND(A75&gt;=3,A75&lt;=5,B75&gt;=3,B75&lt;=5,C75&gt;=1,C75&lt;=5),Detail!A$10,
IF(AND(A75&gt;=1,A75&lt;=2,B75&gt;=3,B75&lt;=5,C75&gt;=1,C75&lt;=5),Detail!A$11,
IF(AND(A75&gt;=1,A75&lt;=2,B75&gt;=1,B75&lt;=2,C75&gt;=1,C75&lt;=2),Detail!A$12,
IF(AND(A75&gt;=1,A75&lt;=5,B75&gt;=1,B75&lt;=5,C75&gt;=1,C75&lt;=5),Detail!A$13,"NONE"
))))))))))))</f>
        <v>ลูกค้าประจำ</v>
      </c>
    </row>
    <row r="76" spans="1:4" hidden="1" x14ac:dyDescent="0.25">
      <c r="A76">
        <v>3</v>
      </c>
      <c r="B76">
        <v>5</v>
      </c>
      <c r="C76">
        <v>5</v>
      </c>
      <c r="D76" s="45" t="str">
        <f>IF(AND(A76&gt;=4,A76&lt;=5,B76&gt;=4,B76&lt;=5,C76&gt;=4,C76&lt;=5),Detail!A$2,
IF(AND(A76&gt;=1,A76&lt;=2,B76&gt;=4,B76&lt;=5,C76&gt;=4,C76&lt;=5),Detail!A$3,
IF(AND(A76&gt;=4,A76&lt;=5,B76=1,B76&gt;=4,C76&gt;=4,C76&lt;=5),Detail!A$4,
IF(AND(A76&gt;=4,A76&lt;=5,B76=1,B76&gt;=1,C76&gt;=1,C76&lt;=3),Detail!A$5,
IF(AND(A76&gt;=3,A76&lt;=5,B76&gt;=1,B76&lt;=2,C76&gt;=4,C76&lt;=5),Detail!A$6,
IF(AND(A76&gt;=1,A76&lt;=2,B76&gt;=1,B76&lt;=2,C76&gt;=4,C76&lt;=5),Detail!A$7,
IF(AND(A76&gt;=3,A76&lt;=5,B76&gt;=4,B76&lt;=5,C76&gt;=1,C76&lt;=2),Detail!A$8,
IF(AND(A76&gt;=1,A76&lt;=2,B76&gt;=4,B76&lt;=5,C76&gt;=1,C76&lt;=2),Detail!A$9,
IF(AND(A76&gt;=3,A76&lt;=5,B76&gt;=3,B76&lt;=5,C76&gt;=1,C76&lt;=5),Detail!A$10,
IF(AND(A76&gt;=1,A76&lt;=2,B76&gt;=3,B76&lt;=5,C76&gt;=1,C76&lt;=5),Detail!A$11,
IF(AND(A76&gt;=1,A76&lt;=2,B76&gt;=1,B76&lt;=2,C76&gt;=1,C76&lt;=2),Detail!A$12,
IF(AND(A76&gt;=1,A76&lt;=5,B76&gt;=1,B76&lt;=5,C76&gt;=1,C76&lt;=5),Detail!A$13,"NONE"
))))))))))))</f>
        <v>ลูกค้าประจำ</v>
      </c>
    </row>
    <row r="77" spans="1:4" hidden="1" x14ac:dyDescent="0.25">
      <c r="A77">
        <v>4</v>
      </c>
      <c r="B77">
        <v>1</v>
      </c>
      <c r="C77">
        <v>1</v>
      </c>
      <c r="D77" s="51" t="str">
        <f>IF(AND(A77&gt;=4,A77&lt;=5,B77&gt;=4,B77&lt;=5,C77&gt;=4,C77&lt;=5),Detail!A$2,
IF(AND(A77&gt;=1,A77&lt;=2,B77&gt;=4,B77&lt;=5,C77&gt;=4,C77&lt;=5),Detail!A$3,
IF(AND(A77&gt;=4,A77&lt;=5,B77=1,B77&gt;=4,C77&gt;=4,C77&lt;=5),Detail!A$4,
IF(AND(A77&gt;=4,A77&lt;=5,B77=1,B77&gt;=1,C77&gt;=1,C77&lt;=3),Detail!A$5,
IF(AND(A77&gt;=3,A77&lt;=5,B77&gt;=1,B77&lt;=2,C77&gt;=4,C77&lt;=5),Detail!A$6,
IF(AND(A77&gt;=1,A77&lt;=2,B77&gt;=1,B77&lt;=2,C77&gt;=4,C77&lt;=5),Detail!A$7,
IF(AND(A77&gt;=3,A77&lt;=5,B77&gt;=4,B77&lt;=5,C77&gt;=1,C77&lt;=2),Detail!A$8,
IF(AND(A77&gt;=1,A77&lt;=2,B77&gt;=4,B77&lt;=5,C77&gt;=1,C77&lt;=2),Detail!A$9,
IF(AND(A77&gt;=3,A77&lt;=5,B77&gt;=3,B77&lt;=5,C77&gt;=1,C77&lt;=5),Detail!A$10,
IF(AND(A77&gt;=1,A77&lt;=2,B77&gt;=3,B77&lt;=5,C77&gt;=1,C77&lt;=5),Detail!A$11,
IF(AND(A77&gt;=1,A77&lt;=2,B77&gt;=1,B77&lt;=2,C77&gt;=1,C77&lt;=2),Detail!A$12,
IF(AND(A77&gt;=1,A77&lt;=5,B77&gt;=1,B77&lt;=5,C77&gt;=1,C77&lt;=5),Detail!A$13,"NONE"
))))))))))))</f>
        <v>ลูกค้าใหม่จ่ายน้อย</v>
      </c>
    </row>
    <row r="78" spans="1:4" hidden="1" x14ac:dyDescent="0.25">
      <c r="A78">
        <v>4</v>
      </c>
      <c r="B78">
        <v>1</v>
      </c>
      <c r="C78">
        <v>2</v>
      </c>
      <c r="D78" s="51" t="str">
        <f>IF(AND(A78&gt;=4,A78&lt;=5,B78&gt;=4,B78&lt;=5,C78&gt;=4,C78&lt;=5),Detail!A$2,
IF(AND(A78&gt;=1,A78&lt;=2,B78&gt;=4,B78&lt;=5,C78&gt;=4,C78&lt;=5),Detail!A$3,
IF(AND(A78&gt;=4,A78&lt;=5,B78=1,B78&gt;=4,C78&gt;=4,C78&lt;=5),Detail!A$4,
IF(AND(A78&gt;=4,A78&lt;=5,B78=1,B78&gt;=1,C78&gt;=1,C78&lt;=3),Detail!A$5,
IF(AND(A78&gt;=3,A78&lt;=5,B78&gt;=1,B78&lt;=2,C78&gt;=4,C78&lt;=5),Detail!A$6,
IF(AND(A78&gt;=1,A78&lt;=2,B78&gt;=1,B78&lt;=2,C78&gt;=4,C78&lt;=5),Detail!A$7,
IF(AND(A78&gt;=3,A78&lt;=5,B78&gt;=4,B78&lt;=5,C78&gt;=1,C78&lt;=2),Detail!A$8,
IF(AND(A78&gt;=1,A78&lt;=2,B78&gt;=4,B78&lt;=5,C78&gt;=1,C78&lt;=2),Detail!A$9,
IF(AND(A78&gt;=3,A78&lt;=5,B78&gt;=3,B78&lt;=5,C78&gt;=1,C78&lt;=5),Detail!A$10,
IF(AND(A78&gt;=1,A78&lt;=2,B78&gt;=3,B78&lt;=5,C78&gt;=1,C78&lt;=5),Detail!A$11,
IF(AND(A78&gt;=1,A78&lt;=2,B78&gt;=1,B78&lt;=2,C78&gt;=1,C78&lt;=2),Detail!A$12,
IF(AND(A78&gt;=1,A78&lt;=5,B78&gt;=1,B78&lt;=5,C78&gt;=1,C78&lt;=5),Detail!A$13,"NONE"
))))))))))))</f>
        <v>ลูกค้าใหม่จ่ายน้อย</v>
      </c>
    </row>
    <row r="79" spans="1:4" hidden="1" x14ac:dyDescent="0.25">
      <c r="A79">
        <v>4</v>
      </c>
      <c r="B79">
        <v>1</v>
      </c>
      <c r="C79">
        <v>3</v>
      </c>
      <c r="D79" s="51" t="str">
        <f>IF(AND(A79&gt;=4,A79&lt;=5,B79&gt;=4,B79&lt;=5,C79&gt;=4,C79&lt;=5),Detail!A$2,
IF(AND(A79&gt;=1,A79&lt;=2,B79&gt;=4,B79&lt;=5,C79&gt;=4,C79&lt;=5),Detail!A$3,
IF(AND(A79&gt;=4,A79&lt;=5,B79=1,B79&gt;=4,C79&gt;=4,C79&lt;=5),Detail!A$4,
IF(AND(A79&gt;=4,A79&lt;=5,B79=1,B79&gt;=1,C79&gt;=1,C79&lt;=3),Detail!A$5,
IF(AND(A79&gt;=3,A79&lt;=5,B79&gt;=1,B79&lt;=2,C79&gt;=4,C79&lt;=5),Detail!A$6,
IF(AND(A79&gt;=1,A79&lt;=2,B79&gt;=1,B79&lt;=2,C79&gt;=4,C79&lt;=5),Detail!A$7,
IF(AND(A79&gt;=3,A79&lt;=5,B79&gt;=4,B79&lt;=5,C79&gt;=1,C79&lt;=2),Detail!A$8,
IF(AND(A79&gt;=1,A79&lt;=2,B79&gt;=4,B79&lt;=5,C79&gt;=1,C79&lt;=2),Detail!A$9,
IF(AND(A79&gt;=3,A79&lt;=5,B79&gt;=3,B79&lt;=5,C79&gt;=1,C79&lt;=5),Detail!A$10,
IF(AND(A79&gt;=1,A79&lt;=2,B79&gt;=3,B79&lt;=5,C79&gt;=1,C79&lt;=5),Detail!A$11,
IF(AND(A79&gt;=1,A79&lt;=2,B79&gt;=1,B79&lt;=2,C79&gt;=1,C79&lt;=2),Detail!A$12,
IF(AND(A79&gt;=1,A79&lt;=5,B79&gt;=1,B79&lt;=5,C79&gt;=1,C79&lt;=5),Detail!A$13,"NONE"
))))))))))))</f>
        <v>ลูกค้าใหม่จ่ายน้อย</v>
      </c>
    </row>
    <row r="80" spans="1:4" hidden="1" x14ac:dyDescent="0.25">
      <c r="A80">
        <v>4</v>
      </c>
      <c r="B80">
        <v>1</v>
      </c>
      <c r="C80">
        <v>4</v>
      </c>
      <c r="D80" s="25" t="str">
        <f>IF(AND(A80&gt;=4,A80&lt;=5,B80&gt;=4,B80&lt;=5,C80&gt;=4,C80&lt;=5),Detail!A$2,
IF(AND(A80&gt;=1,A80&lt;=2,B80&gt;=4,B80&lt;=5,C80&gt;=4,C80&lt;=5),Detail!A$3,
IF(AND(A80&gt;=4,A80&lt;=5,B80=1,B80&gt;=4,C80&gt;=4,C80&lt;=5),Detail!A$4,
IF(AND(A80&gt;=4,A80&lt;=5,B80=1,B80&gt;=1,C80&gt;=1,C80&lt;=3),Detail!A$5,
IF(AND(A80&gt;=3,A80&lt;=5,B80&gt;=1,B80&lt;=2,C80&gt;=4,C80&lt;=5),Detail!A$6,
IF(AND(A80&gt;=1,A80&lt;=2,B80&gt;=1,B80&lt;=2,C80&gt;=4,C80&lt;=5),Detail!A$7,
IF(AND(A80&gt;=3,A80&lt;=5,B80&gt;=4,B80&lt;=5,C80&gt;=1,C80&lt;=2),Detail!A$8,
IF(AND(A80&gt;=1,A80&lt;=2,B80&gt;=4,B80&lt;=5,C80&gt;=1,C80&lt;=2),Detail!A$9,
IF(AND(A80&gt;=3,A80&lt;=5,B80&gt;=3,B80&lt;=5,C80&gt;=1,C80&lt;=5),Detail!A$10,
IF(AND(A80&gt;=1,A80&lt;=2,B80&gt;=3,B80&lt;=5,C80&gt;=1,C80&lt;=5),Detail!A$11,
IF(AND(A80&gt;=1,A80&lt;=2,B80&gt;=1,B80&lt;=2,C80&gt;=1,C80&lt;=2),Detail!A$12,
IF(AND(A80&gt;=1,A80&lt;=5,B80&gt;=1,B80&lt;=5,C80&gt;=1,C80&lt;=5),Detail!A$13,"NONE"
))))))))))))</f>
        <v>นานมาทีจ่ายเยอะ</v>
      </c>
    </row>
    <row r="81" spans="1:4" hidden="1" x14ac:dyDescent="0.25">
      <c r="A81">
        <v>4</v>
      </c>
      <c r="B81">
        <v>1</v>
      </c>
      <c r="C81">
        <v>5</v>
      </c>
      <c r="D81" s="25" t="str">
        <f>IF(AND(A81&gt;=4,A81&lt;=5,B81&gt;=4,B81&lt;=5,C81&gt;=4,C81&lt;=5),Detail!A$2,
IF(AND(A81&gt;=1,A81&lt;=2,B81&gt;=4,B81&lt;=5,C81&gt;=4,C81&lt;=5),Detail!A$3,
IF(AND(A81&gt;=4,A81&lt;=5,B81=1,B81&gt;=4,C81&gt;=4,C81&lt;=5),Detail!A$4,
IF(AND(A81&gt;=4,A81&lt;=5,B81=1,B81&gt;=1,C81&gt;=1,C81&lt;=3),Detail!A$5,
IF(AND(A81&gt;=3,A81&lt;=5,B81&gt;=1,B81&lt;=2,C81&gt;=4,C81&lt;=5),Detail!A$6,
IF(AND(A81&gt;=1,A81&lt;=2,B81&gt;=1,B81&lt;=2,C81&gt;=4,C81&lt;=5),Detail!A$7,
IF(AND(A81&gt;=3,A81&lt;=5,B81&gt;=4,B81&lt;=5,C81&gt;=1,C81&lt;=2),Detail!A$8,
IF(AND(A81&gt;=1,A81&lt;=2,B81&gt;=4,B81&lt;=5,C81&gt;=1,C81&lt;=2),Detail!A$9,
IF(AND(A81&gt;=3,A81&lt;=5,B81&gt;=3,B81&lt;=5,C81&gt;=1,C81&lt;=5),Detail!A$10,
IF(AND(A81&gt;=1,A81&lt;=2,B81&gt;=3,B81&lt;=5,C81&gt;=1,C81&lt;=5),Detail!A$11,
IF(AND(A81&gt;=1,A81&lt;=2,B81&gt;=1,B81&lt;=2,C81&gt;=1,C81&lt;=2),Detail!A$12,
IF(AND(A81&gt;=1,A81&lt;=5,B81&gt;=1,B81&lt;=5,C81&gt;=1,C81&lt;=5),Detail!A$13,"NONE"
))))))))))))</f>
        <v>นานมาทีจ่ายเยอะ</v>
      </c>
    </row>
    <row r="82" spans="1:4" x14ac:dyDescent="0.25">
      <c r="A82">
        <v>4</v>
      </c>
      <c r="B82">
        <v>2</v>
      </c>
      <c r="C82">
        <v>1</v>
      </c>
      <c r="D82" s="32" t="str">
        <f>IF(AND(A82&gt;=4,A82&lt;=5,B82&gt;=4,B82&lt;=5,C82&gt;=4,C82&lt;=5),Detail!A$2,
IF(AND(A82&gt;=1,A82&lt;=2,B82&gt;=4,B82&lt;=5,C82&gt;=4,C82&lt;=5),Detail!A$3,
IF(AND(A82&gt;=4,A82&lt;=5,B82=1,B82&gt;=4,C82&gt;=4,C82&lt;=5),Detail!A$4,
IF(AND(A82&gt;=4,A82&lt;=5,B82=1,B82&gt;=1,C82&gt;=1,C82&lt;=3),Detail!A$5,
IF(AND(A82&gt;=3,A82&lt;=5,B82&gt;=1,B82&lt;=2,C82&gt;=4,C82&lt;=5),Detail!A$6,
IF(AND(A82&gt;=1,A82&lt;=2,B82&gt;=1,B82&lt;=2,C82&gt;=4,C82&lt;=5),Detail!A$7,
IF(AND(A82&gt;=3,A82&lt;=5,B82&gt;=4,B82&lt;=5,C82&gt;=1,C82&lt;=2),Detail!A$8,
IF(AND(A82&gt;=1,A82&lt;=2,B82&gt;=4,B82&lt;=5,C82&gt;=1,C82&lt;=2),Detail!A$9,
IF(AND(A82&gt;=3,A82&lt;=5,B82&gt;=3,B82&lt;=5,C82&gt;=1,C82&lt;=5),Detail!A$10,
IF(AND(A82&gt;=1,A82&lt;=2,B82&gt;=3,B82&lt;=5,C82&gt;=1,C82&lt;=5),Detail!A$11,
IF(AND(A82&gt;=1,A82&lt;=2,B82&gt;=1,B82&lt;=2,C82&gt;=1,C82&lt;=2),Detail!A$12,
IF(AND(A82&gt;=1,A82&lt;=5,B82&gt;=1,B82&lt;=5,C82&gt;=1,C82&lt;=5),Detail!A$13,"NONE"
))))))))))))</f>
        <v>อื่นๆ</v>
      </c>
    </row>
    <row r="83" spans="1:4" x14ac:dyDescent="0.25">
      <c r="A83">
        <v>4</v>
      </c>
      <c r="B83">
        <v>2</v>
      </c>
      <c r="C83">
        <v>2</v>
      </c>
      <c r="D83" s="32" t="str">
        <f>IF(AND(A83&gt;=4,A83&lt;=5,B83&gt;=4,B83&lt;=5,C83&gt;=4,C83&lt;=5),Detail!A$2,
IF(AND(A83&gt;=1,A83&lt;=2,B83&gt;=4,B83&lt;=5,C83&gt;=4,C83&lt;=5),Detail!A$3,
IF(AND(A83&gt;=4,A83&lt;=5,B83=1,B83&gt;=4,C83&gt;=4,C83&lt;=5),Detail!A$4,
IF(AND(A83&gt;=4,A83&lt;=5,B83=1,B83&gt;=1,C83&gt;=1,C83&lt;=3),Detail!A$5,
IF(AND(A83&gt;=3,A83&lt;=5,B83&gt;=1,B83&lt;=2,C83&gt;=4,C83&lt;=5),Detail!A$6,
IF(AND(A83&gt;=1,A83&lt;=2,B83&gt;=1,B83&lt;=2,C83&gt;=4,C83&lt;=5),Detail!A$7,
IF(AND(A83&gt;=3,A83&lt;=5,B83&gt;=4,B83&lt;=5,C83&gt;=1,C83&lt;=2),Detail!A$8,
IF(AND(A83&gt;=1,A83&lt;=2,B83&gt;=4,B83&lt;=5,C83&gt;=1,C83&lt;=2),Detail!A$9,
IF(AND(A83&gt;=3,A83&lt;=5,B83&gt;=3,B83&lt;=5,C83&gt;=1,C83&lt;=5),Detail!A$10,
IF(AND(A83&gt;=1,A83&lt;=2,B83&gt;=3,B83&lt;=5,C83&gt;=1,C83&lt;=5),Detail!A$11,
IF(AND(A83&gt;=1,A83&lt;=2,B83&gt;=1,B83&lt;=2,C83&gt;=1,C83&lt;=2),Detail!A$12,
IF(AND(A83&gt;=1,A83&lt;=5,B83&gt;=1,B83&lt;=5,C83&gt;=1,C83&lt;=5),Detail!A$13,"NONE"
))))))))))))</f>
        <v>อื่นๆ</v>
      </c>
    </row>
    <row r="84" spans="1:4" x14ac:dyDescent="0.25">
      <c r="A84">
        <v>4</v>
      </c>
      <c r="B84">
        <v>2</v>
      </c>
      <c r="C84">
        <v>3</v>
      </c>
      <c r="D84" s="32" t="str">
        <f>IF(AND(A84&gt;=4,A84&lt;=5,B84&gt;=4,B84&lt;=5,C84&gt;=4,C84&lt;=5),Detail!A$2,
IF(AND(A84&gt;=1,A84&lt;=2,B84&gt;=4,B84&lt;=5,C84&gt;=4,C84&lt;=5),Detail!A$3,
IF(AND(A84&gt;=4,A84&lt;=5,B84=1,B84&gt;=4,C84&gt;=4,C84&lt;=5),Detail!A$4,
IF(AND(A84&gt;=4,A84&lt;=5,B84=1,B84&gt;=1,C84&gt;=1,C84&lt;=3),Detail!A$5,
IF(AND(A84&gt;=3,A84&lt;=5,B84&gt;=1,B84&lt;=2,C84&gt;=4,C84&lt;=5),Detail!A$6,
IF(AND(A84&gt;=1,A84&lt;=2,B84&gt;=1,B84&lt;=2,C84&gt;=4,C84&lt;=5),Detail!A$7,
IF(AND(A84&gt;=3,A84&lt;=5,B84&gt;=4,B84&lt;=5,C84&gt;=1,C84&lt;=2),Detail!A$8,
IF(AND(A84&gt;=1,A84&lt;=2,B84&gt;=4,B84&lt;=5,C84&gt;=1,C84&lt;=2),Detail!A$9,
IF(AND(A84&gt;=3,A84&lt;=5,B84&gt;=3,B84&lt;=5,C84&gt;=1,C84&lt;=5),Detail!A$10,
IF(AND(A84&gt;=1,A84&lt;=2,B84&gt;=3,B84&lt;=5,C84&gt;=1,C84&lt;=5),Detail!A$11,
IF(AND(A84&gt;=1,A84&lt;=2,B84&gt;=1,B84&lt;=2,C84&gt;=1,C84&lt;=2),Detail!A$12,
IF(AND(A84&gt;=1,A84&lt;=5,B84&gt;=1,B84&lt;=5,C84&gt;=1,C84&lt;=5),Detail!A$13,"NONE"
))))))))))))</f>
        <v>อื่นๆ</v>
      </c>
    </row>
    <row r="85" spans="1:4" hidden="1" x14ac:dyDescent="0.25">
      <c r="A85">
        <v>4</v>
      </c>
      <c r="B85">
        <v>2</v>
      </c>
      <c r="C85">
        <v>4</v>
      </c>
      <c r="D85" s="25" t="str">
        <f>IF(AND(A85&gt;=4,A85&lt;=5,B85&gt;=4,B85&lt;=5,C85&gt;=4,C85&lt;=5),Detail!A$2,
IF(AND(A85&gt;=1,A85&lt;=2,B85&gt;=4,B85&lt;=5,C85&gt;=4,C85&lt;=5),Detail!A$3,
IF(AND(A85&gt;=4,A85&lt;=5,B85=1,B85&gt;=4,C85&gt;=4,C85&lt;=5),Detail!A$4,
IF(AND(A85&gt;=4,A85&lt;=5,B85=1,B85&gt;=1,C85&gt;=1,C85&lt;=3),Detail!A$5,
IF(AND(A85&gt;=3,A85&lt;=5,B85&gt;=1,B85&lt;=2,C85&gt;=4,C85&lt;=5),Detail!A$6,
IF(AND(A85&gt;=1,A85&lt;=2,B85&gt;=1,B85&lt;=2,C85&gt;=4,C85&lt;=5),Detail!A$7,
IF(AND(A85&gt;=3,A85&lt;=5,B85&gt;=4,B85&lt;=5,C85&gt;=1,C85&lt;=2),Detail!A$8,
IF(AND(A85&gt;=1,A85&lt;=2,B85&gt;=4,B85&lt;=5,C85&gt;=1,C85&lt;=2),Detail!A$9,
IF(AND(A85&gt;=3,A85&lt;=5,B85&gt;=3,B85&lt;=5,C85&gt;=1,C85&lt;=5),Detail!A$10,
IF(AND(A85&gt;=1,A85&lt;=2,B85&gt;=3,B85&lt;=5,C85&gt;=1,C85&lt;=5),Detail!A$11,
IF(AND(A85&gt;=1,A85&lt;=2,B85&gt;=1,B85&lt;=2,C85&gt;=1,C85&lt;=2),Detail!A$12,
IF(AND(A85&gt;=1,A85&lt;=5,B85&gt;=1,B85&lt;=5,C85&gt;=1,C85&lt;=5),Detail!A$13,"NONE"
))))))))))))</f>
        <v>นานมาทีจ่ายเยอะ</v>
      </c>
    </row>
    <row r="86" spans="1:4" hidden="1" x14ac:dyDescent="0.25">
      <c r="A86">
        <v>4</v>
      </c>
      <c r="B86">
        <v>2</v>
      </c>
      <c r="C86">
        <v>5</v>
      </c>
      <c r="D86" s="25" t="str">
        <f>IF(AND(A86&gt;=4,A86&lt;=5,B86&gt;=4,B86&lt;=5,C86&gt;=4,C86&lt;=5),Detail!A$2,
IF(AND(A86&gt;=1,A86&lt;=2,B86&gt;=4,B86&lt;=5,C86&gt;=4,C86&lt;=5),Detail!A$3,
IF(AND(A86&gt;=4,A86&lt;=5,B86=1,B86&gt;=4,C86&gt;=4,C86&lt;=5),Detail!A$4,
IF(AND(A86&gt;=4,A86&lt;=5,B86=1,B86&gt;=1,C86&gt;=1,C86&lt;=3),Detail!A$5,
IF(AND(A86&gt;=3,A86&lt;=5,B86&gt;=1,B86&lt;=2,C86&gt;=4,C86&lt;=5),Detail!A$6,
IF(AND(A86&gt;=1,A86&lt;=2,B86&gt;=1,B86&lt;=2,C86&gt;=4,C86&lt;=5),Detail!A$7,
IF(AND(A86&gt;=3,A86&lt;=5,B86&gt;=4,B86&lt;=5,C86&gt;=1,C86&lt;=2),Detail!A$8,
IF(AND(A86&gt;=1,A86&lt;=2,B86&gt;=4,B86&lt;=5,C86&gt;=1,C86&lt;=2),Detail!A$9,
IF(AND(A86&gt;=3,A86&lt;=5,B86&gt;=3,B86&lt;=5,C86&gt;=1,C86&lt;=5),Detail!A$10,
IF(AND(A86&gt;=1,A86&lt;=2,B86&gt;=3,B86&lt;=5,C86&gt;=1,C86&lt;=5),Detail!A$11,
IF(AND(A86&gt;=1,A86&lt;=2,B86&gt;=1,B86&lt;=2,C86&gt;=1,C86&lt;=2),Detail!A$12,
IF(AND(A86&gt;=1,A86&lt;=5,B86&gt;=1,B86&lt;=5,C86&gt;=1,C86&lt;=5),Detail!A$13,"NONE"
))))))))))))</f>
        <v>นานมาทีจ่ายเยอะ</v>
      </c>
    </row>
    <row r="87" spans="1:4" hidden="1" x14ac:dyDescent="0.25">
      <c r="A87">
        <v>4</v>
      </c>
      <c r="B87">
        <v>3</v>
      </c>
      <c r="C87">
        <v>1</v>
      </c>
      <c r="D87" s="45" t="str">
        <f>IF(AND(A87&gt;=4,A87&lt;=5,B87&gt;=4,B87&lt;=5,C87&gt;=4,C87&lt;=5),Detail!A$2,
IF(AND(A87&gt;=1,A87&lt;=2,B87&gt;=4,B87&lt;=5,C87&gt;=4,C87&lt;=5),Detail!A$3,
IF(AND(A87&gt;=4,A87&lt;=5,B87=1,B87&gt;=4,C87&gt;=4,C87&lt;=5),Detail!A$4,
IF(AND(A87&gt;=4,A87&lt;=5,B87=1,B87&gt;=1,C87&gt;=1,C87&lt;=3),Detail!A$5,
IF(AND(A87&gt;=3,A87&lt;=5,B87&gt;=1,B87&lt;=2,C87&gt;=4,C87&lt;=5),Detail!A$6,
IF(AND(A87&gt;=1,A87&lt;=2,B87&gt;=1,B87&lt;=2,C87&gt;=4,C87&lt;=5),Detail!A$7,
IF(AND(A87&gt;=3,A87&lt;=5,B87&gt;=4,B87&lt;=5,C87&gt;=1,C87&lt;=2),Detail!A$8,
IF(AND(A87&gt;=1,A87&lt;=2,B87&gt;=4,B87&lt;=5,C87&gt;=1,C87&lt;=2),Detail!A$9,
IF(AND(A87&gt;=3,A87&lt;=5,B87&gt;=3,B87&lt;=5,C87&gt;=1,C87&lt;=5),Detail!A$10,
IF(AND(A87&gt;=1,A87&lt;=2,B87&gt;=3,B87&lt;=5,C87&gt;=1,C87&lt;=5),Detail!A$11,
IF(AND(A87&gt;=1,A87&lt;=2,B87&gt;=1,B87&lt;=2,C87&gt;=1,C87&lt;=2),Detail!A$12,
IF(AND(A87&gt;=1,A87&lt;=5,B87&gt;=1,B87&lt;=5,C87&gt;=1,C87&lt;=5),Detail!A$13,"NONE"
))))))))))))</f>
        <v>ลูกค้าประจำ</v>
      </c>
    </row>
    <row r="88" spans="1:4" hidden="1" x14ac:dyDescent="0.25">
      <c r="A88">
        <v>4</v>
      </c>
      <c r="B88">
        <v>3</v>
      </c>
      <c r="C88">
        <v>2</v>
      </c>
      <c r="D88" s="45" t="str">
        <f>IF(AND(A88&gt;=4,A88&lt;=5,B88&gt;=4,B88&lt;=5,C88&gt;=4,C88&lt;=5),Detail!A$2,
IF(AND(A88&gt;=1,A88&lt;=2,B88&gt;=4,B88&lt;=5,C88&gt;=4,C88&lt;=5),Detail!A$3,
IF(AND(A88&gt;=4,A88&lt;=5,B88=1,B88&gt;=4,C88&gt;=4,C88&lt;=5),Detail!A$4,
IF(AND(A88&gt;=4,A88&lt;=5,B88=1,B88&gt;=1,C88&gt;=1,C88&lt;=3),Detail!A$5,
IF(AND(A88&gt;=3,A88&lt;=5,B88&gt;=1,B88&lt;=2,C88&gt;=4,C88&lt;=5),Detail!A$6,
IF(AND(A88&gt;=1,A88&lt;=2,B88&gt;=1,B88&lt;=2,C88&gt;=4,C88&lt;=5),Detail!A$7,
IF(AND(A88&gt;=3,A88&lt;=5,B88&gt;=4,B88&lt;=5,C88&gt;=1,C88&lt;=2),Detail!A$8,
IF(AND(A88&gt;=1,A88&lt;=2,B88&gt;=4,B88&lt;=5,C88&gt;=1,C88&lt;=2),Detail!A$9,
IF(AND(A88&gt;=3,A88&lt;=5,B88&gt;=3,B88&lt;=5,C88&gt;=1,C88&lt;=5),Detail!A$10,
IF(AND(A88&gt;=1,A88&lt;=2,B88&gt;=3,B88&lt;=5,C88&gt;=1,C88&lt;=5),Detail!A$11,
IF(AND(A88&gt;=1,A88&lt;=2,B88&gt;=1,B88&lt;=2,C88&gt;=1,C88&lt;=2),Detail!A$12,
IF(AND(A88&gt;=1,A88&lt;=5,B88&gt;=1,B88&lt;=5,C88&gt;=1,C88&lt;=5),Detail!A$13,"NONE"
))))))))))))</f>
        <v>ลูกค้าประจำ</v>
      </c>
    </row>
    <row r="89" spans="1:4" hidden="1" x14ac:dyDescent="0.25">
      <c r="A89">
        <v>4</v>
      </c>
      <c r="B89">
        <v>3</v>
      </c>
      <c r="C89">
        <v>3</v>
      </c>
      <c r="D89" s="45" t="str">
        <f>IF(AND(A89&gt;=4,A89&lt;=5,B89&gt;=4,B89&lt;=5,C89&gt;=4,C89&lt;=5),Detail!A$2,
IF(AND(A89&gt;=1,A89&lt;=2,B89&gt;=4,B89&lt;=5,C89&gt;=4,C89&lt;=5),Detail!A$3,
IF(AND(A89&gt;=4,A89&lt;=5,B89=1,B89&gt;=4,C89&gt;=4,C89&lt;=5),Detail!A$4,
IF(AND(A89&gt;=4,A89&lt;=5,B89=1,B89&gt;=1,C89&gt;=1,C89&lt;=3),Detail!A$5,
IF(AND(A89&gt;=3,A89&lt;=5,B89&gt;=1,B89&lt;=2,C89&gt;=4,C89&lt;=5),Detail!A$6,
IF(AND(A89&gt;=1,A89&lt;=2,B89&gt;=1,B89&lt;=2,C89&gt;=4,C89&lt;=5),Detail!A$7,
IF(AND(A89&gt;=3,A89&lt;=5,B89&gt;=4,B89&lt;=5,C89&gt;=1,C89&lt;=2),Detail!A$8,
IF(AND(A89&gt;=1,A89&lt;=2,B89&gt;=4,B89&lt;=5,C89&gt;=1,C89&lt;=2),Detail!A$9,
IF(AND(A89&gt;=3,A89&lt;=5,B89&gt;=3,B89&lt;=5,C89&gt;=1,C89&lt;=5),Detail!A$10,
IF(AND(A89&gt;=1,A89&lt;=2,B89&gt;=3,B89&lt;=5,C89&gt;=1,C89&lt;=5),Detail!A$11,
IF(AND(A89&gt;=1,A89&lt;=2,B89&gt;=1,B89&lt;=2,C89&gt;=1,C89&lt;=2),Detail!A$12,
IF(AND(A89&gt;=1,A89&lt;=5,B89&gt;=1,B89&lt;=5,C89&gt;=1,C89&lt;=5),Detail!A$13,"NONE"
))))))))))))</f>
        <v>ลูกค้าประจำ</v>
      </c>
    </row>
    <row r="90" spans="1:4" hidden="1" x14ac:dyDescent="0.25">
      <c r="A90">
        <v>4</v>
      </c>
      <c r="B90">
        <v>3</v>
      </c>
      <c r="C90">
        <v>4</v>
      </c>
      <c r="D90" s="45" t="str">
        <f>IF(AND(A90&gt;=4,A90&lt;=5,B90&gt;=4,B90&lt;=5,C90&gt;=4,C90&lt;=5),Detail!A$2,
IF(AND(A90&gt;=1,A90&lt;=2,B90&gt;=4,B90&lt;=5,C90&gt;=4,C90&lt;=5),Detail!A$3,
IF(AND(A90&gt;=4,A90&lt;=5,B90=1,B90&gt;=4,C90&gt;=4,C90&lt;=5),Detail!A$4,
IF(AND(A90&gt;=4,A90&lt;=5,B90=1,B90&gt;=1,C90&gt;=1,C90&lt;=3),Detail!A$5,
IF(AND(A90&gt;=3,A90&lt;=5,B90&gt;=1,B90&lt;=2,C90&gt;=4,C90&lt;=5),Detail!A$6,
IF(AND(A90&gt;=1,A90&lt;=2,B90&gt;=1,B90&lt;=2,C90&gt;=4,C90&lt;=5),Detail!A$7,
IF(AND(A90&gt;=3,A90&lt;=5,B90&gt;=4,B90&lt;=5,C90&gt;=1,C90&lt;=2),Detail!A$8,
IF(AND(A90&gt;=1,A90&lt;=2,B90&gt;=4,B90&lt;=5,C90&gt;=1,C90&lt;=2),Detail!A$9,
IF(AND(A90&gt;=3,A90&lt;=5,B90&gt;=3,B90&lt;=5,C90&gt;=1,C90&lt;=5),Detail!A$10,
IF(AND(A90&gt;=1,A90&lt;=2,B90&gt;=3,B90&lt;=5,C90&gt;=1,C90&lt;=5),Detail!A$11,
IF(AND(A90&gt;=1,A90&lt;=2,B90&gt;=1,B90&lt;=2,C90&gt;=1,C90&lt;=2),Detail!A$12,
IF(AND(A90&gt;=1,A90&lt;=5,B90&gt;=1,B90&lt;=5,C90&gt;=1,C90&lt;=5),Detail!A$13,"NONE"
))))))))))))</f>
        <v>ลูกค้าประจำ</v>
      </c>
    </row>
    <row r="91" spans="1:4" hidden="1" x14ac:dyDescent="0.25">
      <c r="A91">
        <v>4</v>
      </c>
      <c r="B91">
        <v>3</v>
      </c>
      <c r="C91">
        <v>5</v>
      </c>
      <c r="D91" s="45" t="str">
        <f>IF(AND(A91&gt;=4,A91&lt;=5,B91&gt;=4,B91&lt;=5,C91&gt;=4,C91&lt;=5),Detail!A$2,
IF(AND(A91&gt;=1,A91&lt;=2,B91&gt;=4,B91&lt;=5,C91&gt;=4,C91&lt;=5),Detail!A$3,
IF(AND(A91&gt;=4,A91&lt;=5,B91=1,B91&gt;=4,C91&gt;=4,C91&lt;=5),Detail!A$4,
IF(AND(A91&gt;=4,A91&lt;=5,B91=1,B91&gt;=1,C91&gt;=1,C91&lt;=3),Detail!A$5,
IF(AND(A91&gt;=3,A91&lt;=5,B91&gt;=1,B91&lt;=2,C91&gt;=4,C91&lt;=5),Detail!A$6,
IF(AND(A91&gt;=1,A91&lt;=2,B91&gt;=1,B91&lt;=2,C91&gt;=4,C91&lt;=5),Detail!A$7,
IF(AND(A91&gt;=3,A91&lt;=5,B91&gt;=4,B91&lt;=5,C91&gt;=1,C91&lt;=2),Detail!A$8,
IF(AND(A91&gt;=1,A91&lt;=2,B91&gt;=4,B91&lt;=5,C91&gt;=1,C91&lt;=2),Detail!A$9,
IF(AND(A91&gt;=3,A91&lt;=5,B91&gt;=3,B91&lt;=5,C91&gt;=1,C91&lt;=5),Detail!A$10,
IF(AND(A91&gt;=1,A91&lt;=2,B91&gt;=3,B91&lt;=5,C91&gt;=1,C91&lt;=5),Detail!A$11,
IF(AND(A91&gt;=1,A91&lt;=2,B91&gt;=1,B91&lt;=2,C91&gt;=1,C91&lt;=2),Detail!A$12,
IF(AND(A91&gt;=1,A91&lt;=5,B91&gt;=1,B91&lt;=5,C91&gt;=1,C91&lt;=5),Detail!A$13,"NONE"
))))))))))))</f>
        <v>ลูกค้าประจำ</v>
      </c>
    </row>
    <row r="92" spans="1:4" hidden="1" x14ac:dyDescent="0.25">
      <c r="A92">
        <v>4</v>
      </c>
      <c r="B92">
        <v>4</v>
      </c>
      <c r="C92">
        <v>1</v>
      </c>
      <c r="D92" s="47" t="str">
        <f>IF(AND(A92&gt;=4,A92&lt;=5,B92&gt;=4,B92&lt;=5,C92&gt;=4,C92&lt;=5),Detail!A$2,
IF(AND(A92&gt;=1,A92&lt;=2,B92&gt;=4,B92&lt;=5,C92&gt;=4,C92&lt;=5),Detail!A$3,
IF(AND(A92&gt;=4,A92&lt;=5,B92=1,B92&gt;=4,C92&gt;=4,C92&lt;=5),Detail!A$4,
IF(AND(A92&gt;=4,A92&lt;=5,B92=1,B92&gt;=1,C92&gt;=1,C92&lt;=3),Detail!A$5,
IF(AND(A92&gt;=3,A92&lt;=5,B92&gt;=1,B92&lt;=2,C92&gt;=4,C92&lt;=5),Detail!A$6,
IF(AND(A92&gt;=1,A92&lt;=2,B92&gt;=1,B92&lt;=2,C92&gt;=4,C92&lt;=5),Detail!A$7,
IF(AND(A92&gt;=3,A92&lt;=5,B92&gt;=4,B92&lt;=5,C92&gt;=1,C92&lt;=2),Detail!A$8,
IF(AND(A92&gt;=1,A92&lt;=2,B92&gt;=4,B92&lt;=5,C92&gt;=1,C92&lt;=2),Detail!A$9,
IF(AND(A92&gt;=3,A92&lt;=5,B92&gt;=3,B92&lt;=5,C92&gt;=1,C92&lt;=5),Detail!A$10,
IF(AND(A92&gt;=1,A92&lt;=2,B92&gt;=3,B92&lt;=5,C92&gt;=1,C92&lt;=5),Detail!A$11,
IF(AND(A92&gt;=1,A92&lt;=2,B92&gt;=1,B92&lt;=2,C92&gt;=1,C92&lt;=2),Detail!A$12,
IF(AND(A92&gt;=1,A92&lt;=5,B92&gt;=1,B92&lt;=5,C92&gt;=1,C92&lt;=5),Detail!A$13,"NONE"
))))))))))))</f>
        <v>มาบ่อยจ่ายน้อย</v>
      </c>
    </row>
    <row r="93" spans="1:4" hidden="1" x14ac:dyDescent="0.25">
      <c r="A93">
        <v>4</v>
      </c>
      <c r="B93">
        <v>4</v>
      </c>
      <c r="C93">
        <v>2</v>
      </c>
      <c r="D93" s="47" t="str">
        <f>IF(AND(A93&gt;=4,A93&lt;=5,B93&gt;=4,B93&lt;=5,C93&gt;=4,C93&lt;=5),Detail!A$2,
IF(AND(A93&gt;=1,A93&lt;=2,B93&gt;=4,B93&lt;=5,C93&gt;=4,C93&lt;=5),Detail!A$3,
IF(AND(A93&gt;=4,A93&lt;=5,B93=1,B93&gt;=4,C93&gt;=4,C93&lt;=5),Detail!A$4,
IF(AND(A93&gt;=4,A93&lt;=5,B93=1,B93&gt;=1,C93&gt;=1,C93&lt;=3),Detail!A$5,
IF(AND(A93&gt;=3,A93&lt;=5,B93&gt;=1,B93&lt;=2,C93&gt;=4,C93&lt;=5),Detail!A$6,
IF(AND(A93&gt;=1,A93&lt;=2,B93&gt;=1,B93&lt;=2,C93&gt;=4,C93&lt;=5),Detail!A$7,
IF(AND(A93&gt;=3,A93&lt;=5,B93&gt;=4,B93&lt;=5,C93&gt;=1,C93&lt;=2),Detail!A$8,
IF(AND(A93&gt;=1,A93&lt;=2,B93&gt;=4,B93&lt;=5,C93&gt;=1,C93&lt;=2),Detail!A$9,
IF(AND(A93&gt;=3,A93&lt;=5,B93&gt;=3,B93&lt;=5,C93&gt;=1,C93&lt;=5),Detail!A$10,
IF(AND(A93&gt;=1,A93&lt;=2,B93&gt;=3,B93&lt;=5,C93&gt;=1,C93&lt;=5),Detail!A$11,
IF(AND(A93&gt;=1,A93&lt;=2,B93&gt;=1,B93&lt;=2,C93&gt;=1,C93&lt;=2),Detail!A$12,
IF(AND(A93&gt;=1,A93&lt;=5,B93&gt;=1,B93&lt;=5,C93&gt;=1,C93&lt;=5),Detail!A$13,"NONE"
))))))))))))</f>
        <v>มาบ่อยจ่ายน้อย</v>
      </c>
    </row>
    <row r="94" spans="1:4" hidden="1" x14ac:dyDescent="0.25">
      <c r="A94">
        <v>4</v>
      </c>
      <c r="B94">
        <v>4</v>
      </c>
      <c r="C94">
        <v>3</v>
      </c>
      <c r="D94" s="45" t="str">
        <f>IF(AND(A94&gt;=4,A94&lt;=5,B94&gt;=4,B94&lt;=5,C94&gt;=4,C94&lt;=5),Detail!A$2,
IF(AND(A94&gt;=1,A94&lt;=2,B94&gt;=4,B94&lt;=5,C94&gt;=4,C94&lt;=5),Detail!A$3,
IF(AND(A94&gt;=4,A94&lt;=5,B94=1,B94&gt;=4,C94&gt;=4,C94&lt;=5),Detail!A$4,
IF(AND(A94&gt;=4,A94&lt;=5,B94=1,B94&gt;=1,C94&gt;=1,C94&lt;=3),Detail!A$5,
IF(AND(A94&gt;=3,A94&lt;=5,B94&gt;=1,B94&lt;=2,C94&gt;=4,C94&lt;=5),Detail!A$6,
IF(AND(A94&gt;=1,A94&lt;=2,B94&gt;=1,B94&lt;=2,C94&gt;=4,C94&lt;=5),Detail!A$7,
IF(AND(A94&gt;=3,A94&lt;=5,B94&gt;=4,B94&lt;=5,C94&gt;=1,C94&lt;=2),Detail!A$8,
IF(AND(A94&gt;=1,A94&lt;=2,B94&gt;=4,B94&lt;=5,C94&gt;=1,C94&lt;=2),Detail!A$9,
IF(AND(A94&gt;=3,A94&lt;=5,B94&gt;=3,B94&lt;=5,C94&gt;=1,C94&lt;=5),Detail!A$10,
IF(AND(A94&gt;=1,A94&lt;=2,B94&gt;=3,B94&lt;=5,C94&gt;=1,C94&lt;=5),Detail!A$11,
IF(AND(A94&gt;=1,A94&lt;=2,B94&gt;=1,B94&lt;=2,C94&gt;=1,C94&lt;=2),Detail!A$12,
IF(AND(A94&gt;=1,A94&lt;=5,B94&gt;=1,B94&lt;=5,C94&gt;=1,C94&lt;=5),Detail!A$13,"NONE"
))))))))))))</f>
        <v>ลูกค้าประจำ</v>
      </c>
    </row>
    <row r="95" spans="1:4" hidden="1" x14ac:dyDescent="0.25">
      <c r="A95">
        <v>4</v>
      </c>
      <c r="B95">
        <v>4</v>
      </c>
      <c r="C95">
        <v>4</v>
      </c>
      <c r="D95" s="44" t="str">
        <f>IF(AND(A95&gt;=4,A95&lt;=5,B95&gt;=4,B95&lt;=5,C95&gt;=4,C95&lt;=5),Detail!A$2,
IF(AND(A95&gt;=1,A95&lt;=2,B95&gt;=4,B95&lt;=5,C95&gt;=4,C95&lt;=5),Detail!A$3,
IF(AND(A95&gt;=4,A95&lt;=5,B95=1,B95&gt;=4,C95&gt;=4,C95&lt;=5),Detail!A$4,
IF(AND(A95&gt;=4,A95&lt;=5,B95=1,B95&gt;=1,C95&gt;=1,C95&lt;=3),Detail!A$5,
IF(AND(A95&gt;=3,A95&lt;=5,B95&gt;=1,B95&lt;=2,C95&gt;=4,C95&lt;=5),Detail!A$6,
IF(AND(A95&gt;=1,A95&lt;=2,B95&gt;=1,B95&lt;=2,C95&gt;=4,C95&lt;=5),Detail!A$7,
IF(AND(A95&gt;=3,A95&lt;=5,B95&gt;=4,B95&lt;=5,C95&gt;=1,C95&lt;=2),Detail!A$8,
IF(AND(A95&gt;=1,A95&lt;=2,B95&gt;=4,B95&lt;=5,C95&gt;=1,C95&lt;=2),Detail!A$9,
IF(AND(A95&gt;=3,A95&lt;=5,B95&gt;=3,B95&lt;=5,C95&gt;=1,C95&lt;=5),Detail!A$10,
IF(AND(A95&gt;=1,A95&lt;=2,B95&gt;=3,B95&lt;=5,C95&gt;=1,C95&lt;=5),Detail!A$11,
IF(AND(A95&gt;=1,A95&lt;=2,B95&gt;=1,B95&lt;=2,C95&gt;=1,C95&lt;=2),Detail!A$12,
IF(AND(A95&gt;=1,A95&lt;=5,B95&gt;=1,B95&lt;=5,C95&gt;=1,C95&lt;=5),Detail!A$13,"NONE"
))))))))))))</f>
        <v>สุดยอดลูกค้า</v>
      </c>
    </row>
    <row r="96" spans="1:4" hidden="1" x14ac:dyDescent="0.25">
      <c r="A96">
        <v>4</v>
      </c>
      <c r="B96">
        <v>4</v>
      </c>
      <c r="C96">
        <v>5</v>
      </c>
      <c r="D96" s="44" t="str">
        <f>IF(AND(A96&gt;=4,A96&lt;=5,B96&gt;=4,B96&lt;=5,C96&gt;=4,C96&lt;=5),Detail!A$2,
IF(AND(A96&gt;=1,A96&lt;=2,B96&gt;=4,B96&lt;=5,C96&gt;=4,C96&lt;=5),Detail!A$3,
IF(AND(A96&gt;=4,A96&lt;=5,B96=1,B96&gt;=4,C96&gt;=4,C96&lt;=5),Detail!A$4,
IF(AND(A96&gt;=4,A96&lt;=5,B96=1,B96&gt;=1,C96&gt;=1,C96&lt;=3),Detail!A$5,
IF(AND(A96&gt;=3,A96&lt;=5,B96&gt;=1,B96&lt;=2,C96&gt;=4,C96&lt;=5),Detail!A$6,
IF(AND(A96&gt;=1,A96&lt;=2,B96&gt;=1,B96&lt;=2,C96&gt;=4,C96&lt;=5),Detail!A$7,
IF(AND(A96&gt;=3,A96&lt;=5,B96&gt;=4,B96&lt;=5,C96&gt;=1,C96&lt;=2),Detail!A$8,
IF(AND(A96&gt;=1,A96&lt;=2,B96&gt;=4,B96&lt;=5,C96&gt;=1,C96&lt;=2),Detail!A$9,
IF(AND(A96&gt;=3,A96&lt;=5,B96&gt;=3,B96&lt;=5,C96&gt;=1,C96&lt;=5),Detail!A$10,
IF(AND(A96&gt;=1,A96&lt;=2,B96&gt;=3,B96&lt;=5,C96&gt;=1,C96&lt;=5),Detail!A$11,
IF(AND(A96&gt;=1,A96&lt;=2,B96&gt;=1,B96&lt;=2,C96&gt;=1,C96&lt;=2),Detail!A$12,
IF(AND(A96&gt;=1,A96&lt;=5,B96&gt;=1,B96&lt;=5,C96&gt;=1,C96&lt;=5),Detail!A$13,"NONE"
))))))))))))</f>
        <v>สุดยอดลูกค้า</v>
      </c>
    </row>
    <row r="97" spans="1:4" hidden="1" x14ac:dyDescent="0.25">
      <c r="A97">
        <v>4</v>
      </c>
      <c r="B97">
        <v>5</v>
      </c>
      <c r="C97">
        <v>1</v>
      </c>
      <c r="D97" s="47" t="str">
        <f>IF(AND(A97&gt;=4,A97&lt;=5,B97&gt;=4,B97&lt;=5,C97&gt;=4,C97&lt;=5),Detail!A$2,
IF(AND(A97&gt;=1,A97&lt;=2,B97&gt;=4,B97&lt;=5,C97&gt;=4,C97&lt;=5),Detail!A$3,
IF(AND(A97&gt;=4,A97&lt;=5,B97=1,B97&gt;=4,C97&gt;=4,C97&lt;=5),Detail!A$4,
IF(AND(A97&gt;=4,A97&lt;=5,B97=1,B97&gt;=1,C97&gt;=1,C97&lt;=3),Detail!A$5,
IF(AND(A97&gt;=3,A97&lt;=5,B97&gt;=1,B97&lt;=2,C97&gt;=4,C97&lt;=5),Detail!A$6,
IF(AND(A97&gt;=1,A97&lt;=2,B97&gt;=1,B97&lt;=2,C97&gt;=4,C97&lt;=5),Detail!A$7,
IF(AND(A97&gt;=3,A97&lt;=5,B97&gt;=4,B97&lt;=5,C97&gt;=1,C97&lt;=2),Detail!A$8,
IF(AND(A97&gt;=1,A97&lt;=2,B97&gt;=4,B97&lt;=5,C97&gt;=1,C97&lt;=2),Detail!A$9,
IF(AND(A97&gt;=3,A97&lt;=5,B97&gt;=3,B97&lt;=5,C97&gt;=1,C97&lt;=5),Detail!A$10,
IF(AND(A97&gt;=1,A97&lt;=2,B97&gt;=3,B97&lt;=5,C97&gt;=1,C97&lt;=5),Detail!A$11,
IF(AND(A97&gt;=1,A97&lt;=2,B97&gt;=1,B97&lt;=2,C97&gt;=1,C97&lt;=2),Detail!A$12,
IF(AND(A97&gt;=1,A97&lt;=5,B97&gt;=1,B97&lt;=5,C97&gt;=1,C97&lt;=5),Detail!A$13,"NONE"
))))))))))))</f>
        <v>มาบ่อยจ่ายน้อย</v>
      </c>
    </row>
    <row r="98" spans="1:4" hidden="1" x14ac:dyDescent="0.25">
      <c r="A98">
        <v>4</v>
      </c>
      <c r="B98">
        <v>5</v>
      </c>
      <c r="C98">
        <v>2</v>
      </c>
      <c r="D98" s="47" t="str">
        <f>IF(AND(A98&gt;=4,A98&lt;=5,B98&gt;=4,B98&lt;=5,C98&gt;=4,C98&lt;=5),Detail!A$2,
IF(AND(A98&gt;=1,A98&lt;=2,B98&gt;=4,B98&lt;=5,C98&gt;=4,C98&lt;=5),Detail!A$3,
IF(AND(A98&gt;=4,A98&lt;=5,B98=1,B98&gt;=4,C98&gt;=4,C98&lt;=5),Detail!A$4,
IF(AND(A98&gt;=4,A98&lt;=5,B98=1,B98&gt;=1,C98&gt;=1,C98&lt;=3),Detail!A$5,
IF(AND(A98&gt;=3,A98&lt;=5,B98&gt;=1,B98&lt;=2,C98&gt;=4,C98&lt;=5),Detail!A$6,
IF(AND(A98&gt;=1,A98&lt;=2,B98&gt;=1,B98&lt;=2,C98&gt;=4,C98&lt;=5),Detail!A$7,
IF(AND(A98&gt;=3,A98&lt;=5,B98&gt;=4,B98&lt;=5,C98&gt;=1,C98&lt;=2),Detail!A$8,
IF(AND(A98&gt;=1,A98&lt;=2,B98&gt;=4,B98&lt;=5,C98&gt;=1,C98&lt;=2),Detail!A$9,
IF(AND(A98&gt;=3,A98&lt;=5,B98&gt;=3,B98&lt;=5,C98&gt;=1,C98&lt;=5),Detail!A$10,
IF(AND(A98&gt;=1,A98&lt;=2,B98&gt;=3,B98&lt;=5,C98&gt;=1,C98&lt;=5),Detail!A$11,
IF(AND(A98&gt;=1,A98&lt;=2,B98&gt;=1,B98&lt;=2,C98&gt;=1,C98&lt;=2),Detail!A$12,
IF(AND(A98&gt;=1,A98&lt;=5,B98&gt;=1,B98&lt;=5,C98&gt;=1,C98&lt;=5),Detail!A$13,"NONE"
))))))))))))</f>
        <v>มาบ่อยจ่ายน้อย</v>
      </c>
    </row>
    <row r="99" spans="1:4" hidden="1" x14ac:dyDescent="0.25">
      <c r="A99">
        <v>4</v>
      </c>
      <c r="B99">
        <v>5</v>
      </c>
      <c r="C99">
        <v>3</v>
      </c>
      <c r="D99" s="45" t="str">
        <f>IF(AND(A99&gt;=4,A99&lt;=5,B99&gt;=4,B99&lt;=5,C99&gt;=4,C99&lt;=5),Detail!A$2,
IF(AND(A99&gt;=1,A99&lt;=2,B99&gt;=4,B99&lt;=5,C99&gt;=4,C99&lt;=5),Detail!A$3,
IF(AND(A99&gt;=4,A99&lt;=5,B99=1,B99&gt;=4,C99&gt;=4,C99&lt;=5),Detail!A$4,
IF(AND(A99&gt;=4,A99&lt;=5,B99=1,B99&gt;=1,C99&gt;=1,C99&lt;=3),Detail!A$5,
IF(AND(A99&gt;=3,A99&lt;=5,B99&gt;=1,B99&lt;=2,C99&gt;=4,C99&lt;=5),Detail!A$6,
IF(AND(A99&gt;=1,A99&lt;=2,B99&gt;=1,B99&lt;=2,C99&gt;=4,C99&lt;=5),Detail!A$7,
IF(AND(A99&gt;=3,A99&lt;=5,B99&gt;=4,B99&lt;=5,C99&gt;=1,C99&lt;=2),Detail!A$8,
IF(AND(A99&gt;=1,A99&lt;=2,B99&gt;=4,B99&lt;=5,C99&gt;=1,C99&lt;=2),Detail!A$9,
IF(AND(A99&gt;=3,A99&lt;=5,B99&gt;=3,B99&lt;=5,C99&gt;=1,C99&lt;=5),Detail!A$10,
IF(AND(A99&gt;=1,A99&lt;=2,B99&gt;=3,B99&lt;=5,C99&gt;=1,C99&lt;=5),Detail!A$11,
IF(AND(A99&gt;=1,A99&lt;=2,B99&gt;=1,B99&lt;=2,C99&gt;=1,C99&lt;=2),Detail!A$12,
IF(AND(A99&gt;=1,A99&lt;=5,B99&gt;=1,B99&lt;=5,C99&gt;=1,C99&lt;=5),Detail!A$13,"NONE"
))))))))))))</f>
        <v>ลูกค้าประจำ</v>
      </c>
    </row>
    <row r="100" spans="1:4" hidden="1" x14ac:dyDescent="0.25">
      <c r="A100">
        <v>4</v>
      </c>
      <c r="B100">
        <v>5</v>
      </c>
      <c r="C100">
        <v>4</v>
      </c>
      <c r="D100" s="44" t="str">
        <f>IF(AND(A100&gt;=4,A100&lt;=5,B100&gt;=4,B100&lt;=5,C100&gt;=4,C100&lt;=5),Detail!A$2,
IF(AND(A100&gt;=1,A100&lt;=2,B100&gt;=4,B100&lt;=5,C100&gt;=4,C100&lt;=5),Detail!A$3,
IF(AND(A100&gt;=4,A100&lt;=5,B100=1,B100&gt;=4,C100&gt;=4,C100&lt;=5),Detail!A$4,
IF(AND(A100&gt;=4,A100&lt;=5,B100=1,B100&gt;=1,C100&gt;=1,C100&lt;=3),Detail!A$5,
IF(AND(A100&gt;=3,A100&lt;=5,B100&gt;=1,B100&lt;=2,C100&gt;=4,C100&lt;=5),Detail!A$6,
IF(AND(A100&gt;=1,A100&lt;=2,B100&gt;=1,B100&lt;=2,C100&gt;=4,C100&lt;=5),Detail!A$7,
IF(AND(A100&gt;=3,A100&lt;=5,B100&gt;=4,B100&lt;=5,C100&gt;=1,C100&lt;=2),Detail!A$8,
IF(AND(A100&gt;=1,A100&lt;=2,B100&gt;=4,B100&lt;=5,C100&gt;=1,C100&lt;=2),Detail!A$9,
IF(AND(A100&gt;=3,A100&lt;=5,B100&gt;=3,B100&lt;=5,C100&gt;=1,C100&lt;=5),Detail!A$10,
IF(AND(A100&gt;=1,A100&lt;=2,B100&gt;=3,B100&lt;=5,C100&gt;=1,C100&lt;=5),Detail!A$11,
IF(AND(A100&gt;=1,A100&lt;=2,B100&gt;=1,B100&lt;=2,C100&gt;=1,C100&lt;=2),Detail!A$12,
IF(AND(A100&gt;=1,A100&lt;=5,B100&gt;=1,B100&lt;=5,C100&gt;=1,C100&lt;=5),Detail!A$13,"NONE"
))))))))))))</f>
        <v>สุดยอดลูกค้า</v>
      </c>
    </row>
    <row r="101" spans="1:4" hidden="1" x14ac:dyDescent="0.25">
      <c r="A101">
        <v>4</v>
      </c>
      <c r="B101">
        <v>5</v>
      </c>
      <c r="C101">
        <v>5</v>
      </c>
      <c r="D101" s="44" t="str">
        <f>IF(AND(A101&gt;=4,A101&lt;=5,B101&gt;=4,B101&lt;=5,C101&gt;=4,C101&lt;=5),Detail!A$2,
IF(AND(A101&gt;=1,A101&lt;=2,B101&gt;=4,B101&lt;=5,C101&gt;=4,C101&lt;=5),Detail!A$3,
IF(AND(A101&gt;=4,A101&lt;=5,B101=1,B101&gt;=4,C101&gt;=4,C101&lt;=5),Detail!A$4,
IF(AND(A101&gt;=4,A101&lt;=5,B101=1,B101&gt;=1,C101&gt;=1,C101&lt;=3),Detail!A$5,
IF(AND(A101&gt;=3,A101&lt;=5,B101&gt;=1,B101&lt;=2,C101&gt;=4,C101&lt;=5),Detail!A$6,
IF(AND(A101&gt;=1,A101&lt;=2,B101&gt;=1,B101&lt;=2,C101&gt;=4,C101&lt;=5),Detail!A$7,
IF(AND(A101&gt;=3,A101&lt;=5,B101&gt;=4,B101&lt;=5,C101&gt;=1,C101&lt;=2),Detail!A$8,
IF(AND(A101&gt;=1,A101&lt;=2,B101&gt;=4,B101&lt;=5,C101&gt;=1,C101&lt;=2),Detail!A$9,
IF(AND(A101&gt;=3,A101&lt;=5,B101&gt;=3,B101&lt;=5,C101&gt;=1,C101&lt;=5),Detail!A$10,
IF(AND(A101&gt;=1,A101&lt;=2,B101&gt;=3,B101&lt;=5,C101&gt;=1,C101&lt;=5),Detail!A$11,
IF(AND(A101&gt;=1,A101&lt;=2,B101&gt;=1,B101&lt;=2,C101&gt;=1,C101&lt;=2),Detail!A$12,
IF(AND(A101&gt;=1,A101&lt;=5,B101&gt;=1,B101&lt;=5,C101&gt;=1,C101&lt;=5),Detail!A$13,"NONE"
))))))))))))</f>
        <v>สุดยอดลูกค้า</v>
      </c>
    </row>
    <row r="102" spans="1:4" hidden="1" x14ac:dyDescent="0.25">
      <c r="A102">
        <v>5</v>
      </c>
      <c r="B102">
        <v>1</v>
      </c>
      <c r="C102">
        <v>1</v>
      </c>
      <c r="D102" s="51" t="str">
        <f>IF(AND(A102&gt;=4,A102&lt;=5,B102&gt;=4,B102&lt;=5,C102&gt;=4,C102&lt;=5),Detail!A$2,
IF(AND(A102&gt;=1,A102&lt;=2,B102&gt;=4,B102&lt;=5,C102&gt;=4,C102&lt;=5),Detail!A$3,
IF(AND(A102&gt;=4,A102&lt;=5,B102=1,B102&gt;=4,C102&gt;=4,C102&lt;=5),Detail!A$4,
IF(AND(A102&gt;=4,A102&lt;=5,B102=1,B102&gt;=1,C102&gt;=1,C102&lt;=3),Detail!A$5,
IF(AND(A102&gt;=3,A102&lt;=5,B102&gt;=1,B102&lt;=2,C102&gt;=4,C102&lt;=5),Detail!A$6,
IF(AND(A102&gt;=1,A102&lt;=2,B102&gt;=1,B102&lt;=2,C102&gt;=4,C102&lt;=5),Detail!A$7,
IF(AND(A102&gt;=3,A102&lt;=5,B102&gt;=4,B102&lt;=5,C102&gt;=1,C102&lt;=2),Detail!A$8,
IF(AND(A102&gt;=1,A102&lt;=2,B102&gt;=4,B102&lt;=5,C102&gt;=1,C102&lt;=2),Detail!A$9,
IF(AND(A102&gt;=3,A102&lt;=5,B102&gt;=3,B102&lt;=5,C102&gt;=1,C102&lt;=5),Detail!A$10,
IF(AND(A102&gt;=1,A102&lt;=2,B102&gt;=3,B102&lt;=5,C102&gt;=1,C102&lt;=5),Detail!A$11,
IF(AND(A102&gt;=1,A102&lt;=2,B102&gt;=1,B102&lt;=2,C102&gt;=1,C102&lt;=2),Detail!A$12,
IF(AND(A102&gt;=1,A102&lt;=5,B102&gt;=1,B102&lt;=5,C102&gt;=1,C102&lt;=5),Detail!A$13,"NONE"
))))))))))))</f>
        <v>ลูกค้าใหม่จ่ายน้อย</v>
      </c>
    </row>
    <row r="103" spans="1:4" hidden="1" x14ac:dyDescent="0.25">
      <c r="A103">
        <v>5</v>
      </c>
      <c r="B103">
        <v>1</v>
      </c>
      <c r="C103">
        <v>2</v>
      </c>
      <c r="D103" s="51" t="str">
        <f>IF(AND(A103&gt;=4,A103&lt;=5,B103&gt;=4,B103&lt;=5,C103&gt;=4,C103&lt;=5),Detail!A$2,
IF(AND(A103&gt;=1,A103&lt;=2,B103&gt;=4,B103&lt;=5,C103&gt;=4,C103&lt;=5),Detail!A$3,
IF(AND(A103&gt;=4,A103&lt;=5,B103=1,B103&gt;=4,C103&gt;=4,C103&lt;=5),Detail!A$4,
IF(AND(A103&gt;=4,A103&lt;=5,B103=1,B103&gt;=1,C103&gt;=1,C103&lt;=3),Detail!A$5,
IF(AND(A103&gt;=3,A103&lt;=5,B103&gt;=1,B103&lt;=2,C103&gt;=4,C103&lt;=5),Detail!A$6,
IF(AND(A103&gt;=1,A103&lt;=2,B103&gt;=1,B103&lt;=2,C103&gt;=4,C103&lt;=5),Detail!A$7,
IF(AND(A103&gt;=3,A103&lt;=5,B103&gt;=4,B103&lt;=5,C103&gt;=1,C103&lt;=2),Detail!A$8,
IF(AND(A103&gt;=1,A103&lt;=2,B103&gt;=4,B103&lt;=5,C103&gt;=1,C103&lt;=2),Detail!A$9,
IF(AND(A103&gt;=3,A103&lt;=5,B103&gt;=3,B103&lt;=5,C103&gt;=1,C103&lt;=5),Detail!A$10,
IF(AND(A103&gt;=1,A103&lt;=2,B103&gt;=3,B103&lt;=5,C103&gt;=1,C103&lt;=5),Detail!A$11,
IF(AND(A103&gt;=1,A103&lt;=2,B103&gt;=1,B103&lt;=2,C103&gt;=1,C103&lt;=2),Detail!A$12,
IF(AND(A103&gt;=1,A103&lt;=5,B103&gt;=1,B103&lt;=5,C103&gt;=1,C103&lt;=5),Detail!A$13,"NONE"
))))))))))))</f>
        <v>ลูกค้าใหม่จ่ายน้อย</v>
      </c>
    </row>
    <row r="104" spans="1:4" hidden="1" x14ac:dyDescent="0.25">
      <c r="A104">
        <v>5</v>
      </c>
      <c r="B104">
        <v>1</v>
      </c>
      <c r="C104">
        <v>3</v>
      </c>
      <c r="D104" s="51" t="str">
        <f>IF(AND(A104&gt;=4,A104&lt;=5,B104&gt;=4,B104&lt;=5,C104&gt;=4,C104&lt;=5),Detail!A$2,
IF(AND(A104&gt;=1,A104&lt;=2,B104&gt;=4,B104&lt;=5,C104&gt;=4,C104&lt;=5),Detail!A$3,
IF(AND(A104&gt;=4,A104&lt;=5,B104=1,B104&gt;=4,C104&gt;=4,C104&lt;=5),Detail!A$4,
IF(AND(A104&gt;=4,A104&lt;=5,B104=1,B104&gt;=1,C104&gt;=1,C104&lt;=3),Detail!A$5,
IF(AND(A104&gt;=3,A104&lt;=5,B104&gt;=1,B104&lt;=2,C104&gt;=4,C104&lt;=5),Detail!A$6,
IF(AND(A104&gt;=1,A104&lt;=2,B104&gt;=1,B104&lt;=2,C104&gt;=4,C104&lt;=5),Detail!A$7,
IF(AND(A104&gt;=3,A104&lt;=5,B104&gt;=4,B104&lt;=5,C104&gt;=1,C104&lt;=2),Detail!A$8,
IF(AND(A104&gt;=1,A104&lt;=2,B104&gt;=4,B104&lt;=5,C104&gt;=1,C104&lt;=2),Detail!A$9,
IF(AND(A104&gt;=3,A104&lt;=5,B104&gt;=3,B104&lt;=5,C104&gt;=1,C104&lt;=5),Detail!A$10,
IF(AND(A104&gt;=1,A104&lt;=2,B104&gt;=3,B104&lt;=5,C104&gt;=1,C104&lt;=5),Detail!A$11,
IF(AND(A104&gt;=1,A104&lt;=2,B104&gt;=1,B104&lt;=2,C104&gt;=1,C104&lt;=2),Detail!A$12,
IF(AND(A104&gt;=1,A104&lt;=5,B104&gt;=1,B104&lt;=5,C104&gt;=1,C104&lt;=5),Detail!A$13,"NONE"
))))))))))))</f>
        <v>ลูกค้าใหม่จ่ายน้อย</v>
      </c>
    </row>
    <row r="105" spans="1:4" hidden="1" x14ac:dyDescent="0.25">
      <c r="A105">
        <v>5</v>
      </c>
      <c r="B105">
        <v>1</v>
      </c>
      <c r="C105">
        <v>4</v>
      </c>
      <c r="D105" s="25" t="str">
        <f>IF(AND(A105&gt;=4,A105&lt;=5,B105&gt;=4,B105&lt;=5,C105&gt;=4,C105&lt;=5),Detail!A$2,
IF(AND(A105&gt;=1,A105&lt;=2,B105&gt;=4,B105&lt;=5,C105&gt;=4,C105&lt;=5),Detail!A$3,
IF(AND(A105&gt;=4,A105&lt;=5,B105=1,B105&gt;=4,C105&gt;=4,C105&lt;=5),Detail!A$4,
IF(AND(A105&gt;=4,A105&lt;=5,B105=1,B105&gt;=1,C105&gt;=1,C105&lt;=3),Detail!A$5,
IF(AND(A105&gt;=3,A105&lt;=5,B105&gt;=1,B105&lt;=2,C105&gt;=4,C105&lt;=5),Detail!A$6,
IF(AND(A105&gt;=1,A105&lt;=2,B105&gt;=1,B105&lt;=2,C105&gt;=4,C105&lt;=5),Detail!A$7,
IF(AND(A105&gt;=3,A105&lt;=5,B105&gt;=4,B105&lt;=5,C105&gt;=1,C105&lt;=2),Detail!A$8,
IF(AND(A105&gt;=1,A105&lt;=2,B105&gt;=4,B105&lt;=5,C105&gt;=1,C105&lt;=2),Detail!A$9,
IF(AND(A105&gt;=3,A105&lt;=5,B105&gt;=3,B105&lt;=5,C105&gt;=1,C105&lt;=5),Detail!A$10,
IF(AND(A105&gt;=1,A105&lt;=2,B105&gt;=3,B105&lt;=5,C105&gt;=1,C105&lt;=5),Detail!A$11,
IF(AND(A105&gt;=1,A105&lt;=2,B105&gt;=1,B105&lt;=2,C105&gt;=1,C105&lt;=2),Detail!A$12,
IF(AND(A105&gt;=1,A105&lt;=5,B105&gt;=1,B105&lt;=5,C105&gt;=1,C105&lt;=5),Detail!A$13,"NONE"
))))))))))))</f>
        <v>นานมาทีจ่ายเยอะ</v>
      </c>
    </row>
    <row r="106" spans="1:4" hidden="1" x14ac:dyDescent="0.25">
      <c r="A106">
        <v>5</v>
      </c>
      <c r="B106">
        <v>1</v>
      </c>
      <c r="C106">
        <v>5</v>
      </c>
      <c r="D106" s="25" t="str">
        <f>IF(AND(A106&gt;=4,A106&lt;=5,B106&gt;=4,B106&lt;=5,C106&gt;=4,C106&lt;=5),Detail!A$2,
IF(AND(A106&gt;=1,A106&lt;=2,B106&gt;=4,B106&lt;=5,C106&gt;=4,C106&lt;=5),Detail!A$3,
IF(AND(A106&gt;=4,A106&lt;=5,B106=1,B106&gt;=4,C106&gt;=4,C106&lt;=5),Detail!A$4,
IF(AND(A106&gt;=4,A106&lt;=5,B106=1,B106&gt;=1,C106&gt;=1,C106&lt;=3),Detail!A$5,
IF(AND(A106&gt;=3,A106&lt;=5,B106&gt;=1,B106&lt;=2,C106&gt;=4,C106&lt;=5),Detail!A$6,
IF(AND(A106&gt;=1,A106&lt;=2,B106&gt;=1,B106&lt;=2,C106&gt;=4,C106&lt;=5),Detail!A$7,
IF(AND(A106&gt;=3,A106&lt;=5,B106&gt;=4,B106&lt;=5,C106&gt;=1,C106&lt;=2),Detail!A$8,
IF(AND(A106&gt;=1,A106&lt;=2,B106&gt;=4,B106&lt;=5,C106&gt;=1,C106&lt;=2),Detail!A$9,
IF(AND(A106&gt;=3,A106&lt;=5,B106&gt;=3,B106&lt;=5,C106&gt;=1,C106&lt;=5),Detail!A$10,
IF(AND(A106&gt;=1,A106&lt;=2,B106&gt;=3,B106&lt;=5,C106&gt;=1,C106&lt;=5),Detail!A$11,
IF(AND(A106&gt;=1,A106&lt;=2,B106&gt;=1,B106&lt;=2,C106&gt;=1,C106&lt;=2),Detail!A$12,
IF(AND(A106&gt;=1,A106&lt;=5,B106&gt;=1,B106&lt;=5,C106&gt;=1,C106&lt;=5),Detail!A$13,"NONE"
))))))))))))</f>
        <v>นานมาทีจ่ายเยอะ</v>
      </c>
    </row>
    <row r="107" spans="1:4" x14ac:dyDescent="0.25">
      <c r="A107">
        <v>5</v>
      </c>
      <c r="B107">
        <v>2</v>
      </c>
      <c r="C107">
        <v>1</v>
      </c>
      <c r="D107" s="32" t="str">
        <f>IF(AND(A107&gt;=4,A107&lt;=5,B107&gt;=4,B107&lt;=5,C107&gt;=4,C107&lt;=5),Detail!A$2,
IF(AND(A107&gt;=1,A107&lt;=2,B107&gt;=4,B107&lt;=5,C107&gt;=4,C107&lt;=5),Detail!A$3,
IF(AND(A107&gt;=4,A107&lt;=5,B107=1,B107&gt;=4,C107&gt;=4,C107&lt;=5),Detail!A$4,
IF(AND(A107&gt;=4,A107&lt;=5,B107=1,B107&gt;=1,C107&gt;=1,C107&lt;=3),Detail!A$5,
IF(AND(A107&gt;=3,A107&lt;=5,B107&gt;=1,B107&lt;=2,C107&gt;=4,C107&lt;=5),Detail!A$6,
IF(AND(A107&gt;=1,A107&lt;=2,B107&gt;=1,B107&lt;=2,C107&gt;=4,C107&lt;=5),Detail!A$7,
IF(AND(A107&gt;=3,A107&lt;=5,B107&gt;=4,B107&lt;=5,C107&gt;=1,C107&lt;=2),Detail!A$8,
IF(AND(A107&gt;=1,A107&lt;=2,B107&gt;=4,B107&lt;=5,C107&gt;=1,C107&lt;=2),Detail!A$9,
IF(AND(A107&gt;=3,A107&lt;=5,B107&gt;=3,B107&lt;=5,C107&gt;=1,C107&lt;=5),Detail!A$10,
IF(AND(A107&gt;=1,A107&lt;=2,B107&gt;=3,B107&lt;=5,C107&gt;=1,C107&lt;=5),Detail!A$11,
IF(AND(A107&gt;=1,A107&lt;=2,B107&gt;=1,B107&lt;=2,C107&gt;=1,C107&lt;=2),Detail!A$12,
IF(AND(A107&gt;=1,A107&lt;=5,B107&gt;=1,B107&lt;=5,C107&gt;=1,C107&lt;=5),Detail!A$13,"NONE"
))))))))))))</f>
        <v>อื่นๆ</v>
      </c>
    </row>
    <row r="108" spans="1:4" x14ac:dyDescent="0.25">
      <c r="A108">
        <v>5</v>
      </c>
      <c r="B108">
        <v>2</v>
      </c>
      <c r="C108">
        <v>2</v>
      </c>
      <c r="D108" s="32" t="str">
        <f>IF(AND(A108&gt;=4,A108&lt;=5,B108&gt;=4,B108&lt;=5,C108&gt;=4,C108&lt;=5),Detail!A$2,
IF(AND(A108&gt;=1,A108&lt;=2,B108&gt;=4,B108&lt;=5,C108&gt;=4,C108&lt;=5),Detail!A$3,
IF(AND(A108&gt;=4,A108&lt;=5,B108=1,B108&gt;=4,C108&gt;=4,C108&lt;=5),Detail!A$4,
IF(AND(A108&gt;=4,A108&lt;=5,B108=1,B108&gt;=1,C108&gt;=1,C108&lt;=3),Detail!A$5,
IF(AND(A108&gt;=3,A108&lt;=5,B108&gt;=1,B108&lt;=2,C108&gt;=4,C108&lt;=5),Detail!A$6,
IF(AND(A108&gt;=1,A108&lt;=2,B108&gt;=1,B108&lt;=2,C108&gt;=4,C108&lt;=5),Detail!A$7,
IF(AND(A108&gt;=3,A108&lt;=5,B108&gt;=4,B108&lt;=5,C108&gt;=1,C108&lt;=2),Detail!A$8,
IF(AND(A108&gt;=1,A108&lt;=2,B108&gt;=4,B108&lt;=5,C108&gt;=1,C108&lt;=2),Detail!A$9,
IF(AND(A108&gt;=3,A108&lt;=5,B108&gt;=3,B108&lt;=5,C108&gt;=1,C108&lt;=5),Detail!A$10,
IF(AND(A108&gt;=1,A108&lt;=2,B108&gt;=3,B108&lt;=5,C108&gt;=1,C108&lt;=5),Detail!A$11,
IF(AND(A108&gt;=1,A108&lt;=2,B108&gt;=1,B108&lt;=2,C108&gt;=1,C108&lt;=2),Detail!A$12,
IF(AND(A108&gt;=1,A108&lt;=5,B108&gt;=1,B108&lt;=5,C108&gt;=1,C108&lt;=5),Detail!A$13,"NONE"
))))))))))))</f>
        <v>อื่นๆ</v>
      </c>
    </row>
    <row r="109" spans="1:4" x14ac:dyDescent="0.25">
      <c r="A109">
        <v>5</v>
      </c>
      <c r="B109">
        <v>2</v>
      </c>
      <c r="C109">
        <v>3</v>
      </c>
      <c r="D109" s="32" t="str">
        <f>IF(AND(A109&gt;=4,A109&lt;=5,B109&gt;=4,B109&lt;=5,C109&gt;=4,C109&lt;=5),Detail!A$2,
IF(AND(A109&gt;=1,A109&lt;=2,B109&gt;=4,B109&lt;=5,C109&gt;=4,C109&lt;=5),Detail!A$3,
IF(AND(A109&gt;=4,A109&lt;=5,B109=1,B109&gt;=4,C109&gt;=4,C109&lt;=5),Detail!A$4,
IF(AND(A109&gt;=4,A109&lt;=5,B109=1,B109&gt;=1,C109&gt;=1,C109&lt;=3),Detail!A$5,
IF(AND(A109&gt;=3,A109&lt;=5,B109&gt;=1,B109&lt;=2,C109&gt;=4,C109&lt;=5),Detail!A$6,
IF(AND(A109&gt;=1,A109&lt;=2,B109&gt;=1,B109&lt;=2,C109&gt;=4,C109&lt;=5),Detail!A$7,
IF(AND(A109&gt;=3,A109&lt;=5,B109&gt;=4,B109&lt;=5,C109&gt;=1,C109&lt;=2),Detail!A$8,
IF(AND(A109&gt;=1,A109&lt;=2,B109&gt;=4,B109&lt;=5,C109&gt;=1,C109&lt;=2),Detail!A$9,
IF(AND(A109&gt;=3,A109&lt;=5,B109&gt;=3,B109&lt;=5,C109&gt;=1,C109&lt;=5),Detail!A$10,
IF(AND(A109&gt;=1,A109&lt;=2,B109&gt;=3,B109&lt;=5,C109&gt;=1,C109&lt;=5),Detail!A$11,
IF(AND(A109&gt;=1,A109&lt;=2,B109&gt;=1,B109&lt;=2,C109&gt;=1,C109&lt;=2),Detail!A$12,
IF(AND(A109&gt;=1,A109&lt;=5,B109&gt;=1,B109&lt;=5,C109&gt;=1,C109&lt;=5),Detail!A$13,"NONE"
))))))))))))</f>
        <v>อื่นๆ</v>
      </c>
    </row>
    <row r="110" spans="1:4" hidden="1" x14ac:dyDescent="0.25">
      <c r="A110">
        <v>5</v>
      </c>
      <c r="B110">
        <v>2</v>
      </c>
      <c r="C110">
        <v>4</v>
      </c>
      <c r="D110" s="25" t="str">
        <f>IF(AND(A110&gt;=4,A110&lt;=5,B110&gt;=4,B110&lt;=5,C110&gt;=4,C110&lt;=5),Detail!A$2,
IF(AND(A110&gt;=1,A110&lt;=2,B110&gt;=4,B110&lt;=5,C110&gt;=4,C110&lt;=5),Detail!A$3,
IF(AND(A110&gt;=4,A110&lt;=5,B110=1,B110&gt;=4,C110&gt;=4,C110&lt;=5),Detail!A$4,
IF(AND(A110&gt;=4,A110&lt;=5,B110=1,B110&gt;=1,C110&gt;=1,C110&lt;=3),Detail!A$5,
IF(AND(A110&gt;=3,A110&lt;=5,B110&gt;=1,B110&lt;=2,C110&gt;=4,C110&lt;=5),Detail!A$6,
IF(AND(A110&gt;=1,A110&lt;=2,B110&gt;=1,B110&lt;=2,C110&gt;=4,C110&lt;=5),Detail!A$7,
IF(AND(A110&gt;=3,A110&lt;=5,B110&gt;=4,B110&lt;=5,C110&gt;=1,C110&lt;=2),Detail!A$8,
IF(AND(A110&gt;=1,A110&lt;=2,B110&gt;=4,B110&lt;=5,C110&gt;=1,C110&lt;=2),Detail!A$9,
IF(AND(A110&gt;=3,A110&lt;=5,B110&gt;=3,B110&lt;=5,C110&gt;=1,C110&lt;=5),Detail!A$10,
IF(AND(A110&gt;=1,A110&lt;=2,B110&gt;=3,B110&lt;=5,C110&gt;=1,C110&lt;=5),Detail!A$11,
IF(AND(A110&gt;=1,A110&lt;=2,B110&gt;=1,B110&lt;=2,C110&gt;=1,C110&lt;=2),Detail!A$12,
IF(AND(A110&gt;=1,A110&lt;=5,B110&gt;=1,B110&lt;=5,C110&gt;=1,C110&lt;=5),Detail!A$13,"NONE"
))))))))))))</f>
        <v>นานมาทีจ่ายเยอะ</v>
      </c>
    </row>
    <row r="111" spans="1:4" hidden="1" x14ac:dyDescent="0.25">
      <c r="A111">
        <v>5</v>
      </c>
      <c r="B111">
        <v>2</v>
      </c>
      <c r="C111">
        <v>5</v>
      </c>
      <c r="D111" s="25" t="str">
        <f>IF(AND(A111&gt;=4,A111&lt;=5,B111&gt;=4,B111&lt;=5,C111&gt;=4,C111&lt;=5),Detail!A$2,
IF(AND(A111&gt;=1,A111&lt;=2,B111&gt;=4,B111&lt;=5,C111&gt;=4,C111&lt;=5),Detail!A$3,
IF(AND(A111&gt;=4,A111&lt;=5,B111=1,B111&gt;=4,C111&gt;=4,C111&lt;=5),Detail!A$4,
IF(AND(A111&gt;=4,A111&lt;=5,B111=1,B111&gt;=1,C111&gt;=1,C111&lt;=3),Detail!A$5,
IF(AND(A111&gt;=3,A111&lt;=5,B111&gt;=1,B111&lt;=2,C111&gt;=4,C111&lt;=5),Detail!A$6,
IF(AND(A111&gt;=1,A111&lt;=2,B111&gt;=1,B111&lt;=2,C111&gt;=4,C111&lt;=5),Detail!A$7,
IF(AND(A111&gt;=3,A111&lt;=5,B111&gt;=4,B111&lt;=5,C111&gt;=1,C111&lt;=2),Detail!A$8,
IF(AND(A111&gt;=1,A111&lt;=2,B111&gt;=4,B111&lt;=5,C111&gt;=1,C111&lt;=2),Detail!A$9,
IF(AND(A111&gt;=3,A111&lt;=5,B111&gt;=3,B111&lt;=5,C111&gt;=1,C111&lt;=5),Detail!A$10,
IF(AND(A111&gt;=1,A111&lt;=2,B111&gt;=3,B111&lt;=5,C111&gt;=1,C111&lt;=5),Detail!A$11,
IF(AND(A111&gt;=1,A111&lt;=2,B111&gt;=1,B111&lt;=2,C111&gt;=1,C111&lt;=2),Detail!A$12,
IF(AND(A111&gt;=1,A111&lt;=5,B111&gt;=1,B111&lt;=5,C111&gt;=1,C111&lt;=5),Detail!A$13,"NONE"
))))))))))))</f>
        <v>นานมาทีจ่ายเยอะ</v>
      </c>
    </row>
    <row r="112" spans="1:4" hidden="1" x14ac:dyDescent="0.25">
      <c r="A112">
        <v>5</v>
      </c>
      <c r="B112">
        <v>3</v>
      </c>
      <c r="C112">
        <v>1</v>
      </c>
      <c r="D112" s="45" t="str">
        <f>IF(AND(A112&gt;=4,A112&lt;=5,B112&gt;=4,B112&lt;=5,C112&gt;=4,C112&lt;=5),Detail!A$2,
IF(AND(A112&gt;=1,A112&lt;=2,B112&gt;=4,B112&lt;=5,C112&gt;=4,C112&lt;=5),Detail!A$3,
IF(AND(A112&gt;=4,A112&lt;=5,B112=1,B112&gt;=4,C112&gt;=4,C112&lt;=5),Detail!A$4,
IF(AND(A112&gt;=4,A112&lt;=5,B112=1,B112&gt;=1,C112&gt;=1,C112&lt;=3),Detail!A$5,
IF(AND(A112&gt;=3,A112&lt;=5,B112&gt;=1,B112&lt;=2,C112&gt;=4,C112&lt;=5),Detail!A$6,
IF(AND(A112&gt;=1,A112&lt;=2,B112&gt;=1,B112&lt;=2,C112&gt;=4,C112&lt;=5),Detail!A$7,
IF(AND(A112&gt;=3,A112&lt;=5,B112&gt;=4,B112&lt;=5,C112&gt;=1,C112&lt;=2),Detail!A$8,
IF(AND(A112&gt;=1,A112&lt;=2,B112&gt;=4,B112&lt;=5,C112&gt;=1,C112&lt;=2),Detail!A$9,
IF(AND(A112&gt;=3,A112&lt;=5,B112&gt;=3,B112&lt;=5,C112&gt;=1,C112&lt;=5),Detail!A$10,
IF(AND(A112&gt;=1,A112&lt;=2,B112&gt;=3,B112&lt;=5,C112&gt;=1,C112&lt;=5),Detail!A$11,
IF(AND(A112&gt;=1,A112&lt;=2,B112&gt;=1,B112&lt;=2,C112&gt;=1,C112&lt;=2),Detail!A$12,
IF(AND(A112&gt;=1,A112&lt;=5,B112&gt;=1,B112&lt;=5,C112&gt;=1,C112&lt;=5),Detail!A$13,"NONE"
))))))))))))</f>
        <v>ลูกค้าประจำ</v>
      </c>
    </row>
    <row r="113" spans="1:4" hidden="1" x14ac:dyDescent="0.25">
      <c r="A113">
        <v>5</v>
      </c>
      <c r="B113">
        <v>3</v>
      </c>
      <c r="C113">
        <v>2</v>
      </c>
      <c r="D113" s="45" t="str">
        <f>IF(AND(A113&gt;=4,A113&lt;=5,B113&gt;=4,B113&lt;=5,C113&gt;=4,C113&lt;=5),Detail!A$2,
IF(AND(A113&gt;=1,A113&lt;=2,B113&gt;=4,B113&lt;=5,C113&gt;=4,C113&lt;=5),Detail!A$3,
IF(AND(A113&gt;=4,A113&lt;=5,B113=1,B113&gt;=4,C113&gt;=4,C113&lt;=5),Detail!A$4,
IF(AND(A113&gt;=4,A113&lt;=5,B113=1,B113&gt;=1,C113&gt;=1,C113&lt;=3),Detail!A$5,
IF(AND(A113&gt;=3,A113&lt;=5,B113&gt;=1,B113&lt;=2,C113&gt;=4,C113&lt;=5),Detail!A$6,
IF(AND(A113&gt;=1,A113&lt;=2,B113&gt;=1,B113&lt;=2,C113&gt;=4,C113&lt;=5),Detail!A$7,
IF(AND(A113&gt;=3,A113&lt;=5,B113&gt;=4,B113&lt;=5,C113&gt;=1,C113&lt;=2),Detail!A$8,
IF(AND(A113&gt;=1,A113&lt;=2,B113&gt;=4,B113&lt;=5,C113&gt;=1,C113&lt;=2),Detail!A$9,
IF(AND(A113&gt;=3,A113&lt;=5,B113&gt;=3,B113&lt;=5,C113&gt;=1,C113&lt;=5),Detail!A$10,
IF(AND(A113&gt;=1,A113&lt;=2,B113&gt;=3,B113&lt;=5,C113&gt;=1,C113&lt;=5),Detail!A$11,
IF(AND(A113&gt;=1,A113&lt;=2,B113&gt;=1,B113&lt;=2,C113&gt;=1,C113&lt;=2),Detail!A$12,
IF(AND(A113&gt;=1,A113&lt;=5,B113&gt;=1,B113&lt;=5,C113&gt;=1,C113&lt;=5),Detail!A$13,"NONE"
))))))))))))</f>
        <v>ลูกค้าประจำ</v>
      </c>
    </row>
    <row r="114" spans="1:4" hidden="1" x14ac:dyDescent="0.25">
      <c r="A114">
        <v>5</v>
      </c>
      <c r="B114">
        <v>3</v>
      </c>
      <c r="C114">
        <v>3</v>
      </c>
      <c r="D114" s="45" t="str">
        <f>IF(AND(A114&gt;=4,A114&lt;=5,B114&gt;=4,B114&lt;=5,C114&gt;=4,C114&lt;=5),Detail!A$2,
IF(AND(A114&gt;=1,A114&lt;=2,B114&gt;=4,B114&lt;=5,C114&gt;=4,C114&lt;=5),Detail!A$3,
IF(AND(A114&gt;=4,A114&lt;=5,B114=1,B114&gt;=4,C114&gt;=4,C114&lt;=5),Detail!A$4,
IF(AND(A114&gt;=4,A114&lt;=5,B114=1,B114&gt;=1,C114&gt;=1,C114&lt;=3),Detail!A$5,
IF(AND(A114&gt;=3,A114&lt;=5,B114&gt;=1,B114&lt;=2,C114&gt;=4,C114&lt;=5),Detail!A$6,
IF(AND(A114&gt;=1,A114&lt;=2,B114&gt;=1,B114&lt;=2,C114&gt;=4,C114&lt;=5),Detail!A$7,
IF(AND(A114&gt;=3,A114&lt;=5,B114&gt;=4,B114&lt;=5,C114&gt;=1,C114&lt;=2),Detail!A$8,
IF(AND(A114&gt;=1,A114&lt;=2,B114&gt;=4,B114&lt;=5,C114&gt;=1,C114&lt;=2),Detail!A$9,
IF(AND(A114&gt;=3,A114&lt;=5,B114&gt;=3,B114&lt;=5,C114&gt;=1,C114&lt;=5),Detail!A$10,
IF(AND(A114&gt;=1,A114&lt;=2,B114&gt;=3,B114&lt;=5,C114&gt;=1,C114&lt;=5),Detail!A$11,
IF(AND(A114&gt;=1,A114&lt;=2,B114&gt;=1,B114&lt;=2,C114&gt;=1,C114&lt;=2),Detail!A$12,
IF(AND(A114&gt;=1,A114&lt;=5,B114&gt;=1,B114&lt;=5,C114&gt;=1,C114&lt;=5),Detail!A$13,"NONE"
))))))))))))</f>
        <v>ลูกค้าประจำ</v>
      </c>
    </row>
    <row r="115" spans="1:4" hidden="1" x14ac:dyDescent="0.25">
      <c r="A115">
        <v>5</v>
      </c>
      <c r="B115">
        <v>3</v>
      </c>
      <c r="C115">
        <v>4</v>
      </c>
      <c r="D115" s="45" t="str">
        <f>IF(AND(A115&gt;=4,A115&lt;=5,B115&gt;=4,B115&lt;=5,C115&gt;=4,C115&lt;=5),Detail!A$2,
IF(AND(A115&gt;=1,A115&lt;=2,B115&gt;=4,B115&lt;=5,C115&gt;=4,C115&lt;=5),Detail!A$3,
IF(AND(A115&gt;=4,A115&lt;=5,B115=1,B115&gt;=4,C115&gt;=4,C115&lt;=5),Detail!A$4,
IF(AND(A115&gt;=4,A115&lt;=5,B115=1,B115&gt;=1,C115&gt;=1,C115&lt;=3),Detail!A$5,
IF(AND(A115&gt;=3,A115&lt;=5,B115&gt;=1,B115&lt;=2,C115&gt;=4,C115&lt;=5),Detail!A$6,
IF(AND(A115&gt;=1,A115&lt;=2,B115&gt;=1,B115&lt;=2,C115&gt;=4,C115&lt;=5),Detail!A$7,
IF(AND(A115&gt;=3,A115&lt;=5,B115&gt;=4,B115&lt;=5,C115&gt;=1,C115&lt;=2),Detail!A$8,
IF(AND(A115&gt;=1,A115&lt;=2,B115&gt;=4,B115&lt;=5,C115&gt;=1,C115&lt;=2),Detail!A$9,
IF(AND(A115&gt;=3,A115&lt;=5,B115&gt;=3,B115&lt;=5,C115&gt;=1,C115&lt;=5),Detail!A$10,
IF(AND(A115&gt;=1,A115&lt;=2,B115&gt;=3,B115&lt;=5,C115&gt;=1,C115&lt;=5),Detail!A$11,
IF(AND(A115&gt;=1,A115&lt;=2,B115&gt;=1,B115&lt;=2,C115&gt;=1,C115&lt;=2),Detail!A$12,
IF(AND(A115&gt;=1,A115&lt;=5,B115&gt;=1,B115&lt;=5,C115&gt;=1,C115&lt;=5),Detail!A$13,"NONE"
))))))))))))</f>
        <v>ลูกค้าประจำ</v>
      </c>
    </row>
    <row r="116" spans="1:4" hidden="1" x14ac:dyDescent="0.25">
      <c r="A116">
        <v>5</v>
      </c>
      <c r="B116">
        <v>3</v>
      </c>
      <c r="C116">
        <v>5</v>
      </c>
      <c r="D116" s="45" t="str">
        <f>IF(AND(A116&gt;=4,A116&lt;=5,B116&gt;=4,B116&lt;=5,C116&gt;=4,C116&lt;=5),Detail!A$2,
IF(AND(A116&gt;=1,A116&lt;=2,B116&gt;=4,B116&lt;=5,C116&gt;=4,C116&lt;=5),Detail!A$3,
IF(AND(A116&gt;=4,A116&lt;=5,B116=1,B116&gt;=4,C116&gt;=4,C116&lt;=5),Detail!A$4,
IF(AND(A116&gt;=4,A116&lt;=5,B116=1,B116&gt;=1,C116&gt;=1,C116&lt;=3),Detail!A$5,
IF(AND(A116&gt;=3,A116&lt;=5,B116&gt;=1,B116&lt;=2,C116&gt;=4,C116&lt;=5),Detail!A$6,
IF(AND(A116&gt;=1,A116&lt;=2,B116&gt;=1,B116&lt;=2,C116&gt;=4,C116&lt;=5),Detail!A$7,
IF(AND(A116&gt;=3,A116&lt;=5,B116&gt;=4,B116&lt;=5,C116&gt;=1,C116&lt;=2),Detail!A$8,
IF(AND(A116&gt;=1,A116&lt;=2,B116&gt;=4,B116&lt;=5,C116&gt;=1,C116&lt;=2),Detail!A$9,
IF(AND(A116&gt;=3,A116&lt;=5,B116&gt;=3,B116&lt;=5,C116&gt;=1,C116&lt;=5),Detail!A$10,
IF(AND(A116&gt;=1,A116&lt;=2,B116&gt;=3,B116&lt;=5,C116&gt;=1,C116&lt;=5),Detail!A$11,
IF(AND(A116&gt;=1,A116&lt;=2,B116&gt;=1,B116&lt;=2,C116&gt;=1,C116&lt;=2),Detail!A$12,
IF(AND(A116&gt;=1,A116&lt;=5,B116&gt;=1,B116&lt;=5,C116&gt;=1,C116&lt;=5),Detail!A$13,"NONE"
))))))))))))</f>
        <v>ลูกค้าประจำ</v>
      </c>
    </row>
    <row r="117" spans="1:4" hidden="1" x14ac:dyDescent="0.25">
      <c r="A117">
        <v>5</v>
      </c>
      <c r="B117">
        <v>4</v>
      </c>
      <c r="C117">
        <v>1</v>
      </c>
      <c r="D117" s="47" t="str">
        <f>IF(AND(A117&gt;=4,A117&lt;=5,B117&gt;=4,B117&lt;=5,C117&gt;=4,C117&lt;=5),Detail!A$2,
IF(AND(A117&gt;=1,A117&lt;=2,B117&gt;=4,B117&lt;=5,C117&gt;=4,C117&lt;=5),Detail!A$3,
IF(AND(A117&gt;=4,A117&lt;=5,B117=1,B117&gt;=4,C117&gt;=4,C117&lt;=5),Detail!A$4,
IF(AND(A117&gt;=4,A117&lt;=5,B117=1,B117&gt;=1,C117&gt;=1,C117&lt;=3),Detail!A$5,
IF(AND(A117&gt;=3,A117&lt;=5,B117&gt;=1,B117&lt;=2,C117&gt;=4,C117&lt;=5),Detail!A$6,
IF(AND(A117&gt;=1,A117&lt;=2,B117&gt;=1,B117&lt;=2,C117&gt;=4,C117&lt;=5),Detail!A$7,
IF(AND(A117&gt;=3,A117&lt;=5,B117&gt;=4,B117&lt;=5,C117&gt;=1,C117&lt;=2),Detail!A$8,
IF(AND(A117&gt;=1,A117&lt;=2,B117&gt;=4,B117&lt;=5,C117&gt;=1,C117&lt;=2),Detail!A$9,
IF(AND(A117&gt;=3,A117&lt;=5,B117&gt;=3,B117&lt;=5,C117&gt;=1,C117&lt;=5),Detail!A$10,
IF(AND(A117&gt;=1,A117&lt;=2,B117&gt;=3,B117&lt;=5,C117&gt;=1,C117&lt;=5),Detail!A$11,
IF(AND(A117&gt;=1,A117&lt;=2,B117&gt;=1,B117&lt;=2,C117&gt;=1,C117&lt;=2),Detail!A$12,
IF(AND(A117&gt;=1,A117&lt;=5,B117&gt;=1,B117&lt;=5,C117&gt;=1,C117&lt;=5),Detail!A$13,"NONE"
))))))))))))</f>
        <v>มาบ่อยจ่ายน้อย</v>
      </c>
    </row>
    <row r="118" spans="1:4" hidden="1" x14ac:dyDescent="0.25">
      <c r="A118">
        <v>5</v>
      </c>
      <c r="B118">
        <v>4</v>
      </c>
      <c r="C118">
        <v>2</v>
      </c>
      <c r="D118" s="47" t="str">
        <f>IF(AND(A118&gt;=4,A118&lt;=5,B118&gt;=4,B118&lt;=5,C118&gt;=4,C118&lt;=5),Detail!A$2,
IF(AND(A118&gt;=1,A118&lt;=2,B118&gt;=4,B118&lt;=5,C118&gt;=4,C118&lt;=5),Detail!A$3,
IF(AND(A118&gt;=4,A118&lt;=5,B118=1,B118&gt;=4,C118&gt;=4,C118&lt;=5),Detail!A$4,
IF(AND(A118&gt;=4,A118&lt;=5,B118=1,B118&gt;=1,C118&gt;=1,C118&lt;=3),Detail!A$5,
IF(AND(A118&gt;=3,A118&lt;=5,B118&gt;=1,B118&lt;=2,C118&gt;=4,C118&lt;=5),Detail!A$6,
IF(AND(A118&gt;=1,A118&lt;=2,B118&gt;=1,B118&lt;=2,C118&gt;=4,C118&lt;=5),Detail!A$7,
IF(AND(A118&gt;=3,A118&lt;=5,B118&gt;=4,B118&lt;=5,C118&gt;=1,C118&lt;=2),Detail!A$8,
IF(AND(A118&gt;=1,A118&lt;=2,B118&gt;=4,B118&lt;=5,C118&gt;=1,C118&lt;=2),Detail!A$9,
IF(AND(A118&gt;=3,A118&lt;=5,B118&gt;=3,B118&lt;=5,C118&gt;=1,C118&lt;=5),Detail!A$10,
IF(AND(A118&gt;=1,A118&lt;=2,B118&gt;=3,B118&lt;=5,C118&gt;=1,C118&lt;=5),Detail!A$11,
IF(AND(A118&gt;=1,A118&lt;=2,B118&gt;=1,B118&lt;=2,C118&gt;=1,C118&lt;=2),Detail!A$12,
IF(AND(A118&gt;=1,A118&lt;=5,B118&gt;=1,B118&lt;=5,C118&gt;=1,C118&lt;=5),Detail!A$13,"NONE"
))))))))))))</f>
        <v>มาบ่อยจ่ายน้อย</v>
      </c>
    </row>
    <row r="119" spans="1:4" hidden="1" x14ac:dyDescent="0.25">
      <c r="A119">
        <v>5</v>
      </c>
      <c r="B119">
        <v>4</v>
      </c>
      <c r="C119">
        <v>3</v>
      </c>
      <c r="D119" s="45" t="str">
        <f>IF(AND(A119&gt;=4,A119&lt;=5,B119&gt;=4,B119&lt;=5,C119&gt;=4,C119&lt;=5),Detail!A$2,
IF(AND(A119&gt;=1,A119&lt;=2,B119&gt;=4,B119&lt;=5,C119&gt;=4,C119&lt;=5),Detail!A$3,
IF(AND(A119&gt;=4,A119&lt;=5,B119=1,B119&gt;=4,C119&gt;=4,C119&lt;=5),Detail!A$4,
IF(AND(A119&gt;=4,A119&lt;=5,B119=1,B119&gt;=1,C119&gt;=1,C119&lt;=3),Detail!A$5,
IF(AND(A119&gt;=3,A119&lt;=5,B119&gt;=1,B119&lt;=2,C119&gt;=4,C119&lt;=5),Detail!A$6,
IF(AND(A119&gt;=1,A119&lt;=2,B119&gt;=1,B119&lt;=2,C119&gt;=4,C119&lt;=5),Detail!A$7,
IF(AND(A119&gt;=3,A119&lt;=5,B119&gt;=4,B119&lt;=5,C119&gt;=1,C119&lt;=2),Detail!A$8,
IF(AND(A119&gt;=1,A119&lt;=2,B119&gt;=4,B119&lt;=5,C119&gt;=1,C119&lt;=2),Detail!A$9,
IF(AND(A119&gt;=3,A119&lt;=5,B119&gt;=3,B119&lt;=5,C119&gt;=1,C119&lt;=5),Detail!A$10,
IF(AND(A119&gt;=1,A119&lt;=2,B119&gt;=3,B119&lt;=5,C119&gt;=1,C119&lt;=5),Detail!A$11,
IF(AND(A119&gt;=1,A119&lt;=2,B119&gt;=1,B119&lt;=2,C119&gt;=1,C119&lt;=2),Detail!A$12,
IF(AND(A119&gt;=1,A119&lt;=5,B119&gt;=1,B119&lt;=5,C119&gt;=1,C119&lt;=5),Detail!A$13,"NONE"
))))))))))))</f>
        <v>ลูกค้าประจำ</v>
      </c>
    </row>
    <row r="120" spans="1:4" hidden="1" x14ac:dyDescent="0.25">
      <c r="A120">
        <v>5</v>
      </c>
      <c r="B120">
        <v>4</v>
      </c>
      <c r="C120">
        <v>4</v>
      </c>
      <c r="D120" s="44" t="str">
        <f>IF(AND(A120&gt;=4,A120&lt;=5,B120&gt;=4,B120&lt;=5,C120&gt;=4,C120&lt;=5),Detail!A$2,
IF(AND(A120&gt;=1,A120&lt;=2,B120&gt;=4,B120&lt;=5,C120&gt;=4,C120&lt;=5),Detail!A$3,
IF(AND(A120&gt;=4,A120&lt;=5,B120=1,B120&gt;=4,C120&gt;=4,C120&lt;=5),Detail!A$4,
IF(AND(A120&gt;=4,A120&lt;=5,B120=1,B120&gt;=1,C120&gt;=1,C120&lt;=3),Detail!A$5,
IF(AND(A120&gt;=3,A120&lt;=5,B120&gt;=1,B120&lt;=2,C120&gt;=4,C120&lt;=5),Detail!A$6,
IF(AND(A120&gt;=1,A120&lt;=2,B120&gt;=1,B120&lt;=2,C120&gt;=4,C120&lt;=5),Detail!A$7,
IF(AND(A120&gt;=3,A120&lt;=5,B120&gt;=4,B120&lt;=5,C120&gt;=1,C120&lt;=2),Detail!A$8,
IF(AND(A120&gt;=1,A120&lt;=2,B120&gt;=4,B120&lt;=5,C120&gt;=1,C120&lt;=2),Detail!A$9,
IF(AND(A120&gt;=3,A120&lt;=5,B120&gt;=3,B120&lt;=5,C120&gt;=1,C120&lt;=5),Detail!A$10,
IF(AND(A120&gt;=1,A120&lt;=2,B120&gt;=3,B120&lt;=5,C120&gt;=1,C120&lt;=5),Detail!A$11,
IF(AND(A120&gt;=1,A120&lt;=2,B120&gt;=1,B120&lt;=2,C120&gt;=1,C120&lt;=2),Detail!A$12,
IF(AND(A120&gt;=1,A120&lt;=5,B120&gt;=1,B120&lt;=5,C120&gt;=1,C120&lt;=5),Detail!A$13,"NONE"
))))))))))))</f>
        <v>สุดยอดลูกค้า</v>
      </c>
    </row>
    <row r="121" spans="1:4" hidden="1" x14ac:dyDescent="0.25">
      <c r="A121">
        <v>5</v>
      </c>
      <c r="B121">
        <v>4</v>
      </c>
      <c r="C121">
        <v>5</v>
      </c>
      <c r="D121" s="44" t="str">
        <f>IF(AND(A121&gt;=4,A121&lt;=5,B121&gt;=4,B121&lt;=5,C121&gt;=4,C121&lt;=5),Detail!A$2,
IF(AND(A121&gt;=1,A121&lt;=2,B121&gt;=4,B121&lt;=5,C121&gt;=4,C121&lt;=5),Detail!A$3,
IF(AND(A121&gt;=4,A121&lt;=5,B121=1,B121&gt;=4,C121&gt;=4,C121&lt;=5),Detail!A$4,
IF(AND(A121&gt;=4,A121&lt;=5,B121=1,B121&gt;=1,C121&gt;=1,C121&lt;=3),Detail!A$5,
IF(AND(A121&gt;=3,A121&lt;=5,B121&gt;=1,B121&lt;=2,C121&gt;=4,C121&lt;=5),Detail!A$6,
IF(AND(A121&gt;=1,A121&lt;=2,B121&gt;=1,B121&lt;=2,C121&gt;=4,C121&lt;=5),Detail!A$7,
IF(AND(A121&gt;=3,A121&lt;=5,B121&gt;=4,B121&lt;=5,C121&gt;=1,C121&lt;=2),Detail!A$8,
IF(AND(A121&gt;=1,A121&lt;=2,B121&gt;=4,B121&lt;=5,C121&gt;=1,C121&lt;=2),Detail!A$9,
IF(AND(A121&gt;=3,A121&lt;=5,B121&gt;=3,B121&lt;=5,C121&gt;=1,C121&lt;=5),Detail!A$10,
IF(AND(A121&gt;=1,A121&lt;=2,B121&gt;=3,B121&lt;=5,C121&gt;=1,C121&lt;=5),Detail!A$11,
IF(AND(A121&gt;=1,A121&lt;=2,B121&gt;=1,B121&lt;=2,C121&gt;=1,C121&lt;=2),Detail!A$12,
IF(AND(A121&gt;=1,A121&lt;=5,B121&gt;=1,B121&lt;=5,C121&gt;=1,C121&lt;=5),Detail!A$13,"NONE"
))))))))))))</f>
        <v>สุดยอดลูกค้า</v>
      </c>
    </row>
    <row r="122" spans="1:4" hidden="1" x14ac:dyDescent="0.25">
      <c r="A122">
        <v>5</v>
      </c>
      <c r="B122">
        <v>5</v>
      </c>
      <c r="C122">
        <v>1</v>
      </c>
      <c r="D122" s="47" t="str">
        <f>IF(AND(A122&gt;=4,A122&lt;=5,B122&gt;=4,B122&lt;=5,C122&gt;=4,C122&lt;=5),Detail!A$2,
IF(AND(A122&gt;=1,A122&lt;=2,B122&gt;=4,B122&lt;=5,C122&gt;=4,C122&lt;=5),Detail!A$3,
IF(AND(A122&gt;=4,A122&lt;=5,B122=1,B122&gt;=4,C122&gt;=4,C122&lt;=5),Detail!A$4,
IF(AND(A122&gt;=4,A122&lt;=5,B122=1,B122&gt;=1,C122&gt;=1,C122&lt;=3),Detail!A$5,
IF(AND(A122&gt;=3,A122&lt;=5,B122&gt;=1,B122&lt;=2,C122&gt;=4,C122&lt;=5),Detail!A$6,
IF(AND(A122&gt;=1,A122&lt;=2,B122&gt;=1,B122&lt;=2,C122&gt;=4,C122&lt;=5),Detail!A$7,
IF(AND(A122&gt;=3,A122&lt;=5,B122&gt;=4,B122&lt;=5,C122&gt;=1,C122&lt;=2),Detail!A$8,
IF(AND(A122&gt;=1,A122&lt;=2,B122&gt;=4,B122&lt;=5,C122&gt;=1,C122&lt;=2),Detail!A$9,
IF(AND(A122&gt;=3,A122&lt;=5,B122&gt;=3,B122&lt;=5,C122&gt;=1,C122&lt;=5),Detail!A$10,
IF(AND(A122&gt;=1,A122&lt;=2,B122&gt;=3,B122&lt;=5,C122&gt;=1,C122&lt;=5),Detail!A$11,
IF(AND(A122&gt;=1,A122&lt;=2,B122&gt;=1,B122&lt;=2,C122&gt;=1,C122&lt;=2),Detail!A$12,
IF(AND(A122&gt;=1,A122&lt;=5,B122&gt;=1,B122&lt;=5,C122&gt;=1,C122&lt;=5),Detail!A$13,"NONE"
))))))))))))</f>
        <v>มาบ่อยจ่ายน้อย</v>
      </c>
    </row>
    <row r="123" spans="1:4" hidden="1" x14ac:dyDescent="0.25">
      <c r="A123">
        <v>5</v>
      </c>
      <c r="B123">
        <v>5</v>
      </c>
      <c r="C123">
        <v>2</v>
      </c>
      <c r="D123" s="47" t="str">
        <f>IF(AND(A123&gt;=4,A123&lt;=5,B123&gt;=4,B123&lt;=5,C123&gt;=4,C123&lt;=5),Detail!A$2,
IF(AND(A123&gt;=1,A123&lt;=2,B123&gt;=4,B123&lt;=5,C123&gt;=4,C123&lt;=5),Detail!A$3,
IF(AND(A123&gt;=4,A123&lt;=5,B123=1,B123&gt;=4,C123&gt;=4,C123&lt;=5),Detail!A$4,
IF(AND(A123&gt;=4,A123&lt;=5,B123=1,B123&gt;=1,C123&gt;=1,C123&lt;=3),Detail!A$5,
IF(AND(A123&gt;=3,A123&lt;=5,B123&gt;=1,B123&lt;=2,C123&gt;=4,C123&lt;=5),Detail!A$6,
IF(AND(A123&gt;=1,A123&lt;=2,B123&gt;=1,B123&lt;=2,C123&gt;=4,C123&lt;=5),Detail!A$7,
IF(AND(A123&gt;=3,A123&lt;=5,B123&gt;=4,B123&lt;=5,C123&gt;=1,C123&lt;=2),Detail!A$8,
IF(AND(A123&gt;=1,A123&lt;=2,B123&gt;=4,B123&lt;=5,C123&gt;=1,C123&lt;=2),Detail!A$9,
IF(AND(A123&gt;=3,A123&lt;=5,B123&gt;=3,B123&lt;=5,C123&gt;=1,C123&lt;=5),Detail!A$10,
IF(AND(A123&gt;=1,A123&lt;=2,B123&gt;=3,B123&lt;=5,C123&gt;=1,C123&lt;=5),Detail!A$11,
IF(AND(A123&gt;=1,A123&lt;=2,B123&gt;=1,B123&lt;=2,C123&gt;=1,C123&lt;=2),Detail!A$12,
IF(AND(A123&gt;=1,A123&lt;=5,B123&gt;=1,B123&lt;=5,C123&gt;=1,C123&lt;=5),Detail!A$13,"NONE"
))))))))))))</f>
        <v>มาบ่อยจ่ายน้อย</v>
      </c>
    </row>
    <row r="124" spans="1:4" hidden="1" x14ac:dyDescent="0.25">
      <c r="A124">
        <v>5</v>
      </c>
      <c r="B124">
        <v>5</v>
      </c>
      <c r="C124">
        <v>3</v>
      </c>
      <c r="D124" s="45" t="str">
        <f>IF(AND(A124&gt;=4,A124&lt;=5,B124&gt;=4,B124&lt;=5,C124&gt;=4,C124&lt;=5),Detail!A$2,
IF(AND(A124&gt;=1,A124&lt;=2,B124&gt;=4,B124&lt;=5,C124&gt;=4,C124&lt;=5),Detail!A$3,
IF(AND(A124&gt;=4,A124&lt;=5,B124=1,B124&gt;=4,C124&gt;=4,C124&lt;=5),Detail!A$4,
IF(AND(A124&gt;=4,A124&lt;=5,B124=1,B124&gt;=1,C124&gt;=1,C124&lt;=3),Detail!A$5,
IF(AND(A124&gt;=3,A124&lt;=5,B124&gt;=1,B124&lt;=2,C124&gt;=4,C124&lt;=5),Detail!A$6,
IF(AND(A124&gt;=1,A124&lt;=2,B124&gt;=1,B124&lt;=2,C124&gt;=4,C124&lt;=5),Detail!A$7,
IF(AND(A124&gt;=3,A124&lt;=5,B124&gt;=4,B124&lt;=5,C124&gt;=1,C124&lt;=2),Detail!A$8,
IF(AND(A124&gt;=1,A124&lt;=2,B124&gt;=4,B124&lt;=5,C124&gt;=1,C124&lt;=2),Detail!A$9,
IF(AND(A124&gt;=3,A124&lt;=5,B124&gt;=3,B124&lt;=5,C124&gt;=1,C124&lt;=5),Detail!A$10,
IF(AND(A124&gt;=1,A124&lt;=2,B124&gt;=3,B124&lt;=5,C124&gt;=1,C124&lt;=5),Detail!A$11,
IF(AND(A124&gt;=1,A124&lt;=2,B124&gt;=1,B124&lt;=2,C124&gt;=1,C124&lt;=2),Detail!A$12,
IF(AND(A124&gt;=1,A124&lt;=5,B124&gt;=1,B124&lt;=5,C124&gt;=1,C124&lt;=5),Detail!A$13,"NONE"
))))))))))))</f>
        <v>ลูกค้าประจำ</v>
      </c>
    </row>
    <row r="125" spans="1:4" hidden="1" x14ac:dyDescent="0.25">
      <c r="A125">
        <v>5</v>
      </c>
      <c r="B125">
        <v>5</v>
      </c>
      <c r="C125">
        <v>4</v>
      </c>
      <c r="D125" s="44" t="str">
        <f>IF(AND(A125&gt;=4,A125&lt;=5,B125&gt;=4,B125&lt;=5,C125&gt;=4,C125&lt;=5),Detail!A$2,
IF(AND(A125&gt;=1,A125&lt;=2,B125&gt;=4,B125&lt;=5,C125&gt;=4,C125&lt;=5),Detail!A$3,
IF(AND(A125&gt;=4,A125&lt;=5,B125=1,B125&gt;=4,C125&gt;=4,C125&lt;=5),Detail!A$4,
IF(AND(A125&gt;=4,A125&lt;=5,B125=1,B125&gt;=1,C125&gt;=1,C125&lt;=3),Detail!A$5,
IF(AND(A125&gt;=3,A125&lt;=5,B125&gt;=1,B125&lt;=2,C125&gt;=4,C125&lt;=5),Detail!A$6,
IF(AND(A125&gt;=1,A125&lt;=2,B125&gt;=1,B125&lt;=2,C125&gt;=4,C125&lt;=5),Detail!A$7,
IF(AND(A125&gt;=3,A125&lt;=5,B125&gt;=4,B125&lt;=5,C125&gt;=1,C125&lt;=2),Detail!A$8,
IF(AND(A125&gt;=1,A125&lt;=2,B125&gt;=4,B125&lt;=5,C125&gt;=1,C125&lt;=2),Detail!A$9,
IF(AND(A125&gt;=3,A125&lt;=5,B125&gt;=3,B125&lt;=5,C125&gt;=1,C125&lt;=5),Detail!A$10,
IF(AND(A125&gt;=1,A125&lt;=2,B125&gt;=3,B125&lt;=5,C125&gt;=1,C125&lt;=5),Detail!A$11,
IF(AND(A125&gt;=1,A125&lt;=2,B125&gt;=1,B125&lt;=2,C125&gt;=1,C125&lt;=2),Detail!A$12,
IF(AND(A125&gt;=1,A125&lt;=5,B125&gt;=1,B125&lt;=5,C125&gt;=1,C125&lt;=5),Detail!A$13,"NONE"
))))))))))))</f>
        <v>สุดยอดลูกค้า</v>
      </c>
    </row>
    <row r="126" spans="1:4" hidden="1" x14ac:dyDescent="0.25">
      <c r="A126">
        <v>5</v>
      </c>
      <c r="B126">
        <v>5</v>
      </c>
      <c r="C126">
        <v>5</v>
      </c>
      <c r="D126" s="44" t="str">
        <f>IF(AND(A126&gt;=4,A126&lt;=5,B126&gt;=4,B126&lt;=5,C126&gt;=4,C126&lt;=5),Detail!A$2,
IF(AND(A126&gt;=1,A126&lt;=2,B126&gt;=4,B126&lt;=5,C126&gt;=4,C126&lt;=5),Detail!A$3,
IF(AND(A126&gt;=4,A126&lt;=5,B126=1,B126&gt;=4,C126&gt;=4,C126&lt;=5),Detail!A$4,
IF(AND(A126&gt;=4,A126&lt;=5,B126=1,B126&gt;=1,C126&gt;=1,C126&lt;=3),Detail!A$5,
IF(AND(A126&gt;=3,A126&lt;=5,B126&gt;=1,B126&lt;=2,C126&gt;=4,C126&lt;=5),Detail!A$6,
IF(AND(A126&gt;=1,A126&lt;=2,B126&gt;=1,B126&lt;=2,C126&gt;=4,C126&lt;=5),Detail!A$7,
IF(AND(A126&gt;=3,A126&lt;=5,B126&gt;=4,B126&lt;=5,C126&gt;=1,C126&lt;=2),Detail!A$8,
IF(AND(A126&gt;=1,A126&lt;=2,B126&gt;=4,B126&lt;=5,C126&gt;=1,C126&lt;=2),Detail!A$9,
IF(AND(A126&gt;=3,A126&lt;=5,B126&gt;=3,B126&lt;=5,C126&gt;=1,C126&lt;=5),Detail!A$10,
IF(AND(A126&gt;=1,A126&lt;=2,B126&gt;=3,B126&lt;=5,C126&gt;=1,C126&lt;=5),Detail!A$11,
IF(AND(A126&gt;=1,A126&lt;=2,B126&gt;=1,B126&lt;=2,C126&gt;=1,C126&lt;=2),Detail!A$12,
IF(AND(A126&gt;=1,A126&lt;=5,B126&gt;=1,B126&lt;=5,C126&gt;=1,C126&lt;=5),Detail!A$13,"NONE"
))))))))))))</f>
        <v>สุดยอดลูกค้า</v>
      </c>
    </row>
  </sheetData>
  <autoFilter ref="A1:D126" xr:uid="{03956F90-6DEB-4F7A-B4BA-2EC8B9BA3015}">
    <filterColumn colId="3">
      <filters>
        <filter val="อื่นๆ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Raw Data</vt:lpstr>
      <vt:lpstr>Analysis</vt:lpstr>
      <vt:lpstr>Detail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 Khampeerada</dc:creator>
  <cp:lastModifiedBy>TK Khampeerada</cp:lastModifiedBy>
  <dcterms:created xsi:type="dcterms:W3CDTF">2022-08-16T09:49:37Z</dcterms:created>
  <dcterms:modified xsi:type="dcterms:W3CDTF">2022-10-14T07:16:45Z</dcterms:modified>
</cp:coreProperties>
</file>