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\\aac-srv04\IntSol\IntSol Documents\30_Projects\2017_04 IDC 3x150\50_Solution_Engineering\Evaporator Coil Design\"/>
    </mc:Choice>
  </mc:AlternateContent>
  <bookViews>
    <workbookView xWindow="0" yWindow="0" windowWidth="28800" windowHeight="1233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2" l="1"/>
  <c r="S21" i="2"/>
  <c r="L5" i="1" l="1"/>
  <c r="L6" i="1"/>
  <c r="L7" i="1"/>
  <c r="K7" i="1"/>
  <c r="K5" i="1" l="1"/>
  <c r="K6" i="1"/>
</calcChain>
</file>

<file path=xl/sharedStrings.xml><?xml version="1.0" encoding="utf-8"?>
<sst xmlns="http://schemas.openxmlformats.org/spreadsheetml/2006/main" count="94" uniqueCount="71">
  <si>
    <t>Vol</t>
  </si>
  <si>
    <t>surf</t>
  </si>
  <si>
    <t>Karyer</t>
  </si>
  <si>
    <t>Sest</t>
  </si>
  <si>
    <t>Thermofin</t>
  </si>
  <si>
    <t>Tube Diam 
(ext)</t>
  </si>
  <si>
    <t>Thickness</t>
  </si>
  <si>
    <t>Length</t>
  </si>
  <si>
    <t>Tubes / Circuit</t>
  </si>
  <si>
    <t>Refrion</t>
  </si>
  <si>
    <t>Friterm 1</t>
  </si>
  <si>
    <t>Friterm 2</t>
  </si>
  <si>
    <t>Supplier</t>
  </si>
  <si>
    <t>Circuits</t>
  </si>
  <si>
    <t>Distributor</t>
  </si>
  <si>
    <t>Height</t>
  </si>
  <si>
    <t>Width</t>
  </si>
  <si>
    <t>Tube</t>
  </si>
  <si>
    <t>Diameter</t>
  </si>
  <si>
    <t>Row x column</t>
  </si>
  <si>
    <t>Fin</t>
  </si>
  <si>
    <t>Space</t>
  </si>
  <si>
    <t>Tubes</t>
  </si>
  <si>
    <t>Surface</t>
  </si>
  <si>
    <t>Internal</t>
  </si>
  <si>
    <t>Volume</t>
  </si>
  <si>
    <t>Comment</t>
  </si>
  <si>
    <t>Original (KARYER-AHT)</t>
  </si>
  <si>
    <t>NO</t>
  </si>
  <si>
    <t>10mm</t>
  </si>
  <si>
    <t>9 x 2</t>
  </si>
  <si>
    <t>(16 x 2)</t>
  </si>
  <si>
    <t>5mm</t>
  </si>
  <si>
    <t>0.64m²</t>
  </si>
  <si>
    <t>1.30 l</t>
  </si>
  <si>
    <t>Standard HFC design</t>
  </si>
  <si>
    <t>Modified (KARYER-AHT)</t>
  </si>
  <si>
    <t>Improved Counterflow effect</t>
  </si>
  <si>
    <t>New AHT-LIDL (08/2017)</t>
  </si>
  <si>
    <t>8 x 4</t>
  </si>
  <si>
    <t>ARNEG R404a</t>
  </si>
  <si>
    <t>YES</t>
  </si>
  <si>
    <t>12mm</t>
  </si>
  <si>
    <t>7mm</t>
  </si>
  <si>
    <t>Carrier R410a</t>
  </si>
  <si>
    <t>20 x 2</t>
  </si>
  <si>
    <t>EPTA – SEST</t>
  </si>
  <si>
    <t>12 x 4</t>
  </si>
  <si>
    <t>1.21m²</t>
  </si>
  <si>
    <t>1.67 l</t>
  </si>
  <si>
    <t>EPTA – NDA (Confidential)</t>
  </si>
  <si>
    <t>REFRION (via ROLLER)</t>
  </si>
  <si>
    <t>0.61m²</t>
  </si>
  <si>
    <t>1.28 l</t>
  </si>
  <si>
    <t>No improvement expected</t>
  </si>
  <si>
    <t>LUVATA</t>
  </si>
  <si>
    <t>EW</t>
  </si>
  <si>
    <t>20 x 6</t>
  </si>
  <si>
    <t>4mm?</t>
  </si>
  <si>
    <t>2.14 m²</t>
  </si>
  <si>
    <t>2.07 l</t>
  </si>
  <si>
    <t>Prototype to be ordered</t>
  </si>
  <si>
    <t>6 weeks lead time</t>
  </si>
  <si>
    <t>Sierra</t>
  </si>
  <si>
    <t>HTS / LUVE</t>
  </si>
  <si>
    <t>GUETNER</t>
  </si>
  <si>
    <t>On-Hold</t>
  </si>
  <si>
    <t>Friterm</t>
  </si>
  <si>
    <t>New [FR]</t>
  </si>
  <si>
    <t>7.94/7.3</t>
  </si>
  <si>
    <t>Total 
Surface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</si>
</sst>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8"/>
      <name val="Arial"/>
    </font>
    <font>
      <b/>
      <sz val="8"/>
      <color rgb="FFFFFFFF"/>
      <name val="Arial"/>
    </font>
    <font>
      <sz val="8"/>
      <color rgb="FF3F4040"/>
      <name val="Arial"/>
    </font>
    <font>
      <sz val="8"/>
      <color rgb="FF004B8D"/>
      <name val="Arial"/>
    </font>
    <font>
      <sz val="8"/>
      <color rgb="FFF79428"/>
      <name val="Arial"/>
    </font>
    <font>
      <sz val="8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4B8D"/>
        <bgColor indexed="64"/>
      </patternFill>
    </fill>
    <fill>
      <patternFill patternType="solid">
        <fgColor rgb="FFCBD0DB"/>
        <bgColor indexed="64"/>
      </patternFill>
    </fill>
    <fill>
      <patternFill patternType="solid">
        <fgColor rgb="FFE7E9EE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0" xfId="0" applyNumberForma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3" fillId="3" borderId="3" xfId="0" applyFont="1" applyFill="1" applyBorder="1" applyAlignment="1">
      <alignment horizontal="center" vertical="center" wrapText="1" readingOrder="1"/>
    </xf>
    <xf numFmtId="0" fontId="3" fillId="3" borderId="4" xfId="0" applyFont="1" applyFill="1" applyBorder="1" applyAlignment="1">
      <alignment horizontal="center" vertical="center" wrapText="1" readingOrder="1"/>
    </xf>
    <xf numFmtId="0" fontId="3" fillId="4" borderId="5" xfId="0" applyFont="1" applyFill="1" applyBorder="1" applyAlignment="1">
      <alignment horizontal="center" vertical="center" wrapText="1" readingOrder="1"/>
    </xf>
    <xf numFmtId="0" fontId="4" fillId="4" borderId="5" xfId="0" applyFont="1" applyFill="1" applyBorder="1" applyAlignment="1">
      <alignment horizontal="center" vertical="center" wrapText="1" readingOrder="1"/>
    </xf>
    <xf numFmtId="0" fontId="3" fillId="3" borderId="5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 readingOrder="1"/>
    </xf>
    <xf numFmtId="0" fontId="6" fillId="3" borderId="1" xfId="0" applyFont="1" applyFill="1" applyBorder="1" applyAlignment="1">
      <alignment horizontal="center" vertical="center" wrapText="1" readingOrder="1"/>
    </xf>
    <xf numFmtId="0" fontId="6" fillId="3" borderId="4" xfId="0" applyFont="1" applyFill="1" applyBorder="1" applyAlignment="1">
      <alignment horizontal="center" vertical="center" wrapText="1" readingOrder="1"/>
    </xf>
    <xf numFmtId="0" fontId="6" fillId="4" borderId="5" xfId="0" applyFont="1" applyFill="1" applyBorder="1" applyAlignment="1">
      <alignment horizontal="center" vertical="center" wrapText="1" readingOrder="1"/>
    </xf>
    <xf numFmtId="0" fontId="6" fillId="3" borderId="5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3" fillId="3" borderId="3" xfId="0" applyFont="1" applyFill="1" applyBorder="1" applyAlignment="1">
      <alignment horizontal="center" vertical="center" wrapText="1" readingOrder="1"/>
    </xf>
    <xf numFmtId="0" fontId="3" fillId="3" borderId="4" xfId="0" applyFont="1" applyFill="1" applyBorder="1" applyAlignment="1">
      <alignment horizontal="center" vertical="center" wrapText="1" readingOrder="1"/>
    </xf>
    <xf numFmtId="0" fontId="6" fillId="3" borderId="1" xfId="0" applyFont="1" applyFill="1" applyBorder="1" applyAlignment="1">
      <alignment horizontal="center" vertical="center" wrapText="1" readingOrder="1"/>
    </xf>
    <xf numFmtId="0" fontId="6" fillId="3" borderId="4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1" fontId="1" fillId="3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L10"/>
  <sheetViews>
    <sheetView zoomScale="110" zoomScaleNormal="110" workbookViewId="0">
      <selection activeCell="G7" sqref="G7:L7"/>
    </sheetView>
  </sheetViews>
  <sheetFormatPr defaultRowHeight="15" x14ac:dyDescent="0.25"/>
  <cols>
    <col min="4" max="4" width="9.42578125" customWidth="1"/>
    <col min="7" max="7" width="13.85546875" customWidth="1"/>
  </cols>
  <sheetData>
    <row r="4" spans="6:12" s="3" customFormat="1" ht="32.25" customHeight="1" x14ac:dyDescent="0.25">
      <c r="G4" s="2" t="s">
        <v>5</v>
      </c>
      <c r="H4" s="3" t="s">
        <v>6</v>
      </c>
      <c r="I4" s="3" t="s">
        <v>7</v>
      </c>
      <c r="J4" s="3" t="s">
        <v>8</v>
      </c>
      <c r="K4" t="s">
        <v>1</v>
      </c>
      <c r="L4" t="s">
        <v>0</v>
      </c>
    </row>
    <row r="5" spans="6:12" ht="27.75" customHeight="1" x14ac:dyDescent="0.25">
      <c r="F5" t="s">
        <v>2</v>
      </c>
      <c r="G5">
        <v>0.01</v>
      </c>
      <c r="H5">
        <v>5.0000000000000001E-4</v>
      </c>
      <c r="I5">
        <v>3.4</v>
      </c>
      <c r="J5">
        <v>6</v>
      </c>
      <c r="K5" s="1">
        <f>PI()*G5*J5*I5</f>
        <v>0.64088490133231779</v>
      </c>
      <c r="L5" s="4">
        <f>PI()*(G5-2*H5)^2/4*J5*I5*1000</f>
        <v>1.2977919251979435</v>
      </c>
    </row>
    <row r="6" spans="6:12" ht="27.75" customHeight="1" x14ac:dyDescent="0.25">
      <c r="F6" t="s">
        <v>3</v>
      </c>
      <c r="G6">
        <v>7.0000000000000001E-3</v>
      </c>
      <c r="H6">
        <v>4.0000000000000002E-4</v>
      </c>
      <c r="I6">
        <v>2.2999999999999998</v>
      </c>
      <c r="J6">
        <v>24</v>
      </c>
      <c r="K6" s="1">
        <f>PI()*G6*J6*I6</f>
        <v>1.213911401347096</v>
      </c>
      <c r="L6" s="4">
        <f>PI()*(G6-2*H6)^2/4*J6*I6*1000</f>
        <v>1.6665269381350847</v>
      </c>
    </row>
    <row r="7" spans="6:12" ht="27.75" customHeight="1" x14ac:dyDescent="0.25">
      <c r="F7" t="s">
        <v>4</v>
      </c>
      <c r="G7">
        <v>5.0000000000000001E-3</v>
      </c>
      <c r="H7">
        <v>2.9999999999999997E-4</v>
      </c>
      <c r="I7">
        <v>3.4</v>
      </c>
      <c r="J7">
        <v>40</v>
      </c>
      <c r="K7" s="1">
        <f>PI()*G7*J7*I7</f>
        <v>2.1362830044410592</v>
      </c>
      <c r="L7" s="4">
        <f>PI()*(G7-2*H7)^2/4*J7*I7*1000</f>
        <v>2.0679219482989453</v>
      </c>
    </row>
    <row r="8" spans="6:12" x14ac:dyDescent="0.25">
      <c r="F8" t="s">
        <v>9</v>
      </c>
    </row>
    <row r="9" spans="6:12" x14ac:dyDescent="0.25">
      <c r="F9" t="s">
        <v>10</v>
      </c>
      <c r="G9">
        <v>7.9399999999999991E-3</v>
      </c>
    </row>
    <row r="10" spans="6:12" x14ac:dyDescent="0.25">
      <c r="F10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S21"/>
  <sheetViews>
    <sheetView tabSelected="1" workbookViewId="0">
      <selection activeCell="AB5" sqref="AB5"/>
    </sheetView>
  </sheetViews>
  <sheetFormatPr defaultRowHeight="15" x14ac:dyDescent="0.25"/>
  <cols>
    <col min="3" max="3" width="10.140625" customWidth="1"/>
    <col min="19" max="19" width="12" bestFit="1" customWidth="1"/>
  </cols>
  <sheetData>
    <row r="4" spans="3:15" ht="15.75" thickBot="1" x14ac:dyDescent="0.3"/>
    <row r="5" spans="3:15" ht="22.5" x14ac:dyDescent="0.25">
      <c r="C5" s="19" t="s">
        <v>12</v>
      </c>
      <c r="D5" s="19" t="s">
        <v>13</v>
      </c>
      <c r="E5" s="19" t="s">
        <v>14</v>
      </c>
      <c r="F5" s="19" t="s">
        <v>7</v>
      </c>
      <c r="G5" s="19" t="s">
        <v>15</v>
      </c>
      <c r="H5" s="19" t="s">
        <v>16</v>
      </c>
      <c r="I5" s="5" t="s">
        <v>17</v>
      </c>
      <c r="J5" s="19" t="s">
        <v>19</v>
      </c>
      <c r="K5" s="5" t="s">
        <v>20</v>
      </c>
      <c r="L5" s="5" t="s">
        <v>70</v>
      </c>
      <c r="M5" s="5" t="s">
        <v>22</v>
      </c>
      <c r="N5" s="5" t="s">
        <v>24</v>
      </c>
      <c r="O5" s="19" t="s">
        <v>26</v>
      </c>
    </row>
    <row r="6" spans="3:15" ht="15.75" thickBot="1" x14ac:dyDescent="0.3">
      <c r="C6" s="20"/>
      <c r="D6" s="20"/>
      <c r="E6" s="20"/>
      <c r="F6" s="20"/>
      <c r="G6" s="20"/>
      <c r="H6" s="20"/>
      <c r="I6" s="6" t="s">
        <v>18</v>
      </c>
      <c r="J6" s="20"/>
      <c r="K6" s="6" t="s">
        <v>21</v>
      </c>
      <c r="L6" s="6"/>
      <c r="M6" s="6" t="s">
        <v>23</v>
      </c>
      <c r="N6" s="6" t="s">
        <v>25</v>
      </c>
      <c r="O6" s="20"/>
    </row>
    <row r="7" spans="3:15" ht="18" customHeight="1" thickTop="1" x14ac:dyDescent="0.25">
      <c r="C7" s="21" t="s">
        <v>27</v>
      </c>
      <c r="D7" s="21">
        <v>3</v>
      </c>
      <c r="E7" s="21" t="s">
        <v>28</v>
      </c>
      <c r="F7" s="21">
        <v>3.4</v>
      </c>
      <c r="G7" s="21">
        <v>0.4</v>
      </c>
      <c r="H7" s="21">
        <v>0.11</v>
      </c>
      <c r="I7" s="21" t="s">
        <v>29</v>
      </c>
      <c r="J7" s="7" t="s">
        <v>30</v>
      </c>
      <c r="K7" s="21" t="s">
        <v>32</v>
      </c>
      <c r="L7" s="7"/>
      <c r="M7" s="21" t="s">
        <v>33</v>
      </c>
      <c r="N7" s="21" t="s">
        <v>34</v>
      </c>
      <c r="O7" s="21" t="s">
        <v>35</v>
      </c>
    </row>
    <row r="8" spans="3:15" ht="15.75" thickBot="1" x14ac:dyDescent="0.3">
      <c r="C8" s="22"/>
      <c r="D8" s="22"/>
      <c r="E8" s="22"/>
      <c r="F8" s="22"/>
      <c r="G8" s="22"/>
      <c r="H8" s="22"/>
      <c r="I8" s="22"/>
      <c r="J8" s="8" t="s">
        <v>31</v>
      </c>
      <c r="K8" s="22"/>
      <c r="L8" s="8"/>
      <c r="M8" s="22"/>
      <c r="N8" s="22"/>
      <c r="O8" s="22"/>
    </row>
    <row r="9" spans="3:15" ht="34.5" thickBot="1" x14ac:dyDescent="0.3">
      <c r="C9" s="9" t="s">
        <v>36</v>
      </c>
      <c r="D9" s="9">
        <v>3</v>
      </c>
      <c r="E9" s="9" t="s">
        <v>28</v>
      </c>
      <c r="F9" s="9">
        <v>3.4</v>
      </c>
      <c r="G9" s="9">
        <v>0.4</v>
      </c>
      <c r="H9" s="9">
        <v>0.11</v>
      </c>
      <c r="I9" s="9" t="s">
        <v>29</v>
      </c>
      <c r="J9" s="9" t="s">
        <v>30</v>
      </c>
      <c r="K9" s="9" t="s">
        <v>32</v>
      </c>
      <c r="L9" s="9"/>
      <c r="M9" s="9" t="s">
        <v>33</v>
      </c>
      <c r="N9" s="9" t="s">
        <v>34</v>
      </c>
      <c r="O9" s="10" t="s">
        <v>37</v>
      </c>
    </row>
    <row r="10" spans="3:15" ht="34.5" thickBot="1" x14ac:dyDescent="0.3">
      <c r="C10" s="11" t="s">
        <v>38</v>
      </c>
      <c r="D10" s="11">
        <v>3</v>
      </c>
      <c r="E10" s="11" t="s">
        <v>28</v>
      </c>
      <c r="F10" s="11">
        <v>3.4</v>
      </c>
      <c r="G10" s="11">
        <v>0.4</v>
      </c>
      <c r="H10" s="11">
        <v>0.11</v>
      </c>
      <c r="I10" s="11" t="s">
        <v>29</v>
      </c>
      <c r="J10" s="11" t="s">
        <v>39</v>
      </c>
      <c r="K10" s="11" t="s">
        <v>32</v>
      </c>
      <c r="L10" s="11"/>
      <c r="M10" s="12"/>
      <c r="N10" s="12"/>
      <c r="O10" s="12"/>
    </row>
    <row r="11" spans="3:15" ht="24" thickBot="1" x14ac:dyDescent="0.3">
      <c r="C11" s="9" t="s">
        <v>40</v>
      </c>
      <c r="D11" s="9">
        <v>1</v>
      </c>
      <c r="E11" s="9" t="s">
        <v>41</v>
      </c>
      <c r="F11" s="13"/>
      <c r="G11" s="13"/>
      <c r="H11" s="13"/>
      <c r="I11" s="9" t="s">
        <v>42</v>
      </c>
      <c r="J11" s="13"/>
      <c r="K11" s="9" t="s">
        <v>43</v>
      </c>
      <c r="L11" s="9"/>
      <c r="M11" s="13"/>
      <c r="N11" s="13"/>
      <c r="O11" s="13"/>
    </row>
    <row r="12" spans="3:15" ht="24" thickBot="1" x14ac:dyDescent="0.3">
      <c r="C12" s="11" t="s">
        <v>44</v>
      </c>
      <c r="D12" s="11">
        <v>1</v>
      </c>
      <c r="E12" s="11" t="s">
        <v>41</v>
      </c>
      <c r="F12" s="11">
        <v>3.4</v>
      </c>
      <c r="G12" s="11">
        <v>0.8</v>
      </c>
      <c r="H12" s="11">
        <v>0.1</v>
      </c>
      <c r="I12" s="11" t="s">
        <v>29</v>
      </c>
      <c r="J12" s="11" t="s">
        <v>45</v>
      </c>
      <c r="K12" s="11" t="s">
        <v>43</v>
      </c>
      <c r="L12" s="11"/>
      <c r="M12" s="12"/>
      <c r="N12" s="12"/>
      <c r="O12" s="12"/>
    </row>
    <row r="13" spans="3:15" ht="45.75" thickBot="1" x14ac:dyDescent="0.3">
      <c r="C13" s="9" t="s">
        <v>46</v>
      </c>
      <c r="D13" s="9">
        <v>3</v>
      </c>
      <c r="E13" s="9" t="s">
        <v>41</v>
      </c>
      <c r="F13" s="9">
        <v>2.2999999999999998</v>
      </c>
      <c r="G13" s="13"/>
      <c r="H13" s="13"/>
      <c r="I13" s="9" t="s">
        <v>43</v>
      </c>
      <c r="J13" s="9" t="s">
        <v>47</v>
      </c>
      <c r="K13" s="13"/>
      <c r="L13" s="13"/>
      <c r="M13" s="9" t="s">
        <v>48</v>
      </c>
      <c r="N13" s="9" t="s">
        <v>49</v>
      </c>
      <c r="O13" s="9" t="s">
        <v>50</v>
      </c>
    </row>
    <row r="14" spans="3:15" ht="34.5" thickBot="1" x14ac:dyDescent="0.3">
      <c r="C14" s="11" t="s">
        <v>51</v>
      </c>
      <c r="D14" s="11">
        <v>3</v>
      </c>
      <c r="E14" s="11" t="s">
        <v>28</v>
      </c>
      <c r="F14" s="11">
        <v>3.4</v>
      </c>
      <c r="G14" s="12"/>
      <c r="H14" s="12"/>
      <c r="I14" s="11" t="s">
        <v>29</v>
      </c>
      <c r="J14" s="12"/>
      <c r="K14" s="12"/>
      <c r="L14" s="12"/>
      <c r="M14" s="11" t="s">
        <v>52</v>
      </c>
      <c r="N14" s="11" t="s">
        <v>53</v>
      </c>
      <c r="O14" s="14" t="s">
        <v>54</v>
      </c>
    </row>
    <row r="15" spans="3:15" ht="24" thickBot="1" x14ac:dyDescent="0.3">
      <c r="C15" s="9" t="s">
        <v>55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9" t="s">
        <v>56</v>
      </c>
    </row>
    <row r="16" spans="3:15" ht="33.75" x14ac:dyDescent="0.25">
      <c r="C16" s="23" t="s">
        <v>4</v>
      </c>
      <c r="D16" s="23">
        <v>3</v>
      </c>
      <c r="E16" s="23" t="s">
        <v>41</v>
      </c>
      <c r="F16" s="23">
        <v>3.4</v>
      </c>
      <c r="G16" s="25"/>
      <c r="H16" s="25"/>
      <c r="I16" s="23" t="s">
        <v>32</v>
      </c>
      <c r="J16" s="23" t="s">
        <v>57</v>
      </c>
      <c r="K16" s="23" t="s">
        <v>58</v>
      </c>
      <c r="L16" s="15"/>
      <c r="M16" s="23" t="s">
        <v>59</v>
      </c>
      <c r="N16" s="23" t="s">
        <v>60</v>
      </c>
      <c r="O16" s="15" t="s">
        <v>61</v>
      </c>
    </row>
    <row r="17" spans="3:19" ht="23.25" thickBot="1" x14ac:dyDescent="0.3">
      <c r="C17" s="24"/>
      <c r="D17" s="24"/>
      <c r="E17" s="24"/>
      <c r="F17" s="24"/>
      <c r="G17" s="26"/>
      <c r="H17" s="26"/>
      <c r="I17" s="24"/>
      <c r="J17" s="24"/>
      <c r="K17" s="24"/>
      <c r="L17" s="16"/>
      <c r="M17" s="24"/>
      <c r="N17" s="24"/>
      <c r="O17" s="16" t="s">
        <v>62</v>
      </c>
    </row>
    <row r="18" spans="3:19" ht="24" thickBot="1" x14ac:dyDescent="0.3">
      <c r="C18" s="9" t="s">
        <v>63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7" t="s">
        <v>56</v>
      </c>
    </row>
    <row r="19" spans="3:19" ht="24" thickBot="1" x14ac:dyDescent="0.3">
      <c r="C19" s="11" t="s">
        <v>64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8" t="s">
        <v>56</v>
      </c>
    </row>
    <row r="20" spans="3:19" ht="24" thickBot="1" x14ac:dyDescent="0.3">
      <c r="C20" s="9" t="s">
        <v>65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7" t="s">
        <v>66</v>
      </c>
    </row>
    <row r="21" spans="3:19" ht="24" thickBot="1" x14ac:dyDescent="0.3">
      <c r="C21" s="11" t="s">
        <v>67</v>
      </c>
      <c r="D21" s="11">
        <v>3</v>
      </c>
      <c r="E21" s="11" t="s">
        <v>28</v>
      </c>
      <c r="F21" s="11">
        <v>3.4</v>
      </c>
      <c r="G21" s="12">
        <v>0.2</v>
      </c>
      <c r="H21" s="12"/>
      <c r="I21" s="11" t="s">
        <v>69</v>
      </c>
      <c r="J21" s="12"/>
      <c r="K21" s="27">
        <v>5</v>
      </c>
      <c r="L21" s="12"/>
      <c r="M21" s="11"/>
      <c r="N21" s="11">
        <v>5.47</v>
      </c>
      <c r="O21" s="14" t="s">
        <v>68</v>
      </c>
      <c r="R21">
        <f>N21/S21/1000</f>
        <v>37.635708105723708</v>
      </c>
      <c r="S21">
        <f>1/4*PI()*0.0073775^2*3.4</f>
        <v>1.4534069571998066E-4</v>
      </c>
    </row>
  </sheetData>
  <mergeCells count="30">
    <mergeCell ref="J16:J17"/>
    <mergeCell ref="K16:K17"/>
    <mergeCell ref="M16:M17"/>
    <mergeCell ref="N16:N17"/>
    <mergeCell ref="M7:M8"/>
    <mergeCell ref="N7:N8"/>
    <mergeCell ref="O7:O8"/>
    <mergeCell ref="C16:C17"/>
    <mergeCell ref="D16:D17"/>
    <mergeCell ref="E16:E17"/>
    <mergeCell ref="F16:F17"/>
    <mergeCell ref="G16:G17"/>
    <mergeCell ref="H16:H17"/>
    <mergeCell ref="I16:I17"/>
    <mergeCell ref="J5:J6"/>
    <mergeCell ref="O5:O6"/>
    <mergeCell ref="C7:C8"/>
    <mergeCell ref="D7:D8"/>
    <mergeCell ref="E7:E8"/>
    <mergeCell ref="F7:F8"/>
    <mergeCell ref="G7:G8"/>
    <mergeCell ref="H7:H8"/>
    <mergeCell ref="I7:I8"/>
    <mergeCell ref="K7:K8"/>
    <mergeCell ref="C5:C6"/>
    <mergeCell ref="D5:D6"/>
    <mergeCell ref="E5:E6"/>
    <mergeCell ref="F5:F6"/>
    <mergeCell ref="G5:G6"/>
    <mergeCell ref="H5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Winandy, Eric [CLIMATE/AAC]</dc:creator>
  <cp:lastModifiedBy>Winandy, Eric [CLIMATE/AAC]</cp:lastModifiedBy>
  <dcterms:created xsi:type="dcterms:W3CDTF">2017-07-07T15:19:21Z</dcterms:created>
  <dcterms:modified xsi:type="dcterms:W3CDTF">2017-08-21T14:56:00Z</dcterms:modified>
</cp:coreProperties>
</file>