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писок облигаций" sheetId="1" r:id="rId4"/>
    <sheet state="visible" name="Курсы" sheetId="2" r:id="rId5"/>
    <sheet state="visible" name="Лист1" sheetId="3" r:id="rId6"/>
  </sheets>
  <definedNames/>
  <calcPr/>
  <extLst>
    <ext uri="GoogleSheetsCustomDataVersion1">
      <go:sheetsCustomData xmlns:go="http://customooxmlschemas.google.com/" r:id="rId7" roundtripDataSignature="AMtx7mhTz2hJ0r1NqTaqqmxN8kJqrGFfVg=="/>
    </ext>
  </extLst>
</workbook>
</file>

<file path=xl/sharedStrings.xml><?xml version="1.0" encoding="utf-8"?>
<sst xmlns="http://schemas.openxmlformats.org/spreadsheetml/2006/main" count="1379" uniqueCount="38">
  <si>
    <t>Дата расчета:</t>
  </si>
  <si>
    <t>Суммарная прибыль без учета даты расчета, дисконт-фактора и вероятности дефолта:</t>
  </si>
  <si>
    <t>Суммарная прибыль с учетом даты расчета, дисконт-фактора и вероятности дефолта:</t>
  </si>
  <si>
    <t>Дисконт-фактор:</t>
  </si>
  <si>
    <t>USD</t>
  </si>
  <si>
    <t>EUR</t>
  </si>
  <si>
    <t>YEN</t>
  </si>
  <si>
    <t>RUR</t>
  </si>
  <si>
    <t>Вероятности дефолта:</t>
  </si>
  <si>
    <t>id_oblig</t>
  </si>
  <si>
    <t>length_month</t>
  </si>
  <si>
    <t>interest_rate</t>
  </si>
  <si>
    <t>issue_date</t>
  </si>
  <si>
    <t>until</t>
  </si>
  <si>
    <t>name_oblig</t>
  </si>
  <si>
    <t>currency</t>
  </si>
  <si>
    <t>nominal_value</t>
  </si>
  <si>
    <t>Итого</t>
  </si>
  <si>
    <t>Asia</t>
  </si>
  <si>
    <t>Corp</t>
  </si>
  <si>
    <t>C</t>
  </si>
  <si>
    <t>AA</t>
  </si>
  <si>
    <t>RTS</t>
  </si>
  <si>
    <t>IBM</t>
  </si>
  <si>
    <t>Итого:</t>
  </si>
  <si>
    <t>Суммарная прибыль без учета дата расчета, дисконт-фактора и вероятности дефолта:</t>
  </si>
  <si>
    <t>date</t>
  </si>
  <si>
    <t>exchange_rate_usd</t>
  </si>
  <si>
    <t>exchange_rate_euro</t>
  </si>
  <si>
    <t>exchange_rate_yen</t>
  </si>
  <si>
    <t>exchange_rate_rur</t>
  </si>
  <si>
    <t>id</t>
  </si>
  <si>
    <t>Прогноз:</t>
  </si>
  <si>
    <t>Вероятность</t>
  </si>
  <si>
    <t>Доход</t>
  </si>
  <si>
    <t>Потери</t>
  </si>
  <si>
    <t>Дисконт-фактор</t>
  </si>
  <si>
    <t>Прибыль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</si>
</sst>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dd.MM.yyyy"/>
  </numFmts>
  <fonts count="8">
    <font>
      <sz val="11.0"/>
      <color rgb="FF000000"/>
      <name val="Arial"/>
    </font>
    <font>
      <b/>
      <color theme="1"/>
      <name val="Calibri"/>
    </font>
    <font>
      <color theme="1"/>
      <name val="Calibri"/>
    </font>
    <font/>
    <font>
      <sz val="11.0"/>
      <color rgb="FF000000"/>
      <name val="Calibri"/>
    </font>
    <font>
      <b/>
      <sz val="11.0"/>
      <color rgb="FF000000"/>
      <name val="Calibri"/>
    </font>
    <font>
      <sz val="11.0"/>
      <color rgb="FF000000"/>
      <name val="Inconsolata"/>
    </font>
    <font>
      <name val="&quot;Helvetica Neue&quot;"/>
    </font>
  </fonts>
  <fills count="2">
    <fill>
      <patternFill patternType="none"/>
    </fill>
    <fill>
      <patternFill patternType="lightGray"/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1" numFmtId="0" xfId="0" applyAlignment="1" applyFont="1">
      <alignment horizontal="left" readingOrder="0" shrinkToFit="0" wrapText="1"/>
    </xf>
    <xf borderId="0" fillId="0" fontId="1" numFmtId="2" xfId="0" applyAlignment="1" applyFont="1" applyNumberFormat="1">
      <alignment horizontal="center" vertical="center"/>
    </xf>
    <xf borderId="0" fillId="0" fontId="1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4" numFmtId="2" xfId="0" applyFont="1" applyNumberFormat="1"/>
    <xf borderId="0" fillId="0" fontId="1" numFmtId="0" xfId="0" applyFont="1"/>
    <xf borderId="0" fillId="0" fontId="2" numFmtId="0" xfId="0" applyAlignment="1" applyFont="1">
      <alignment readingOrder="0"/>
    </xf>
    <xf borderId="1" fillId="0" fontId="1" numFmtId="0" xfId="0" applyBorder="1" applyFont="1"/>
    <xf borderId="2" fillId="0" fontId="1" numFmtId="0" xfId="0" applyBorder="1" applyFont="1"/>
    <xf borderId="2" fillId="0" fontId="1" numFmtId="165" xfId="0" applyBorder="1" applyFont="1" applyNumberFormat="1"/>
    <xf borderId="3" fillId="0" fontId="1" numFmtId="0" xfId="0" applyBorder="1" applyFont="1"/>
    <xf borderId="4" fillId="0" fontId="5" numFmtId="2" xfId="0" applyAlignment="1" applyBorder="1" applyFont="1" applyNumberFormat="1">
      <alignment readingOrder="0"/>
    </xf>
    <xf borderId="5" fillId="0" fontId="2" numFmtId="0" xfId="0" applyBorder="1" applyFont="1"/>
    <xf borderId="0" fillId="0" fontId="2" numFmtId="0" xfId="0" applyFont="1"/>
    <xf borderId="0" fillId="0" fontId="4" numFmtId="165" xfId="0" applyFont="1" applyNumberFormat="1"/>
    <xf borderId="6" fillId="0" fontId="2" numFmtId="0" xfId="0" applyBorder="1" applyFont="1"/>
    <xf borderId="6" fillId="0" fontId="4" numFmtId="2" xfId="0" applyBorder="1" applyFont="1" applyNumberFormat="1"/>
    <xf borderId="7" fillId="0" fontId="2" numFmtId="0" xfId="0" applyBorder="1" applyFont="1"/>
    <xf borderId="8" fillId="0" fontId="2" numFmtId="0" xfId="0" applyBorder="1" applyFont="1"/>
    <xf borderId="8" fillId="0" fontId="4" numFmtId="165" xfId="0" applyBorder="1" applyFont="1" applyNumberFormat="1"/>
    <xf borderId="9" fillId="0" fontId="2" numFmtId="0" xfId="0" applyBorder="1" applyFont="1"/>
    <xf borderId="8" fillId="0" fontId="4" numFmtId="2" xfId="0" applyBorder="1" applyFont="1" applyNumberFormat="1"/>
    <xf borderId="9" fillId="0" fontId="4" numFmtId="2" xfId="0" applyBorder="1" applyFont="1" applyNumberFormat="1"/>
    <xf borderId="0" fillId="0" fontId="2" numFmtId="165" xfId="0" applyFont="1" applyNumberFormat="1"/>
    <xf borderId="1" fillId="0" fontId="2" numFmtId="0" xfId="0" applyAlignment="1" applyBorder="1" applyFont="1">
      <alignment readingOrder="0"/>
    </xf>
    <xf borderId="2" fillId="0" fontId="2" numFmtId="2" xfId="0" applyBorder="1" applyFont="1" applyNumberFormat="1"/>
    <xf borderId="4" fillId="0" fontId="1" numFmtId="2" xfId="0" applyBorder="1" applyFont="1" applyNumberFormat="1"/>
    <xf borderId="0" fillId="0" fontId="6" numFmtId="0" xfId="0" applyAlignment="1" applyFont="1">
      <alignment horizontal="left" readingOrder="0"/>
    </xf>
    <xf borderId="8" fillId="0" fontId="2" numFmtId="0" xfId="0" applyAlignment="1" applyBorder="1" applyFont="1">
      <alignment readingOrder="0"/>
    </xf>
    <xf borderId="10" fillId="0" fontId="2" numFmtId="164" xfId="0" applyAlignment="1" applyBorder="1" applyFont="1" applyNumberFormat="1">
      <alignment readingOrder="0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Прогноз курса доллара к рублю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1"/>
          </c:trendline>
          <c:val>
            <c:numRef>
              <c:f>'Курсы'!$I$2:$I$1980</c:f>
              <c:numCache/>
            </c:numRef>
          </c:val>
          <c:smooth val="0"/>
        </c:ser>
        <c:axId val="1670829097"/>
        <c:axId val="510701299"/>
      </c:lineChart>
      <c:catAx>
        <c:axId val="16708290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0701299"/>
      </c:catAx>
      <c:valAx>
        <c:axId val="5107012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руб.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08290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Прогноз курса евро к рублю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1"/>
          </c:trendline>
          <c:val>
            <c:numRef>
              <c:f>'Курсы'!$J$2:$J$1980</c:f>
              <c:numCache/>
            </c:numRef>
          </c:val>
          <c:smooth val="0"/>
        </c:ser>
        <c:axId val="2129223281"/>
        <c:axId val="1367725947"/>
      </c:lineChart>
      <c:catAx>
        <c:axId val="21292232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7725947"/>
      </c:catAx>
      <c:valAx>
        <c:axId val="13677259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руб.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92232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Прогноз курса иены к рублю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1"/>
          </c:trendline>
          <c:val>
            <c:numRef>
              <c:f>'Курсы'!$K$2:$K$1980</c:f>
              <c:numCache/>
            </c:numRef>
          </c:val>
          <c:smooth val="0"/>
        </c:ser>
        <c:axId val="1279829742"/>
        <c:axId val="1451832158"/>
      </c:lineChart>
      <c:catAx>
        <c:axId val="12798297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1832158"/>
      </c:catAx>
      <c:valAx>
        <c:axId val="14518321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руб.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98297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Прогноз курса рубля к рублю :)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val>
            <c:numRef>
              <c:f>'Курсы'!$L$2:$L$1980</c:f>
              <c:numCache/>
            </c:numRef>
          </c:val>
          <c:smooth val="0"/>
        </c:ser>
        <c:axId val="218428861"/>
        <c:axId val="1550983809"/>
      </c:lineChart>
      <c:catAx>
        <c:axId val="2184288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0983809"/>
      </c:catAx>
      <c:valAx>
        <c:axId val="15509838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руб.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84288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Неполученная прибыль при увеличении вероятности дефолта доллара, руб.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'Лист1'!$C$4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'Лист1'!$A$5:$A$16</c:f>
            </c:strRef>
          </c:cat>
          <c:val>
            <c:numRef>
              <c:f>'Лист1'!$C$5:$C$16</c:f>
              <c:numCache/>
            </c:numRef>
          </c:val>
          <c:smooth val="0"/>
        </c:ser>
        <c:axId val="1061529398"/>
        <c:axId val="1384073133"/>
      </c:lineChart>
      <c:catAx>
        <c:axId val="10615293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Вероятность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4073133"/>
      </c:catAx>
      <c:valAx>
        <c:axId val="13840731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15293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Прибыль относительно параметра "Дисконт-фактор"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'Лист1'!$B$30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'Лист1'!$A$31:$A$41</c:f>
            </c:strRef>
          </c:cat>
          <c:val>
            <c:numRef>
              <c:f>'Лист1'!$B$31:$B$41</c:f>
              <c:numCache/>
            </c:numRef>
          </c:val>
          <c:smooth val="0"/>
        </c:ser>
        <c:axId val="1965380951"/>
        <c:axId val="1493686455"/>
      </c:lineChart>
      <c:catAx>
        <c:axId val="1965380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Дисконт-фактор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3686455"/>
      </c:catAx>
      <c:valAx>
        <c:axId val="14936864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Прибыль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53809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Прибыль и Потери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'Лист1'!$B$30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'Лист1'!$A$31:$A$41</c:f>
            </c:strRef>
          </c:cat>
          <c:val>
            <c:numRef>
              <c:f>'Лист1'!$B$31:$B$41</c:f>
              <c:numCache/>
            </c:numRef>
          </c:val>
          <c:smooth val="0"/>
        </c:ser>
        <c:ser>
          <c:idx val="1"/>
          <c:order val="1"/>
          <c:tx>
            <c:strRef>
              <c:f>'Лист1'!$C$30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'Лист1'!$A$31:$A$41</c:f>
            </c:strRef>
          </c:cat>
          <c:val>
            <c:numRef>
              <c:f>'Лист1'!$C$31:$C$41</c:f>
              <c:numCache/>
            </c:numRef>
          </c:val>
          <c:smooth val="0"/>
        </c:ser>
        <c:axId val="1235601021"/>
        <c:axId val="2001091806"/>
      </c:lineChart>
      <c:catAx>
        <c:axId val="12356010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Дисконт-фактор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1091806"/>
      </c:catAx>
      <c:valAx>
        <c:axId val="20010918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56010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419100</xdr:colOff>
      <xdr:row>946</xdr:row>
      <xdr:rowOff>28575</xdr:rowOff>
    </xdr:from>
    <xdr:ext cx="5715000" cy="3533775"/>
    <xdr:graphicFrame>
      <xdr:nvGraphicFramePr>
        <xdr:cNvPr id="1447732017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419100</xdr:colOff>
      <xdr:row>964</xdr:row>
      <xdr:rowOff>76200</xdr:rowOff>
    </xdr:from>
    <xdr:ext cx="5715000" cy="3533775"/>
    <xdr:graphicFrame>
      <xdr:nvGraphicFramePr>
        <xdr:cNvPr id="257657469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419100</xdr:colOff>
      <xdr:row>982</xdr:row>
      <xdr:rowOff>123825</xdr:rowOff>
    </xdr:from>
    <xdr:ext cx="5715000" cy="3533775"/>
    <xdr:graphicFrame>
      <xdr:nvGraphicFramePr>
        <xdr:cNvPr id="1068577457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419100</xdr:colOff>
      <xdr:row>1001</xdr:row>
      <xdr:rowOff>57150</xdr:rowOff>
    </xdr:from>
    <xdr:ext cx="5715000" cy="3533775"/>
    <xdr:graphicFrame>
      <xdr:nvGraphicFramePr>
        <xdr:cNvPr id="743522600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819150</xdr:colOff>
      <xdr:row>0</xdr:row>
      <xdr:rowOff>0</xdr:rowOff>
    </xdr:from>
    <xdr:ext cx="7343775" cy="4543425"/>
    <xdr:graphicFrame>
      <xdr:nvGraphicFramePr>
        <xdr:cNvPr id="113984802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190500</xdr:colOff>
      <xdr:row>10</xdr:row>
      <xdr:rowOff>76200</xdr:rowOff>
    </xdr:from>
    <xdr:ext cx="5715000" cy="3533775"/>
    <xdr:graphicFrame>
      <xdr:nvGraphicFramePr>
        <xdr:cNvPr id="546303822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828675</xdr:colOff>
      <xdr:row>12</xdr:row>
      <xdr:rowOff>171450</xdr:rowOff>
    </xdr:from>
    <xdr:ext cx="9477375" cy="5857875"/>
    <xdr:graphicFrame>
      <xdr:nvGraphicFramePr>
        <xdr:cNvPr id="493871125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15.25"/>
    <col customWidth="1" min="3" max="3" width="13.88"/>
    <col customWidth="1" min="4" max="5" width="9.5"/>
    <col customWidth="1" min="6" max="6" width="10.0"/>
    <col customWidth="1" min="7" max="7" width="7.75"/>
    <col customWidth="1" min="8" max="8" width="14.38"/>
    <col customWidth="1" min="9" max="9" width="12.88"/>
    <col customWidth="1" min="10" max="10" width="11.88"/>
    <col customWidth="1" min="11" max="11" width="12.88"/>
    <col customWidth="1" min="12" max="21" width="11.88"/>
    <col customWidth="1" min="22" max="43" width="11.0"/>
    <col customWidth="1" min="44" max="44" width="10.0"/>
    <col customWidth="1" min="45" max="45" width="12.88"/>
  </cols>
  <sheetData>
    <row r="1">
      <c r="A1" s="1" t="s">
        <v>0</v>
      </c>
      <c r="C1" s="2">
        <v>44105.0</v>
      </c>
      <c r="I1" s="3" t="s">
        <v>1</v>
      </c>
      <c r="K1" s="4">
        <f>$AS$338</f>
        <v>2834601060</v>
      </c>
      <c r="N1" s="5" t="s">
        <v>2</v>
      </c>
      <c r="P1" s="4">
        <f>AS682</f>
        <v>1694411379</v>
      </c>
    </row>
    <row r="2">
      <c r="A2" s="1" t="s">
        <v>3</v>
      </c>
      <c r="C2" s="6">
        <v>0.1</v>
      </c>
      <c r="AS2" s="7"/>
    </row>
    <row r="3">
      <c r="A3" s="8"/>
      <c r="B3" s="8"/>
      <c r="C3" s="1" t="s">
        <v>4</v>
      </c>
      <c r="D3" s="1" t="s">
        <v>5</v>
      </c>
      <c r="E3" s="1" t="s">
        <v>6</v>
      </c>
      <c r="F3" s="1" t="s">
        <v>7</v>
      </c>
      <c r="AS3" s="7"/>
    </row>
    <row r="4">
      <c r="A4" s="1" t="s">
        <v>8</v>
      </c>
      <c r="C4" s="6">
        <v>0.005</v>
      </c>
      <c r="D4" s="6">
        <v>0.005</v>
      </c>
      <c r="E4" s="9">
        <v>5.0E-4</v>
      </c>
      <c r="F4" s="9">
        <v>0.007</v>
      </c>
      <c r="AS4" s="7"/>
    </row>
    <row r="5">
      <c r="AS5" s="7"/>
    </row>
    <row r="6">
      <c r="A6" s="10" t="s">
        <v>9</v>
      </c>
      <c r="B6" s="11" t="s">
        <v>10</v>
      </c>
      <c r="C6" s="11" t="s">
        <v>11</v>
      </c>
      <c r="D6" s="12" t="s">
        <v>12</v>
      </c>
      <c r="E6" s="12" t="s">
        <v>13</v>
      </c>
      <c r="F6" s="11" t="s">
        <v>14</v>
      </c>
      <c r="G6" s="11" t="s">
        <v>15</v>
      </c>
      <c r="H6" s="13" t="s">
        <v>16</v>
      </c>
      <c r="I6" s="11">
        <v>1.0</v>
      </c>
      <c r="J6" s="11">
        <v>2.0</v>
      </c>
      <c r="K6" s="11">
        <v>3.0</v>
      </c>
      <c r="L6" s="11">
        <v>4.0</v>
      </c>
      <c r="M6" s="11">
        <v>5.0</v>
      </c>
      <c r="N6" s="11">
        <v>6.0</v>
      </c>
      <c r="O6" s="11">
        <v>7.0</v>
      </c>
      <c r="P6" s="11">
        <v>8.0</v>
      </c>
      <c r="Q6" s="11">
        <v>9.0</v>
      </c>
      <c r="R6" s="11">
        <v>10.0</v>
      </c>
      <c r="S6" s="11">
        <v>11.0</v>
      </c>
      <c r="T6" s="11">
        <v>12.0</v>
      </c>
      <c r="U6" s="11">
        <v>13.0</v>
      </c>
      <c r="V6" s="11">
        <v>14.0</v>
      </c>
      <c r="W6" s="11">
        <v>15.0</v>
      </c>
      <c r="X6" s="11">
        <v>16.0</v>
      </c>
      <c r="Y6" s="11">
        <v>17.0</v>
      </c>
      <c r="Z6" s="11">
        <v>18.0</v>
      </c>
      <c r="AA6" s="11">
        <v>19.0</v>
      </c>
      <c r="AB6" s="11">
        <v>20.0</v>
      </c>
      <c r="AC6" s="11">
        <v>21.0</v>
      </c>
      <c r="AD6" s="11">
        <v>22.0</v>
      </c>
      <c r="AE6" s="11">
        <v>23.0</v>
      </c>
      <c r="AF6" s="11">
        <v>24.0</v>
      </c>
      <c r="AG6" s="11">
        <v>25.0</v>
      </c>
      <c r="AH6" s="11">
        <v>26.0</v>
      </c>
      <c r="AI6" s="11">
        <v>27.0</v>
      </c>
      <c r="AJ6" s="11">
        <v>28.0</v>
      </c>
      <c r="AK6" s="11">
        <v>29.0</v>
      </c>
      <c r="AL6" s="11">
        <v>30.0</v>
      </c>
      <c r="AM6" s="11">
        <v>31.0</v>
      </c>
      <c r="AN6" s="11">
        <v>32.0</v>
      </c>
      <c r="AO6" s="11">
        <v>33.0</v>
      </c>
      <c r="AP6" s="11">
        <v>34.0</v>
      </c>
      <c r="AQ6" s="11">
        <v>35.0</v>
      </c>
      <c r="AR6" s="13">
        <v>36.0</v>
      </c>
      <c r="AS6" s="14" t="s">
        <v>17</v>
      </c>
    </row>
    <row r="7">
      <c r="A7" s="15">
        <v>335.0</v>
      </c>
      <c r="B7" s="16">
        <v>21.0</v>
      </c>
      <c r="C7" s="16">
        <v>0.00790513444029602</v>
      </c>
      <c r="D7" s="17">
        <v>43469.0</v>
      </c>
      <c r="E7" s="17">
        <f t="shared" ref="E7:E337" si="1">EDATE(D7,B7)</f>
        <v>44108</v>
      </c>
      <c r="F7" s="16" t="s">
        <v>18</v>
      </c>
      <c r="G7" s="16" t="s">
        <v>4</v>
      </c>
      <c r="H7" s="18">
        <v>250000.0</v>
      </c>
      <c r="I7" s="7">
        <f>if(I$6&lt;=$B7,vlookup(EDATE($D7,I$6),'Курсы'!$H$2:$L$1980,if($G7="USD",2,if($G7="EUR",3,if($G7="YEN",4,5))))*$H7*$C7,0)</f>
        <v>129762.9795</v>
      </c>
      <c r="J7" s="7">
        <f>if(J$6&lt;=$B7,vlookup(EDATE($D7,J$6),'Курсы'!$H$2:$L$1980,if($G7="USD",2,if($G7="EUR",3,if($G7="YEN",4,5))))*$H7*$C7,0)</f>
        <v>130068.1177</v>
      </c>
      <c r="K7" s="7">
        <f>if(K$6&lt;=$B7,vlookup(EDATE($D7,K$6),'Курсы'!$H$2:$L$1980,if($G7="USD",2,if($G7="EUR",3,if($G7="YEN",4,5))))*$H7*$C7,0)</f>
        <v>128782.3475</v>
      </c>
      <c r="L7" s="7">
        <f>if(L$6&lt;=$B7,vlookup(EDATE($D7,L$6),'Курсы'!$H$2:$L$1980,if($G7="USD",2,if($G7="EUR",3,if($G7="YEN",4,5))))*$H7*$C7,0)</f>
        <v>127729.9765</v>
      </c>
      <c r="M7" s="7">
        <f>if(M$6&lt;=$B7,vlookup(EDATE($D7,M$6),'Курсы'!$H$2:$L$1980,if($G7="USD",2,if($G7="EUR",3,if($G7="YEN",4,5))))*$H7*$C7,0)</f>
        <v>129554.6792</v>
      </c>
      <c r="N7" s="7">
        <f>if(N$6&lt;=$B7,vlookup(EDATE($D7,N$6),'Курсы'!$H$2:$L$1980,if($G7="USD",2,if($G7="EUR",3,if($G7="YEN",4,5))))*$H7*$C7,0)</f>
        <v>125484.3255</v>
      </c>
      <c r="O7" s="7">
        <f>if(O$6&lt;=$B7,vlookup(EDATE($D7,O$6),'Курсы'!$H$2:$L$1980,if($G7="USD",2,if($G7="EUR",3,if($G7="YEN",4,5))))*$H7*$C7,0)</f>
        <v>127751.518</v>
      </c>
      <c r="P7" s="7">
        <f>if(P$6&lt;=$B7,vlookup(EDATE($D7,P$6),'Курсы'!$H$2:$L$1980,if($G7="USD",2,if($G7="EUR",3,if($G7="YEN",4,5))))*$H7*$C7,0)</f>
        <v>132227.6028</v>
      </c>
      <c r="Q7" s="7">
        <f>if(Q$6&lt;=$B7,vlookup(EDATE($D7,Q$6),'Курсы'!$H$2:$L$1980,if($G7="USD",2,if($G7="EUR",3,if($G7="YEN",4,5))))*$H7*$C7,0)</f>
        <v>128717.7231</v>
      </c>
      <c r="R7" s="7">
        <f>if(R$6&lt;=$B7,vlookup(EDATE($D7,R$6),'Курсы'!$H$2:$L$1980,if($G7="USD",2,if($G7="EUR",3,if($G7="YEN",4,5))))*$H7*$C7,0)</f>
        <v>126544.6016</v>
      </c>
      <c r="S7" s="7">
        <f>if(S$6&lt;=$B7,vlookup(EDATE($D7,S$6),'Курсы'!$H$2:$L$1980,if($G7="USD",2,if($G7="EUR",3,if($G7="YEN",4,5))))*$H7*$C7,0)</f>
        <v>126759.0284</v>
      </c>
      <c r="T7" s="7">
        <f>if(T$6&lt;=$B7,vlookup(EDATE($D7,T$6),'Курсы'!$H$2:$L$1980,if($G7="USD",2,if($G7="EUR",3,if($G7="YEN",4,5))))*$H7*$C7,0)</f>
        <v>122343.2203</v>
      </c>
      <c r="U7" s="7">
        <f>if(U$6&lt;=$B7,vlookup(EDATE($D7,U$6),'Курсы'!$H$2:$L$1980,if($G7="USD",2,if($G7="EUR",3,if($G7="YEN",4,5))))*$H7*$C7,0)</f>
        <v>126302.5069</v>
      </c>
      <c r="V7" s="7">
        <f>if(V$6&lt;=$B7,vlookup(EDATE($D7,V$6),'Курсы'!$H$2:$L$1980,if($G7="USD",2,if($G7="EUR",3,if($G7="YEN",4,5))))*$H7*$C7,0)</f>
        <v>131311.5953</v>
      </c>
      <c r="W7" s="7">
        <f>if(W$6&lt;=$B7,vlookup(EDATE($D7,W$6),'Курсы'!$H$2:$L$1980,if($G7="USD",2,if($G7="EUR",3,if($G7="YEN",4,5))))*$H7*$C7,0)</f>
        <v>153621.4657</v>
      </c>
      <c r="X7" s="7">
        <f>if(X$6&lt;=$B7,vlookup(EDATE($D7,X$6),'Курсы'!$H$2:$L$1980,if($G7="USD",2,if($G7="EUR",3,if($G7="YEN",4,5))))*$H7*$C7,0)</f>
        <v>143727.7947</v>
      </c>
      <c r="Y7" s="7">
        <f>if(Y$6&lt;=$B7,vlookup(EDATE($D7,Y$6),'Курсы'!$H$2:$L$1980,if($G7="USD",2,if($G7="EUR",3,if($G7="YEN",4,5))))*$H7*$C7,0)</f>
        <v>135061.7911</v>
      </c>
      <c r="Z7" s="7">
        <f>if(Z$6&lt;=$B7,vlookup(EDATE($D7,Z$6),'Курсы'!$H$2:$L$1980,if($G7="USD",2,if($G7="EUR",3,if($G7="YEN",4,5))))*$H7*$C7,0)</f>
        <v>139327.7969</v>
      </c>
      <c r="AA7" s="7">
        <f>if(AA$6&lt;=$B7,vlookup(EDATE($D7,AA$6),'Курсы'!$H$2:$L$1980,if($G7="USD",2,if($G7="EUR",3,if($G7="YEN",4,5))))*$H7*$C7,0)</f>
        <v>146558.4257</v>
      </c>
      <c r="AB7" s="7">
        <f>if(AB$6&lt;=$B7,vlookup(EDATE($D7,AB$6),'Курсы'!$H$2:$L$1980,if($G7="USD",2,if($G7="EUR",3,if($G7="YEN",4,5))))*$H7*$C7,0)</f>
        <v>149146.1715</v>
      </c>
      <c r="AC7" s="7">
        <f>if(AC$6&lt;=$B7,vlookup(EDATE($D7,AC$6),'Курсы'!$H$2:$L$1980,if($G7="USD",2,if($G7="EUR",3,if($G7="YEN",4,5))))*$H7*$C7,0)</f>
        <v>154330.9515</v>
      </c>
      <c r="AD7" s="7">
        <f>if(AD$6&lt;=$B7,vlookup(EDATE($D7,AD$6),'Курсы'!$H$2:$L$1980,if($G7="USD",2,if($G7="EUR",3,if($G7="YEN",4,5))))*$H7*$C7,0)</f>
        <v>0</v>
      </c>
      <c r="AE7" s="7">
        <f>if(AE$6&lt;=$B7,vlookup(EDATE($D7,AE$6),'Курсы'!$H$2:$L$1980,if($G7="USD",2,if($G7="EUR",3,if($G7="YEN",4,5))))*$H7*$C7,0)</f>
        <v>0</v>
      </c>
      <c r="AF7" s="7">
        <f>if(AF$6&lt;=$B7,vlookup(EDATE($D7,AF$6),'Курсы'!$H$2:$L$1980,if($G7="USD",2,if($G7="EUR",3,if($G7="YEN",4,5))))*$H7*$C7,0)</f>
        <v>0</v>
      </c>
      <c r="AG7" s="7">
        <f>if(AG$6&lt;=$B7,vlookup(EDATE($D7,AG$6),'Курсы'!$H$2:$L$1980,if($G7="USD",2,if($G7="EUR",3,if($G7="YEN",4,5))))*$H7*$C7,0)</f>
        <v>0</v>
      </c>
      <c r="AH7" s="7">
        <f>if(AH$6&lt;=$B7,vlookup(EDATE($D7,AH$6),'Курсы'!$H$2:$L$1980,if($G7="USD",2,if($G7="EUR",3,if($G7="YEN",4,5))))*$H7*$C7,0)</f>
        <v>0</v>
      </c>
      <c r="AI7" s="7">
        <f>if(AI$6&lt;=$B7,vlookup(EDATE($D7,AI$6),'Курсы'!$H$2:$L$1980,if($G7="USD",2,if($G7="EUR",3,if($G7="YEN",4,5))))*$H7*$C7,0)</f>
        <v>0</v>
      </c>
      <c r="AJ7" s="7">
        <f>if(AJ$6&lt;=$B7,vlookup(EDATE($D7,AJ$6),'Курсы'!$H$2:$L$1980,if($G7="USD",2,if($G7="EUR",3,if($G7="YEN",4,5))))*$H7*$C7,0)</f>
        <v>0</v>
      </c>
      <c r="AK7" s="7">
        <f>if(AK$6&lt;=$B7,vlookup(EDATE($D7,AK$6),'Курсы'!$H$2:$L$1980,if($G7="USD",2,if($G7="EUR",3,if($G7="YEN",4,5))))*$H7*$C7,0)</f>
        <v>0</v>
      </c>
      <c r="AL7" s="7">
        <f>if(AL$6&lt;=$B7,vlookup(EDATE($D7,AL$6),'Курсы'!$H$2:$L$1980,if($G7="USD",2,if($G7="EUR",3,if($G7="YEN",4,5))))*$H7*$C7,0)</f>
        <v>0</v>
      </c>
      <c r="AM7" s="7">
        <f>if(AM$6&lt;=$B7,vlookup(EDATE($D7,AM$6),'Курсы'!$H$2:$L$1980,if($G7="USD",2,if($G7="EUR",3,if($G7="YEN",4,5))))*$H7*$C7,0)</f>
        <v>0</v>
      </c>
      <c r="AN7" s="7">
        <f>if(AN$6&lt;=$B7,vlookup(EDATE($D7,AN$6),'Курсы'!$H$2:$L$1980,if($G7="USD",2,if($G7="EUR",3,if($G7="YEN",4,5))))*$H7*$C7,0)</f>
        <v>0</v>
      </c>
      <c r="AO7" s="7">
        <f>if(AO$6&lt;=$B7,vlookup(EDATE($D7,AO$6),'Курсы'!$H$2:$L$1980,if($G7="USD",2,if($G7="EUR",3,if($G7="YEN",4,5))))*$H7*$C7,0)</f>
        <v>0</v>
      </c>
      <c r="AP7" s="7">
        <f>if(AP$6&lt;=$B7,vlookup(EDATE($D7,AP$6),'Курсы'!$H$2:$L$1980,if($G7="USD",2,if($G7="EUR",3,if($G7="YEN",4,5))))*$H7*$C7,0)</f>
        <v>0</v>
      </c>
      <c r="AQ7" s="7">
        <f>if(AQ$6&lt;=$B7,vlookup(EDATE($D7,AQ$6),'Курсы'!$H$2:$L$1980,if($G7="USD",2,if($G7="EUR",3,if($G7="YEN",4,5))))*$H7*$C7,0)</f>
        <v>0</v>
      </c>
      <c r="AR7" s="19">
        <f>if(AR$6&lt;=$B7,vlookup(EDATE($D7,AR$6),'Курсы'!$H$2:$L$1980,if($G7="USD",2,if($G7="EUR",3,if($G7="YEN",4,5))))*$H7*$C7,0)</f>
        <v>0</v>
      </c>
      <c r="AS7" s="7">
        <f t="shared" ref="AS7:AS337" si="2">SUM(I7:AR7)</f>
        <v>2815114.619</v>
      </c>
    </row>
    <row r="8">
      <c r="A8" s="15">
        <v>47.0</v>
      </c>
      <c r="B8" s="16">
        <v>19.0</v>
      </c>
      <c r="C8" s="16">
        <v>0.0127892858894621</v>
      </c>
      <c r="D8" s="17">
        <v>43472.0</v>
      </c>
      <c r="E8" s="17">
        <f t="shared" si="1"/>
        <v>44050</v>
      </c>
      <c r="F8" s="16" t="s">
        <v>19</v>
      </c>
      <c r="G8" s="16" t="s">
        <v>5</v>
      </c>
      <c r="H8" s="18">
        <v>250000.0</v>
      </c>
      <c r="I8" s="7">
        <f>if(I$6&lt;=$B8,vlookup(EDATE($D8,I$6),'Курсы'!$H$2:$L$1980,if($G8="USD",2,if($G8="EUR",3,if($G8="YEN",4,5))))*$H8*$C8,0)</f>
        <v>239064.6857</v>
      </c>
      <c r="J8" s="7">
        <f>if(J$6&lt;=$B8,vlookup(EDATE($D8,J$6),'Курсы'!$H$2:$L$1980,if($G8="USD",2,if($G8="EUR",3,if($G8="YEN",4,5))))*$H8*$C8,0)</f>
        <v>237931.2352</v>
      </c>
      <c r="K8" s="7">
        <f>if(K$6&lt;=$B8,vlookup(EDATE($D8,K$6),'Курсы'!$H$2:$L$1980,if($G8="USD",2,if($G8="EUR",3,if($G8="YEN",4,5))))*$H8*$C8,0)</f>
        <v>234808.7311</v>
      </c>
      <c r="L8" s="7">
        <f>if(L$6&lt;=$B8,vlookup(EDATE($D8,L$6),'Курсы'!$H$2:$L$1980,if($G8="USD",2,if($G8="EUR",3,if($G8="YEN",4,5))))*$H8*$C8,0)</f>
        <v>233755.8531</v>
      </c>
      <c r="M8" s="7">
        <f>if(M$6&lt;=$B8,vlookup(EDATE($D8,M$6),'Курсы'!$H$2:$L$1980,if($G8="USD",2,if($G8="EUR",3,if($G8="YEN",4,5))))*$H8*$C8,0)</f>
        <v>234270.3021</v>
      </c>
      <c r="N8" s="7">
        <f>if(N$6&lt;=$B8,vlookup(EDATE($D8,N$6),'Курсы'!$H$2:$L$1980,if($G8="USD",2,if($G8="EUR",3,if($G8="YEN",4,5))))*$H8*$C8,0)</f>
        <v>229117.8186</v>
      </c>
      <c r="O8" s="7">
        <f>if(O$6&lt;=$B8,vlookup(EDATE($D8,O$6),'Курсы'!$H$2:$L$1980,if($G8="USD",2,if($G8="EUR",3,if($G8="YEN",4,5))))*$H8*$C8,0)</f>
        <v>233637.872</v>
      </c>
      <c r="P8" s="7">
        <f>if(P$6&lt;=$B8,vlookup(EDATE($D8,P$6),'Курсы'!$H$2:$L$1980,if($G8="USD",2,if($G8="EUR",3,if($G8="YEN",4,5))))*$H8*$C8,0)</f>
        <v>233047.3267</v>
      </c>
      <c r="Q8" s="7">
        <f>if(Q$6&lt;=$B8,vlookup(EDATE($D8,Q$6),'Курсы'!$H$2:$L$1980,if($G8="USD",2,if($G8="EUR",3,if($G8="YEN",4,5))))*$H8*$C8,0)</f>
        <v>228131.7646</v>
      </c>
      <c r="R8" s="7">
        <f>if(R$6&lt;=$B8,vlookup(EDATE($D8,R$6),'Курсы'!$H$2:$L$1980,if($G8="USD",2,if($G8="EUR",3,if($G8="YEN",4,5))))*$H8*$C8,0)</f>
        <v>225187.671</v>
      </c>
      <c r="S8" s="7">
        <f>if(S$6&lt;=$B8,vlookup(EDATE($D8,S$6),'Курсы'!$H$2:$L$1980,if($G8="USD",2,if($G8="EUR",3,if($G8="YEN",4,5))))*$H8*$C8,0)</f>
        <v>226240.549</v>
      </c>
      <c r="T8" s="7">
        <f>if(T$6&lt;=$B8,vlookup(EDATE($D8,T$6),'Курсы'!$H$2:$L$1980,if($G8="USD",2,if($G8="EUR",3,if($G8="YEN",4,5))))*$H8*$C8,0)</f>
        <v>221822.8099</v>
      </c>
      <c r="U8" s="7">
        <f>if(U$6&lt;=$B8,vlookup(EDATE($D8,U$6),'Курсы'!$H$2:$L$1980,if($G8="USD",2,if($G8="EUR",3,if($G8="YEN",4,5))))*$H8*$C8,0)</f>
        <v>220882.7974</v>
      </c>
      <c r="V8" s="7">
        <f>if(V$6&lt;=$B8,vlookup(EDATE($D8,V$6),'Курсы'!$H$2:$L$1980,if($G8="USD",2,if($G8="EUR",3,if($G8="YEN",4,5))))*$H8*$C8,0)</f>
        <v>242492.534</v>
      </c>
      <c r="W8" s="7">
        <f>if(W$6&lt;=$B8,vlookup(EDATE($D8,W$6),'Курсы'!$H$2:$L$1980,if($G8="USD",2,if($G8="EUR",3,if($G8="YEN",4,5))))*$H8*$C8,0)</f>
        <v>264209.3809</v>
      </c>
      <c r="X8" s="7">
        <f>if(X$6&lt;=$B8,vlookup(EDATE($D8,X$6),'Курсы'!$H$2:$L$1980,if($G8="USD",2,if($G8="EUR",3,if($G8="YEN",4,5))))*$H8*$C8,0)</f>
        <v>255976.9176</v>
      </c>
      <c r="Y8" s="7">
        <f>if(Y$6&lt;=$B8,vlookup(EDATE($D8,Y$6),'Курсы'!$H$2:$L$1980,if($G8="USD",2,if($G8="EUR",3,if($G8="YEN",4,5))))*$H8*$C8,0)</f>
        <v>249281.7265</v>
      </c>
      <c r="Z8" s="7">
        <f>if(Z$6&lt;=$B8,vlookup(EDATE($D8,Z$6),'Курсы'!$H$2:$L$1980,if($G8="USD",2,if($G8="EUR",3,if($G8="YEN",4,5))))*$H8*$C8,0)</f>
        <v>257570.1429</v>
      </c>
      <c r="AA8" s="7">
        <f>if(AA$6&lt;=$B8,vlookup(EDATE($D8,AA$6),'Курсы'!$H$2:$L$1980,if($G8="USD",2,if($G8="EUR",3,if($G8="YEN",4,5))))*$H8*$C8,0)</f>
        <v>276944.9518</v>
      </c>
      <c r="AB8" s="7">
        <f>if(AB$6&lt;=$B8,vlookup(EDATE($D8,AB$6),'Курсы'!$H$2:$L$1980,if($G8="USD",2,if($G8="EUR",3,if($G8="YEN",4,5))))*$H8*$C8,0)</f>
        <v>0</v>
      </c>
      <c r="AC8" s="7">
        <f>if(AC$6&lt;=$B8,vlookup(EDATE($D8,AC$6),'Курсы'!$H$2:$L$1980,if($G8="USD",2,if($G8="EUR",3,if($G8="YEN",4,5))))*$H8*$C8,0)</f>
        <v>0</v>
      </c>
      <c r="AD8" s="7">
        <f>if(AD$6&lt;=$B8,vlookup(EDATE($D8,AD$6),'Курсы'!$H$2:$L$1980,if($G8="USD",2,if($G8="EUR",3,if($G8="YEN",4,5))))*$H8*$C8,0)</f>
        <v>0</v>
      </c>
      <c r="AE8" s="7">
        <f>if(AE$6&lt;=$B8,vlookup(EDATE($D8,AE$6),'Курсы'!$H$2:$L$1980,if($G8="USD",2,if($G8="EUR",3,if($G8="YEN",4,5))))*$H8*$C8,0)</f>
        <v>0</v>
      </c>
      <c r="AF8" s="7">
        <f>if(AF$6&lt;=$B8,vlookup(EDATE($D8,AF$6),'Курсы'!$H$2:$L$1980,if($G8="USD",2,if($G8="EUR",3,if($G8="YEN",4,5))))*$H8*$C8,0)</f>
        <v>0</v>
      </c>
      <c r="AG8" s="7">
        <f>if(AG$6&lt;=$B8,vlookup(EDATE($D8,AG$6),'Курсы'!$H$2:$L$1980,if($G8="USD",2,if($G8="EUR",3,if($G8="YEN",4,5))))*$H8*$C8,0)</f>
        <v>0</v>
      </c>
      <c r="AH8" s="7">
        <f>if(AH$6&lt;=$B8,vlookup(EDATE($D8,AH$6),'Курсы'!$H$2:$L$1980,if($G8="USD",2,if($G8="EUR",3,if($G8="YEN",4,5))))*$H8*$C8,0)</f>
        <v>0</v>
      </c>
      <c r="AI8" s="7">
        <f>if(AI$6&lt;=$B8,vlookup(EDATE($D8,AI$6),'Курсы'!$H$2:$L$1980,if($G8="USD",2,if($G8="EUR",3,if($G8="YEN",4,5))))*$H8*$C8,0)</f>
        <v>0</v>
      </c>
      <c r="AJ8" s="7">
        <f>if(AJ$6&lt;=$B8,vlookup(EDATE($D8,AJ$6),'Курсы'!$H$2:$L$1980,if($G8="USD",2,if($G8="EUR",3,if($G8="YEN",4,5))))*$H8*$C8,0)</f>
        <v>0</v>
      </c>
      <c r="AK8" s="7">
        <f>if(AK$6&lt;=$B8,vlookup(EDATE($D8,AK$6),'Курсы'!$H$2:$L$1980,if($G8="USD",2,if($G8="EUR",3,if($G8="YEN",4,5))))*$H8*$C8,0)</f>
        <v>0</v>
      </c>
      <c r="AL8" s="7">
        <f>if(AL$6&lt;=$B8,vlookup(EDATE($D8,AL$6),'Курсы'!$H$2:$L$1980,if($G8="USD",2,if($G8="EUR",3,if($G8="YEN",4,5))))*$H8*$C8,0)</f>
        <v>0</v>
      </c>
      <c r="AM8" s="7">
        <f>if(AM$6&lt;=$B8,vlookup(EDATE($D8,AM$6),'Курсы'!$H$2:$L$1980,if($G8="USD",2,if($G8="EUR",3,if($G8="YEN",4,5))))*$H8*$C8,0)</f>
        <v>0</v>
      </c>
      <c r="AN8" s="7">
        <f>if(AN$6&lt;=$B8,vlookup(EDATE($D8,AN$6),'Курсы'!$H$2:$L$1980,if($G8="USD",2,if($G8="EUR",3,if($G8="YEN",4,5))))*$H8*$C8,0)</f>
        <v>0</v>
      </c>
      <c r="AO8" s="7">
        <f>if(AO$6&lt;=$B8,vlookup(EDATE($D8,AO$6),'Курсы'!$H$2:$L$1980,if($G8="USD",2,if($G8="EUR",3,if($G8="YEN",4,5))))*$H8*$C8,0)</f>
        <v>0</v>
      </c>
      <c r="AP8" s="7">
        <f>if(AP$6&lt;=$B8,vlookup(EDATE($D8,AP$6),'Курсы'!$H$2:$L$1980,if($G8="USD",2,if($G8="EUR",3,if($G8="YEN",4,5))))*$H8*$C8,0)</f>
        <v>0</v>
      </c>
      <c r="AQ8" s="7">
        <f>if(AQ$6&lt;=$B8,vlookup(EDATE($D8,AQ$6),'Курсы'!$H$2:$L$1980,if($G8="USD",2,if($G8="EUR",3,if($G8="YEN",4,5))))*$H8*$C8,0)</f>
        <v>0</v>
      </c>
      <c r="AR8" s="19">
        <f>if(AR$6&lt;=$B8,vlookup(EDATE($D8,AR$6),'Курсы'!$H$2:$L$1980,if($G8="USD",2,if($G8="EUR",3,if($G8="YEN",4,5))))*$H8*$C8,0)</f>
        <v>0</v>
      </c>
      <c r="AS8" s="7">
        <f t="shared" si="2"/>
        <v>4544375.07</v>
      </c>
    </row>
    <row r="9">
      <c r="A9" s="15">
        <v>210.0</v>
      </c>
      <c r="B9" s="16">
        <v>3.0</v>
      </c>
      <c r="C9" s="16">
        <v>0.0568011028661203</v>
      </c>
      <c r="D9" s="17">
        <v>43474.0</v>
      </c>
      <c r="E9" s="17">
        <f t="shared" si="1"/>
        <v>43564</v>
      </c>
      <c r="F9" s="16" t="s">
        <v>20</v>
      </c>
      <c r="G9" s="16" t="s">
        <v>4</v>
      </c>
      <c r="H9" s="18">
        <v>250000.0</v>
      </c>
      <c r="I9" s="7">
        <f>if(I$6&lt;=$B9,vlookup(EDATE($D9,I$6),'Курсы'!$H$2:$L$1980,if($G9="USD",2,if($G9="EUR",3,if($G9="YEN",4,5))))*$H9*$C9,0)</f>
        <v>938109.9746</v>
      </c>
      <c r="J9" s="7">
        <f>if(J$6&lt;=$B9,vlookup(EDATE($D9,J$6),'Курсы'!$H$2:$L$1980,if($G9="USD",2,if($G9="EUR",3,if($G9="YEN",4,5))))*$H9*$C9,0)</f>
        <v>936715.5075</v>
      </c>
      <c r="K9" s="7">
        <f>if(K$6&lt;=$B9,vlookup(EDATE($D9,K$6),'Курсы'!$H$2:$L$1980,if($G9="USD",2,if($G9="EUR",3,if($G9="YEN",4,5))))*$H9*$C9,0)</f>
        <v>927985.178</v>
      </c>
      <c r="L9" s="7">
        <f>if(L$6&lt;=$B9,vlookup(EDATE($D9,L$6),'Курсы'!$H$2:$L$1980,if($G9="USD",2,if($G9="EUR",3,if($G9="YEN",4,5))))*$H9*$C9,0)</f>
        <v>0</v>
      </c>
      <c r="M9" s="7">
        <f>if(M$6&lt;=$B9,vlookup(EDATE($D9,M$6),'Курсы'!$H$2:$L$1980,if($G9="USD",2,if($G9="EUR",3,if($G9="YEN",4,5))))*$H9*$C9,0)</f>
        <v>0</v>
      </c>
      <c r="N9" s="7">
        <f>if(N$6&lt;=$B9,vlookup(EDATE($D9,N$6),'Курсы'!$H$2:$L$1980,if($G9="USD",2,if($G9="EUR",3,if($G9="YEN",4,5))))*$H9*$C9,0)</f>
        <v>0</v>
      </c>
      <c r="O9" s="7">
        <f>if(O$6&lt;=$B9,vlookup(EDATE($D9,O$6),'Курсы'!$H$2:$L$1980,if($G9="USD",2,if($G9="EUR",3,if($G9="YEN",4,5))))*$H9*$C9,0)</f>
        <v>0</v>
      </c>
      <c r="P9" s="7">
        <f>if(P$6&lt;=$B9,vlookup(EDATE($D9,P$6),'Курсы'!$H$2:$L$1980,if($G9="USD",2,if($G9="EUR",3,if($G9="YEN",4,5))))*$H9*$C9,0)</f>
        <v>0</v>
      </c>
      <c r="Q9" s="7">
        <f>if(Q$6&lt;=$B9,vlookup(EDATE($D9,Q$6),'Курсы'!$H$2:$L$1980,if($G9="USD",2,if($G9="EUR",3,if($G9="YEN",4,5))))*$H9*$C9,0)</f>
        <v>0</v>
      </c>
      <c r="R9" s="7">
        <f>if(R$6&lt;=$B9,vlookup(EDATE($D9,R$6),'Курсы'!$H$2:$L$1980,if($G9="USD",2,if($G9="EUR",3,if($G9="YEN",4,5))))*$H9*$C9,0)</f>
        <v>0</v>
      </c>
      <c r="S9" s="7">
        <f>if(S$6&lt;=$B9,vlookup(EDATE($D9,S$6),'Курсы'!$H$2:$L$1980,if($G9="USD",2,if($G9="EUR",3,if($G9="YEN",4,5))))*$H9*$C9,0)</f>
        <v>0</v>
      </c>
      <c r="T9" s="7">
        <f>if(T$6&lt;=$B9,vlookup(EDATE($D9,T$6),'Курсы'!$H$2:$L$1980,if($G9="USD",2,if($G9="EUR",3,if($G9="YEN",4,5))))*$H9*$C9,0)</f>
        <v>0</v>
      </c>
      <c r="U9" s="7">
        <f>if(U$6&lt;=$B9,vlookup(EDATE($D9,U$6),'Курсы'!$H$2:$L$1980,if($G9="USD",2,if($G9="EUR",3,if($G9="YEN",4,5))))*$H9*$C9,0)</f>
        <v>0</v>
      </c>
      <c r="V9" s="7">
        <f>if(V$6&lt;=$B9,vlookup(EDATE($D9,V$6),'Курсы'!$H$2:$L$1980,if($G9="USD",2,if($G9="EUR",3,if($G9="YEN",4,5))))*$H9*$C9,0)</f>
        <v>0</v>
      </c>
      <c r="W9" s="7">
        <f>if(W$6&lt;=$B9,vlookup(EDATE($D9,W$6),'Курсы'!$H$2:$L$1980,if($G9="USD",2,if($G9="EUR",3,if($G9="YEN",4,5))))*$H9*$C9,0)</f>
        <v>0</v>
      </c>
      <c r="X9" s="7">
        <f>if(X$6&lt;=$B9,vlookup(EDATE($D9,X$6),'Курсы'!$H$2:$L$1980,if($G9="USD",2,if($G9="EUR",3,if($G9="YEN",4,5))))*$H9*$C9,0)</f>
        <v>0</v>
      </c>
      <c r="Y9" s="7">
        <f>if(Y$6&lt;=$B9,vlookup(EDATE($D9,Y$6),'Курсы'!$H$2:$L$1980,if($G9="USD",2,if($G9="EUR",3,if($G9="YEN",4,5))))*$H9*$C9,0)</f>
        <v>0</v>
      </c>
      <c r="Z9" s="7">
        <f>if(Z$6&lt;=$B9,vlookup(EDATE($D9,Z$6),'Курсы'!$H$2:$L$1980,if($G9="USD",2,if($G9="EUR",3,if($G9="YEN",4,5))))*$H9*$C9,0)</f>
        <v>0</v>
      </c>
      <c r="AA9" s="7">
        <f>if(AA$6&lt;=$B9,vlookup(EDATE($D9,AA$6),'Курсы'!$H$2:$L$1980,if($G9="USD",2,if($G9="EUR",3,if($G9="YEN",4,5))))*$H9*$C9,0)</f>
        <v>0</v>
      </c>
      <c r="AB9" s="7">
        <f>if(AB$6&lt;=$B9,vlookup(EDATE($D9,AB$6),'Курсы'!$H$2:$L$1980,if($G9="USD",2,if($G9="EUR",3,if($G9="YEN",4,5))))*$H9*$C9,0)</f>
        <v>0</v>
      </c>
      <c r="AC9" s="7">
        <f>if(AC$6&lt;=$B9,vlookup(EDATE($D9,AC$6),'Курсы'!$H$2:$L$1980,if($G9="USD",2,if($G9="EUR",3,if($G9="YEN",4,5))))*$H9*$C9,0)</f>
        <v>0</v>
      </c>
      <c r="AD9" s="7">
        <f>if(AD$6&lt;=$B9,vlookup(EDATE($D9,AD$6),'Курсы'!$H$2:$L$1980,if($G9="USD",2,if($G9="EUR",3,if($G9="YEN",4,5))))*$H9*$C9,0)</f>
        <v>0</v>
      </c>
      <c r="AE9" s="7">
        <f>if(AE$6&lt;=$B9,vlookup(EDATE($D9,AE$6),'Курсы'!$H$2:$L$1980,if($G9="USD",2,if($G9="EUR",3,if($G9="YEN",4,5))))*$H9*$C9,0)</f>
        <v>0</v>
      </c>
      <c r="AF9" s="7">
        <f>if(AF$6&lt;=$B9,vlookup(EDATE($D9,AF$6),'Курсы'!$H$2:$L$1980,if($G9="USD",2,if($G9="EUR",3,if($G9="YEN",4,5))))*$H9*$C9,0)</f>
        <v>0</v>
      </c>
      <c r="AG9" s="7">
        <f>if(AG$6&lt;=$B9,vlookup(EDATE($D9,AG$6),'Курсы'!$H$2:$L$1980,if($G9="USD",2,if($G9="EUR",3,if($G9="YEN",4,5))))*$H9*$C9,0)</f>
        <v>0</v>
      </c>
      <c r="AH9" s="7">
        <f>if(AH$6&lt;=$B9,vlookup(EDATE($D9,AH$6),'Курсы'!$H$2:$L$1980,if($G9="USD",2,if($G9="EUR",3,if($G9="YEN",4,5))))*$H9*$C9,0)</f>
        <v>0</v>
      </c>
      <c r="AI9" s="7">
        <f>if(AI$6&lt;=$B9,vlookup(EDATE($D9,AI$6),'Курсы'!$H$2:$L$1980,if($G9="USD",2,if($G9="EUR",3,if($G9="YEN",4,5))))*$H9*$C9,0)</f>
        <v>0</v>
      </c>
      <c r="AJ9" s="7">
        <f>if(AJ$6&lt;=$B9,vlookup(EDATE($D9,AJ$6),'Курсы'!$H$2:$L$1980,if($G9="USD",2,if($G9="EUR",3,if($G9="YEN",4,5))))*$H9*$C9,0)</f>
        <v>0</v>
      </c>
      <c r="AK9" s="7">
        <f>if(AK$6&lt;=$B9,vlookup(EDATE($D9,AK$6),'Курсы'!$H$2:$L$1980,if($G9="USD",2,if($G9="EUR",3,if($G9="YEN",4,5))))*$H9*$C9,0)</f>
        <v>0</v>
      </c>
      <c r="AL9" s="7">
        <f>if(AL$6&lt;=$B9,vlookup(EDATE($D9,AL$6),'Курсы'!$H$2:$L$1980,if($G9="USD",2,if($G9="EUR",3,if($G9="YEN",4,5))))*$H9*$C9,0)</f>
        <v>0</v>
      </c>
      <c r="AM9" s="7">
        <f>if(AM$6&lt;=$B9,vlookup(EDATE($D9,AM$6),'Курсы'!$H$2:$L$1980,if($G9="USD",2,if($G9="EUR",3,if($G9="YEN",4,5))))*$H9*$C9,0)</f>
        <v>0</v>
      </c>
      <c r="AN9" s="7">
        <f>if(AN$6&lt;=$B9,vlookup(EDATE($D9,AN$6),'Курсы'!$H$2:$L$1980,if($G9="USD",2,if($G9="EUR",3,if($G9="YEN",4,5))))*$H9*$C9,0)</f>
        <v>0</v>
      </c>
      <c r="AO9" s="7">
        <f>if(AO$6&lt;=$B9,vlookup(EDATE($D9,AO$6),'Курсы'!$H$2:$L$1980,if($G9="USD",2,if($G9="EUR",3,if($G9="YEN",4,5))))*$H9*$C9,0)</f>
        <v>0</v>
      </c>
      <c r="AP9" s="7">
        <f>if(AP$6&lt;=$B9,vlookup(EDATE($D9,AP$6),'Курсы'!$H$2:$L$1980,if($G9="USD",2,if($G9="EUR",3,if($G9="YEN",4,5))))*$H9*$C9,0)</f>
        <v>0</v>
      </c>
      <c r="AQ9" s="7">
        <f>if(AQ$6&lt;=$B9,vlookup(EDATE($D9,AQ$6),'Курсы'!$H$2:$L$1980,if($G9="USD",2,if($G9="EUR",3,if($G9="YEN",4,5))))*$H9*$C9,0)</f>
        <v>0</v>
      </c>
      <c r="AR9" s="19">
        <f>if(AR$6&lt;=$B9,vlookup(EDATE($D9,AR$6),'Курсы'!$H$2:$L$1980,if($G9="USD",2,if($G9="EUR",3,if($G9="YEN",4,5))))*$H9*$C9,0)</f>
        <v>0</v>
      </c>
      <c r="AS9" s="7">
        <f t="shared" si="2"/>
        <v>2802810.66</v>
      </c>
    </row>
    <row r="10">
      <c r="A10" s="15">
        <v>267.0</v>
      </c>
      <c r="B10" s="16">
        <v>2.0</v>
      </c>
      <c r="C10" s="16">
        <v>0.0564379401455685</v>
      </c>
      <c r="D10" s="17">
        <v>43474.0</v>
      </c>
      <c r="E10" s="17">
        <f t="shared" si="1"/>
        <v>43533</v>
      </c>
      <c r="F10" s="16" t="s">
        <v>20</v>
      </c>
      <c r="G10" s="16" t="s">
        <v>5</v>
      </c>
      <c r="H10" s="18">
        <v>100000.0</v>
      </c>
      <c r="I10" s="7">
        <f>if(I$6&lt;=$B10,vlookup(EDATE($D10,I$6),'Курсы'!$H$2:$L$1980,if($G10="USD",2,if($G10="EUR",3,if($G10="YEN",4,5))))*$H10*$C10,0)</f>
        <v>422694.2102</v>
      </c>
      <c r="J10" s="7">
        <f>if(J$6&lt;=$B10,vlookup(EDATE($D10,J$6),'Курсы'!$H$2:$L$1980,if($G10="USD",2,if($G10="EUR",3,if($G10="YEN",4,5))))*$H10*$C10,0)</f>
        <v>420874.651</v>
      </c>
      <c r="K10" s="7">
        <f>if(K$6&lt;=$B10,vlookup(EDATE($D10,K$6),'Курсы'!$H$2:$L$1980,if($G10="USD",2,if($G10="EUR",3,if($G10="YEN",4,5))))*$H10*$C10,0)</f>
        <v>0</v>
      </c>
      <c r="L10" s="7">
        <f>if(L$6&lt;=$B10,vlookup(EDATE($D10,L$6),'Курсы'!$H$2:$L$1980,if($G10="USD",2,if($G10="EUR",3,if($G10="YEN",4,5))))*$H10*$C10,0)</f>
        <v>0</v>
      </c>
      <c r="M10" s="7">
        <f>if(M$6&lt;=$B10,vlookup(EDATE($D10,M$6),'Курсы'!$H$2:$L$1980,if($G10="USD",2,if($G10="EUR",3,if($G10="YEN",4,5))))*$H10*$C10,0)</f>
        <v>0</v>
      </c>
      <c r="N10" s="7">
        <f>if(N$6&lt;=$B10,vlookup(EDATE($D10,N$6),'Курсы'!$H$2:$L$1980,if($G10="USD",2,if($G10="EUR",3,if($G10="YEN",4,5))))*$H10*$C10,0)</f>
        <v>0</v>
      </c>
      <c r="O10" s="7">
        <f>if(O$6&lt;=$B10,vlookup(EDATE($D10,O$6),'Курсы'!$H$2:$L$1980,if($G10="USD",2,if($G10="EUR",3,if($G10="YEN",4,5))))*$H10*$C10,0)</f>
        <v>0</v>
      </c>
      <c r="P10" s="7">
        <f>if(P$6&lt;=$B10,vlookup(EDATE($D10,P$6),'Курсы'!$H$2:$L$1980,if($G10="USD",2,if($G10="EUR",3,if($G10="YEN",4,5))))*$H10*$C10,0)</f>
        <v>0</v>
      </c>
      <c r="Q10" s="7">
        <f>if(Q$6&lt;=$B10,vlookup(EDATE($D10,Q$6),'Курсы'!$H$2:$L$1980,if($G10="USD",2,if($G10="EUR",3,if($G10="YEN",4,5))))*$H10*$C10,0)</f>
        <v>0</v>
      </c>
      <c r="R10" s="7">
        <f>if(R$6&lt;=$B10,vlookup(EDATE($D10,R$6),'Курсы'!$H$2:$L$1980,if($G10="USD",2,if($G10="EUR",3,if($G10="YEN",4,5))))*$H10*$C10,0)</f>
        <v>0</v>
      </c>
      <c r="S10" s="7">
        <f>if(S$6&lt;=$B10,vlookup(EDATE($D10,S$6),'Курсы'!$H$2:$L$1980,if($G10="USD",2,if($G10="EUR",3,if($G10="YEN",4,5))))*$H10*$C10,0)</f>
        <v>0</v>
      </c>
      <c r="T10" s="7">
        <f>if(T$6&lt;=$B10,vlookup(EDATE($D10,T$6),'Курсы'!$H$2:$L$1980,if($G10="USD",2,if($G10="EUR",3,if($G10="YEN",4,5))))*$H10*$C10,0)</f>
        <v>0</v>
      </c>
      <c r="U10" s="7">
        <f>if(U$6&lt;=$B10,vlookup(EDATE($D10,U$6),'Курсы'!$H$2:$L$1980,if($G10="USD",2,if($G10="EUR",3,if($G10="YEN",4,5))))*$H10*$C10,0)</f>
        <v>0</v>
      </c>
      <c r="V10" s="7">
        <f>if(V$6&lt;=$B10,vlookup(EDATE($D10,V$6),'Курсы'!$H$2:$L$1980,if($G10="USD",2,if($G10="EUR",3,if($G10="YEN",4,5))))*$H10*$C10,0)</f>
        <v>0</v>
      </c>
      <c r="W10" s="7">
        <f>if(W$6&lt;=$B10,vlookup(EDATE($D10,W$6),'Курсы'!$H$2:$L$1980,if($G10="USD",2,if($G10="EUR",3,if($G10="YEN",4,5))))*$H10*$C10,0)</f>
        <v>0</v>
      </c>
      <c r="X10" s="7">
        <f>if(X$6&lt;=$B10,vlookup(EDATE($D10,X$6),'Курсы'!$H$2:$L$1980,if($G10="USD",2,if($G10="EUR",3,if($G10="YEN",4,5))))*$H10*$C10,0)</f>
        <v>0</v>
      </c>
      <c r="Y10" s="7">
        <f>if(Y$6&lt;=$B10,vlookup(EDATE($D10,Y$6),'Курсы'!$H$2:$L$1980,if($G10="USD",2,if($G10="EUR",3,if($G10="YEN",4,5))))*$H10*$C10,0)</f>
        <v>0</v>
      </c>
      <c r="Z10" s="7">
        <f>if(Z$6&lt;=$B10,vlookup(EDATE($D10,Z$6),'Курсы'!$H$2:$L$1980,if($G10="USD",2,if($G10="EUR",3,if($G10="YEN",4,5))))*$H10*$C10,0)</f>
        <v>0</v>
      </c>
      <c r="AA10" s="7">
        <f>if(AA$6&lt;=$B10,vlookup(EDATE($D10,AA$6),'Курсы'!$H$2:$L$1980,if($G10="USD",2,if($G10="EUR",3,if($G10="YEN",4,5))))*$H10*$C10,0)</f>
        <v>0</v>
      </c>
      <c r="AB10" s="7">
        <f>if(AB$6&lt;=$B10,vlookup(EDATE($D10,AB$6),'Курсы'!$H$2:$L$1980,if($G10="USD",2,if($G10="EUR",3,if($G10="YEN",4,5))))*$H10*$C10,0)</f>
        <v>0</v>
      </c>
      <c r="AC10" s="7">
        <f>if(AC$6&lt;=$B10,vlookup(EDATE($D10,AC$6),'Курсы'!$H$2:$L$1980,if($G10="USD",2,if($G10="EUR",3,if($G10="YEN",4,5))))*$H10*$C10,0)</f>
        <v>0</v>
      </c>
      <c r="AD10" s="7">
        <f>if(AD$6&lt;=$B10,vlookup(EDATE($D10,AD$6),'Курсы'!$H$2:$L$1980,if($G10="USD",2,if($G10="EUR",3,if($G10="YEN",4,5))))*$H10*$C10,0)</f>
        <v>0</v>
      </c>
      <c r="AE10" s="7">
        <f>if(AE$6&lt;=$B10,vlookup(EDATE($D10,AE$6),'Курсы'!$H$2:$L$1980,if($G10="USD",2,if($G10="EUR",3,if($G10="YEN",4,5))))*$H10*$C10,0)</f>
        <v>0</v>
      </c>
      <c r="AF10" s="7">
        <f>if(AF$6&lt;=$B10,vlookup(EDATE($D10,AF$6),'Курсы'!$H$2:$L$1980,if($G10="USD",2,if($G10="EUR",3,if($G10="YEN",4,5))))*$H10*$C10,0)</f>
        <v>0</v>
      </c>
      <c r="AG10" s="7">
        <f>if(AG$6&lt;=$B10,vlookup(EDATE($D10,AG$6),'Курсы'!$H$2:$L$1980,if($G10="USD",2,if($G10="EUR",3,if($G10="YEN",4,5))))*$H10*$C10,0)</f>
        <v>0</v>
      </c>
      <c r="AH10" s="7">
        <f>if(AH$6&lt;=$B10,vlookup(EDATE($D10,AH$6),'Курсы'!$H$2:$L$1980,if($G10="USD",2,if($G10="EUR",3,if($G10="YEN",4,5))))*$H10*$C10,0)</f>
        <v>0</v>
      </c>
      <c r="AI10" s="7">
        <f>if(AI$6&lt;=$B10,vlookup(EDATE($D10,AI$6),'Курсы'!$H$2:$L$1980,if($G10="USD",2,if($G10="EUR",3,if($G10="YEN",4,5))))*$H10*$C10,0)</f>
        <v>0</v>
      </c>
      <c r="AJ10" s="7">
        <f>if(AJ$6&lt;=$B10,vlookup(EDATE($D10,AJ$6),'Курсы'!$H$2:$L$1980,if($G10="USD",2,if($G10="EUR",3,if($G10="YEN",4,5))))*$H10*$C10,0)</f>
        <v>0</v>
      </c>
      <c r="AK10" s="7">
        <f>if(AK$6&lt;=$B10,vlookup(EDATE($D10,AK$6),'Курсы'!$H$2:$L$1980,if($G10="USD",2,if($G10="EUR",3,if($G10="YEN",4,5))))*$H10*$C10,0)</f>
        <v>0</v>
      </c>
      <c r="AL10" s="7">
        <f>if(AL$6&lt;=$B10,vlookup(EDATE($D10,AL$6),'Курсы'!$H$2:$L$1980,if($G10="USD",2,if($G10="EUR",3,if($G10="YEN",4,5))))*$H10*$C10,0)</f>
        <v>0</v>
      </c>
      <c r="AM10" s="7">
        <f>if(AM$6&lt;=$B10,vlookup(EDATE($D10,AM$6),'Курсы'!$H$2:$L$1980,if($G10="USD",2,if($G10="EUR",3,if($G10="YEN",4,5))))*$H10*$C10,0)</f>
        <v>0</v>
      </c>
      <c r="AN10" s="7">
        <f>if(AN$6&lt;=$B10,vlookup(EDATE($D10,AN$6),'Курсы'!$H$2:$L$1980,if($G10="USD",2,if($G10="EUR",3,if($G10="YEN",4,5))))*$H10*$C10,0)</f>
        <v>0</v>
      </c>
      <c r="AO10" s="7">
        <f>if(AO$6&lt;=$B10,vlookup(EDATE($D10,AO$6),'Курсы'!$H$2:$L$1980,if($G10="USD",2,if($G10="EUR",3,if($G10="YEN",4,5))))*$H10*$C10,0)</f>
        <v>0</v>
      </c>
      <c r="AP10" s="7">
        <f>if(AP$6&lt;=$B10,vlookup(EDATE($D10,AP$6),'Курсы'!$H$2:$L$1980,if($G10="USD",2,if($G10="EUR",3,if($G10="YEN",4,5))))*$H10*$C10,0)</f>
        <v>0</v>
      </c>
      <c r="AQ10" s="7">
        <f>if(AQ$6&lt;=$B10,vlookup(EDATE($D10,AQ$6),'Курсы'!$H$2:$L$1980,if($G10="USD",2,if($G10="EUR",3,if($G10="YEN",4,5))))*$H10*$C10,0)</f>
        <v>0</v>
      </c>
      <c r="AR10" s="19">
        <f>if(AR$6&lt;=$B10,vlookup(EDATE($D10,AR$6),'Курсы'!$H$2:$L$1980,if($G10="USD",2,if($G10="EUR",3,if($G10="YEN",4,5))))*$H10*$C10,0)</f>
        <v>0</v>
      </c>
      <c r="AS10" s="7">
        <f t="shared" si="2"/>
        <v>843568.8613</v>
      </c>
    </row>
    <row r="11">
      <c r="A11" s="15">
        <v>39.0</v>
      </c>
      <c r="B11" s="16">
        <v>7.0</v>
      </c>
      <c r="C11" s="16">
        <v>0.0370331643460917</v>
      </c>
      <c r="D11" s="17">
        <v>43475.0</v>
      </c>
      <c r="E11" s="17">
        <f t="shared" si="1"/>
        <v>43687</v>
      </c>
      <c r="F11" s="16" t="s">
        <v>21</v>
      </c>
      <c r="G11" s="16" t="s">
        <v>5</v>
      </c>
      <c r="H11" s="18">
        <v>500000.0</v>
      </c>
      <c r="I11" s="7">
        <f>if(I$6&lt;=$B11,vlookup(EDATE($D11,I$6),'Курсы'!$H$2:$L$1980,if($G11="USD",2,if($G11="EUR",3,if($G11="YEN",4,5))))*$H11*$C11,0)</f>
        <v>1386806.828</v>
      </c>
      <c r="J11" s="7">
        <f>if(J$6&lt;=$B11,vlookup(EDATE($D11,J$6),'Курсы'!$H$2:$L$1980,if($G11="USD",2,if($G11="EUR",3,if($G11="YEN",4,5))))*$H11*$C11,0)</f>
        <v>1380837.082</v>
      </c>
      <c r="K11" s="7">
        <f>if(K$6&lt;=$B11,vlookup(EDATE($D11,K$6),'Курсы'!$H$2:$L$1980,if($G11="USD",2,if($G11="EUR",3,if($G11="YEN",4,5))))*$H11*$C11,0)</f>
        <v>1351169.814</v>
      </c>
      <c r="L11" s="7">
        <f>if(L$6&lt;=$B11,vlookup(EDATE($D11,L$6),'Курсы'!$H$2:$L$1980,if($G11="USD",2,if($G11="EUR",3,if($G11="YEN",4,5))))*$H11*$C11,0)</f>
        <v>1353354.771</v>
      </c>
      <c r="M11" s="7">
        <f>if(M$6&lt;=$B11,vlookup(EDATE($D11,M$6),'Курсы'!$H$2:$L$1980,if($G11="USD",2,if($G11="EUR",3,if($G11="YEN",4,5))))*$H11*$C11,0)</f>
        <v>1356534.068</v>
      </c>
      <c r="N11" s="7">
        <f>if(N$6&lt;=$B11,vlookup(EDATE($D11,N$6),'Курсы'!$H$2:$L$1980,if($G11="USD",2,if($G11="EUR",3,if($G11="YEN",4,5))))*$H11*$C11,0)</f>
        <v>1323243.105</v>
      </c>
      <c r="O11" s="7">
        <f>if(O$6&lt;=$B11,vlookup(EDATE($D11,O$6),'Курсы'!$H$2:$L$1980,if($G11="USD",2,if($G11="EUR",3,if($G11="YEN",4,5))))*$H11*$C11,0)</f>
        <v>1352073.424</v>
      </c>
      <c r="P11" s="7">
        <f>if(P$6&lt;=$B11,vlookup(EDATE($D11,P$6),'Курсы'!$H$2:$L$1980,if($G11="USD",2,if($G11="EUR",3,if($G11="YEN",4,5))))*$H11*$C11,0)</f>
        <v>0</v>
      </c>
      <c r="Q11" s="7">
        <f>if(Q$6&lt;=$B11,vlookup(EDATE($D11,Q$6),'Курсы'!$H$2:$L$1980,if($G11="USD",2,if($G11="EUR",3,if($G11="YEN",4,5))))*$H11*$C11,0)</f>
        <v>0</v>
      </c>
      <c r="R11" s="7">
        <f>if(R$6&lt;=$B11,vlookup(EDATE($D11,R$6),'Курсы'!$H$2:$L$1980,if($G11="USD",2,if($G11="EUR",3,if($G11="YEN",4,5))))*$H11*$C11,0)</f>
        <v>0</v>
      </c>
      <c r="S11" s="7">
        <f>if(S$6&lt;=$B11,vlookup(EDATE($D11,S$6),'Курсы'!$H$2:$L$1980,if($G11="USD",2,if($G11="EUR",3,if($G11="YEN",4,5))))*$H11*$C11,0)</f>
        <v>0</v>
      </c>
      <c r="T11" s="7">
        <f>if(T$6&lt;=$B11,vlookup(EDATE($D11,T$6),'Курсы'!$H$2:$L$1980,if($G11="USD",2,if($G11="EUR",3,if($G11="YEN",4,5))))*$H11*$C11,0)</f>
        <v>0</v>
      </c>
      <c r="U11" s="7">
        <f>if(U$6&lt;=$B11,vlookup(EDATE($D11,U$6),'Курсы'!$H$2:$L$1980,if($G11="USD",2,if($G11="EUR",3,if($G11="YEN",4,5))))*$H11*$C11,0)</f>
        <v>0</v>
      </c>
      <c r="V11" s="7">
        <f>if(V$6&lt;=$B11,vlookup(EDATE($D11,V$6),'Курсы'!$H$2:$L$1980,if($G11="USD",2,if($G11="EUR",3,if($G11="YEN",4,5))))*$H11*$C11,0)</f>
        <v>0</v>
      </c>
      <c r="W11" s="7">
        <f>if(W$6&lt;=$B11,vlookup(EDATE($D11,W$6),'Курсы'!$H$2:$L$1980,if($G11="USD",2,if($G11="EUR",3,if($G11="YEN",4,5))))*$H11*$C11,0)</f>
        <v>0</v>
      </c>
      <c r="X11" s="7">
        <f>if(X$6&lt;=$B11,vlookup(EDATE($D11,X$6),'Курсы'!$H$2:$L$1980,if($G11="USD",2,if($G11="EUR",3,if($G11="YEN",4,5))))*$H11*$C11,0)</f>
        <v>0</v>
      </c>
      <c r="Y11" s="7">
        <f>if(Y$6&lt;=$B11,vlookup(EDATE($D11,Y$6),'Курсы'!$H$2:$L$1980,if($G11="USD",2,if($G11="EUR",3,if($G11="YEN",4,5))))*$H11*$C11,0)</f>
        <v>0</v>
      </c>
      <c r="Z11" s="7">
        <f>if(Z$6&lt;=$B11,vlookup(EDATE($D11,Z$6),'Курсы'!$H$2:$L$1980,if($G11="USD",2,if($G11="EUR",3,if($G11="YEN",4,5))))*$H11*$C11,0)</f>
        <v>0</v>
      </c>
      <c r="AA11" s="7">
        <f>if(AA$6&lt;=$B11,vlookup(EDATE($D11,AA$6),'Курсы'!$H$2:$L$1980,if($G11="USD",2,if($G11="EUR",3,if($G11="YEN",4,5))))*$H11*$C11,0)</f>
        <v>0</v>
      </c>
      <c r="AB11" s="7">
        <f>if(AB$6&lt;=$B11,vlookup(EDATE($D11,AB$6),'Курсы'!$H$2:$L$1980,if($G11="USD",2,if($G11="EUR",3,if($G11="YEN",4,5))))*$H11*$C11,0)</f>
        <v>0</v>
      </c>
      <c r="AC11" s="7">
        <f>if(AC$6&lt;=$B11,vlookup(EDATE($D11,AC$6),'Курсы'!$H$2:$L$1980,if($G11="USD",2,if($G11="EUR",3,if($G11="YEN",4,5))))*$H11*$C11,0)</f>
        <v>0</v>
      </c>
      <c r="AD11" s="7">
        <f>if(AD$6&lt;=$B11,vlookup(EDATE($D11,AD$6),'Курсы'!$H$2:$L$1980,if($G11="USD",2,if($G11="EUR",3,if($G11="YEN",4,5))))*$H11*$C11,0)</f>
        <v>0</v>
      </c>
      <c r="AE11" s="7">
        <f>if(AE$6&lt;=$B11,vlookup(EDATE($D11,AE$6),'Курсы'!$H$2:$L$1980,if($G11="USD",2,if($G11="EUR",3,if($G11="YEN",4,5))))*$H11*$C11,0)</f>
        <v>0</v>
      </c>
      <c r="AF11" s="7">
        <f>if(AF$6&lt;=$B11,vlookup(EDATE($D11,AF$6),'Курсы'!$H$2:$L$1980,if($G11="USD",2,if($G11="EUR",3,if($G11="YEN",4,5))))*$H11*$C11,0)</f>
        <v>0</v>
      </c>
      <c r="AG11" s="7">
        <f>if(AG$6&lt;=$B11,vlookup(EDATE($D11,AG$6),'Курсы'!$H$2:$L$1980,if($G11="USD",2,if($G11="EUR",3,if($G11="YEN",4,5))))*$H11*$C11,0)</f>
        <v>0</v>
      </c>
      <c r="AH11" s="7">
        <f>if(AH$6&lt;=$B11,vlookup(EDATE($D11,AH$6),'Курсы'!$H$2:$L$1980,if($G11="USD",2,if($G11="EUR",3,if($G11="YEN",4,5))))*$H11*$C11,0)</f>
        <v>0</v>
      </c>
      <c r="AI11" s="7">
        <f>if(AI$6&lt;=$B11,vlookup(EDATE($D11,AI$6),'Курсы'!$H$2:$L$1980,if($G11="USD",2,if($G11="EUR",3,if($G11="YEN",4,5))))*$H11*$C11,0)</f>
        <v>0</v>
      </c>
      <c r="AJ11" s="7">
        <f>if(AJ$6&lt;=$B11,vlookup(EDATE($D11,AJ$6),'Курсы'!$H$2:$L$1980,if($G11="USD",2,if($G11="EUR",3,if($G11="YEN",4,5))))*$H11*$C11,0)</f>
        <v>0</v>
      </c>
      <c r="AK11" s="7">
        <f>if(AK$6&lt;=$B11,vlookup(EDATE($D11,AK$6),'Курсы'!$H$2:$L$1980,if($G11="USD",2,if($G11="EUR",3,if($G11="YEN",4,5))))*$H11*$C11,0)</f>
        <v>0</v>
      </c>
      <c r="AL11" s="7">
        <f>if(AL$6&lt;=$B11,vlookup(EDATE($D11,AL$6),'Курсы'!$H$2:$L$1980,if($G11="USD",2,if($G11="EUR",3,if($G11="YEN",4,5))))*$H11*$C11,0)</f>
        <v>0</v>
      </c>
      <c r="AM11" s="7">
        <f>if(AM$6&lt;=$B11,vlookup(EDATE($D11,AM$6),'Курсы'!$H$2:$L$1980,if($G11="USD",2,if($G11="EUR",3,if($G11="YEN",4,5))))*$H11*$C11,0)</f>
        <v>0</v>
      </c>
      <c r="AN11" s="7">
        <f>if(AN$6&lt;=$B11,vlookup(EDATE($D11,AN$6),'Курсы'!$H$2:$L$1980,if($G11="USD",2,if($G11="EUR",3,if($G11="YEN",4,5))))*$H11*$C11,0)</f>
        <v>0</v>
      </c>
      <c r="AO11" s="7">
        <f>if(AO$6&lt;=$B11,vlookup(EDATE($D11,AO$6),'Курсы'!$H$2:$L$1980,if($G11="USD",2,if($G11="EUR",3,if($G11="YEN",4,5))))*$H11*$C11,0)</f>
        <v>0</v>
      </c>
      <c r="AP11" s="7">
        <f>if(AP$6&lt;=$B11,vlookup(EDATE($D11,AP$6),'Курсы'!$H$2:$L$1980,if($G11="USD",2,if($G11="EUR",3,if($G11="YEN",4,5))))*$H11*$C11,0)</f>
        <v>0</v>
      </c>
      <c r="AQ11" s="7">
        <f>if(AQ$6&lt;=$B11,vlookup(EDATE($D11,AQ$6),'Курсы'!$H$2:$L$1980,if($G11="USD",2,if($G11="EUR",3,if($G11="YEN",4,5))))*$H11*$C11,0)</f>
        <v>0</v>
      </c>
      <c r="AR11" s="19">
        <f>if(AR$6&lt;=$B11,vlookup(EDATE($D11,AR$6),'Курсы'!$H$2:$L$1980,if($G11="USD",2,if($G11="EUR",3,if($G11="YEN",4,5))))*$H11*$C11,0)</f>
        <v>0</v>
      </c>
      <c r="AS11" s="7">
        <f t="shared" si="2"/>
        <v>9504019.094</v>
      </c>
    </row>
    <row r="12">
      <c r="A12" s="15">
        <v>90.0</v>
      </c>
      <c r="B12" s="16">
        <v>26.0</v>
      </c>
      <c r="C12" s="16">
        <v>0.027125969300497</v>
      </c>
      <c r="D12" s="17">
        <v>43476.0</v>
      </c>
      <c r="E12" s="17">
        <f t="shared" si="1"/>
        <v>44266</v>
      </c>
      <c r="F12" s="16" t="s">
        <v>22</v>
      </c>
      <c r="G12" s="16" t="s">
        <v>7</v>
      </c>
      <c r="H12" s="18">
        <v>1750000.0</v>
      </c>
      <c r="I12" s="7">
        <f>if(I$6&lt;=$B12,vlookup(EDATE($D12,I$6),'Курсы'!$H$2:$L$1980,if($G12="USD",2,if($G12="EUR",3,if($G12="YEN",4,5))))*$H12*$C12,0)</f>
        <v>47470.44628</v>
      </c>
      <c r="J12" s="7">
        <f>if(J$6&lt;=$B12,vlookup(EDATE($D12,J$6),'Курсы'!$H$2:$L$1980,if($G12="USD",2,if($G12="EUR",3,if($G12="YEN",4,5))))*$H12*$C12,0)</f>
        <v>47470.44628</v>
      </c>
      <c r="K12" s="7">
        <f>if(K$6&lt;=$B12,vlookup(EDATE($D12,K$6),'Курсы'!$H$2:$L$1980,if($G12="USD",2,if($G12="EUR",3,if($G12="YEN",4,5))))*$H12*$C12,0)</f>
        <v>47470.44628</v>
      </c>
      <c r="L12" s="7">
        <f>if(L$6&lt;=$B12,vlookup(EDATE($D12,L$6),'Курсы'!$H$2:$L$1980,if($G12="USD",2,if($G12="EUR",3,if($G12="YEN",4,5))))*$H12*$C12,0)</f>
        <v>47470.44628</v>
      </c>
      <c r="M12" s="7">
        <f>if(M$6&lt;=$B12,vlookup(EDATE($D12,M$6),'Курсы'!$H$2:$L$1980,if($G12="USD",2,if($G12="EUR",3,if($G12="YEN",4,5))))*$H12*$C12,0)</f>
        <v>47470.44628</v>
      </c>
      <c r="N12" s="7">
        <f>if(N$6&lt;=$B12,vlookup(EDATE($D12,N$6),'Курсы'!$H$2:$L$1980,if($G12="USD",2,if($G12="EUR",3,if($G12="YEN",4,5))))*$H12*$C12,0)</f>
        <v>47470.44628</v>
      </c>
      <c r="O12" s="7">
        <f>if(O$6&lt;=$B12,vlookup(EDATE($D12,O$6),'Курсы'!$H$2:$L$1980,if($G12="USD",2,if($G12="EUR",3,if($G12="YEN",4,5))))*$H12*$C12,0)</f>
        <v>47470.44628</v>
      </c>
      <c r="P12" s="7">
        <f>if(P$6&lt;=$B12,vlookup(EDATE($D12,P$6),'Курсы'!$H$2:$L$1980,if($G12="USD",2,if($G12="EUR",3,if($G12="YEN",4,5))))*$H12*$C12,0)</f>
        <v>47470.44628</v>
      </c>
      <c r="Q12" s="7">
        <f>if(Q$6&lt;=$B12,vlookup(EDATE($D12,Q$6),'Курсы'!$H$2:$L$1980,if($G12="USD",2,if($G12="EUR",3,if($G12="YEN",4,5))))*$H12*$C12,0)</f>
        <v>47470.44628</v>
      </c>
      <c r="R12" s="7">
        <f>if(R$6&lt;=$B12,vlookup(EDATE($D12,R$6),'Курсы'!$H$2:$L$1980,if($G12="USD",2,if($G12="EUR",3,if($G12="YEN",4,5))))*$H12*$C12,0)</f>
        <v>47470.44628</v>
      </c>
      <c r="S12" s="7">
        <f>if(S$6&lt;=$B12,vlookup(EDATE($D12,S$6),'Курсы'!$H$2:$L$1980,if($G12="USD",2,if($G12="EUR",3,if($G12="YEN",4,5))))*$H12*$C12,0)</f>
        <v>47470.44628</v>
      </c>
      <c r="T12" s="7">
        <f>if(T$6&lt;=$B12,vlookup(EDATE($D12,T$6),'Курсы'!$H$2:$L$1980,if($G12="USD",2,if($G12="EUR",3,if($G12="YEN",4,5))))*$H12*$C12,0)</f>
        <v>47470.44628</v>
      </c>
      <c r="U12" s="7">
        <f>if(U$6&lt;=$B12,vlookup(EDATE($D12,U$6),'Курсы'!$H$2:$L$1980,if($G12="USD",2,if($G12="EUR",3,if($G12="YEN",4,5))))*$H12*$C12,0)</f>
        <v>47470.44628</v>
      </c>
      <c r="V12" s="7">
        <f>if(V$6&lt;=$B12,vlookup(EDATE($D12,V$6),'Курсы'!$H$2:$L$1980,if($G12="USD",2,if($G12="EUR",3,if($G12="YEN",4,5))))*$H12*$C12,0)</f>
        <v>47470.44628</v>
      </c>
      <c r="W12" s="7">
        <f>if(W$6&lt;=$B12,vlookup(EDATE($D12,W$6),'Курсы'!$H$2:$L$1980,if($G12="USD",2,if($G12="EUR",3,if($G12="YEN",4,5))))*$H12*$C12,0)</f>
        <v>47470.44628</v>
      </c>
      <c r="X12" s="7">
        <f>if(X$6&lt;=$B12,vlookup(EDATE($D12,X$6),'Курсы'!$H$2:$L$1980,if($G12="USD",2,if($G12="EUR",3,if($G12="YEN",4,5))))*$H12*$C12,0)</f>
        <v>47470.44628</v>
      </c>
      <c r="Y12" s="7">
        <f>if(Y$6&lt;=$B12,vlookup(EDATE($D12,Y$6),'Курсы'!$H$2:$L$1980,if($G12="USD",2,if($G12="EUR",3,if($G12="YEN",4,5))))*$H12*$C12,0)</f>
        <v>47470.44628</v>
      </c>
      <c r="Z12" s="7">
        <f>if(Z$6&lt;=$B12,vlookup(EDATE($D12,Z$6),'Курсы'!$H$2:$L$1980,if($G12="USD",2,if($G12="EUR",3,if($G12="YEN",4,5))))*$H12*$C12,0)</f>
        <v>47470.44628</v>
      </c>
      <c r="AA12" s="7">
        <f>if(AA$6&lt;=$B12,vlookup(EDATE($D12,AA$6),'Курсы'!$H$2:$L$1980,if($G12="USD",2,if($G12="EUR",3,if($G12="YEN",4,5))))*$H12*$C12,0)</f>
        <v>47470.44628</v>
      </c>
      <c r="AB12" s="7">
        <f>if(AB$6&lt;=$B12,vlookup(EDATE($D12,AB$6),'Курсы'!$H$2:$L$1980,if($G12="USD",2,if($G12="EUR",3,if($G12="YEN",4,5))))*$H12*$C12,0)</f>
        <v>47470.44628</v>
      </c>
      <c r="AC12" s="7">
        <f>if(AC$6&lt;=$B12,vlookup(EDATE($D12,AC$6),'Курсы'!$H$2:$L$1980,if($G12="USD",2,if($G12="EUR",3,if($G12="YEN",4,5))))*$H12*$C12,0)</f>
        <v>47470.44628</v>
      </c>
      <c r="AD12" s="7">
        <f>if(AD$6&lt;=$B12,vlookup(EDATE($D12,AD$6),'Курсы'!$H$2:$L$1980,if($G12="USD",2,if($G12="EUR",3,if($G12="YEN",4,5))))*$H12*$C12,0)</f>
        <v>47470.44628</v>
      </c>
      <c r="AE12" s="7">
        <f>if(AE$6&lt;=$B12,vlookup(EDATE($D12,AE$6),'Курсы'!$H$2:$L$1980,if($G12="USD",2,if($G12="EUR",3,if($G12="YEN",4,5))))*$H12*$C12,0)</f>
        <v>47470.44628</v>
      </c>
      <c r="AF12" s="7">
        <f>if(AF$6&lt;=$B12,vlookup(EDATE($D12,AF$6),'Курсы'!$H$2:$L$1980,if($G12="USD",2,if($G12="EUR",3,if($G12="YEN",4,5))))*$H12*$C12,0)</f>
        <v>47470.44628</v>
      </c>
      <c r="AG12" s="7">
        <f>if(AG$6&lt;=$B12,vlookup(EDATE($D12,AG$6),'Курсы'!$H$2:$L$1980,if($G12="USD",2,if($G12="EUR",3,if($G12="YEN",4,5))))*$H12*$C12,0)</f>
        <v>47470.44628</v>
      </c>
      <c r="AH12" s="7">
        <f>if(AH$6&lt;=$B12,vlookup(EDATE($D12,AH$6),'Курсы'!$H$2:$L$1980,if($G12="USD",2,if($G12="EUR",3,if($G12="YEN",4,5))))*$H12*$C12,0)</f>
        <v>47470.44628</v>
      </c>
      <c r="AI12" s="7">
        <f>if(AI$6&lt;=$B12,vlookup(EDATE($D12,AI$6),'Курсы'!$H$2:$L$1980,if($G12="USD",2,if($G12="EUR",3,if($G12="YEN",4,5))))*$H12*$C12,0)</f>
        <v>0</v>
      </c>
      <c r="AJ12" s="7">
        <f>if(AJ$6&lt;=$B12,vlookup(EDATE($D12,AJ$6),'Курсы'!$H$2:$L$1980,if($G12="USD",2,if($G12="EUR",3,if($G12="YEN",4,5))))*$H12*$C12,0)</f>
        <v>0</v>
      </c>
      <c r="AK12" s="7">
        <f>if(AK$6&lt;=$B12,vlookup(EDATE($D12,AK$6),'Курсы'!$H$2:$L$1980,if($G12="USD",2,if($G12="EUR",3,if($G12="YEN",4,5))))*$H12*$C12,0)</f>
        <v>0</v>
      </c>
      <c r="AL12" s="7">
        <f>if(AL$6&lt;=$B12,vlookup(EDATE($D12,AL$6),'Курсы'!$H$2:$L$1980,if($G12="USD",2,if($G12="EUR",3,if($G12="YEN",4,5))))*$H12*$C12,0)</f>
        <v>0</v>
      </c>
      <c r="AM12" s="7">
        <f>if(AM$6&lt;=$B12,vlookup(EDATE($D12,AM$6),'Курсы'!$H$2:$L$1980,if($G12="USD",2,if($G12="EUR",3,if($G12="YEN",4,5))))*$H12*$C12,0)</f>
        <v>0</v>
      </c>
      <c r="AN12" s="7">
        <f>if(AN$6&lt;=$B12,vlookup(EDATE($D12,AN$6),'Курсы'!$H$2:$L$1980,if($G12="USD",2,if($G12="EUR",3,if($G12="YEN",4,5))))*$H12*$C12,0)</f>
        <v>0</v>
      </c>
      <c r="AO12" s="7">
        <f>if(AO$6&lt;=$B12,vlookup(EDATE($D12,AO$6),'Курсы'!$H$2:$L$1980,if($G12="USD",2,if($G12="EUR",3,if($G12="YEN",4,5))))*$H12*$C12,0)</f>
        <v>0</v>
      </c>
      <c r="AP12" s="7">
        <f>if(AP$6&lt;=$B12,vlookup(EDATE($D12,AP$6),'Курсы'!$H$2:$L$1980,if($G12="USD",2,if($G12="EUR",3,if($G12="YEN",4,5))))*$H12*$C12,0)</f>
        <v>0</v>
      </c>
      <c r="AQ12" s="7">
        <f>if(AQ$6&lt;=$B12,vlookup(EDATE($D12,AQ$6),'Курсы'!$H$2:$L$1980,if($G12="USD",2,if($G12="EUR",3,if($G12="YEN",4,5))))*$H12*$C12,0)</f>
        <v>0</v>
      </c>
      <c r="AR12" s="19">
        <f>if(AR$6&lt;=$B12,vlookup(EDATE($D12,AR$6),'Курсы'!$H$2:$L$1980,if($G12="USD",2,if($G12="EUR",3,if($G12="YEN",4,5))))*$H12*$C12,0)</f>
        <v>0</v>
      </c>
      <c r="AS12" s="7">
        <f t="shared" si="2"/>
        <v>1234231.603</v>
      </c>
    </row>
    <row r="13">
      <c r="A13" s="15">
        <v>11.0</v>
      </c>
      <c r="B13" s="16">
        <v>16.0</v>
      </c>
      <c r="C13" s="16">
        <v>0.0176846589373957</v>
      </c>
      <c r="D13" s="17">
        <v>43477.0</v>
      </c>
      <c r="E13" s="17">
        <f t="shared" si="1"/>
        <v>43963</v>
      </c>
      <c r="F13" s="16" t="s">
        <v>19</v>
      </c>
      <c r="G13" s="16" t="s">
        <v>7</v>
      </c>
      <c r="H13" s="18">
        <v>1500000.0</v>
      </c>
      <c r="I13" s="7">
        <f>if(I$6&lt;=$B13,vlookup(EDATE($D13,I$6),'Курсы'!$H$2:$L$1980,if($G13="USD",2,if($G13="EUR",3,if($G13="YEN",4,5))))*$H13*$C13,0)</f>
        <v>26526.98841</v>
      </c>
      <c r="J13" s="7">
        <f>if(J$6&lt;=$B13,vlookup(EDATE($D13,J$6),'Курсы'!$H$2:$L$1980,if($G13="USD",2,if($G13="EUR",3,if($G13="YEN",4,5))))*$H13*$C13,0)</f>
        <v>26526.98841</v>
      </c>
      <c r="K13" s="7">
        <f>if(K$6&lt;=$B13,vlookup(EDATE($D13,K$6),'Курсы'!$H$2:$L$1980,if($G13="USD",2,if($G13="EUR",3,if($G13="YEN",4,5))))*$H13*$C13,0)</f>
        <v>26526.98841</v>
      </c>
      <c r="L13" s="7">
        <f>if(L$6&lt;=$B13,vlookup(EDATE($D13,L$6),'Курсы'!$H$2:$L$1980,if($G13="USD",2,if($G13="EUR",3,if($G13="YEN",4,5))))*$H13*$C13,0)</f>
        <v>26526.98841</v>
      </c>
      <c r="M13" s="7">
        <f>if(M$6&lt;=$B13,vlookup(EDATE($D13,M$6),'Курсы'!$H$2:$L$1980,if($G13="USD",2,if($G13="EUR",3,if($G13="YEN",4,5))))*$H13*$C13,0)</f>
        <v>26526.98841</v>
      </c>
      <c r="N13" s="7">
        <f>if(N$6&lt;=$B13,vlookup(EDATE($D13,N$6),'Курсы'!$H$2:$L$1980,if($G13="USD",2,if($G13="EUR",3,if($G13="YEN",4,5))))*$H13*$C13,0)</f>
        <v>26526.98841</v>
      </c>
      <c r="O13" s="7">
        <f>if(O$6&lt;=$B13,vlookup(EDATE($D13,O$6),'Курсы'!$H$2:$L$1980,if($G13="USD",2,if($G13="EUR",3,if($G13="YEN",4,5))))*$H13*$C13,0)</f>
        <v>26526.98841</v>
      </c>
      <c r="P13" s="7">
        <f>if(P$6&lt;=$B13,vlookup(EDATE($D13,P$6),'Курсы'!$H$2:$L$1980,if($G13="USD",2,if($G13="EUR",3,if($G13="YEN",4,5))))*$H13*$C13,0)</f>
        <v>26526.98841</v>
      </c>
      <c r="Q13" s="7">
        <f>if(Q$6&lt;=$B13,vlookup(EDATE($D13,Q$6),'Курсы'!$H$2:$L$1980,if($G13="USD",2,if($G13="EUR",3,if($G13="YEN",4,5))))*$H13*$C13,0)</f>
        <v>26526.98841</v>
      </c>
      <c r="R13" s="7">
        <f>if(R$6&lt;=$B13,vlookup(EDATE($D13,R$6),'Курсы'!$H$2:$L$1980,if($G13="USD",2,if($G13="EUR",3,if($G13="YEN",4,5))))*$H13*$C13,0)</f>
        <v>26526.98841</v>
      </c>
      <c r="S13" s="7">
        <f>if(S$6&lt;=$B13,vlookup(EDATE($D13,S$6),'Курсы'!$H$2:$L$1980,if($G13="USD",2,if($G13="EUR",3,if($G13="YEN",4,5))))*$H13*$C13,0)</f>
        <v>26526.98841</v>
      </c>
      <c r="T13" s="7">
        <f>if(T$6&lt;=$B13,vlookup(EDATE($D13,T$6),'Курсы'!$H$2:$L$1980,if($G13="USD",2,if($G13="EUR",3,if($G13="YEN",4,5))))*$H13*$C13,0)</f>
        <v>26526.98841</v>
      </c>
      <c r="U13" s="7">
        <f>if(U$6&lt;=$B13,vlookup(EDATE($D13,U$6),'Курсы'!$H$2:$L$1980,if($G13="USD",2,if($G13="EUR",3,if($G13="YEN",4,5))))*$H13*$C13,0)</f>
        <v>26526.98841</v>
      </c>
      <c r="V13" s="7">
        <f>if(V$6&lt;=$B13,vlookup(EDATE($D13,V$6),'Курсы'!$H$2:$L$1980,if($G13="USD",2,if($G13="EUR",3,if($G13="YEN",4,5))))*$H13*$C13,0)</f>
        <v>26526.98841</v>
      </c>
      <c r="W13" s="7">
        <f>if(W$6&lt;=$B13,vlookup(EDATE($D13,W$6),'Курсы'!$H$2:$L$1980,if($G13="USD",2,if($G13="EUR",3,if($G13="YEN",4,5))))*$H13*$C13,0)</f>
        <v>26526.98841</v>
      </c>
      <c r="X13" s="7">
        <f>if(X$6&lt;=$B13,vlookup(EDATE($D13,X$6),'Курсы'!$H$2:$L$1980,if($G13="USD",2,if($G13="EUR",3,if($G13="YEN",4,5))))*$H13*$C13,0)</f>
        <v>26526.98841</v>
      </c>
      <c r="Y13" s="7">
        <f>if(Y$6&lt;=$B13,vlookup(EDATE($D13,Y$6),'Курсы'!$H$2:$L$1980,if($G13="USD",2,if($G13="EUR",3,if($G13="YEN",4,5))))*$H13*$C13,0)</f>
        <v>0</v>
      </c>
      <c r="Z13" s="7">
        <f>if(Z$6&lt;=$B13,vlookup(EDATE($D13,Z$6),'Курсы'!$H$2:$L$1980,if($G13="USD",2,if($G13="EUR",3,if($G13="YEN",4,5))))*$H13*$C13,0)</f>
        <v>0</v>
      </c>
      <c r="AA13" s="7">
        <f>if(AA$6&lt;=$B13,vlookup(EDATE($D13,AA$6),'Курсы'!$H$2:$L$1980,if($G13="USD",2,if($G13="EUR",3,if($G13="YEN",4,5))))*$H13*$C13,0)</f>
        <v>0</v>
      </c>
      <c r="AB13" s="7">
        <f>if(AB$6&lt;=$B13,vlookup(EDATE($D13,AB$6),'Курсы'!$H$2:$L$1980,if($G13="USD",2,if($G13="EUR",3,if($G13="YEN",4,5))))*$H13*$C13,0)</f>
        <v>0</v>
      </c>
      <c r="AC13" s="7">
        <f>if(AC$6&lt;=$B13,vlookup(EDATE($D13,AC$6),'Курсы'!$H$2:$L$1980,if($G13="USD",2,if($G13="EUR",3,if($G13="YEN",4,5))))*$H13*$C13,0)</f>
        <v>0</v>
      </c>
      <c r="AD13" s="7">
        <f>if(AD$6&lt;=$B13,vlookup(EDATE($D13,AD$6),'Курсы'!$H$2:$L$1980,if($G13="USD",2,if($G13="EUR",3,if($G13="YEN",4,5))))*$H13*$C13,0)</f>
        <v>0</v>
      </c>
      <c r="AE13" s="7">
        <f>if(AE$6&lt;=$B13,vlookup(EDATE($D13,AE$6),'Курсы'!$H$2:$L$1980,if($G13="USD",2,if($G13="EUR",3,if($G13="YEN",4,5))))*$H13*$C13,0)</f>
        <v>0</v>
      </c>
      <c r="AF13" s="7">
        <f>if(AF$6&lt;=$B13,vlookup(EDATE($D13,AF$6),'Курсы'!$H$2:$L$1980,if($G13="USD",2,if($G13="EUR",3,if($G13="YEN",4,5))))*$H13*$C13,0)</f>
        <v>0</v>
      </c>
      <c r="AG13" s="7">
        <f>if(AG$6&lt;=$B13,vlookup(EDATE($D13,AG$6),'Курсы'!$H$2:$L$1980,if($G13="USD",2,if($G13="EUR",3,if($G13="YEN",4,5))))*$H13*$C13,0)</f>
        <v>0</v>
      </c>
      <c r="AH13" s="7">
        <f>if(AH$6&lt;=$B13,vlookup(EDATE($D13,AH$6),'Курсы'!$H$2:$L$1980,if($G13="USD",2,if($G13="EUR",3,if($G13="YEN",4,5))))*$H13*$C13,0)</f>
        <v>0</v>
      </c>
      <c r="AI13" s="7">
        <f>if(AI$6&lt;=$B13,vlookup(EDATE($D13,AI$6),'Курсы'!$H$2:$L$1980,if($G13="USD",2,if($G13="EUR",3,if($G13="YEN",4,5))))*$H13*$C13,0)</f>
        <v>0</v>
      </c>
      <c r="AJ13" s="7">
        <f>if(AJ$6&lt;=$B13,vlookup(EDATE($D13,AJ$6),'Курсы'!$H$2:$L$1980,if($G13="USD",2,if($G13="EUR",3,if($G13="YEN",4,5))))*$H13*$C13,0)</f>
        <v>0</v>
      </c>
      <c r="AK13" s="7">
        <f>if(AK$6&lt;=$B13,vlookup(EDATE($D13,AK$6),'Курсы'!$H$2:$L$1980,if($G13="USD",2,if($G13="EUR",3,if($G13="YEN",4,5))))*$H13*$C13,0)</f>
        <v>0</v>
      </c>
      <c r="AL13" s="7">
        <f>if(AL$6&lt;=$B13,vlookup(EDATE($D13,AL$6),'Курсы'!$H$2:$L$1980,if($G13="USD",2,if($G13="EUR",3,if($G13="YEN",4,5))))*$H13*$C13,0)</f>
        <v>0</v>
      </c>
      <c r="AM13" s="7">
        <f>if(AM$6&lt;=$B13,vlookup(EDATE($D13,AM$6),'Курсы'!$H$2:$L$1980,if($G13="USD",2,if($G13="EUR",3,if($G13="YEN",4,5))))*$H13*$C13,0)</f>
        <v>0</v>
      </c>
      <c r="AN13" s="7">
        <f>if(AN$6&lt;=$B13,vlookup(EDATE($D13,AN$6),'Курсы'!$H$2:$L$1980,if($G13="USD",2,if($G13="EUR",3,if($G13="YEN",4,5))))*$H13*$C13,0)</f>
        <v>0</v>
      </c>
      <c r="AO13" s="7">
        <f>if(AO$6&lt;=$B13,vlookup(EDATE($D13,AO$6),'Курсы'!$H$2:$L$1980,if($G13="USD",2,if($G13="EUR",3,if($G13="YEN",4,5))))*$H13*$C13,0)</f>
        <v>0</v>
      </c>
      <c r="AP13" s="7">
        <f>if(AP$6&lt;=$B13,vlookup(EDATE($D13,AP$6),'Курсы'!$H$2:$L$1980,if($G13="USD",2,if($G13="EUR",3,if($G13="YEN",4,5))))*$H13*$C13,0)</f>
        <v>0</v>
      </c>
      <c r="AQ13" s="7">
        <f>if(AQ$6&lt;=$B13,vlookup(EDATE($D13,AQ$6),'Курсы'!$H$2:$L$1980,if($G13="USD",2,if($G13="EUR",3,if($G13="YEN",4,5))))*$H13*$C13,0)</f>
        <v>0</v>
      </c>
      <c r="AR13" s="19">
        <f>if(AR$6&lt;=$B13,vlookup(EDATE($D13,AR$6),'Курсы'!$H$2:$L$1980,if($G13="USD",2,if($G13="EUR",3,if($G13="YEN",4,5))))*$H13*$C13,0)</f>
        <v>0</v>
      </c>
      <c r="AS13" s="7">
        <f t="shared" si="2"/>
        <v>424431.8145</v>
      </c>
    </row>
    <row r="14">
      <c r="A14" s="15">
        <v>190.0</v>
      </c>
      <c r="B14" s="16">
        <v>35.0</v>
      </c>
      <c r="C14" s="16">
        <v>0.0545582949370627</v>
      </c>
      <c r="D14" s="17">
        <v>43482.0</v>
      </c>
      <c r="E14" s="17">
        <f t="shared" si="1"/>
        <v>44547</v>
      </c>
      <c r="F14" s="16" t="s">
        <v>21</v>
      </c>
      <c r="G14" s="16" t="s">
        <v>4</v>
      </c>
      <c r="H14" s="18">
        <v>100000.0</v>
      </c>
      <c r="I14" s="7">
        <f>if(I$6&lt;=$B14,vlookup(EDATE($D14,I$6),'Курсы'!$H$2:$L$1980,if($G14="USD",2,if($G14="EUR",3,if($G14="YEN",4,5))))*$H14*$C14,0)</f>
        <v>363927.8329</v>
      </c>
      <c r="J14" s="7">
        <f>if(J$6&lt;=$B14,vlookup(EDATE($D14,J$6),'Курсы'!$H$2:$L$1980,if($G14="USD",2,if($G14="EUR",3,if($G14="YEN",4,5))))*$H14*$C14,0)</f>
        <v>356920.9111</v>
      </c>
      <c r="K14" s="7">
        <f>if(K$6&lt;=$B14,vlookup(EDATE($D14,K$6),'Курсы'!$H$2:$L$1980,if($G14="USD",2,if($G14="EUR",3,if($G14="YEN",4,5))))*$H14*$C14,0)</f>
        <v>350494.4895</v>
      </c>
      <c r="L14" s="7">
        <f>if(L$6&lt;=$B14,vlookup(EDATE($D14,L$6),'Курсы'!$H$2:$L$1980,if($G14="USD",2,if($G14="EUR",3,if($G14="YEN",4,5))))*$H14*$C14,0)</f>
        <v>352227.2609</v>
      </c>
      <c r="M14" s="7">
        <f>if(M$6&lt;=$B14,vlookup(EDATE($D14,M$6),'Курсы'!$H$2:$L$1980,if($G14="USD",2,if($G14="EUR",3,if($G14="YEN",4,5))))*$H14*$C14,0)</f>
        <v>351533.2794</v>
      </c>
      <c r="N14" s="7">
        <f>if(N$6&lt;=$B14,vlookup(EDATE($D14,N$6),'Курсы'!$H$2:$L$1980,if($G14="USD",2,if($G14="EUR",3,if($G14="YEN",4,5))))*$H14*$C14,0)</f>
        <v>342696.4724</v>
      </c>
      <c r="O14" s="7">
        <f>if(O$6&lt;=$B14,vlookup(EDATE($D14,O$6),'Курсы'!$H$2:$L$1980,if($G14="USD",2,if($G14="EUR",3,if($G14="YEN",4,5))))*$H14*$C14,0)</f>
        <v>360063.4688</v>
      </c>
      <c r="P14" s="7">
        <f>if(P$6&lt;=$B14,vlookup(EDATE($D14,P$6),'Курсы'!$H$2:$L$1980,if($G14="USD",2,if($G14="EUR",3,if($G14="YEN",4,5))))*$H14*$C14,0)</f>
        <v>348230.3203</v>
      </c>
      <c r="Q14" s="7">
        <f>if(Q$6&lt;=$B14,vlookup(EDATE($D14,Q$6),'Курсы'!$H$2:$L$1980,if($G14="USD",2,if($G14="EUR",3,if($G14="YEN",4,5))))*$H14*$C14,0)</f>
        <v>351058.0767</v>
      </c>
      <c r="R14" s="7">
        <f>if(R$6&lt;=$B14,vlookup(EDATE($D14,R$6),'Курсы'!$H$2:$L$1980,if($G14="USD",2,if($G14="EUR",3,if($G14="YEN",4,5))))*$H14*$C14,0)</f>
        <v>348562.5803</v>
      </c>
      <c r="S14" s="7">
        <f>if(S$6&lt;=$B14,vlookup(EDATE($D14,S$6),'Курсы'!$H$2:$L$1980,if($G14="USD",2,if($G14="EUR",3,if($G14="YEN",4,5))))*$H14*$C14,0)</f>
        <v>342454.7792</v>
      </c>
      <c r="T14" s="7">
        <f>if(T$6&lt;=$B14,vlookup(EDATE($D14,T$6),'Курсы'!$H$2:$L$1980,if($G14="USD",2,if($G14="EUR",3,if($G14="YEN",4,5))))*$H14*$C14,0)</f>
        <v>335912.1484</v>
      </c>
      <c r="U14" s="7">
        <f>if(U$6&lt;=$B14,vlookup(EDATE($D14,U$6),'Курсы'!$H$2:$L$1980,if($G14="USD",2,if($G14="EUR",3,if($G14="YEN",4,5))))*$H14*$C14,0)</f>
        <v>346192.0224</v>
      </c>
      <c r="V14" s="7">
        <f>if(V$6&lt;=$B14,vlookup(EDATE($D14,V$6),'Курсы'!$H$2:$L$1980,if($G14="USD",2,if($G14="EUR",3,if($G14="YEN",4,5))))*$H14*$C14,0)</f>
        <v>404419.9082</v>
      </c>
      <c r="W14" s="7">
        <f>if(W$6&lt;=$B14,vlookup(EDATE($D14,W$6),'Курсы'!$H$2:$L$1980,if($G14="USD",2,if($G14="EUR",3,if($G14="YEN",4,5))))*$H14*$C14,0)</f>
        <v>407615.3876</v>
      </c>
      <c r="X14" s="7">
        <f>if(X$6&lt;=$B14,vlookup(EDATE($D14,X$6),'Курсы'!$H$2:$L$1980,if($G14="USD",2,if($G14="EUR",3,if($G14="YEN",4,5))))*$H14*$C14,0)</f>
        <v>399397.2716</v>
      </c>
      <c r="Y14" s="7">
        <f>if(Y$6&lt;=$B14,vlookup(EDATE($D14,Y$6),'Курсы'!$H$2:$L$1980,if($G14="USD",2,if($G14="EUR",3,if($G14="YEN",4,5))))*$H14*$C14,0)</f>
        <v>380557.2012</v>
      </c>
      <c r="Z14" s="7">
        <f>if(Z$6&lt;=$B14,vlookup(EDATE($D14,Z$6),'Курсы'!$H$2:$L$1980,if($G14="USD",2,if($G14="EUR",3,if($G14="YEN",4,5))))*$H14*$C14,0)</f>
        <v>388624.1907</v>
      </c>
      <c r="AA14" s="7">
        <f>if(AA$6&lt;=$B14,vlookup(EDATE($D14,AA$6),'Курсы'!$H$2:$L$1980,if($G14="USD",2,if($G14="EUR",3,if($G14="YEN",4,5))))*$H14*$C14,0)</f>
        <v>399452.3755</v>
      </c>
      <c r="AB14" s="7">
        <f>if(AB$6&lt;=$B14,vlookup(EDATE($D14,AB$6),'Курсы'!$H$2:$L$1980,if($G14="USD",2,if($G14="EUR",3,if($G14="YEN",4,5))))*$H14*$C14,0)</f>
        <v>408793.3011</v>
      </c>
      <c r="AC14" s="7">
        <f>if(AC$6&lt;=$B14,vlookup(EDATE($D14,AC$6),'Курсы'!$H$2:$L$1980,if($G14="USD",2,if($G14="EUR",3,if($G14="YEN",4,5))))*$H14*$C14,0)</f>
        <v>425360.473</v>
      </c>
      <c r="AD14" s="7">
        <f>if(AD$6&lt;=$B14,vlookup(EDATE($D14,AD$6),'Курсы'!$H$2:$L$1980,if($G14="USD",2,if($G14="EUR",3,if($G14="YEN",4,5))))*$H14*$C14,0)</f>
        <v>419660.7679</v>
      </c>
      <c r="AE14" s="7">
        <f>if(AE$6&lt;=$B14,vlookup(EDATE($D14,AE$6),'Курсы'!$H$2:$L$1980,if($G14="USD",2,if($G14="EUR",3,if($G14="YEN",4,5))))*$H14*$C14,0)</f>
        <v>400567.547</v>
      </c>
      <c r="AF14" s="7">
        <f>if(AF$6&lt;=$B14,vlookup(EDATE($D14,AF$6),'Курсы'!$H$2:$L$1980,if($G14="USD",2,if($G14="EUR",3,if($G14="YEN",4,5))))*$H14*$C14,0)</f>
        <v>401250.6169</v>
      </c>
      <c r="AG14" s="7">
        <f>if(AG$6&lt;=$B14,vlookup(EDATE($D14,AG$6),'Курсы'!$H$2:$L$1980,if($G14="USD",2,if($G14="EUR",3,if($G14="YEN",4,5))))*$H14*$C14,0)</f>
        <v>399855.0157</v>
      </c>
      <c r="AH14" s="7">
        <f>if(AH$6&lt;=$B14,vlookup(EDATE($D14,AH$6),'Курсы'!$H$2:$L$1980,if($G14="USD",2,if($G14="EUR",3,if($G14="YEN",4,5))))*$H14*$C14,0)</f>
        <v>398067.6859</v>
      </c>
      <c r="AI14" s="7">
        <f>if(AI$6&lt;=$B14,vlookup(EDATE($D14,AI$6),'Курсы'!$H$2:$L$1980,if($G14="USD",2,if($G14="EUR",3,if($G14="YEN",4,5))))*$H14*$C14,0)</f>
        <v>412207.0137</v>
      </c>
      <c r="AJ14" s="7">
        <f>if(AJ$6&lt;=$B14,vlookup(EDATE($D14,AJ$6),'Курсы'!$H$2:$L$1980,if($G14="USD",2,if($G14="EUR",3,if($G14="YEN",4,5))))*$H14*$C14,0)</f>
        <v>403713.9239</v>
      </c>
      <c r="AK14" s="7">
        <f>if(AK$6&lt;=$B14,vlookup(EDATE($D14,AK$6),'Курсы'!$H$2:$L$1980,if($G14="USD",2,if($G14="EUR",3,if($G14="YEN",4,5))))*$H14*$C14,0)</f>
        <v>392995.9468</v>
      </c>
      <c r="AL14" s="7">
        <f>if(AL$6&lt;=$B14,vlookup(EDATE($D14,AL$6),'Курсы'!$H$2:$L$1980,if($G14="USD",2,if($G14="EUR",3,if($G14="YEN",4,5))))*$H14*$C14,0)</f>
        <v>404634.8679</v>
      </c>
      <c r="AM14" s="7">
        <f>if(AM$6&lt;=$B14,vlookup(EDATE($D14,AM$6),'Курсы'!$H$2:$L$1980,if($G14="USD",2,if($G14="EUR",3,if($G14="YEN",4,5))))*$H14*$C14,0)</f>
        <v>400414.2382</v>
      </c>
      <c r="AN14" s="7">
        <f>if(AN$6&lt;=$B14,vlookup(EDATE($D14,AN$6),'Курсы'!$H$2:$L$1980,if($G14="USD",2,if($G14="EUR",3,if($G14="YEN",4,5))))*$H14*$C14,0)</f>
        <v>399185.3421</v>
      </c>
      <c r="AO14" s="7">
        <f>if(AO$6&lt;=$B14,vlookup(EDATE($D14,AO$6),'Курсы'!$H$2:$L$1980,if($G14="USD",2,if($G14="EUR",3,if($G14="YEN",4,5))))*$H14*$C14,0)</f>
        <v>399725.4936</v>
      </c>
      <c r="AP14" s="7">
        <f>if(AP$6&lt;=$B14,vlookup(EDATE($D14,AP$6),'Курсы'!$H$2:$L$1980,if($G14="USD",2,if($G14="EUR",3,if($G14="YEN",4,5))))*$H14*$C14,0)</f>
        <v>400267.0821</v>
      </c>
      <c r="AQ14" s="7">
        <f>if(AQ$6&lt;=$B14,vlookup(EDATE($D14,AQ$6),'Курсы'!$H$2:$L$1980,if($G14="USD",2,if($G14="EUR",3,if($G14="YEN",4,5))))*$H14*$C14,0)</f>
        <v>400776.0863</v>
      </c>
      <c r="AR14" s="19">
        <f>if(AR$6&lt;=$B14,vlookup(EDATE($D14,AR$6),'Курсы'!$H$2:$L$1980,if($G14="USD",2,if($G14="EUR",3,if($G14="YEN",4,5))))*$H14*$C14,0)</f>
        <v>0</v>
      </c>
      <c r="AS14" s="7">
        <f t="shared" si="2"/>
        <v>13397815.38</v>
      </c>
    </row>
    <row r="15">
      <c r="A15" s="15">
        <v>33.0</v>
      </c>
      <c r="B15" s="16">
        <v>31.0</v>
      </c>
      <c r="C15" s="16">
        <v>0.0373789003666616</v>
      </c>
      <c r="D15" s="17">
        <v>43483.0</v>
      </c>
      <c r="E15" s="17">
        <f t="shared" si="1"/>
        <v>44426</v>
      </c>
      <c r="F15" s="16" t="s">
        <v>21</v>
      </c>
      <c r="G15" s="16" t="s">
        <v>4</v>
      </c>
      <c r="H15" s="18">
        <v>250000.0</v>
      </c>
      <c r="I15" s="7">
        <f>if(I$6&lt;=$B15,vlookup(EDATE($D15,I$6),'Курсы'!$H$2:$L$1980,if($G15="USD",2,if($G15="EUR",3,if($G15="YEN",4,5))))*$H15*$C15,0)</f>
        <v>623334.2804</v>
      </c>
      <c r="J15" s="7">
        <f>if(J$6&lt;=$B15,vlookup(EDATE($D15,J$6),'Курсы'!$H$2:$L$1980,if($G15="USD",2,if($G15="EUR",3,if($G15="YEN",4,5))))*$H15*$C15,0)</f>
        <v>611332.85</v>
      </c>
      <c r="K15" s="7">
        <f>if(K$6&lt;=$B15,vlookup(EDATE($D15,K$6),'Курсы'!$H$2:$L$1980,if($G15="USD",2,if($G15="EUR",3,if($G15="YEN",4,5))))*$H15*$C15,0)</f>
        <v>597548.446</v>
      </c>
      <c r="L15" s="7">
        <f>if(L$6&lt;=$B15,vlookup(EDATE($D15,L$6),'Курсы'!$H$2:$L$1980,if($G15="USD",2,if($G15="EUR",3,if($G15="YEN",4,5))))*$H15*$C15,0)</f>
        <v>603974.8134</v>
      </c>
      <c r="M15" s="7">
        <f>if(M$6&lt;=$B15,vlookup(EDATE($D15,M$6),'Курсы'!$H$2:$L$1980,if($G15="USD",2,if($G15="EUR",3,if($G15="YEN",4,5))))*$H15*$C15,0)</f>
        <v>601040.5698</v>
      </c>
      <c r="N15" s="7">
        <f>if(N$6&lt;=$B15,vlookup(EDATE($D15,N$6),'Курсы'!$H$2:$L$1980,if($G15="USD",2,if($G15="EUR",3,if($G15="YEN",4,5))))*$H15*$C15,0)</f>
        <v>588204.6554</v>
      </c>
      <c r="O15" s="7">
        <f>if(O$6&lt;=$B15,vlookup(EDATE($D15,O$6),'Курсы'!$H$2:$L$1980,if($G15="USD",2,if($G15="EUR",3,if($G15="YEN",4,5))))*$H15*$C15,0)</f>
        <v>616715.4116</v>
      </c>
      <c r="P15" s="7">
        <f>if(P$6&lt;=$B15,vlookup(EDATE($D15,P$6),'Курсы'!$H$2:$L$1980,if($G15="USD",2,if($G15="EUR",3,if($G15="YEN",4,5))))*$H15*$C15,0)</f>
        <v>599195.921</v>
      </c>
      <c r="Q15" s="7">
        <f>if(Q$6&lt;=$B15,vlookup(EDATE($D15,Q$6),'Курсы'!$H$2:$L$1980,if($G15="USD",2,if($G15="EUR",3,if($G15="YEN",4,5))))*$H15*$C15,0)</f>
        <v>598196.9699</v>
      </c>
      <c r="R15" s="7">
        <f>if(R$6&lt;=$B15,vlookup(EDATE($D15,R$6),'Курсы'!$H$2:$L$1980,if($G15="USD",2,if($G15="EUR",3,if($G15="YEN",4,5))))*$H15*$C15,0)</f>
        <v>597016.7311</v>
      </c>
      <c r="S15" s="7">
        <f>if(S$6&lt;=$B15,vlookup(EDATE($D15,S$6),'Курсы'!$H$2:$L$1980,if($G15="USD",2,if($G15="EUR",3,if($G15="YEN",4,5))))*$H15*$C15,0)</f>
        <v>584349.9563</v>
      </c>
      <c r="T15" s="7">
        <f>if(T$6&lt;=$B15,vlookup(EDATE($D15,T$6),'Курсы'!$H$2:$L$1980,if($G15="USD",2,if($G15="EUR",3,if($G15="YEN",4,5))))*$H15*$C15,0)</f>
        <v>575011.7725</v>
      </c>
      <c r="U15" s="7">
        <f>if(U$6&lt;=$B15,vlookup(EDATE($D15,U$6),'Курсы'!$H$2:$L$1980,if($G15="USD",2,if($G15="EUR",3,if($G15="YEN",4,5))))*$H15*$C15,0)</f>
        <v>591600.5285</v>
      </c>
      <c r="V15" s="7">
        <f>if(V$6&lt;=$B15,vlookup(EDATE($D15,V$6),'Курсы'!$H$2:$L$1980,if($G15="USD",2,if($G15="EUR",3,if($G15="YEN",4,5))))*$H15*$C15,0)</f>
        <v>690477.9991</v>
      </c>
      <c r="W15" s="7">
        <f>if(W$6&lt;=$B15,vlookup(EDATE($D15,W$6),'Курсы'!$H$2:$L$1980,if($G15="USD",2,if($G15="EUR",3,if($G15="YEN",4,5))))*$H15*$C15,0)</f>
        <v>690987.2867</v>
      </c>
      <c r="X15" s="7">
        <f>if(X$6&lt;=$B15,vlookup(EDATE($D15,X$6),'Курсы'!$H$2:$L$1980,if($G15="USD",2,if($G15="EUR",3,if($G15="YEN",4,5))))*$H15*$C15,0)</f>
        <v>684086.2072</v>
      </c>
      <c r="Y15" s="7">
        <f>if(Y$6&lt;=$B15,vlookup(EDATE($D15,Y$6),'Курсы'!$H$2:$L$1980,if($G15="USD",2,if($G15="EUR",3,if($G15="YEN",4,5))))*$H15*$C15,0)</f>
        <v>649292.0578</v>
      </c>
      <c r="Z15" s="7">
        <f>if(Z$6&lt;=$B15,vlookup(EDATE($D15,Z$6),'Курсы'!$H$2:$L$1980,if($G15="USD",2,if($G15="EUR",3,if($G15="YEN",4,5))))*$H15*$C15,0)</f>
        <v>670146.6808</v>
      </c>
      <c r="AA15" s="7">
        <f>if(AA$6&lt;=$B15,vlookup(EDATE($D15,AA$6),'Курсы'!$H$2:$L$1980,if($G15="USD",2,if($G15="EUR",3,if($G15="YEN",4,5))))*$H15*$C15,0)</f>
        <v>681862.1626</v>
      </c>
      <c r="AB15" s="7">
        <f>if(AB$6&lt;=$B15,vlookup(EDATE($D15,AB$6),'Курсы'!$H$2:$L$1980,if($G15="USD",2,if($G15="EUR",3,if($G15="YEN",4,5))))*$H15*$C15,0)</f>
        <v>702668.193</v>
      </c>
      <c r="AC15" s="7">
        <f>if(AC$6&lt;=$B15,vlookup(EDATE($D15,AC$6),'Курсы'!$H$2:$L$1980,if($G15="USD",2,if($G15="EUR",3,if($G15="YEN",4,5))))*$H15*$C15,0)</f>
        <v>728555.8849</v>
      </c>
      <c r="AD15" s="7">
        <f>if(AD$6&lt;=$B15,vlookup(EDATE($D15,AD$6),'Курсы'!$H$2:$L$1980,if($G15="USD",2,if($G15="EUR",3,if($G15="YEN",4,5))))*$H15*$C15,0)</f>
        <v>712563.3224</v>
      </c>
      <c r="AE15" s="7">
        <f>if(AE$6&lt;=$B15,vlookup(EDATE($D15,AE$6),'Курсы'!$H$2:$L$1980,if($G15="USD",2,if($G15="EUR",3,if($G15="YEN",4,5))))*$H15*$C15,0)</f>
        <v>681960.2822</v>
      </c>
      <c r="AF15" s="7">
        <f>if(AF$6&lt;=$B15,vlookup(EDATE($D15,AF$6),'Курсы'!$H$2:$L$1980,if($G15="USD",2,if($G15="EUR",3,if($G15="YEN",4,5))))*$H15*$C15,0)</f>
        <v>687260.6103</v>
      </c>
      <c r="AG15" s="7">
        <f>if(AG$6&lt;=$B15,vlookup(EDATE($D15,AG$6),'Курсы'!$H$2:$L$1980,if($G15="USD",2,if($G15="EUR",3,if($G15="YEN",4,5))))*$H15*$C15,0)</f>
        <v>689331.4014</v>
      </c>
      <c r="AH15" s="7">
        <f>if(AH$6&lt;=$B15,vlookup(EDATE($D15,AH$6),'Курсы'!$H$2:$L$1980,if($G15="USD",2,if($G15="EUR",3,if($G15="YEN",4,5))))*$H15*$C15,0)</f>
        <v>683117.1592</v>
      </c>
      <c r="AI15" s="7">
        <f>if(AI$6&lt;=$B15,vlookup(EDATE($D15,AI$6),'Курсы'!$H$2:$L$1980,if($G15="USD",2,if($G15="EUR",3,if($G15="YEN",4,5))))*$H15*$C15,0)</f>
        <v>706026.6872</v>
      </c>
      <c r="AJ15" s="7">
        <f>if(AJ$6&lt;=$B15,vlookup(EDATE($D15,AJ$6),'Курсы'!$H$2:$L$1980,if($G15="USD",2,if($G15="EUR",3,if($G15="YEN",4,5))))*$H15*$C15,0)</f>
        <v>690142.5235</v>
      </c>
      <c r="AK15" s="7">
        <f>if(AK$6&lt;=$B15,vlookup(EDATE($D15,AK$6),'Курсы'!$H$2:$L$1980,if($G15="USD",2,if($G15="EUR",3,if($G15="YEN",4,5))))*$H15*$C15,0)</f>
        <v>677537.4238</v>
      </c>
      <c r="AL15" s="7">
        <f>if(AL$6&lt;=$B15,vlookup(EDATE($D15,AL$6),'Курсы'!$H$2:$L$1980,if($G15="USD",2,if($G15="EUR",3,if($G15="YEN",4,5))))*$H15*$C15,0)</f>
        <v>693057.1433</v>
      </c>
      <c r="AM15" s="7">
        <f>if(AM$6&lt;=$B15,vlookup(EDATE($D15,AM$6),'Курсы'!$H$2:$L$1980,if($G15="USD",2,if($G15="EUR",3,if($G15="YEN",4,5))))*$H15*$C15,0)</f>
        <v>686606.4795</v>
      </c>
      <c r="AN15" s="7">
        <f>if(AN$6&lt;=$B15,vlookup(EDATE($D15,AN$6),'Курсы'!$H$2:$L$1980,if($G15="USD",2,if($G15="EUR",3,if($G15="YEN",4,5))))*$H15*$C15,0)</f>
        <v>0</v>
      </c>
      <c r="AO15" s="7">
        <f>if(AO$6&lt;=$B15,vlookup(EDATE($D15,AO$6),'Курсы'!$H$2:$L$1980,if($G15="USD",2,if($G15="EUR",3,if($G15="YEN",4,5))))*$H15*$C15,0)</f>
        <v>0</v>
      </c>
      <c r="AP15" s="7">
        <f>if(AP$6&lt;=$B15,vlookup(EDATE($D15,AP$6),'Курсы'!$H$2:$L$1980,if($G15="USD",2,if($G15="EUR",3,if($G15="YEN",4,5))))*$H15*$C15,0)</f>
        <v>0</v>
      </c>
      <c r="AQ15" s="7">
        <f>if(AQ$6&lt;=$B15,vlookup(EDATE($D15,AQ$6),'Курсы'!$H$2:$L$1980,if($G15="USD",2,if($G15="EUR",3,if($G15="YEN",4,5))))*$H15*$C15,0)</f>
        <v>0</v>
      </c>
      <c r="AR15" s="19">
        <f>if(AR$6&lt;=$B15,vlookup(EDATE($D15,AR$6),'Курсы'!$H$2:$L$1980,if($G15="USD",2,if($G15="EUR",3,if($G15="YEN",4,5))))*$H15*$C15,0)</f>
        <v>0</v>
      </c>
      <c r="AS15" s="7">
        <f t="shared" si="2"/>
        <v>20193202.41</v>
      </c>
    </row>
    <row r="16">
      <c r="A16" s="15">
        <v>310.0</v>
      </c>
      <c r="B16" s="16">
        <v>35.0</v>
      </c>
      <c r="C16" s="16">
        <v>0.00723347865776016</v>
      </c>
      <c r="D16" s="17">
        <v>43484.0</v>
      </c>
      <c r="E16" s="17">
        <f t="shared" si="1"/>
        <v>44549</v>
      </c>
      <c r="F16" s="16" t="s">
        <v>18</v>
      </c>
      <c r="G16" s="16" t="s">
        <v>4</v>
      </c>
      <c r="H16" s="18">
        <v>500000.0</v>
      </c>
      <c r="I16" s="7">
        <f>if(I$6&lt;=$B16,vlookup(EDATE($D16,I$6),'Курсы'!$H$2:$L$1980,if($G16="USD",2,if($G16="EUR",3,if($G16="YEN",4,5))))*$H16*$C16,0)</f>
        <v>239598.1303</v>
      </c>
      <c r="J16" s="7">
        <f>if(J$6&lt;=$B16,vlookup(EDATE($D16,J$6),'Курсы'!$H$2:$L$1980,if($G16="USD",2,if($G16="EUR",3,if($G16="YEN",4,5))))*$H16*$C16,0)</f>
        <v>233892.3624</v>
      </c>
      <c r="K16" s="7">
        <f>if(K$6&lt;=$B16,vlookup(EDATE($D16,K$6),'Курсы'!$H$2:$L$1980,if($G16="USD",2,if($G16="EUR",3,if($G16="YEN",4,5))))*$H16*$C16,0)</f>
        <v>231720.1487</v>
      </c>
      <c r="L16" s="7">
        <f>if(L$6&lt;=$B16,vlookup(EDATE($D16,L$6),'Курсы'!$H$2:$L$1980,if($G16="USD",2,if($G16="EUR",3,if($G16="YEN",4,5))))*$H16*$C16,0)</f>
        <v>233759.628</v>
      </c>
      <c r="M16" s="7">
        <f>if(M$6&lt;=$B16,vlookup(EDATE($D16,M$6),'Курсы'!$H$2:$L$1980,if($G16="USD",2,if($G16="EUR",3,if($G16="YEN",4,5))))*$H16*$C16,0)</f>
        <v>232683.6481</v>
      </c>
      <c r="N16" s="7">
        <f>if(N$6&lt;=$B16,vlookup(EDATE($D16,N$6),'Курсы'!$H$2:$L$1980,if($G16="USD",2,if($G16="EUR",3,if($G16="YEN",4,5))))*$H16*$C16,0)</f>
        <v>227234.6686</v>
      </c>
      <c r="O16" s="7">
        <f>if(O$6&lt;=$B16,vlookup(EDATE($D16,O$6),'Курсы'!$H$2:$L$1980,if($G16="USD",2,if($G16="EUR",3,if($G16="YEN",4,5))))*$H16*$C16,0)</f>
        <v>238690.6904</v>
      </c>
      <c r="P16" s="7">
        <f>if(P$6&lt;=$B16,vlookup(EDATE($D16,P$6),'Курсы'!$H$2:$L$1980,if($G16="USD",2,if($G16="EUR",3,if($G16="YEN",4,5))))*$H16*$C16,0)</f>
        <v>233022.8982</v>
      </c>
      <c r="Q16" s="7">
        <f>if(Q$6&lt;=$B16,vlookup(EDATE($D16,Q$6),'Курсы'!$H$2:$L$1980,if($G16="USD",2,if($G16="EUR",3,if($G16="YEN",4,5))))*$H16*$C16,0)</f>
        <v>231305.6704</v>
      </c>
      <c r="R16" s="7">
        <f>if(R$6&lt;=$B16,vlookup(EDATE($D16,R$6),'Курсы'!$H$2:$L$1980,if($G16="USD",2,if($G16="EUR",3,if($G16="YEN",4,5))))*$H16*$C16,0)</f>
        <v>230582.3225</v>
      </c>
      <c r="S16" s="7">
        <f>if(S$6&lt;=$B16,vlookup(EDATE($D16,S$6),'Курсы'!$H$2:$L$1980,if($G16="USD",2,if($G16="EUR",3,if($G16="YEN",4,5))))*$H16*$C16,0)</f>
        <v>226346.7591</v>
      </c>
      <c r="T16" s="7">
        <f>if(T$6&lt;=$B16,vlookup(EDATE($D16,T$6),'Курсы'!$H$2:$L$1980,if($G16="USD",2,if($G16="EUR",3,if($G16="YEN",4,5))))*$H16*$C16,0)</f>
        <v>222549.9061</v>
      </c>
      <c r="U16" s="7">
        <f>if(U$6&lt;=$B16,vlookup(EDATE($D16,U$6),'Курсы'!$H$2:$L$1980,if($G16="USD",2,if($G16="EUR",3,if($G16="YEN",4,5))))*$H16*$C16,0)</f>
        <v>230638.7437</v>
      </c>
      <c r="V16" s="7">
        <f>if(V$6&lt;=$B16,vlookup(EDATE($D16,V$6),'Курсы'!$H$2:$L$1980,if($G16="USD",2,if($G16="EUR",3,if($G16="YEN",4,5))))*$H16*$C16,0)</f>
        <v>279259.6555</v>
      </c>
      <c r="W16" s="7">
        <f>if(W$6&lt;=$B16,vlookup(EDATE($D16,W$6),'Курсы'!$H$2:$L$1980,if($G16="USD",2,if($G16="EUR",3,if($G16="YEN",4,5))))*$H16*$C16,0)</f>
        <v>267436.5346</v>
      </c>
      <c r="X16" s="7">
        <f>if(X$6&lt;=$B16,vlookup(EDATE($D16,X$6),'Курсы'!$H$2:$L$1980,if($G16="USD",2,if($G16="EUR",3,if($G16="YEN",4,5))))*$H16*$C16,0)</f>
        <v>263948.9129</v>
      </c>
      <c r="Y16" s="7">
        <f>if(Y$6&lt;=$B16,vlookup(EDATE($D16,Y$6),'Курсы'!$H$2:$L$1980,if($G16="USD",2,if($G16="EUR",3,if($G16="YEN",4,5))))*$H16*$C16,0)</f>
        <v>251790.1586</v>
      </c>
      <c r="Z16" s="7">
        <f>if(Z$6&lt;=$B16,vlookup(EDATE($D16,Z$6),'Курсы'!$H$2:$L$1980,if($G16="USD",2,if($G16="EUR",3,if($G16="YEN",4,5))))*$H16*$C16,0)</f>
        <v>259370.4826</v>
      </c>
      <c r="AA16" s="7">
        <f>if(AA$6&lt;=$B16,vlookup(EDATE($D16,AA$6),'Курсы'!$H$2:$L$1980,if($G16="USD",2,if($G16="EUR",3,if($G16="YEN",4,5))))*$H16*$C16,0)</f>
        <v>265584.7641</v>
      </c>
      <c r="AB16" s="7">
        <f>if(AB$6&lt;=$B16,vlookup(EDATE($D16,AB$6),'Курсы'!$H$2:$L$1980,if($G16="USD",2,if($G16="EUR",3,if($G16="YEN",4,5))))*$H16*$C16,0)</f>
        <v>271370.8237</v>
      </c>
      <c r="AC16" s="7">
        <f>if(AC$6&lt;=$B16,vlookup(EDATE($D16,AC$6),'Курсы'!$H$2:$L$1980,if($G16="USD",2,if($G16="EUR",3,if($G16="YEN",4,5))))*$H16*$C16,0)</f>
        <v>281976.9117</v>
      </c>
      <c r="AD16" s="7">
        <f>if(AD$6&lt;=$B16,vlookup(EDATE($D16,AD$6),'Курсы'!$H$2:$L$1980,if($G16="USD",2,if($G16="EUR",3,if($G16="YEN",4,5))))*$H16*$C16,0)</f>
        <v>274607.4437</v>
      </c>
      <c r="AE16" s="7">
        <f>if(AE$6&lt;=$B16,vlookup(EDATE($D16,AE$6),'Курсы'!$H$2:$L$1980,if($G16="USD",2,if($G16="EUR",3,if($G16="YEN",4,5))))*$H16*$C16,0)</f>
        <v>265163.0523</v>
      </c>
      <c r="AF16" s="7">
        <f>if(AF$6&lt;=$B16,vlookup(EDATE($D16,AF$6),'Курсы'!$H$2:$L$1980,if($G16="USD",2,if($G16="EUR",3,if($G16="YEN",4,5))))*$H16*$C16,0)</f>
        <v>267542.8667</v>
      </c>
      <c r="AG16" s="7">
        <f>if(AG$6&lt;=$B16,vlookup(EDATE($D16,AG$6),'Курсы'!$H$2:$L$1980,if($G16="USD",2,if($G16="EUR",3,if($G16="YEN",4,5))))*$H16*$C16,0)</f>
        <v>266826.7524</v>
      </c>
      <c r="AH16" s="7">
        <f>if(AH$6&lt;=$B16,vlookup(EDATE($D16,AH$6),'Курсы'!$H$2:$L$1980,if($G16="USD",2,if($G16="EUR",3,if($G16="YEN",4,5))))*$H16*$C16,0)</f>
        <v>266402.5088</v>
      </c>
      <c r="AI16" s="7">
        <f>if(AI$6&lt;=$B16,vlookup(EDATE($D16,AI$6),'Курсы'!$H$2:$L$1980,if($G16="USD",2,if($G16="EUR",3,if($G16="YEN",4,5))))*$H16*$C16,0)</f>
        <v>273257.3149</v>
      </c>
      <c r="AJ16" s="7">
        <f>if(AJ$6&lt;=$B16,vlookup(EDATE($D16,AJ$6),'Курсы'!$H$2:$L$1980,if($G16="USD",2,if($G16="EUR",3,if($G16="YEN",4,5))))*$H16*$C16,0)</f>
        <v>266550.7951</v>
      </c>
      <c r="AK16" s="7">
        <f>if(AK$6&lt;=$B16,vlookup(EDATE($D16,AK$6),'Курсы'!$H$2:$L$1980,if($G16="USD",2,if($G16="EUR",3,if($G16="YEN",4,5))))*$H16*$C16,0)</f>
        <v>261206.7011</v>
      </c>
      <c r="AL16" s="7">
        <f>if(AL$6&lt;=$B16,vlookup(EDATE($D16,AL$6),'Курсы'!$H$2:$L$1980,if($G16="USD",2,if($G16="EUR",3,if($G16="YEN",4,5))))*$H16*$C16,0)</f>
        <v>268237.6424</v>
      </c>
      <c r="AM16" s="7">
        <f>if(AM$6&lt;=$B16,vlookup(EDATE($D16,AM$6),'Курсы'!$H$2:$L$1980,if($G16="USD",2,if($G16="EUR",3,if($G16="YEN",4,5))))*$H16*$C16,0)</f>
        <v>265697.6063</v>
      </c>
      <c r="AN16" s="7">
        <f>if(AN$6&lt;=$B16,vlookup(EDATE($D16,AN$6),'Курсы'!$H$2:$L$1980,if($G16="USD",2,if($G16="EUR",3,if($G16="YEN",4,5))))*$H16*$C16,0)</f>
        <v>264649.2916</v>
      </c>
      <c r="AO16" s="7">
        <f>if(AO$6&lt;=$B16,vlookup(EDATE($D16,AO$6),'Курсы'!$H$2:$L$1980,if($G16="USD",2,if($G16="EUR",3,if($G16="YEN",4,5))))*$H16*$C16,0)</f>
        <v>265006.6479</v>
      </c>
      <c r="AP16" s="7">
        <f>if(AP$6&lt;=$B16,vlookup(EDATE($D16,AP$6),'Курсы'!$H$2:$L$1980,if($G16="USD",2,if($G16="EUR",3,if($G16="YEN",4,5))))*$H16*$C16,0)</f>
        <v>265364.9763</v>
      </c>
      <c r="AQ16" s="7">
        <f>if(AQ$6&lt;=$B16,vlookup(EDATE($D16,AQ$6),'Курсы'!$H$2:$L$1980,if($G16="USD",2,if($G16="EUR",3,if($G16="YEN",4,5))))*$H16*$C16,0)</f>
        <v>265701.765</v>
      </c>
      <c r="AR16" s="19">
        <f>if(AR$6&lt;=$B16,vlookup(EDATE($D16,AR$6),'Курсы'!$H$2:$L$1980,if($G16="USD",2,if($G16="EUR",3,if($G16="YEN",4,5))))*$H16*$C16,0)</f>
        <v>0</v>
      </c>
      <c r="AS16" s="7">
        <f t="shared" si="2"/>
        <v>8888979.185</v>
      </c>
    </row>
    <row r="17">
      <c r="A17" s="15">
        <v>159.0</v>
      </c>
      <c r="B17" s="16">
        <v>9.0</v>
      </c>
      <c r="C17" s="16">
        <v>0.0180586165557772</v>
      </c>
      <c r="D17" s="17">
        <v>43485.0</v>
      </c>
      <c r="E17" s="17">
        <f t="shared" si="1"/>
        <v>43758</v>
      </c>
      <c r="F17" s="16" t="s">
        <v>19</v>
      </c>
      <c r="G17" s="16" t="s">
        <v>4</v>
      </c>
      <c r="H17" s="18">
        <v>250000.0</v>
      </c>
      <c r="I17" s="7">
        <f>if(I$6&lt;=$B17,vlookup(EDATE($D17,I$6),'Курсы'!$H$2:$L$1980,if($G17="USD",2,if($G17="EUR",3,if($G17="YEN",4,5))))*$H17*$C17,0)</f>
        <v>298880.0362</v>
      </c>
      <c r="J17" s="7">
        <f>if(J$6&lt;=$B17,vlookup(EDATE($D17,J$6),'Курсы'!$H$2:$L$1980,if($G17="USD",2,if($G17="EUR",3,if($G17="YEN",4,5))))*$H17*$C17,0)</f>
        <v>290367.6559</v>
      </c>
      <c r="K17" s="7">
        <f>if(K$6&lt;=$B17,vlookup(EDATE($D17,K$6),'Курсы'!$H$2:$L$1980,if($G17="USD",2,if($G17="EUR",3,if($G17="YEN",4,5))))*$H17*$C17,0)</f>
        <v>288758.1817</v>
      </c>
      <c r="L17" s="7">
        <f>if(L$6&lt;=$B17,vlookup(EDATE($D17,L$6),'Курсы'!$H$2:$L$1980,if($G17="USD",2,if($G17="EUR",3,if($G17="YEN",4,5))))*$H17*$C17,0)</f>
        <v>291794.2866</v>
      </c>
      <c r="M17" s="7">
        <f>if(M$6&lt;=$B17,vlookup(EDATE($D17,M$6),'Курсы'!$H$2:$L$1980,if($G17="USD",2,if($G17="EUR",3,if($G17="YEN",4,5))))*$H17*$C17,0)</f>
        <v>288844.863</v>
      </c>
      <c r="N17" s="7">
        <f>if(N$6&lt;=$B17,vlookup(EDATE($D17,N$6),'Курсы'!$H$2:$L$1980,if($G17="USD",2,if($G17="EUR",3,if($G17="YEN",4,5))))*$H17*$C17,0)</f>
        <v>283820.9559</v>
      </c>
      <c r="O17" s="7">
        <f>if(O$6&lt;=$B17,vlookup(EDATE($D17,O$6),'Курсы'!$H$2:$L$1980,if($G17="USD",2,if($G17="EUR",3,if($G17="YEN",4,5))))*$H17*$C17,0)</f>
        <v>300712.9858</v>
      </c>
      <c r="P17" s="7">
        <f>if(P$6&lt;=$B17,vlookup(EDATE($D17,P$6),'Курсы'!$H$2:$L$1980,if($G17="USD",2,if($G17="EUR",3,if($G17="YEN",4,5))))*$H17*$C17,0)</f>
        <v>289930.6373</v>
      </c>
      <c r="Q17" s="7">
        <f>if(Q$6&lt;=$B17,vlookup(EDATE($D17,Q$6),'Курсы'!$H$2:$L$1980,if($G17="USD",2,if($G17="EUR",3,if($G17="YEN",4,5))))*$H17*$C17,0)</f>
        <v>288731.0937</v>
      </c>
      <c r="R17" s="7">
        <f>if(R$6&lt;=$B17,vlookup(EDATE($D17,R$6),'Курсы'!$H$2:$L$1980,if($G17="USD",2,if($G17="EUR",3,if($G17="YEN",4,5))))*$H17*$C17,0)</f>
        <v>0</v>
      </c>
      <c r="S17" s="7">
        <f>if(S$6&lt;=$B17,vlookup(EDATE($D17,S$6),'Курсы'!$H$2:$L$1980,if($G17="USD",2,if($G17="EUR",3,if($G17="YEN",4,5))))*$H17*$C17,0)</f>
        <v>0</v>
      </c>
      <c r="T17" s="7">
        <f>if(T$6&lt;=$B17,vlookup(EDATE($D17,T$6),'Курсы'!$H$2:$L$1980,if($G17="USD",2,if($G17="EUR",3,if($G17="YEN",4,5))))*$H17*$C17,0)</f>
        <v>0</v>
      </c>
      <c r="U17" s="7">
        <f>if(U$6&lt;=$B17,vlookup(EDATE($D17,U$6),'Курсы'!$H$2:$L$1980,if($G17="USD",2,if($G17="EUR",3,if($G17="YEN",4,5))))*$H17*$C17,0)</f>
        <v>0</v>
      </c>
      <c r="V17" s="7">
        <f>if(V$6&lt;=$B17,vlookup(EDATE($D17,V$6),'Курсы'!$H$2:$L$1980,if($G17="USD",2,if($G17="EUR",3,if($G17="YEN",4,5))))*$H17*$C17,0)</f>
        <v>0</v>
      </c>
      <c r="W17" s="7">
        <f>if(W$6&lt;=$B17,vlookup(EDATE($D17,W$6),'Курсы'!$H$2:$L$1980,if($G17="USD",2,if($G17="EUR",3,if($G17="YEN",4,5))))*$H17*$C17,0)</f>
        <v>0</v>
      </c>
      <c r="X17" s="7">
        <f>if(X$6&lt;=$B17,vlookup(EDATE($D17,X$6),'Курсы'!$H$2:$L$1980,if($G17="USD",2,if($G17="EUR",3,if($G17="YEN",4,5))))*$H17*$C17,0)</f>
        <v>0</v>
      </c>
      <c r="Y17" s="7">
        <f>if(Y$6&lt;=$B17,vlookup(EDATE($D17,Y$6),'Курсы'!$H$2:$L$1980,if($G17="USD",2,if($G17="EUR",3,if($G17="YEN",4,5))))*$H17*$C17,0)</f>
        <v>0</v>
      </c>
      <c r="Z17" s="7">
        <f>if(Z$6&lt;=$B17,vlookup(EDATE($D17,Z$6),'Курсы'!$H$2:$L$1980,if($G17="USD",2,if($G17="EUR",3,if($G17="YEN",4,5))))*$H17*$C17,0)</f>
        <v>0</v>
      </c>
      <c r="AA17" s="7">
        <f>if(AA$6&lt;=$B17,vlookup(EDATE($D17,AA$6),'Курсы'!$H$2:$L$1980,if($G17="USD",2,if($G17="EUR",3,if($G17="YEN",4,5))))*$H17*$C17,0)</f>
        <v>0</v>
      </c>
      <c r="AB17" s="7">
        <f>if(AB$6&lt;=$B17,vlookup(EDATE($D17,AB$6),'Курсы'!$H$2:$L$1980,if($G17="USD",2,if($G17="EUR",3,if($G17="YEN",4,5))))*$H17*$C17,0)</f>
        <v>0</v>
      </c>
      <c r="AC17" s="7">
        <f>if(AC$6&lt;=$B17,vlookup(EDATE($D17,AC$6),'Курсы'!$H$2:$L$1980,if($G17="USD",2,if($G17="EUR",3,if($G17="YEN",4,5))))*$H17*$C17,0)</f>
        <v>0</v>
      </c>
      <c r="AD17" s="7">
        <f>if(AD$6&lt;=$B17,vlookup(EDATE($D17,AD$6),'Курсы'!$H$2:$L$1980,if($G17="USD",2,if($G17="EUR",3,if($G17="YEN",4,5))))*$H17*$C17,0)</f>
        <v>0</v>
      </c>
      <c r="AE17" s="7">
        <f>if(AE$6&lt;=$B17,vlookup(EDATE($D17,AE$6),'Курсы'!$H$2:$L$1980,if($G17="USD",2,if($G17="EUR",3,if($G17="YEN",4,5))))*$H17*$C17,0)</f>
        <v>0</v>
      </c>
      <c r="AF17" s="7">
        <f>if(AF$6&lt;=$B17,vlookup(EDATE($D17,AF$6),'Курсы'!$H$2:$L$1980,if($G17="USD",2,if($G17="EUR",3,if($G17="YEN",4,5))))*$H17*$C17,0)</f>
        <v>0</v>
      </c>
      <c r="AG17" s="7">
        <f>if(AG$6&lt;=$B17,vlookup(EDATE($D17,AG$6),'Курсы'!$H$2:$L$1980,if($G17="USD",2,if($G17="EUR",3,if($G17="YEN",4,5))))*$H17*$C17,0)</f>
        <v>0</v>
      </c>
      <c r="AH17" s="7">
        <f>if(AH$6&lt;=$B17,vlookup(EDATE($D17,AH$6),'Курсы'!$H$2:$L$1980,if($G17="USD",2,if($G17="EUR",3,if($G17="YEN",4,5))))*$H17*$C17,0)</f>
        <v>0</v>
      </c>
      <c r="AI17" s="7">
        <f>if(AI$6&lt;=$B17,vlookup(EDATE($D17,AI$6),'Курсы'!$H$2:$L$1980,if($G17="USD",2,if($G17="EUR",3,if($G17="YEN",4,5))))*$H17*$C17,0)</f>
        <v>0</v>
      </c>
      <c r="AJ17" s="7">
        <f>if(AJ$6&lt;=$B17,vlookup(EDATE($D17,AJ$6),'Курсы'!$H$2:$L$1980,if($G17="USD",2,if($G17="EUR",3,if($G17="YEN",4,5))))*$H17*$C17,0)</f>
        <v>0</v>
      </c>
      <c r="AK17" s="7">
        <f>if(AK$6&lt;=$B17,vlookup(EDATE($D17,AK$6),'Курсы'!$H$2:$L$1980,if($G17="USD",2,if($G17="EUR",3,if($G17="YEN",4,5))))*$H17*$C17,0)</f>
        <v>0</v>
      </c>
      <c r="AL17" s="7">
        <f>if(AL$6&lt;=$B17,vlookup(EDATE($D17,AL$6),'Курсы'!$H$2:$L$1980,if($G17="USD",2,if($G17="EUR",3,if($G17="YEN",4,5))))*$H17*$C17,0)</f>
        <v>0</v>
      </c>
      <c r="AM17" s="7">
        <f>if(AM$6&lt;=$B17,vlookup(EDATE($D17,AM$6),'Курсы'!$H$2:$L$1980,if($G17="USD",2,if($G17="EUR",3,if($G17="YEN",4,5))))*$H17*$C17,0)</f>
        <v>0</v>
      </c>
      <c r="AN17" s="7">
        <f>if(AN$6&lt;=$B17,vlookup(EDATE($D17,AN$6),'Курсы'!$H$2:$L$1980,if($G17="USD",2,if($G17="EUR",3,if($G17="YEN",4,5))))*$H17*$C17,0)</f>
        <v>0</v>
      </c>
      <c r="AO17" s="7">
        <f>if(AO$6&lt;=$B17,vlookup(EDATE($D17,AO$6),'Курсы'!$H$2:$L$1980,if($G17="USD",2,if($G17="EUR",3,if($G17="YEN",4,5))))*$H17*$C17,0)</f>
        <v>0</v>
      </c>
      <c r="AP17" s="7">
        <f>if(AP$6&lt;=$B17,vlookup(EDATE($D17,AP$6),'Курсы'!$H$2:$L$1980,if($G17="USD",2,if($G17="EUR",3,if($G17="YEN",4,5))))*$H17*$C17,0)</f>
        <v>0</v>
      </c>
      <c r="AQ17" s="7">
        <f>if(AQ$6&lt;=$B17,vlookup(EDATE($D17,AQ$6),'Курсы'!$H$2:$L$1980,if($G17="USD",2,if($G17="EUR",3,if($G17="YEN",4,5))))*$H17*$C17,0)</f>
        <v>0</v>
      </c>
      <c r="AR17" s="19">
        <f>if(AR$6&lt;=$B17,vlookup(EDATE($D17,AR$6),'Курсы'!$H$2:$L$1980,if($G17="USD",2,if($G17="EUR",3,if($G17="YEN",4,5))))*$H17*$C17,0)</f>
        <v>0</v>
      </c>
      <c r="AS17" s="7">
        <f t="shared" si="2"/>
        <v>2621840.696</v>
      </c>
    </row>
    <row r="18">
      <c r="A18" s="15">
        <v>7.0</v>
      </c>
      <c r="B18" s="16">
        <v>22.0</v>
      </c>
      <c r="C18" s="16">
        <v>0.0274240021923669</v>
      </c>
      <c r="D18" s="17">
        <v>43488.0</v>
      </c>
      <c r="E18" s="17">
        <f t="shared" si="1"/>
        <v>44158</v>
      </c>
      <c r="F18" s="16" t="s">
        <v>22</v>
      </c>
      <c r="G18" s="16" t="s">
        <v>7</v>
      </c>
      <c r="H18" s="18">
        <v>1500000.0</v>
      </c>
      <c r="I18" s="7">
        <f>if(I$6&lt;=$B18,vlookup(EDATE($D18,I$6),'Курсы'!$H$2:$L$1980,if($G18="USD",2,if($G18="EUR",3,if($G18="YEN",4,5))))*$H18*$C18,0)</f>
        <v>41136.00329</v>
      </c>
      <c r="J18" s="7">
        <f>if(J$6&lt;=$B18,vlookup(EDATE($D18,J$6),'Курсы'!$H$2:$L$1980,if($G18="USD",2,if($G18="EUR",3,if($G18="YEN",4,5))))*$H18*$C18,0)</f>
        <v>41136.00329</v>
      </c>
      <c r="K18" s="7">
        <f>if(K$6&lt;=$B18,vlookup(EDATE($D18,K$6),'Курсы'!$H$2:$L$1980,if($G18="USD",2,if($G18="EUR",3,if($G18="YEN",4,5))))*$H18*$C18,0)</f>
        <v>41136.00329</v>
      </c>
      <c r="L18" s="7">
        <f>if(L$6&lt;=$B18,vlookup(EDATE($D18,L$6),'Курсы'!$H$2:$L$1980,if($G18="USD",2,if($G18="EUR",3,if($G18="YEN",4,5))))*$H18*$C18,0)</f>
        <v>41136.00329</v>
      </c>
      <c r="M18" s="7">
        <f>if(M$6&lt;=$B18,vlookup(EDATE($D18,M$6),'Курсы'!$H$2:$L$1980,if($G18="USD",2,if($G18="EUR",3,if($G18="YEN",4,5))))*$H18*$C18,0)</f>
        <v>41136.00329</v>
      </c>
      <c r="N18" s="7">
        <f>if(N$6&lt;=$B18,vlookup(EDATE($D18,N$6),'Курсы'!$H$2:$L$1980,if($G18="USD",2,if($G18="EUR",3,if($G18="YEN",4,5))))*$H18*$C18,0)</f>
        <v>41136.00329</v>
      </c>
      <c r="O18" s="7">
        <f>if(O$6&lt;=$B18,vlookup(EDATE($D18,O$6),'Курсы'!$H$2:$L$1980,if($G18="USD",2,if($G18="EUR",3,if($G18="YEN",4,5))))*$H18*$C18,0)</f>
        <v>41136.00329</v>
      </c>
      <c r="P18" s="7">
        <f>if(P$6&lt;=$B18,vlookup(EDATE($D18,P$6),'Курсы'!$H$2:$L$1980,if($G18="USD",2,if($G18="EUR",3,if($G18="YEN",4,5))))*$H18*$C18,0)</f>
        <v>41136.00329</v>
      </c>
      <c r="Q18" s="7">
        <f>if(Q$6&lt;=$B18,vlookup(EDATE($D18,Q$6),'Курсы'!$H$2:$L$1980,if($G18="USD",2,if($G18="EUR",3,if($G18="YEN",4,5))))*$H18*$C18,0)</f>
        <v>41136.00329</v>
      </c>
      <c r="R18" s="7">
        <f>if(R$6&lt;=$B18,vlookup(EDATE($D18,R$6),'Курсы'!$H$2:$L$1980,if($G18="USD",2,if($G18="EUR",3,if($G18="YEN",4,5))))*$H18*$C18,0)</f>
        <v>41136.00329</v>
      </c>
      <c r="S18" s="7">
        <f>if(S$6&lt;=$B18,vlookup(EDATE($D18,S$6),'Курсы'!$H$2:$L$1980,if($G18="USD",2,if($G18="EUR",3,if($G18="YEN",4,5))))*$H18*$C18,0)</f>
        <v>41136.00329</v>
      </c>
      <c r="T18" s="7">
        <f>if(T$6&lt;=$B18,vlookup(EDATE($D18,T$6),'Курсы'!$H$2:$L$1980,if($G18="USD",2,if($G18="EUR",3,if($G18="YEN",4,5))))*$H18*$C18,0)</f>
        <v>41136.00329</v>
      </c>
      <c r="U18" s="7">
        <f>if(U$6&lt;=$B18,vlookup(EDATE($D18,U$6),'Курсы'!$H$2:$L$1980,if($G18="USD",2,if($G18="EUR",3,if($G18="YEN",4,5))))*$H18*$C18,0)</f>
        <v>41136.00329</v>
      </c>
      <c r="V18" s="7">
        <f>if(V$6&lt;=$B18,vlookup(EDATE($D18,V$6),'Курсы'!$H$2:$L$1980,if($G18="USD",2,if($G18="EUR",3,if($G18="YEN",4,5))))*$H18*$C18,0)</f>
        <v>41136.00329</v>
      </c>
      <c r="W18" s="7">
        <f>if(W$6&lt;=$B18,vlookup(EDATE($D18,W$6),'Курсы'!$H$2:$L$1980,if($G18="USD",2,if($G18="EUR",3,if($G18="YEN",4,5))))*$H18*$C18,0)</f>
        <v>41136.00329</v>
      </c>
      <c r="X18" s="7">
        <f>if(X$6&lt;=$B18,vlookup(EDATE($D18,X$6),'Курсы'!$H$2:$L$1980,if($G18="USD",2,if($G18="EUR",3,if($G18="YEN",4,5))))*$H18*$C18,0)</f>
        <v>41136.00329</v>
      </c>
      <c r="Y18" s="7">
        <f>if(Y$6&lt;=$B18,vlookup(EDATE($D18,Y$6),'Курсы'!$H$2:$L$1980,if($G18="USD",2,if($G18="EUR",3,if($G18="YEN",4,5))))*$H18*$C18,0)</f>
        <v>41136.00329</v>
      </c>
      <c r="Z18" s="7">
        <f>if(Z$6&lt;=$B18,vlookup(EDATE($D18,Z$6),'Курсы'!$H$2:$L$1980,if($G18="USD",2,if($G18="EUR",3,if($G18="YEN",4,5))))*$H18*$C18,0)</f>
        <v>41136.00329</v>
      </c>
      <c r="AA18" s="7">
        <f>if(AA$6&lt;=$B18,vlookup(EDATE($D18,AA$6),'Курсы'!$H$2:$L$1980,if($G18="USD",2,if($G18="EUR",3,if($G18="YEN",4,5))))*$H18*$C18,0)</f>
        <v>41136.00329</v>
      </c>
      <c r="AB18" s="7">
        <f>if(AB$6&lt;=$B18,vlookup(EDATE($D18,AB$6),'Курсы'!$H$2:$L$1980,if($G18="USD",2,if($G18="EUR",3,if($G18="YEN",4,5))))*$H18*$C18,0)</f>
        <v>41136.00329</v>
      </c>
      <c r="AC18" s="7">
        <f>if(AC$6&lt;=$B18,vlookup(EDATE($D18,AC$6),'Курсы'!$H$2:$L$1980,if($G18="USD",2,if($G18="EUR",3,if($G18="YEN",4,5))))*$H18*$C18,0)</f>
        <v>41136.00329</v>
      </c>
      <c r="AD18" s="7">
        <f>if(AD$6&lt;=$B18,vlookup(EDATE($D18,AD$6),'Курсы'!$H$2:$L$1980,if($G18="USD",2,if($G18="EUR",3,if($G18="YEN",4,5))))*$H18*$C18,0)</f>
        <v>41136.00329</v>
      </c>
      <c r="AE18" s="7">
        <f>if(AE$6&lt;=$B18,vlookup(EDATE($D18,AE$6),'Курсы'!$H$2:$L$1980,if($G18="USD",2,if($G18="EUR",3,if($G18="YEN",4,5))))*$H18*$C18,0)</f>
        <v>0</v>
      </c>
      <c r="AF18" s="7">
        <f>if(AF$6&lt;=$B18,vlookup(EDATE($D18,AF$6),'Курсы'!$H$2:$L$1980,if($G18="USD",2,if($G18="EUR",3,if($G18="YEN",4,5))))*$H18*$C18,0)</f>
        <v>0</v>
      </c>
      <c r="AG18" s="7">
        <f>if(AG$6&lt;=$B18,vlookup(EDATE($D18,AG$6),'Курсы'!$H$2:$L$1980,if($G18="USD",2,if($G18="EUR",3,if($G18="YEN",4,5))))*$H18*$C18,0)</f>
        <v>0</v>
      </c>
      <c r="AH18" s="7">
        <f>if(AH$6&lt;=$B18,vlookup(EDATE($D18,AH$6),'Курсы'!$H$2:$L$1980,if($G18="USD",2,if($G18="EUR",3,if($G18="YEN",4,5))))*$H18*$C18,0)</f>
        <v>0</v>
      </c>
      <c r="AI18" s="7">
        <f>if(AI$6&lt;=$B18,vlookup(EDATE($D18,AI$6),'Курсы'!$H$2:$L$1980,if($G18="USD",2,if($G18="EUR",3,if($G18="YEN",4,5))))*$H18*$C18,0)</f>
        <v>0</v>
      </c>
      <c r="AJ18" s="7">
        <f>if(AJ$6&lt;=$B18,vlookup(EDATE($D18,AJ$6),'Курсы'!$H$2:$L$1980,if($G18="USD",2,if($G18="EUR",3,if($G18="YEN",4,5))))*$H18*$C18,0)</f>
        <v>0</v>
      </c>
      <c r="AK18" s="7">
        <f>if(AK$6&lt;=$B18,vlookup(EDATE($D18,AK$6),'Курсы'!$H$2:$L$1980,if($G18="USD",2,if($G18="EUR",3,if($G18="YEN",4,5))))*$H18*$C18,0)</f>
        <v>0</v>
      </c>
      <c r="AL18" s="7">
        <f>if(AL$6&lt;=$B18,vlookup(EDATE($D18,AL$6),'Курсы'!$H$2:$L$1980,if($G18="USD",2,if($G18="EUR",3,if($G18="YEN",4,5))))*$H18*$C18,0)</f>
        <v>0</v>
      </c>
      <c r="AM18" s="7">
        <f>if(AM$6&lt;=$B18,vlookup(EDATE($D18,AM$6),'Курсы'!$H$2:$L$1980,if($G18="USD",2,if($G18="EUR",3,if($G18="YEN",4,5))))*$H18*$C18,0)</f>
        <v>0</v>
      </c>
      <c r="AN18" s="7">
        <f>if(AN$6&lt;=$B18,vlookup(EDATE($D18,AN$6),'Курсы'!$H$2:$L$1980,if($G18="USD",2,if($G18="EUR",3,if($G18="YEN",4,5))))*$H18*$C18,0)</f>
        <v>0</v>
      </c>
      <c r="AO18" s="7">
        <f>if(AO$6&lt;=$B18,vlookup(EDATE($D18,AO$6),'Курсы'!$H$2:$L$1980,if($G18="USD",2,if($G18="EUR",3,if($G18="YEN",4,5))))*$H18*$C18,0)</f>
        <v>0</v>
      </c>
      <c r="AP18" s="7">
        <f>if(AP$6&lt;=$B18,vlookup(EDATE($D18,AP$6),'Курсы'!$H$2:$L$1980,if($G18="USD",2,if($G18="EUR",3,if($G18="YEN",4,5))))*$H18*$C18,0)</f>
        <v>0</v>
      </c>
      <c r="AQ18" s="7">
        <f>if(AQ$6&lt;=$B18,vlookup(EDATE($D18,AQ$6),'Курсы'!$H$2:$L$1980,if($G18="USD",2,if($G18="EUR",3,if($G18="YEN",4,5))))*$H18*$C18,0)</f>
        <v>0</v>
      </c>
      <c r="AR18" s="19">
        <f>if(AR$6&lt;=$B18,vlookup(EDATE($D18,AR$6),'Курсы'!$H$2:$L$1980,if($G18="USD",2,if($G18="EUR",3,if($G18="YEN",4,5))))*$H18*$C18,0)</f>
        <v>0</v>
      </c>
      <c r="AS18" s="7">
        <f t="shared" si="2"/>
        <v>904992.0723</v>
      </c>
    </row>
    <row r="19">
      <c r="A19" s="15">
        <v>62.0</v>
      </c>
      <c r="B19" s="16">
        <v>15.0</v>
      </c>
      <c r="C19" s="16">
        <v>0.0460612256646218</v>
      </c>
      <c r="D19" s="17">
        <v>43490.0</v>
      </c>
      <c r="E19" s="17">
        <f t="shared" si="1"/>
        <v>43946</v>
      </c>
      <c r="F19" s="16" t="s">
        <v>21</v>
      </c>
      <c r="G19" s="16" t="s">
        <v>5</v>
      </c>
      <c r="H19" s="18">
        <v>500000.0</v>
      </c>
      <c r="I19" s="7">
        <f>if(I$6&lt;=$B19,vlookup(EDATE($D19,I$6),'Курсы'!$H$2:$L$1980,if($G19="USD",2,if($G19="EUR",3,if($G19="YEN",4,5))))*$H19*$C19,0)</f>
        <v>1711939.15</v>
      </c>
      <c r="J19" s="7">
        <f>if(J$6&lt;=$B19,vlookup(EDATE($D19,J$6),'Курсы'!$H$2:$L$1980,if($G19="USD",2,if($G19="EUR",3,if($G19="YEN",4,5))))*$H19*$C19,0)</f>
        <v>1671792.185</v>
      </c>
      <c r="K19" s="7">
        <f>if(K$6&lt;=$B19,vlookup(EDATE($D19,K$6),'Курсы'!$H$2:$L$1980,if($G19="USD",2,if($G19="EUR",3,if($G19="YEN",4,5))))*$H19*$C19,0)</f>
        <v>1651640.399</v>
      </c>
      <c r="L19" s="7">
        <f>if(L$6&lt;=$B19,vlookup(EDATE($D19,L$6),'Курсы'!$H$2:$L$1980,if($G19="USD",2,if($G19="EUR",3,if($G19="YEN",4,5))))*$H19*$C19,0)</f>
        <v>1665541.677</v>
      </c>
      <c r="M19" s="7">
        <f>if(M$6&lt;=$B19,vlookup(EDATE($D19,M$6),'Курсы'!$H$2:$L$1980,if($G19="USD",2,if($G19="EUR",3,if($G19="YEN",4,5))))*$H19*$C19,0)</f>
        <v>1648929.696</v>
      </c>
      <c r="N19" s="7">
        <f>if(N$6&lt;=$B19,vlookup(EDATE($D19,N$6),'Курсы'!$H$2:$L$1980,if($G19="USD",2,if($G19="EUR",3,if($G19="YEN",4,5))))*$H19*$C19,0)</f>
        <v>1619607.12</v>
      </c>
      <c r="O19" s="7">
        <f>if(O$6&lt;=$B19,vlookup(EDATE($D19,O$6),'Курсы'!$H$2:$L$1980,if($G19="USD",2,if($G19="EUR",3,if($G19="YEN",4,5))))*$H19*$C19,0)</f>
        <v>1672582.136</v>
      </c>
      <c r="P19" s="7">
        <f>if(P$6&lt;=$B19,vlookup(EDATE($D19,P$6),'Курсы'!$H$2:$L$1980,if($G19="USD",2,if($G19="EUR",3,if($G19="YEN",4,5))))*$H19*$C19,0)</f>
        <v>1612587.389</v>
      </c>
      <c r="Q19" s="7">
        <f>if(Q$6&lt;=$B19,vlookup(EDATE($D19,Q$6),'Курсы'!$H$2:$L$1980,if($G19="USD",2,if($G19="EUR",3,if($G19="YEN",4,5))))*$H19*$C19,0)</f>
        <v>1638397.797</v>
      </c>
      <c r="R19" s="7">
        <f>if(R$6&lt;=$B19,vlookup(EDATE($D19,R$6),'Курсы'!$H$2:$L$1980,if($G19="USD",2,if($G19="EUR",3,if($G19="YEN",4,5))))*$H19*$C19,0)</f>
        <v>1624134.938</v>
      </c>
      <c r="S19" s="7">
        <f>if(S$6&lt;=$B19,vlookup(EDATE($D19,S$6),'Курсы'!$H$2:$L$1980,if($G19="USD",2,if($G19="EUR",3,if($G19="YEN",4,5))))*$H19*$C19,0)</f>
        <v>1586952.014</v>
      </c>
      <c r="T19" s="7">
        <f>if(T$6&lt;=$B19,vlookup(EDATE($D19,T$6),'Курсы'!$H$2:$L$1980,if($G19="USD",2,if($G19="EUR",3,if($G19="YEN",4,5))))*$H19*$C19,0)</f>
        <v>1572815.824</v>
      </c>
      <c r="U19" s="7">
        <f>if(U$6&lt;=$B19,vlookup(EDATE($D19,U$6),'Курсы'!$H$2:$L$1980,if($G19="USD",2,if($G19="EUR",3,if($G19="YEN",4,5))))*$H19*$C19,0)</f>
        <v>1598764.415</v>
      </c>
      <c r="V19" s="7">
        <f>if(V$6&lt;=$B19,vlookup(EDATE($D19,V$6),'Курсы'!$H$2:$L$1980,if($G19="USD",2,if($G19="EUR",3,if($G19="YEN",4,5))))*$H19*$C19,0)</f>
        <v>1967397.01</v>
      </c>
      <c r="W19" s="7">
        <f>if(W$6&lt;=$B19,vlookup(EDATE($D19,W$6),'Курсы'!$H$2:$L$1980,if($G19="USD",2,if($G19="EUR",3,if($G19="YEN",4,5))))*$H19*$C19,0)</f>
        <v>1848271.166</v>
      </c>
      <c r="X19" s="7">
        <f>if(X$6&lt;=$B19,vlookup(EDATE($D19,X$6),'Курсы'!$H$2:$L$1980,if($G19="USD",2,if($G19="EUR",3,if($G19="YEN",4,5))))*$H19*$C19,0)</f>
        <v>0</v>
      </c>
      <c r="Y19" s="7">
        <f>if(Y$6&lt;=$B19,vlookup(EDATE($D19,Y$6),'Курсы'!$H$2:$L$1980,if($G19="USD",2,if($G19="EUR",3,if($G19="YEN",4,5))))*$H19*$C19,0)</f>
        <v>0</v>
      </c>
      <c r="Z19" s="7">
        <f>if(Z$6&lt;=$B19,vlookup(EDATE($D19,Z$6),'Курсы'!$H$2:$L$1980,if($G19="USD",2,if($G19="EUR",3,if($G19="YEN",4,5))))*$H19*$C19,0)</f>
        <v>0</v>
      </c>
      <c r="AA19" s="7">
        <f>if(AA$6&lt;=$B19,vlookup(EDATE($D19,AA$6),'Курсы'!$H$2:$L$1980,if($G19="USD",2,if($G19="EUR",3,if($G19="YEN",4,5))))*$H19*$C19,0)</f>
        <v>0</v>
      </c>
      <c r="AB19" s="7">
        <f>if(AB$6&lt;=$B19,vlookup(EDATE($D19,AB$6),'Курсы'!$H$2:$L$1980,if($G19="USD",2,if($G19="EUR",3,if($G19="YEN",4,5))))*$H19*$C19,0)</f>
        <v>0</v>
      </c>
      <c r="AC19" s="7">
        <f>if(AC$6&lt;=$B19,vlookup(EDATE($D19,AC$6),'Курсы'!$H$2:$L$1980,if($G19="USD",2,if($G19="EUR",3,if($G19="YEN",4,5))))*$H19*$C19,0)</f>
        <v>0</v>
      </c>
      <c r="AD19" s="7">
        <f>if(AD$6&lt;=$B19,vlookup(EDATE($D19,AD$6),'Курсы'!$H$2:$L$1980,if($G19="USD",2,if($G19="EUR",3,if($G19="YEN",4,5))))*$H19*$C19,0)</f>
        <v>0</v>
      </c>
      <c r="AE19" s="7">
        <f>if(AE$6&lt;=$B19,vlookup(EDATE($D19,AE$6),'Курсы'!$H$2:$L$1980,if($G19="USD",2,if($G19="EUR",3,if($G19="YEN",4,5))))*$H19*$C19,0)</f>
        <v>0</v>
      </c>
      <c r="AF19" s="7">
        <f>if(AF$6&lt;=$B19,vlookup(EDATE($D19,AF$6),'Курсы'!$H$2:$L$1980,if($G19="USD",2,if($G19="EUR",3,if($G19="YEN",4,5))))*$H19*$C19,0)</f>
        <v>0</v>
      </c>
      <c r="AG19" s="7">
        <f>if(AG$6&lt;=$B19,vlookup(EDATE($D19,AG$6),'Курсы'!$H$2:$L$1980,if($G19="USD",2,if($G19="EUR",3,if($G19="YEN",4,5))))*$H19*$C19,0)</f>
        <v>0</v>
      </c>
      <c r="AH19" s="7">
        <f>if(AH$6&lt;=$B19,vlookup(EDATE($D19,AH$6),'Курсы'!$H$2:$L$1980,if($G19="USD",2,if($G19="EUR",3,if($G19="YEN",4,5))))*$H19*$C19,0)</f>
        <v>0</v>
      </c>
      <c r="AI19" s="7">
        <f>if(AI$6&lt;=$B19,vlookup(EDATE($D19,AI$6),'Курсы'!$H$2:$L$1980,if($G19="USD",2,if($G19="EUR",3,if($G19="YEN",4,5))))*$H19*$C19,0)</f>
        <v>0</v>
      </c>
      <c r="AJ19" s="7">
        <f>if(AJ$6&lt;=$B19,vlookup(EDATE($D19,AJ$6),'Курсы'!$H$2:$L$1980,if($G19="USD",2,if($G19="EUR",3,if($G19="YEN",4,5))))*$H19*$C19,0)</f>
        <v>0</v>
      </c>
      <c r="AK19" s="7">
        <f>if(AK$6&lt;=$B19,vlookup(EDATE($D19,AK$6),'Курсы'!$H$2:$L$1980,if($G19="USD",2,if($G19="EUR",3,if($G19="YEN",4,5))))*$H19*$C19,0)</f>
        <v>0</v>
      </c>
      <c r="AL19" s="7">
        <f>if(AL$6&lt;=$B19,vlookup(EDATE($D19,AL$6),'Курсы'!$H$2:$L$1980,if($G19="USD",2,if($G19="EUR",3,if($G19="YEN",4,5))))*$H19*$C19,0)</f>
        <v>0</v>
      </c>
      <c r="AM19" s="7">
        <f>if(AM$6&lt;=$B19,vlookup(EDATE($D19,AM$6),'Курсы'!$H$2:$L$1980,if($G19="USD",2,if($G19="EUR",3,if($G19="YEN",4,5))))*$H19*$C19,0)</f>
        <v>0</v>
      </c>
      <c r="AN19" s="7">
        <f>if(AN$6&lt;=$B19,vlookup(EDATE($D19,AN$6),'Курсы'!$H$2:$L$1980,if($G19="USD",2,if($G19="EUR",3,if($G19="YEN",4,5))))*$H19*$C19,0)</f>
        <v>0</v>
      </c>
      <c r="AO19" s="7">
        <f>if(AO$6&lt;=$B19,vlookup(EDATE($D19,AO$6),'Курсы'!$H$2:$L$1980,if($G19="USD",2,if($G19="EUR",3,if($G19="YEN",4,5))))*$H19*$C19,0)</f>
        <v>0</v>
      </c>
      <c r="AP19" s="7">
        <f>if(AP$6&lt;=$B19,vlookup(EDATE($D19,AP$6),'Курсы'!$H$2:$L$1980,if($G19="USD",2,if($G19="EUR",3,if($G19="YEN",4,5))))*$H19*$C19,0)</f>
        <v>0</v>
      </c>
      <c r="AQ19" s="7">
        <f>if(AQ$6&lt;=$B19,vlookup(EDATE($D19,AQ$6),'Курсы'!$H$2:$L$1980,if($G19="USD",2,if($G19="EUR",3,if($G19="YEN",4,5))))*$H19*$C19,0)</f>
        <v>0</v>
      </c>
      <c r="AR19" s="19">
        <f>if(AR$6&lt;=$B19,vlookup(EDATE($D19,AR$6),'Курсы'!$H$2:$L$1980,if($G19="USD",2,if($G19="EUR",3,if($G19="YEN",4,5))))*$H19*$C19,0)</f>
        <v>0</v>
      </c>
      <c r="AS19" s="7">
        <f t="shared" si="2"/>
        <v>25091352.92</v>
      </c>
    </row>
    <row r="20">
      <c r="A20" s="15">
        <v>282.0</v>
      </c>
      <c r="B20" s="16">
        <v>27.0</v>
      </c>
      <c r="C20" s="16">
        <v>0.0369288793414622</v>
      </c>
      <c r="D20" s="17">
        <v>43494.0</v>
      </c>
      <c r="E20" s="17">
        <f t="shared" si="1"/>
        <v>44315</v>
      </c>
      <c r="F20" s="16" t="s">
        <v>21</v>
      </c>
      <c r="G20" s="16" t="s">
        <v>7</v>
      </c>
      <c r="H20" s="18">
        <v>1000000.0</v>
      </c>
      <c r="I20" s="7">
        <f>if(I$6&lt;=$B20,vlookup(EDATE($D20,I$6),'Курсы'!$H$2:$L$1980,if($G20="USD",2,if($G20="EUR",3,if($G20="YEN",4,5))))*$H20*$C20,0)</f>
        <v>36928.87934</v>
      </c>
      <c r="J20" s="7">
        <f>if(J$6&lt;=$B20,vlookup(EDATE($D20,J$6),'Курсы'!$H$2:$L$1980,if($G20="USD",2,if($G20="EUR",3,if($G20="YEN",4,5))))*$H20*$C20,0)</f>
        <v>36928.87934</v>
      </c>
      <c r="K20" s="7">
        <f>if(K$6&lt;=$B20,vlookup(EDATE($D20,K$6),'Курсы'!$H$2:$L$1980,if($G20="USD",2,if($G20="EUR",3,if($G20="YEN",4,5))))*$H20*$C20,0)</f>
        <v>36928.87934</v>
      </c>
      <c r="L20" s="7">
        <f>if(L$6&lt;=$B20,vlookup(EDATE($D20,L$6),'Курсы'!$H$2:$L$1980,if($G20="USD",2,if($G20="EUR",3,if($G20="YEN",4,5))))*$H20*$C20,0)</f>
        <v>36928.87934</v>
      </c>
      <c r="M20" s="7">
        <f>if(M$6&lt;=$B20,vlookup(EDATE($D20,M$6),'Курсы'!$H$2:$L$1980,if($G20="USD",2,if($G20="EUR",3,if($G20="YEN",4,5))))*$H20*$C20,0)</f>
        <v>36928.87934</v>
      </c>
      <c r="N20" s="7">
        <f>if(N$6&lt;=$B20,vlookup(EDATE($D20,N$6),'Курсы'!$H$2:$L$1980,if($G20="USD",2,if($G20="EUR",3,if($G20="YEN",4,5))))*$H20*$C20,0)</f>
        <v>36928.87934</v>
      </c>
      <c r="O20" s="7">
        <f>if(O$6&lt;=$B20,vlookup(EDATE($D20,O$6),'Курсы'!$H$2:$L$1980,if($G20="USD",2,if($G20="EUR",3,if($G20="YEN",4,5))))*$H20*$C20,0)</f>
        <v>36928.87934</v>
      </c>
      <c r="P20" s="7">
        <f>if(P$6&lt;=$B20,vlookup(EDATE($D20,P$6),'Курсы'!$H$2:$L$1980,if($G20="USD",2,if($G20="EUR",3,if($G20="YEN",4,5))))*$H20*$C20,0)</f>
        <v>36928.87934</v>
      </c>
      <c r="Q20" s="7">
        <f>if(Q$6&lt;=$B20,vlookup(EDATE($D20,Q$6),'Курсы'!$H$2:$L$1980,if($G20="USD",2,if($G20="EUR",3,if($G20="YEN",4,5))))*$H20*$C20,0)</f>
        <v>36928.87934</v>
      </c>
      <c r="R20" s="7">
        <f>if(R$6&lt;=$B20,vlookup(EDATE($D20,R$6),'Курсы'!$H$2:$L$1980,if($G20="USD",2,if($G20="EUR",3,if($G20="YEN",4,5))))*$H20*$C20,0)</f>
        <v>36928.87934</v>
      </c>
      <c r="S20" s="7">
        <f>if(S$6&lt;=$B20,vlookup(EDATE($D20,S$6),'Курсы'!$H$2:$L$1980,if($G20="USD",2,if($G20="EUR",3,if($G20="YEN",4,5))))*$H20*$C20,0)</f>
        <v>36928.87934</v>
      </c>
      <c r="T20" s="7">
        <f>if(T$6&lt;=$B20,vlookup(EDATE($D20,T$6),'Курсы'!$H$2:$L$1980,if($G20="USD",2,if($G20="EUR",3,if($G20="YEN",4,5))))*$H20*$C20,0)</f>
        <v>36928.87934</v>
      </c>
      <c r="U20" s="7">
        <f>if(U$6&lt;=$B20,vlookup(EDATE($D20,U$6),'Курсы'!$H$2:$L$1980,if($G20="USD",2,if($G20="EUR",3,if($G20="YEN",4,5))))*$H20*$C20,0)</f>
        <v>36928.87934</v>
      </c>
      <c r="V20" s="7">
        <f>if(V$6&lt;=$B20,vlookup(EDATE($D20,V$6),'Курсы'!$H$2:$L$1980,if($G20="USD",2,if($G20="EUR",3,if($G20="YEN",4,5))))*$H20*$C20,0)</f>
        <v>36928.87934</v>
      </c>
      <c r="W20" s="7">
        <f>if(W$6&lt;=$B20,vlookup(EDATE($D20,W$6),'Курсы'!$H$2:$L$1980,if($G20="USD",2,if($G20="EUR",3,if($G20="YEN",4,5))))*$H20*$C20,0)</f>
        <v>36928.87934</v>
      </c>
      <c r="X20" s="7">
        <f>if(X$6&lt;=$B20,vlookup(EDATE($D20,X$6),'Курсы'!$H$2:$L$1980,if($G20="USD",2,if($G20="EUR",3,if($G20="YEN",4,5))))*$H20*$C20,0)</f>
        <v>36928.87934</v>
      </c>
      <c r="Y20" s="7">
        <f>if(Y$6&lt;=$B20,vlookup(EDATE($D20,Y$6),'Курсы'!$H$2:$L$1980,if($G20="USD",2,if($G20="EUR",3,if($G20="YEN",4,5))))*$H20*$C20,0)</f>
        <v>36928.87934</v>
      </c>
      <c r="Z20" s="7">
        <f>if(Z$6&lt;=$B20,vlookup(EDATE($D20,Z$6),'Курсы'!$H$2:$L$1980,if($G20="USD",2,if($G20="EUR",3,if($G20="YEN",4,5))))*$H20*$C20,0)</f>
        <v>36928.87934</v>
      </c>
      <c r="AA20" s="7">
        <f>if(AA$6&lt;=$B20,vlookup(EDATE($D20,AA$6),'Курсы'!$H$2:$L$1980,if($G20="USD",2,if($G20="EUR",3,if($G20="YEN",4,5))))*$H20*$C20,0)</f>
        <v>36928.87934</v>
      </c>
      <c r="AB20" s="7">
        <f>if(AB$6&lt;=$B20,vlookup(EDATE($D20,AB$6),'Курсы'!$H$2:$L$1980,if($G20="USD",2,if($G20="EUR",3,if($G20="YEN",4,5))))*$H20*$C20,0)</f>
        <v>36928.87934</v>
      </c>
      <c r="AC20" s="7">
        <f>if(AC$6&lt;=$B20,vlookup(EDATE($D20,AC$6),'Курсы'!$H$2:$L$1980,if($G20="USD",2,if($G20="EUR",3,if($G20="YEN",4,5))))*$H20*$C20,0)</f>
        <v>36928.87934</v>
      </c>
      <c r="AD20" s="7">
        <f>if(AD$6&lt;=$B20,vlookup(EDATE($D20,AD$6),'Курсы'!$H$2:$L$1980,if($G20="USD",2,if($G20="EUR",3,if($G20="YEN",4,5))))*$H20*$C20,0)</f>
        <v>36928.87934</v>
      </c>
      <c r="AE20" s="7">
        <f>if(AE$6&lt;=$B20,vlookup(EDATE($D20,AE$6),'Курсы'!$H$2:$L$1980,if($G20="USD",2,if($G20="EUR",3,if($G20="YEN",4,5))))*$H20*$C20,0)</f>
        <v>36928.87934</v>
      </c>
      <c r="AF20" s="7">
        <f>if(AF$6&lt;=$B20,vlookup(EDATE($D20,AF$6),'Курсы'!$H$2:$L$1980,if($G20="USD",2,if($G20="EUR",3,if($G20="YEN",4,5))))*$H20*$C20,0)</f>
        <v>36928.87934</v>
      </c>
      <c r="AG20" s="7">
        <f>if(AG$6&lt;=$B20,vlookup(EDATE($D20,AG$6),'Курсы'!$H$2:$L$1980,if($G20="USD",2,if($G20="EUR",3,if($G20="YEN",4,5))))*$H20*$C20,0)</f>
        <v>36928.87934</v>
      </c>
      <c r="AH20" s="7">
        <f>if(AH$6&lt;=$B20,vlookup(EDATE($D20,AH$6),'Курсы'!$H$2:$L$1980,if($G20="USD",2,if($G20="EUR",3,if($G20="YEN",4,5))))*$H20*$C20,0)</f>
        <v>36928.87934</v>
      </c>
      <c r="AI20" s="7">
        <f>if(AI$6&lt;=$B20,vlookup(EDATE($D20,AI$6),'Курсы'!$H$2:$L$1980,if($G20="USD",2,if($G20="EUR",3,if($G20="YEN",4,5))))*$H20*$C20,0)</f>
        <v>36928.87934</v>
      </c>
      <c r="AJ20" s="7">
        <f>if(AJ$6&lt;=$B20,vlookup(EDATE($D20,AJ$6),'Курсы'!$H$2:$L$1980,if($G20="USD",2,if($G20="EUR",3,if($G20="YEN",4,5))))*$H20*$C20,0)</f>
        <v>0</v>
      </c>
      <c r="AK20" s="7">
        <f>if(AK$6&lt;=$B20,vlookup(EDATE($D20,AK$6),'Курсы'!$H$2:$L$1980,if($G20="USD",2,if($G20="EUR",3,if($G20="YEN",4,5))))*$H20*$C20,0)</f>
        <v>0</v>
      </c>
      <c r="AL20" s="7">
        <f>if(AL$6&lt;=$B20,vlookup(EDATE($D20,AL$6),'Курсы'!$H$2:$L$1980,if($G20="USD",2,if($G20="EUR",3,if($G20="YEN",4,5))))*$H20*$C20,0)</f>
        <v>0</v>
      </c>
      <c r="AM20" s="7">
        <f>if(AM$6&lt;=$B20,vlookup(EDATE($D20,AM$6),'Курсы'!$H$2:$L$1980,if($G20="USD",2,if($G20="EUR",3,if($G20="YEN",4,5))))*$H20*$C20,0)</f>
        <v>0</v>
      </c>
      <c r="AN20" s="7">
        <f>if(AN$6&lt;=$B20,vlookup(EDATE($D20,AN$6),'Курсы'!$H$2:$L$1980,if($G20="USD",2,if($G20="EUR",3,if($G20="YEN",4,5))))*$H20*$C20,0)</f>
        <v>0</v>
      </c>
      <c r="AO20" s="7">
        <f>if(AO$6&lt;=$B20,vlookup(EDATE($D20,AO$6),'Курсы'!$H$2:$L$1980,if($G20="USD",2,if($G20="EUR",3,if($G20="YEN",4,5))))*$H20*$C20,0)</f>
        <v>0</v>
      </c>
      <c r="AP20" s="7">
        <f>if(AP$6&lt;=$B20,vlookup(EDATE($D20,AP$6),'Курсы'!$H$2:$L$1980,if($G20="USD",2,if($G20="EUR",3,if($G20="YEN",4,5))))*$H20*$C20,0)</f>
        <v>0</v>
      </c>
      <c r="AQ20" s="7">
        <f>if(AQ$6&lt;=$B20,vlookup(EDATE($D20,AQ$6),'Курсы'!$H$2:$L$1980,if($G20="USD",2,if($G20="EUR",3,if($G20="YEN",4,5))))*$H20*$C20,0)</f>
        <v>0</v>
      </c>
      <c r="AR20" s="19">
        <f>if(AR$6&lt;=$B20,vlookup(EDATE($D20,AR$6),'Курсы'!$H$2:$L$1980,if($G20="USD",2,if($G20="EUR",3,if($G20="YEN",4,5))))*$H20*$C20,0)</f>
        <v>0</v>
      </c>
      <c r="AS20" s="7">
        <f t="shared" si="2"/>
        <v>997079.7422</v>
      </c>
    </row>
    <row r="21" ht="15.75" customHeight="1">
      <c r="A21" s="15">
        <v>88.0</v>
      </c>
      <c r="B21" s="16">
        <v>5.0</v>
      </c>
      <c r="C21" s="16">
        <v>0.00942856003012957</v>
      </c>
      <c r="D21" s="17">
        <v>43498.0</v>
      </c>
      <c r="E21" s="17">
        <f t="shared" si="1"/>
        <v>43648</v>
      </c>
      <c r="F21" s="16" t="s">
        <v>18</v>
      </c>
      <c r="G21" s="16" t="s">
        <v>6</v>
      </c>
      <c r="H21" s="18">
        <v>1800000.0</v>
      </c>
      <c r="I21" s="7">
        <f>if(I$6&lt;=$B21,vlookup(EDATE($D21,I$6),'Курсы'!$H$2:$L$1980,if($G21="USD",2,if($G21="EUR",3,if($G21="YEN",4,5))))*$H21*$C21,0)</f>
        <v>9981.360276</v>
      </c>
      <c r="J21" s="7">
        <f>if(J$6&lt;=$B21,vlookup(EDATE($D21,J$6),'Курсы'!$H$2:$L$1980,if($G21="USD",2,if($G21="EUR",3,if($G21="YEN",4,5))))*$H21*$C21,0)</f>
        <v>9996.210258</v>
      </c>
      <c r="K21" s="7">
        <f>if(K$6&lt;=$B21,vlookup(EDATE($D21,K$6),'Курсы'!$H$2:$L$1980,if($G21="USD",2,if($G21="EUR",3,if($G21="YEN",4,5))))*$H21*$C21,0)</f>
        <v>9853.446774</v>
      </c>
      <c r="L21" s="7">
        <f>if(L$6&lt;=$B21,vlookup(EDATE($D21,L$6),'Курсы'!$H$2:$L$1980,if($G21="USD",2,if($G21="EUR",3,if($G21="YEN",4,5))))*$H21*$C21,0)</f>
        <v>10195.69219</v>
      </c>
      <c r="M21" s="7">
        <f>if(M$6&lt;=$B21,vlookup(EDATE($D21,M$6),'Курсы'!$H$2:$L$1980,if($G21="USD",2,if($G21="EUR",3,if($G21="YEN",4,5))))*$H21*$C21,0)</f>
        <v>9883.316452</v>
      </c>
      <c r="N21" s="7">
        <f>if(N$6&lt;=$B21,vlookup(EDATE($D21,N$6),'Курсы'!$H$2:$L$1980,if($G21="USD",2,if($G21="EUR",3,if($G21="YEN",4,5))))*$H21*$C21,0)</f>
        <v>0</v>
      </c>
      <c r="O21" s="7">
        <f>if(O$6&lt;=$B21,vlookup(EDATE($D21,O$6),'Курсы'!$H$2:$L$1980,if($G21="USD",2,if($G21="EUR",3,if($G21="YEN",4,5))))*$H21*$C21,0)</f>
        <v>0</v>
      </c>
      <c r="P21" s="7">
        <f>if(P$6&lt;=$B21,vlookup(EDATE($D21,P$6),'Курсы'!$H$2:$L$1980,if($G21="USD",2,if($G21="EUR",3,if($G21="YEN",4,5))))*$H21*$C21,0)</f>
        <v>0</v>
      </c>
      <c r="Q21" s="7">
        <f>if(Q$6&lt;=$B21,vlookup(EDATE($D21,Q$6),'Курсы'!$H$2:$L$1980,if($G21="USD",2,if($G21="EUR",3,if($G21="YEN",4,5))))*$H21*$C21,0)</f>
        <v>0</v>
      </c>
      <c r="R21" s="7">
        <f>if(R$6&lt;=$B21,vlookup(EDATE($D21,R$6),'Курсы'!$H$2:$L$1980,if($G21="USD",2,if($G21="EUR",3,if($G21="YEN",4,5))))*$H21*$C21,0)</f>
        <v>0</v>
      </c>
      <c r="S21" s="7">
        <f>if(S$6&lt;=$B21,vlookup(EDATE($D21,S$6),'Курсы'!$H$2:$L$1980,if($G21="USD",2,if($G21="EUR",3,if($G21="YEN",4,5))))*$H21*$C21,0)</f>
        <v>0</v>
      </c>
      <c r="T21" s="7">
        <f>if(T$6&lt;=$B21,vlookup(EDATE($D21,T$6),'Курсы'!$H$2:$L$1980,if($G21="USD",2,if($G21="EUR",3,if($G21="YEN",4,5))))*$H21*$C21,0)</f>
        <v>0</v>
      </c>
      <c r="U21" s="7">
        <f>if(U$6&lt;=$B21,vlookup(EDATE($D21,U$6),'Курсы'!$H$2:$L$1980,if($G21="USD",2,if($G21="EUR",3,if($G21="YEN",4,5))))*$H21*$C21,0)</f>
        <v>0</v>
      </c>
      <c r="V21" s="7">
        <f>if(V$6&lt;=$B21,vlookup(EDATE($D21,V$6),'Курсы'!$H$2:$L$1980,if($G21="USD",2,if($G21="EUR",3,if($G21="YEN",4,5))))*$H21*$C21,0)</f>
        <v>0</v>
      </c>
      <c r="W21" s="7">
        <f>if(W$6&lt;=$B21,vlookup(EDATE($D21,W$6),'Курсы'!$H$2:$L$1980,if($G21="USD",2,if($G21="EUR",3,if($G21="YEN",4,5))))*$H21*$C21,0)</f>
        <v>0</v>
      </c>
      <c r="X21" s="7">
        <f>if(X$6&lt;=$B21,vlookup(EDATE($D21,X$6),'Курсы'!$H$2:$L$1980,if($G21="USD",2,if($G21="EUR",3,if($G21="YEN",4,5))))*$H21*$C21,0)</f>
        <v>0</v>
      </c>
      <c r="Y21" s="7">
        <f>if(Y$6&lt;=$B21,vlookup(EDATE($D21,Y$6),'Курсы'!$H$2:$L$1980,if($G21="USD",2,if($G21="EUR",3,if($G21="YEN",4,5))))*$H21*$C21,0)</f>
        <v>0</v>
      </c>
      <c r="Z21" s="7">
        <f>if(Z$6&lt;=$B21,vlookup(EDATE($D21,Z$6),'Курсы'!$H$2:$L$1980,if($G21="USD",2,if($G21="EUR",3,if($G21="YEN",4,5))))*$H21*$C21,0)</f>
        <v>0</v>
      </c>
      <c r="AA21" s="7">
        <f>if(AA$6&lt;=$B21,vlookup(EDATE($D21,AA$6),'Курсы'!$H$2:$L$1980,if($G21="USD",2,if($G21="EUR",3,if($G21="YEN",4,5))))*$H21*$C21,0)</f>
        <v>0</v>
      </c>
      <c r="AB21" s="7">
        <f>if(AB$6&lt;=$B21,vlookup(EDATE($D21,AB$6),'Курсы'!$H$2:$L$1980,if($G21="USD",2,if($G21="EUR",3,if($G21="YEN",4,5))))*$H21*$C21,0)</f>
        <v>0</v>
      </c>
      <c r="AC21" s="7">
        <f>if(AC$6&lt;=$B21,vlookup(EDATE($D21,AC$6),'Курсы'!$H$2:$L$1980,if($G21="USD",2,if($G21="EUR",3,if($G21="YEN",4,5))))*$H21*$C21,0)</f>
        <v>0</v>
      </c>
      <c r="AD21" s="7">
        <f>if(AD$6&lt;=$B21,vlookup(EDATE($D21,AD$6),'Курсы'!$H$2:$L$1980,if($G21="USD",2,if($G21="EUR",3,if($G21="YEN",4,5))))*$H21*$C21,0)</f>
        <v>0</v>
      </c>
      <c r="AE21" s="7">
        <f>if(AE$6&lt;=$B21,vlookup(EDATE($D21,AE$6),'Курсы'!$H$2:$L$1980,if($G21="USD",2,if($G21="EUR",3,if($G21="YEN",4,5))))*$H21*$C21,0)</f>
        <v>0</v>
      </c>
      <c r="AF21" s="7">
        <f>if(AF$6&lt;=$B21,vlookup(EDATE($D21,AF$6),'Курсы'!$H$2:$L$1980,if($G21="USD",2,if($G21="EUR",3,if($G21="YEN",4,5))))*$H21*$C21,0)</f>
        <v>0</v>
      </c>
      <c r="AG21" s="7">
        <f>if(AG$6&lt;=$B21,vlookup(EDATE($D21,AG$6),'Курсы'!$H$2:$L$1980,if($G21="USD",2,if($G21="EUR",3,if($G21="YEN",4,5))))*$H21*$C21,0)</f>
        <v>0</v>
      </c>
      <c r="AH21" s="7">
        <f>if(AH$6&lt;=$B21,vlookup(EDATE($D21,AH$6),'Курсы'!$H$2:$L$1980,if($G21="USD",2,if($G21="EUR",3,if($G21="YEN",4,5))))*$H21*$C21,0)</f>
        <v>0</v>
      </c>
      <c r="AI21" s="7">
        <f>if(AI$6&lt;=$B21,vlookup(EDATE($D21,AI$6),'Курсы'!$H$2:$L$1980,if($G21="USD",2,if($G21="EUR",3,if($G21="YEN",4,5))))*$H21*$C21,0)</f>
        <v>0</v>
      </c>
      <c r="AJ21" s="7">
        <f>if(AJ$6&lt;=$B21,vlookup(EDATE($D21,AJ$6),'Курсы'!$H$2:$L$1980,if($G21="USD",2,if($G21="EUR",3,if($G21="YEN",4,5))))*$H21*$C21,0)</f>
        <v>0</v>
      </c>
      <c r="AK21" s="7">
        <f>if(AK$6&lt;=$B21,vlookup(EDATE($D21,AK$6),'Курсы'!$H$2:$L$1980,if($G21="USD",2,if($G21="EUR",3,if($G21="YEN",4,5))))*$H21*$C21,0)</f>
        <v>0</v>
      </c>
      <c r="AL21" s="7">
        <f>if(AL$6&lt;=$B21,vlookup(EDATE($D21,AL$6),'Курсы'!$H$2:$L$1980,if($G21="USD",2,if($G21="EUR",3,if($G21="YEN",4,5))))*$H21*$C21,0)</f>
        <v>0</v>
      </c>
      <c r="AM21" s="7">
        <f>if(AM$6&lt;=$B21,vlookup(EDATE($D21,AM$6),'Курсы'!$H$2:$L$1980,if($G21="USD",2,if($G21="EUR",3,if($G21="YEN",4,5))))*$H21*$C21,0)</f>
        <v>0</v>
      </c>
      <c r="AN21" s="7">
        <f>if(AN$6&lt;=$B21,vlookup(EDATE($D21,AN$6),'Курсы'!$H$2:$L$1980,if($G21="USD",2,if($G21="EUR",3,if($G21="YEN",4,5))))*$H21*$C21,0)</f>
        <v>0</v>
      </c>
      <c r="AO21" s="7">
        <f>if(AO$6&lt;=$B21,vlookup(EDATE($D21,AO$6),'Курсы'!$H$2:$L$1980,if($G21="USD",2,if($G21="EUR",3,if($G21="YEN",4,5))))*$H21*$C21,0)</f>
        <v>0</v>
      </c>
      <c r="AP21" s="7">
        <f>if(AP$6&lt;=$B21,vlookup(EDATE($D21,AP$6),'Курсы'!$H$2:$L$1980,if($G21="USD",2,if($G21="EUR",3,if($G21="YEN",4,5))))*$H21*$C21,0)</f>
        <v>0</v>
      </c>
      <c r="AQ21" s="7">
        <f>if(AQ$6&lt;=$B21,vlookup(EDATE($D21,AQ$6),'Курсы'!$H$2:$L$1980,if($G21="USD",2,if($G21="EUR",3,if($G21="YEN",4,5))))*$H21*$C21,0)</f>
        <v>0</v>
      </c>
      <c r="AR21" s="19">
        <f>if(AR$6&lt;=$B21,vlookup(EDATE($D21,AR$6),'Курсы'!$H$2:$L$1980,if($G21="USD",2,if($G21="EUR",3,if($G21="YEN",4,5))))*$H21*$C21,0)</f>
        <v>0</v>
      </c>
      <c r="AS21" s="7">
        <f t="shared" si="2"/>
        <v>49910.02595</v>
      </c>
    </row>
    <row r="22" ht="15.75" customHeight="1">
      <c r="A22" s="15">
        <v>157.0</v>
      </c>
      <c r="B22" s="16">
        <v>13.0</v>
      </c>
      <c r="C22" s="16">
        <v>0.0189504605772667</v>
      </c>
      <c r="D22" s="17">
        <v>43500.0</v>
      </c>
      <c r="E22" s="17">
        <f t="shared" si="1"/>
        <v>43894</v>
      </c>
      <c r="F22" s="16" t="s">
        <v>19</v>
      </c>
      <c r="G22" s="16" t="s">
        <v>4</v>
      </c>
      <c r="H22" s="18">
        <v>250000.0</v>
      </c>
      <c r="I22" s="7">
        <f>if(I$6&lt;=$B22,vlookup(EDATE($D22,I$6),'Курсы'!$H$2:$L$1980,if($G22="USD",2,if($G22="EUR",3,if($G22="YEN",4,5))))*$H22*$C22,0)</f>
        <v>311803.7719</v>
      </c>
      <c r="J22" s="7">
        <f>if(J$6&lt;=$B22,vlookup(EDATE($D22,J$6),'Курсы'!$H$2:$L$1980,if($G22="USD",2,if($G22="EUR",3,if($G22="YEN",4,5))))*$H22*$C22,0)</f>
        <v>308721.4795</v>
      </c>
      <c r="K22" s="7">
        <f>if(K$6&lt;=$B22,vlookup(EDATE($D22,K$6),'Курсы'!$H$2:$L$1980,if($G22="USD",2,if($G22="EUR",3,if($G22="YEN",4,5))))*$H22*$C22,0)</f>
        <v>306198.6994</v>
      </c>
      <c r="L22" s="7">
        <f>if(L$6&lt;=$B22,vlookup(EDATE($D22,L$6),'Курсы'!$H$2:$L$1980,if($G22="USD",2,if($G22="EUR",3,if($G22="YEN",4,5))))*$H22*$C22,0)</f>
        <v>310572.9395</v>
      </c>
      <c r="M22" s="7">
        <f>if(M$6&lt;=$B22,vlookup(EDATE($D22,M$6),'Курсы'!$H$2:$L$1980,if($G22="USD",2,if($G22="EUR",3,if($G22="YEN",4,5))))*$H22*$C22,0)</f>
        <v>300815.3473</v>
      </c>
      <c r="N22" s="7">
        <f>if(N$6&lt;=$B22,vlookup(EDATE($D22,N$6),'Курсы'!$H$2:$L$1980,if($G22="USD",2,if($G22="EUR",3,if($G22="YEN",4,5))))*$H22*$C22,0)</f>
        <v>306250.3394</v>
      </c>
      <c r="O22" s="7">
        <f>if(O$6&lt;=$B22,vlookup(EDATE($D22,O$6),'Курсы'!$H$2:$L$1980,if($G22="USD",2,if($G22="EUR",3,if($G22="YEN",4,5))))*$H22*$C22,0)</f>
        <v>316980.564</v>
      </c>
      <c r="P22" s="7">
        <f>if(P$6&lt;=$B22,vlookup(EDATE($D22,P$6),'Курсы'!$H$2:$L$1980,if($G22="USD",2,if($G22="EUR",3,if($G22="YEN",4,5))))*$H22*$C22,0)</f>
        <v>308566.5595</v>
      </c>
      <c r="Q22" s="7">
        <f>if(Q$6&lt;=$B22,vlookup(EDATE($D22,Q$6),'Курсы'!$H$2:$L$1980,if($G22="USD",2,if($G22="EUR",3,if($G22="YEN",4,5))))*$H22*$C22,0)</f>
        <v>303357.0779</v>
      </c>
      <c r="R22" s="7">
        <f>if(R$6&lt;=$B22,vlookup(EDATE($D22,R$6),'Курсы'!$H$2:$L$1980,if($G22="USD",2,if($G22="EUR",3,if($G22="YEN",4,5))))*$H22*$C22,0)</f>
        <v>303871.1091</v>
      </c>
      <c r="S22" s="7">
        <f>if(S$6&lt;=$B22,vlookup(EDATE($D22,S$6),'Курсы'!$H$2:$L$1980,if($G22="USD",2,if($G22="EUR",3,if($G22="YEN",4,5))))*$H22*$C22,0)</f>
        <v>293285.3818</v>
      </c>
      <c r="T22" s="7">
        <f>if(T$6&lt;=$B22,vlookup(EDATE($D22,T$6),'Курсы'!$H$2:$L$1980,if($G22="USD",2,if($G22="EUR",3,if($G22="YEN",4,5))))*$H22*$C22,0)</f>
        <v>302776.72</v>
      </c>
      <c r="U22" s="7">
        <f>if(U$6&lt;=$B22,vlookup(EDATE($D22,U$6),'Курсы'!$H$2:$L$1980,if($G22="USD",2,if($G22="EUR",3,if($G22="YEN",4,5))))*$H22*$C22,0)</f>
        <v>314784.6794</v>
      </c>
      <c r="V22" s="7">
        <f>if(V$6&lt;=$B22,vlookup(EDATE($D22,V$6),'Курсы'!$H$2:$L$1980,if($G22="USD",2,if($G22="EUR",3,if($G22="YEN",4,5))))*$H22*$C22,0)</f>
        <v>0</v>
      </c>
      <c r="W22" s="7">
        <f>if(W$6&lt;=$B22,vlookup(EDATE($D22,W$6),'Курсы'!$H$2:$L$1980,if($G22="USD",2,if($G22="EUR",3,if($G22="YEN",4,5))))*$H22*$C22,0)</f>
        <v>0</v>
      </c>
      <c r="X22" s="7">
        <f>if(X$6&lt;=$B22,vlookup(EDATE($D22,X$6),'Курсы'!$H$2:$L$1980,if($G22="USD",2,if($G22="EUR",3,if($G22="YEN",4,5))))*$H22*$C22,0)</f>
        <v>0</v>
      </c>
      <c r="Y22" s="7">
        <f>if(Y$6&lt;=$B22,vlookup(EDATE($D22,Y$6),'Курсы'!$H$2:$L$1980,if($G22="USD",2,if($G22="EUR",3,if($G22="YEN",4,5))))*$H22*$C22,0)</f>
        <v>0</v>
      </c>
      <c r="Z22" s="7">
        <f>if(Z$6&lt;=$B22,vlookup(EDATE($D22,Z$6),'Курсы'!$H$2:$L$1980,if($G22="USD",2,if($G22="EUR",3,if($G22="YEN",4,5))))*$H22*$C22,0)</f>
        <v>0</v>
      </c>
      <c r="AA22" s="7">
        <f>if(AA$6&lt;=$B22,vlookup(EDATE($D22,AA$6),'Курсы'!$H$2:$L$1980,if($G22="USD",2,if($G22="EUR",3,if($G22="YEN",4,5))))*$H22*$C22,0)</f>
        <v>0</v>
      </c>
      <c r="AB22" s="7">
        <f>if(AB$6&lt;=$B22,vlookup(EDATE($D22,AB$6),'Курсы'!$H$2:$L$1980,if($G22="USD",2,if($G22="EUR",3,if($G22="YEN",4,5))))*$H22*$C22,0)</f>
        <v>0</v>
      </c>
      <c r="AC22" s="7">
        <f>if(AC$6&lt;=$B22,vlookup(EDATE($D22,AC$6),'Курсы'!$H$2:$L$1980,if($G22="USD",2,if($G22="EUR",3,if($G22="YEN",4,5))))*$H22*$C22,0)</f>
        <v>0</v>
      </c>
      <c r="AD22" s="7">
        <f>if(AD$6&lt;=$B22,vlookup(EDATE($D22,AD$6),'Курсы'!$H$2:$L$1980,if($G22="USD",2,if($G22="EUR",3,if($G22="YEN",4,5))))*$H22*$C22,0)</f>
        <v>0</v>
      </c>
      <c r="AE22" s="7">
        <f>if(AE$6&lt;=$B22,vlookup(EDATE($D22,AE$6),'Курсы'!$H$2:$L$1980,if($G22="USD",2,if($G22="EUR",3,if($G22="YEN",4,5))))*$H22*$C22,0)</f>
        <v>0</v>
      </c>
      <c r="AF22" s="7">
        <f>if(AF$6&lt;=$B22,vlookup(EDATE($D22,AF$6),'Курсы'!$H$2:$L$1980,if($G22="USD",2,if($G22="EUR",3,if($G22="YEN",4,5))))*$H22*$C22,0)</f>
        <v>0</v>
      </c>
      <c r="AG22" s="7">
        <f>if(AG$6&lt;=$B22,vlookup(EDATE($D22,AG$6),'Курсы'!$H$2:$L$1980,if($G22="USD",2,if($G22="EUR",3,if($G22="YEN",4,5))))*$H22*$C22,0)</f>
        <v>0</v>
      </c>
      <c r="AH22" s="7">
        <f>if(AH$6&lt;=$B22,vlookup(EDATE($D22,AH$6),'Курсы'!$H$2:$L$1980,if($G22="USD",2,if($G22="EUR",3,if($G22="YEN",4,5))))*$H22*$C22,0)</f>
        <v>0</v>
      </c>
      <c r="AI22" s="7">
        <f>if(AI$6&lt;=$B22,vlookup(EDATE($D22,AI$6),'Курсы'!$H$2:$L$1980,if($G22="USD",2,if($G22="EUR",3,if($G22="YEN",4,5))))*$H22*$C22,0)</f>
        <v>0</v>
      </c>
      <c r="AJ22" s="7">
        <f>if(AJ$6&lt;=$B22,vlookup(EDATE($D22,AJ$6),'Курсы'!$H$2:$L$1980,if($G22="USD",2,if($G22="EUR",3,if($G22="YEN",4,5))))*$H22*$C22,0)</f>
        <v>0</v>
      </c>
      <c r="AK22" s="7">
        <f>if(AK$6&lt;=$B22,vlookup(EDATE($D22,AK$6),'Курсы'!$H$2:$L$1980,if($G22="USD",2,if($G22="EUR",3,if($G22="YEN",4,5))))*$H22*$C22,0)</f>
        <v>0</v>
      </c>
      <c r="AL22" s="7">
        <f>if(AL$6&lt;=$B22,vlookup(EDATE($D22,AL$6),'Курсы'!$H$2:$L$1980,if($G22="USD",2,if($G22="EUR",3,if($G22="YEN",4,5))))*$H22*$C22,0)</f>
        <v>0</v>
      </c>
      <c r="AM22" s="7">
        <f>if(AM$6&lt;=$B22,vlookup(EDATE($D22,AM$6),'Курсы'!$H$2:$L$1980,if($G22="USD",2,if($G22="EUR",3,if($G22="YEN",4,5))))*$H22*$C22,0)</f>
        <v>0</v>
      </c>
      <c r="AN22" s="7">
        <f>if(AN$6&lt;=$B22,vlookup(EDATE($D22,AN$6),'Курсы'!$H$2:$L$1980,if($G22="USD",2,if($G22="EUR",3,if($G22="YEN",4,5))))*$H22*$C22,0)</f>
        <v>0</v>
      </c>
      <c r="AO22" s="7">
        <f>if(AO$6&lt;=$B22,vlookup(EDATE($D22,AO$6),'Курсы'!$H$2:$L$1980,if($G22="USD",2,if($G22="EUR",3,if($G22="YEN",4,5))))*$H22*$C22,0)</f>
        <v>0</v>
      </c>
      <c r="AP22" s="7">
        <f>if(AP$6&lt;=$B22,vlookup(EDATE($D22,AP$6),'Курсы'!$H$2:$L$1980,if($G22="USD",2,if($G22="EUR",3,if($G22="YEN",4,5))))*$H22*$C22,0)</f>
        <v>0</v>
      </c>
      <c r="AQ22" s="7">
        <f>if(AQ$6&lt;=$B22,vlookup(EDATE($D22,AQ$6),'Курсы'!$H$2:$L$1980,if($G22="USD",2,if($G22="EUR",3,if($G22="YEN",4,5))))*$H22*$C22,0)</f>
        <v>0</v>
      </c>
      <c r="AR22" s="19">
        <f>if(AR$6&lt;=$B22,vlookup(EDATE($D22,AR$6),'Курсы'!$H$2:$L$1980,if($G22="USD",2,if($G22="EUR",3,if($G22="YEN",4,5))))*$H22*$C22,0)</f>
        <v>0</v>
      </c>
      <c r="AS22" s="7">
        <f t="shared" si="2"/>
        <v>3987984.669</v>
      </c>
    </row>
    <row r="23" ht="15.75" customHeight="1">
      <c r="A23" s="15">
        <v>58.0</v>
      </c>
      <c r="B23" s="16">
        <v>9.0</v>
      </c>
      <c r="C23" s="16">
        <v>0.0330151710860772</v>
      </c>
      <c r="D23" s="17">
        <v>43502.0</v>
      </c>
      <c r="E23" s="17">
        <f t="shared" si="1"/>
        <v>43775</v>
      </c>
      <c r="F23" s="16" t="s">
        <v>21</v>
      </c>
      <c r="G23" s="16" t="s">
        <v>7</v>
      </c>
      <c r="H23" s="18">
        <v>1000000.0</v>
      </c>
      <c r="I23" s="7">
        <f>if(I$6&lt;=$B23,vlookup(EDATE($D23,I$6),'Курсы'!$H$2:$L$1980,if($G23="USD",2,if($G23="EUR",3,if($G23="YEN",4,5))))*$H23*$C23,0)</f>
        <v>33015.17109</v>
      </c>
      <c r="J23" s="7">
        <f>if(J$6&lt;=$B23,vlookup(EDATE($D23,J$6),'Курсы'!$H$2:$L$1980,if($G23="USD",2,if($G23="EUR",3,if($G23="YEN",4,5))))*$H23*$C23,0)</f>
        <v>33015.17109</v>
      </c>
      <c r="K23" s="7">
        <f>if(K$6&lt;=$B23,vlookup(EDATE($D23,K$6),'Курсы'!$H$2:$L$1980,if($G23="USD",2,if($G23="EUR",3,if($G23="YEN",4,5))))*$H23*$C23,0)</f>
        <v>33015.17109</v>
      </c>
      <c r="L23" s="7">
        <f>if(L$6&lt;=$B23,vlookup(EDATE($D23,L$6),'Курсы'!$H$2:$L$1980,if($G23="USD",2,if($G23="EUR",3,if($G23="YEN",4,5))))*$H23*$C23,0)</f>
        <v>33015.17109</v>
      </c>
      <c r="M23" s="7">
        <f>if(M$6&lt;=$B23,vlookup(EDATE($D23,M$6),'Курсы'!$H$2:$L$1980,if($G23="USD",2,if($G23="EUR",3,if($G23="YEN",4,5))))*$H23*$C23,0)</f>
        <v>33015.17109</v>
      </c>
      <c r="N23" s="7">
        <f>if(N$6&lt;=$B23,vlookup(EDATE($D23,N$6),'Курсы'!$H$2:$L$1980,if($G23="USD",2,if($G23="EUR",3,if($G23="YEN",4,5))))*$H23*$C23,0)</f>
        <v>33015.17109</v>
      </c>
      <c r="O23" s="7">
        <f>if(O$6&lt;=$B23,vlookup(EDATE($D23,O$6),'Курсы'!$H$2:$L$1980,if($G23="USD",2,if($G23="EUR",3,if($G23="YEN",4,5))))*$H23*$C23,0)</f>
        <v>33015.17109</v>
      </c>
      <c r="P23" s="7">
        <f>if(P$6&lt;=$B23,vlookup(EDATE($D23,P$6),'Курсы'!$H$2:$L$1980,if($G23="USD",2,if($G23="EUR",3,if($G23="YEN",4,5))))*$H23*$C23,0)</f>
        <v>33015.17109</v>
      </c>
      <c r="Q23" s="7">
        <f>if(Q$6&lt;=$B23,vlookup(EDATE($D23,Q$6),'Курсы'!$H$2:$L$1980,if($G23="USD",2,if($G23="EUR",3,if($G23="YEN",4,5))))*$H23*$C23,0)</f>
        <v>33015.17109</v>
      </c>
      <c r="R23" s="7">
        <f>if(R$6&lt;=$B23,vlookup(EDATE($D23,R$6),'Курсы'!$H$2:$L$1980,if($G23="USD",2,if($G23="EUR",3,if($G23="YEN",4,5))))*$H23*$C23,0)</f>
        <v>0</v>
      </c>
      <c r="S23" s="7">
        <f>if(S$6&lt;=$B23,vlookup(EDATE($D23,S$6),'Курсы'!$H$2:$L$1980,if($G23="USD",2,if($G23="EUR",3,if($G23="YEN",4,5))))*$H23*$C23,0)</f>
        <v>0</v>
      </c>
      <c r="T23" s="7">
        <f>if(T$6&lt;=$B23,vlookup(EDATE($D23,T$6),'Курсы'!$H$2:$L$1980,if($G23="USD",2,if($G23="EUR",3,if($G23="YEN",4,5))))*$H23*$C23,0)</f>
        <v>0</v>
      </c>
      <c r="U23" s="7">
        <f>if(U$6&lt;=$B23,vlookup(EDATE($D23,U$6),'Курсы'!$H$2:$L$1980,if($G23="USD",2,if($G23="EUR",3,if($G23="YEN",4,5))))*$H23*$C23,0)</f>
        <v>0</v>
      </c>
      <c r="V23" s="7">
        <f>if(V$6&lt;=$B23,vlookup(EDATE($D23,V$6),'Курсы'!$H$2:$L$1980,if($G23="USD",2,if($G23="EUR",3,if($G23="YEN",4,5))))*$H23*$C23,0)</f>
        <v>0</v>
      </c>
      <c r="W23" s="7">
        <f>if(W$6&lt;=$B23,vlookup(EDATE($D23,W$6),'Курсы'!$H$2:$L$1980,if($G23="USD",2,if($G23="EUR",3,if($G23="YEN",4,5))))*$H23*$C23,0)</f>
        <v>0</v>
      </c>
      <c r="X23" s="7">
        <f>if(X$6&lt;=$B23,vlookup(EDATE($D23,X$6),'Курсы'!$H$2:$L$1980,if($G23="USD",2,if($G23="EUR",3,if($G23="YEN",4,5))))*$H23*$C23,0)</f>
        <v>0</v>
      </c>
      <c r="Y23" s="7">
        <f>if(Y$6&lt;=$B23,vlookup(EDATE($D23,Y$6),'Курсы'!$H$2:$L$1980,if($G23="USD",2,if($G23="EUR",3,if($G23="YEN",4,5))))*$H23*$C23,0)</f>
        <v>0</v>
      </c>
      <c r="Z23" s="7">
        <f>if(Z$6&lt;=$B23,vlookup(EDATE($D23,Z$6),'Курсы'!$H$2:$L$1980,if($G23="USD",2,if($G23="EUR",3,if($G23="YEN",4,5))))*$H23*$C23,0)</f>
        <v>0</v>
      </c>
      <c r="AA23" s="7">
        <f>if(AA$6&lt;=$B23,vlookup(EDATE($D23,AA$6),'Курсы'!$H$2:$L$1980,if($G23="USD",2,if($G23="EUR",3,if($G23="YEN",4,5))))*$H23*$C23,0)</f>
        <v>0</v>
      </c>
      <c r="AB23" s="7">
        <f>if(AB$6&lt;=$B23,vlookup(EDATE($D23,AB$6),'Курсы'!$H$2:$L$1980,if($G23="USD",2,if($G23="EUR",3,if($G23="YEN",4,5))))*$H23*$C23,0)</f>
        <v>0</v>
      </c>
      <c r="AC23" s="7">
        <f>if(AC$6&lt;=$B23,vlookup(EDATE($D23,AC$6),'Курсы'!$H$2:$L$1980,if($G23="USD",2,if($G23="EUR",3,if($G23="YEN",4,5))))*$H23*$C23,0)</f>
        <v>0</v>
      </c>
      <c r="AD23" s="7">
        <f>if(AD$6&lt;=$B23,vlookup(EDATE($D23,AD$6),'Курсы'!$H$2:$L$1980,if($G23="USD",2,if($G23="EUR",3,if($G23="YEN",4,5))))*$H23*$C23,0)</f>
        <v>0</v>
      </c>
      <c r="AE23" s="7">
        <f>if(AE$6&lt;=$B23,vlookup(EDATE($D23,AE$6),'Курсы'!$H$2:$L$1980,if($G23="USD",2,if($G23="EUR",3,if($G23="YEN",4,5))))*$H23*$C23,0)</f>
        <v>0</v>
      </c>
      <c r="AF23" s="7">
        <f>if(AF$6&lt;=$B23,vlookup(EDATE($D23,AF$6),'Курсы'!$H$2:$L$1980,if($G23="USD",2,if($G23="EUR",3,if($G23="YEN",4,5))))*$H23*$C23,0)</f>
        <v>0</v>
      </c>
      <c r="AG23" s="7">
        <f>if(AG$6&lt;=$B23,vlookup(EDATE($D23,AG$6),'Курсы'!$H$2:$L$1980,if($G23="USD",2,if($G23="EUR",3,if($G23="YEN",4,5))))*$H23*$C23,0)</f>
        <v>0</v>
      </c>
      <c r="AH23" s="7">
        <f>if(AH$6&lt;=$B23,vlookup(EDATE($D23,AH$6),'Курсы'!$H$2:$L$1980,if($G23="USD",2,if($G23="EUR",3,if($G23="YEN",4,5))))*$H23*$C23,0)</f>
        <v>0</v>
      </c>
      <c r="AI23" s="7">
        <f>if(AI$6&lt;=$B23,vlookup(EDATE($D23,AI$6),'Курсы'!$H$2:$L$1980,if($G23="USD",2,if($G23="EUR",3,if($G23="YEN",4,5))))*$H23*$C23,0)</f>
        <v>0</v>
      </c>
      <c r="AJ23" s="7">
        <f>if(AJ$6&lt;=$B23,vlookup(EDATE($D23,AJ$6),'Курсы'!$H$2:$L$1980,if($G23="USD",2,if($G23="EUR",3,if($G23="YEN",4,5))))*$H23*$C23,0)</f>
        <v>0</v>
      </c>
      <c r="AK23" s="7">
        <f>if(AK$6&lt;=$B23,vlookup(EDATE($D23,AK$6),'Курсы'!$H$2:$L$1980,if($G23="USD",2,if($G23="EUR",3,if($G23="YEN",4,5))))*$H23*$C23,0)</f>
        <v>0</v>
      </c>
      <c r="AL23" s="7">
        <f>if(AL$6&lt;=$B23,vlookup(EDATE($D23,AL$6),'Курсы'!$H$2:$L$1980,if($G23="USD",2,if($G23="EUR",3,if($G23="YEN",4,5))))*$H23*$C23,0)</f>
        <v>0</v>
      </c>
      <c r="AM23" s="7">
        <f>if(AM$6&lt;=$B23,vlookup(EDATE($D23,AM$6),'Курсы'!$H$2:$L$1980,if($G23="USD",2,if($G23="EUR",3,if($G23="YEN",4,5))))*$H23*$C23,0)</f>
        <v>0</v>
      </c>
      <c r="AN23" s="7">
        <f>if(AN$6&lt;=$B23,vlookup(EDATE($D23,AN$6),'Курсы'!$H$2:$L$1980,if($G23="USD",2,if($G23="EUR",3,if($G23="YEN",4,5))))*$H23*$C23,0)</f>
        <v>0</v>
      </c>
      <c r="AO23" s="7">
        <f>if(AO$6&lt;=$B23,vlookup(EDATE($D23,AO$6),'Курсы'!$H$2:$L$1980,if($G23="USD",2,if($G23="EUR",3,if($G23="YEN",4,5))))*$H23*$C23,0)</f>
        <v>0</v>
      </c>
      <c r="AP23" s="7">
        <f>if(AP$6&lt;=$B23,vlookup(EDATE($D23,AP$6),'Курсы'!$H$2:$L$1980,if($G23="USD",2,if($G23="EUR",3,if($G23="YEN",4,5))))*$H23*$C23,0)</f>
        <v>0</v>
      </c>
      <c r="AQ23" s="7">
        <f>if(AQ$6&lt;=$B23,vlookup(EDATE($D23,AQ$6),'Курсы'!$H$2:$L$1980,if($G23="USD",2,if($G23="EUR",3,if($G23="YEN",4,5))))*$H23*$C23,0)</f>
        <v>0</v>
      </c>
      <c r="AR23" s="19">
        <f>if(AR$6&lt;=$B23,vlookup(EDATE($D23,AR$6),'Курсы'!$H$2:$L$1980,if($G23="USD",2,if($G23="EUR",3,if($G23="YEN",4,5))))*$H23*$C23,0)</f>
        <v>0</v>
      </c>
      <c r="AS23" s="7">
        <f t="shared" si="2"/>
        <v>297136.5398</v>
      </c>
    </row>
    <row r="24" ht="15.75" customHeight="1">
      <c r="A24" s="15">
        <v>149.0</v>
      </c>
      <c r="B24" s="16">
        <v>36.0</v>
      </c>
      <c r="C24" s="16">
        <v>0.0428397580159383</v>
      </c>
      <c r="D24" s="17">
        <v>43502.0</v>
      </c>
      <c r="E24" s="17">
        <f t="shared" si="1"/>
        <v>44598</v>
      </c>
      <c r="F24" s="16" t="s">
        <v>21</v>
      </c>
      <c r="G24" s="16" t="s">
        <v>5</v>
      </c>
      <c r="H24" s="18">
        <v>500000.0</v>
      </c>
      <c r="I24" s="7">
        <f>if(I$6&lt;=$B24,vlookup(EDATE($D24,I$6),'Курсы'!$H$2:$L$1980,if($G24="USD",2,if($G24="EUR",3,if($G24="YEN",4,5))))*$H24*$C24,0)</f>
        <v>1595905.221</v>
      </c>
      <c r="J24" s="7">
        <f>if(J$6&lt;=$B24,vlookup(EDATE($D24,J$6),'Курсы'!$H$2:$L$1980,if($G24="USD",2,if($G24="EUR",3,if($G24="YEN",4,5))))*$H24*$C24,0)</f>
        <v>1573058.778</v>
      </c>
      <c r="K24" s="7">
        <f>if(K$6&lt;=$B24,vlookup(EDATE($D24,K$6),'Курсы'!$H$2:$L$1980,if($G24="USD",2,if($G24="EUR",3,if($G24="YEN",4,5))))*$H24*$C24,0)</f>
        <v>1548862.883</v>
      </c>
      <c r="L24" s="7">
        <f>if(L$6&lt;=$B24,vlookup(EDATE($D24,L$6),'Курсы'!$H$2:$L$1980,if($G24="USD",2,if($G24="EUR",3,if($G24="YEN",4,5))))*$H24*$C24,0)</f>
        <v>1571555.103</v>
      </c>
      <c r="M24" s="7">
        <f>if(M$6&lt;=$B24,vlookup(EDATE($D24,M$6),'Курсы'!$H$2:$L$1980,if($G24="USD",2,if($G24="EUR",3,if($G24="YEN",4,5))))*$H24*$C24,0)</f>
        <v>1534933.536</v>
      </c>
      <c r="N24" s="7">
        <f>if(N$6&lt;=$B24,vlookup(EDATE($D24,N$6),'Курсы'!$H$2:$L$1980,if($G24="USD",2,if($G24="EUR",3,if($G24="YEN",4,5))))*$H24*$C24,0)</f>
        <v>1550225.187</v>
      </c>
      <c r="O24" s="7">
        <f>if(O$6&lt;=$B24,vlookup(EDATE($D24,O$6),'Курсы'!$H$2:$L$1980,if($G24="USD",2,if($G24="EUR",3,if($G24="YEN",4,5))))*$H24*$C24,0)</f>
        <v>1560997.245</v>
      </c>
      <c r="P24" s="7">
        <f>if(P$6&lt;=$B24,vlookup(EDATE($D24,P$6),'Курсы'!$H$2:$L$1980,if($G24="USD",2,if($G24="EUR",3,if($G24="YEN",4,5))))*$H24*$C24,0)</f>
        <v>1528327.645</v>
      </c>
      <c r="Q24" s="7">
        <f>if(Q$6&lt;=$B24,vlookup(EDATE($D24,Q$6),'Курсы'!$H$2:$L$1980,if($G24="USD",2,if($G24="EUR",3,if($G24="YEN",4,5))))*$H24*$C24,0)</f>
        <v>1508394.306</v>
      </c>
      <c r="R24" s="7">
        <f>if(R$6&lt;=$B24,vlookup(EDATE($D24,R$6),'Курсы'!$H$2:$L$1980,if($G24="USD",2,if($G24="EUR",3,if($G24="YEN",4,5))))*$H24*$C24,0)</f>
        <v>1514910.233</v>
      </c>
      <c r="S24" s="7">
        <f>if(S$6&lt;=$B24,vlookup(EDATE($D24,S$6),'Курсы'!$H$2:$L$1980,if($G24="USD",2,if($G24="EUR",3,if($G24="YEN",4,5))))*$H24*$C24,0)</f>
        <v>1486061.94</v>
      </c>
      <c r="T24" s="7">
        <f>if(T$6&lt;=$B24,vlookup(EDATE($D24,T$6),'Курсы'!$H$2:$L$1980,if($G24="USD",2,if($G24="EUR",3,if($G24="YEN",4,5))))*$H24*$C24,0)</f>
        <v>1493914.467</v>
      </c>
      <c r="U24" s="7">
        <f>if(U$6&lt;=$B24,vlookup(EDATE($D24,U$6),'Курсы'!$H$2:$L$1980,if($G24="USD",2,if($G24="EUR",3,if($G24="YEN",4,5))))*$H24*$C24,0)</f>
        <v>1578306.649</v>
      </c>
      <c r="V24" s="7">
        <f>if(V$6&lt;=$B24,vlookup(EDATE($D24,V$6),'Курсы'!$H$2:$L$1980,if($G24="USD",2,if($G24="EUR",3,if($G24="YEN",4,5))))*$H24*$C24,0)</f>
        <v>1836516.864</v>
      </c>
      <c r="W24" s="7">
        <f>if(W$6&lt;=$B24,vlookup(EDATE($D24,W$6),'Курсы'!$H$2:$L$1980,if($G24="USD",2,if($G24="EUR",3,if($G24="YEN",4,5))))*$H24*$C24,0)</f>
        <v>1694717.265</v>
      </c>
      <c r="X24" s="7">
        <f>if(X$6&lt;=$B24,vlookup(EDATE($D24,X$6),'Курсы'!$H$2:$L$1980,if($G24="USD",2,if($G24="EUR",3,if($G24="YEN",4,5))))*$H24*$C24,0)</f>
        <v>1670018.003</v>
      </c>
      <c r="Y24" s="7">
        <f>if(Y$6&lt;=$B24,vlookup(EDATE($D24,Y$6),'Курсы'!$H$2:$L$1980,if($G24="USD",2,if($G24="EUR",3,if($G24="YEN",4,5))))*$H24*$C24,0)</f>
        <v>1696897.809</v>
      </c>
      <c r="Z24" s="7">
        <f>if(Z$6&lt;=$B24,vlookup(EDATE($D24,Z$6),'Курсы'!$H$2:$L$1980,if($G24="USD",2,if($G24="EUR",3,if($G24="YEN",4,5))))*$H24*$C24,0)</f>
        <v>1855497.019</v>
      </c>
      <c r="AA24" s="7">
        <f>if(AA$6&lt;=$B24,vlookup(EDATE($D24,AA$6),'Курсы'!$H$2:$L$1980,if($G24="USD",2,if($G24="EUR",3,if($G24="YEN",4,5))))*$H24*$C24,0)</f>
        <v>1907191.755</v>
      </c>
      <c r="AB24" s="7">
        <f>if(AB$6&lt;=$B24,vlookup(EDATE($D24,AB$6),'Курсы'!$H$2:$L$1980,if($G24="USD",2,if($G24="EUR",3,if($G24="YEN",4,5))))*$H24*$C24,0)</f>
        <v>1963343.968</v>
      </c>
      <c r="AC24" s="7">
        <f>if(AC$6&lt;=$B24,vlookup(EDATE($D24,AC$6),'Курсы'!$H$2:$L$1980,if($G24="USD",2,if($G24="EUR",3,if($G24="YEN",4,5))))*$H24*$C24,0)</f>
        <v>1973261.372</v>
      </c>
      <c r="AD24" s="7">
        <f>if(AD$6&lt;=$B24,vlookup(EDATE($D24,AD$6),'Курсы'!$H$2:$L$1980,if($G24="USD",2,if($G24="EUR",3,if($G24="YEN",4,5))))*$H24*$C24,0)</f>
        <v>1933396.835</v>
      </c>
      <c r="AE24" s="7">
        <f>if(AE$6&lt;=$B24,vlookup(EDATE($D24,AE$6),'Курсы'!$H$2:$L$1980,if($G24="USD",2,if($G24="EUR",3,if($G24="YEN",4,5))))*$H24*$C24,0)</f>
        <v>1944779.359</v>
      </c>
      <c r="AF24" s="7">
        <f>if(AF$6&lt;=$B24,vlookup(EDATE($D24,AF$6),'Курсы'!$H$2:$L$1980,if($G24="USD",2,if($G24="EUR",3,if($G24="YEN",4,5))))*$H24*$C24,0)</f>
        <v>1925325.825</v>
      </c>
      <c r="AG24" s="7">
        <f>if(AG$6&lt;=$B24,vlookup(EDATE($D24,AG$6),'Курсы'!$H$2:$L$1980,if($G24="USD",2,if($G24="EUR",3,if($G24="YEN",4,5))))*$H24*$C24,0)</f>
        <v>1904942.668</v>
      </c>
      <c r="AH24" s="7">
        <f>if(AH$6&lt;=$B24,vlookup(EDATE($D24,AH$6),'Курсы'!$H$2:$L$1980,if($G24="USD",2,if($G24="EUR",3,if($G24="YEN",4,5))))*$H24*$C24,0)</f>
        <v>1927699.147</v>
      </c>
      <c r="AI24" s="7">
        <f>if(AI$6&lt;=$B24,vlookup(EDATE($D24,AI$6),'Курсы'!$H$2:$L$1980,if($G24="USD",2,if($G24="EUR",3,if($G24="YEN",4,5))))*$H24*$C24,0)</f>
        <v>1922952.502</v>
      </c>
      <c r="AJ24" s="7">
        <f>if(AJ$6&lt;=$B24,vlookup(EDATE($D24,AJ$6),'Курсы'!$H$2:$L$1980,if($G24="USD",2,if($G24="EUR",3,if($G24="YEN",4,5))))*$H24*$C24,0)</f>
        <v>1901110.651</v>
      </c>
      <c r="AK24" s="7">
        <f>if(AK$6&lt;=$B24,vlookup(EDATE($D24,AK$6),'Курсы'!$H$2:$L$1980,if($G24="USD",2,if($G24="EUR",3,if($G24="YEN",4,5))))*$H24*$C24,0)</f>
        <v>1864112.094</v>
      </c>
      <c r="AL24" s="7">
        <f>if(AL$6&lt;=$B24,vlookup(EDATE($D24,AL$6),'Курсы'!$H$2:$L$1980,if($G24="USD",2,if($G24="EUR",3,if($G24="YEN",4,5))))*$H24*$C24,0)</f>
        <v>1856094.634</v>
      </c>
      <c r="AM24" s="7">
        <f>if(AM$6&lt;=$B24,vlookup(EDATE($D24,AM$6),'Курсы'!$H$2:$L$1980,if($G24="USD",2,if($G24="EUR",3,if($G24="YEN",4,5))))*$H24*$C24,0)</f>
        <v>1832172.504</v>
      </c>
      <c r="AN24" s="7">
        <f>if(AN$6&lt;=$B24,vlookup(EDATE($D24,AN$6),'Курсы'!$H$2:$L$1980,if($G24="USD",2,if($G24="EUR",3,if($G24="YEN",4,5))))*$H24*$C24,0)</f>
        <v>1835568.229</v>
      </c>
      <c r="AO24" s="7">
        <f>if(AO$6&lt;=$B24,vlookup(EDATE($D24,AO$6),'Курсы'!$H$2:$L$1980,if($G24="USD",2,if($G24="EUR",3,if($G24="YEN",4,5))))*$H24*$C24,0)</f>
        <v>1838971.862</v>
      </c>
      <c r="AP24" s="7">
        <f>if(AP$6&lt;=$B24,vlookup(EDATE($D24,AP$6),'Курсы'!$H$2:$L$1980,if($G24="USD",2,if($G24="EUR",3,if($G24="YEN",4,5))))*$H24*$C24,0)</f>
        <v>1842169.719</v>
      </c>
      <c r="AQ24" s="7">
        <f>if(AQ$6&lt;=$B24,vlookup(EDATE($D24,AQ$6),'Курсы'!$H$2:$L$1980,if($G24="USD",2,if($G24="EUR",3,if($G24="YEN",4,5))))*$H24*$C24,0)</f>
        <v>1845380.636</v>
      </c>
      <c r="AR24" s="19">
        <f>if(AR$6&lt;=$B24,vlookup(EDATE($D24,AR$6),'Курсы'!$H$2:$L$1980,if($G24="USD",2,if($G24="EUR",3,if($G24="YEN",4,5))))*$H24*$C24,0)</f>
        <v>1848501.746</v>
      </c>
      <c r="AS24" s="7">
        <f t="shared" si="2"/>
        <v>62866075.66</v>
      </c>
    </row>
    <row r="25" ht="15.75" customHeight="1">
      <c r="A25" s="15">
        <v>108.0</v>
      </c>
      <c r="B25" s="16">
        <v>29.0</v>
      </c>
      <c r="C25" s="16">
        <v>0.00924730687912514</v>
      </c>
      <c r="D25" s="17">
        <v>43506.0</v>
      </c>
      <c r="E25" s="17">
        <f t="shared" si="1"/>
        <v>44387</v>
      </c>
      <c r="F25" s="16" t="s">
        <v>18</v>
      </c>
      <c r="G25" s="16" t="s">
        <v>6</v>
      </c>
      <c r="H25" s="18">
        <v>1400000.0</v>
      </c>
      <c r="I25" s="7">
        <f>if(I$6&lt;=$B25,vlookup(EDATE($D25,I$6),'Курсы'!$H$2:$L$1980,if($G25="USD",2,if($G25="EUR",3,if($G25="YEN",4,5))))*$H25*$C25,0)</f>
        <v>7642.340598</v>
      </c>
      <c r="J25" s="7">
        <f>if(J$6&lt;=$B25,vlookup(EDATE($D25,J$6),'Курсы'!$H$2:$L$1980,if($G25="USD",2,if($G25="EUR",3,if($G25="YEN",4,5))))*$H25*$C25,0)</f>
        <v>7537.074805</v>
      </c>
      <c r="K25" s="7">
        <f>if(K$6&lt;=$B25,vlookup(EDATE($D25,K$6),'Курсы'!$H$2:$L$1980,if($G25="USD",2,if($G25="EUR",3,if($G25="YEN",4,5))))*$H25*$C25,0)</f>
        <v>7666.860757</v>
      </c>
      <c r="L25" s="7">
        <f>if(L$6&lt;=$B25,vlookup(EDATE($D25,L$6),'Курсы'!$H$2:$L$1980,if($G25="USD",2,if($G25="EUR",3,if($G25="YEN",4,5))))*$H25*$C25,0)</f>
        <v>7760.876277</v>
      </c>
      <c r="M25" s="7">
        <f>if(M$6&lt;=$B25,vlookup(EDATE($D25,M$6),'Курсы'!$H$2:$L$1980,if($G25="USD",2,if($G25="EUR",3,if($G25="YEN",4,5))))*$H25*$C25,0)</f>
        <v>7583.059813</v>
      </c>
      <c r="N25" s="7">
        <f>if(N$6&lt;=$B25,vlookup(EDATE($D25,N$6),'Курсы'!$H$2:$L$1980,if($G25="USD",2,if($G25="EUR",3,if($G25="YEN",4,5))))*$H25*$C25,0)</f>
        <v>7972.042228</v>
      </c>
      <c r="O25" s="7">
        <f>if(O$6&lt;=$B25,vlookup(EDATE($D25,O$6),'Курсы'!$H$2:$L$1980,if($G25="USD",2,if($G25="EUR",3,if($G25="YEN",4,5))))*$H25*$C25,0)</f>
        <v>7936.064656</v>
      </c>
      <c r="P25" s="7">
        <f>if(P$6&lt;=$B25,vlookup(EDATE($D25,P$6),'Курсы'!$H$2:$L$1980,if($G25="USD",2,if($G25="EUR",3,if($G25="YEN",4,5))))*$H25*$C25,0)</f>
        <v>7854.684657</v>
      </c>
      <c r="Q25" s="7">
        <f>if(Q$6&lt;=$B25,vlookup(EDATE($D25,Q$6),'Курсы'!$H$2:$L$1980,if($G25="USD",2,if($G25="EUR",3,if($G25="YEN",4,5))))*$H25*$C25,0)</f>
        <v>7549.593809</v>
      </c>
      <c r="R25" s="7">
        <f>if(R$6&lt;=$B25,vlookup(EDATE($D25,R$6),'Курсы'!$H$2:$L$1980,if($G25="USD",2,if($G25="EUR",3,if($G25="YEN",4,5))))*$H25*$C25,0)</f>
        <v>7600.446599</v>
      </c>
      <c r="S25" s="7">
        <f>if(S$6&lt;=$B25,vlookup(EDATE($D25,S$6),'Курсы'!$H$2:$L$1980,if($G25="USD",2,if($G25="EUR",3,if($G25="YEN",4,5))))*$H25*$C25,0)</f>
        <v>7251.972936</v>
      </c>
      <c r="T25" s="7">
        <f>if(T$6&lt;=$B25,vlookup(EDATE($D25,T$6),'Курсы'!$H$2:$L$1980,if($G25="USD",2,if($G25="EUR",3,if($G25="YEN",4,5))))*$H25*$C25,0)</f>
        <v>7478.027052</v>
      </c>
      <c r="U25" s="7">
        <f>if(U$6&lt;=$B25,vlookup(EDATE($D25,U$6),'Курсы'!$H$2:$L$1980,if($G25="USD",2,if($G25="EUR",3,if($G25="YEN",4,5))))*$H25*$C25,0)</f>
        <v>8256.716872</v>
      </c>
      <c r="V25" s="7">
        <f>if(V$6&lt;=$B25,vlookup(EDATE($D25,V$6),'Курсы'!$H$2:$L$1980,if($G25="USD",2,if($G25="EUR",3,if($G25="YEN",4,5))))*$H25*$C25,0)</f>
        <v>8868.77577</v>
      </c>
      <c r="W25" s="7">
        <f>if(W$6&lt;=$B25,vlookup(EDATE($D25,W$6),'Курсы'!$H$2:$L$1980,if($G25="USD",2,if($G25="EUR",3,if($G25="YEN",4,5))))*$H25*$C25,0)</f>
        <v>8995.208648</v>
      </c>
      <c r="X25" s="7">
        <f>if(X$6&lt;=$B25,vlookup(EDATE($D25,X$6),'Курсы'!$H$2:$L$1980,if($G25="USD",2,if($G25="EUR",3,if($G25="YEN",4,5))))*$H25*$C25,0)</f>
        <v>8236.378345</v>
      </c>
      <c r="Y25" s="7">
        <f>if(Y$6&lt;=$B25,vlookup(EDATE($D25,Y$6),'Курсы'!$H$2:$L$1980,if($G25="USD",2,if($G25="EUR",3,if($G25="YEN",4,5))))*$H25*$C25,0)</f>
        <v>8556.383249</v>
      </c>
      <c r="Z25" s="7">
        <f>if(Z$6&lt;=$B25,vlookup(EDATE($D25,Z$6),'Курсы'!$H$2:$L$1980,if($G25="USD",2,if($G25="EUR",3,if($G25="YEN",4,5))))*$H25*$C25,0)</f>
        <v>9026.460847</v>
      </c>
      <c r="AA25" s="7">
        <f>if(AA$6&lt;=$B25,vlookup(EDATE($D25,AA$6),'Курсы'!$H$2:$L$1980,if($G25="USD",2,if($G25="EUR",3,if($G25="YEN",4,5))))*$H25*$C25,0)</f>
        <v>9291.353651</v>
      </c>
      <c r="AB25" s="7">
        <f>if(AB$6&lt;=$B25,vlookup(EDATE($D25,AB$6),'Курсы'!$H$2:$L$1980,if($G25="USD",2,if($G25="EUR",3,if($G25="YEN",4,5))))*$H25*$C25,0)</f>
        <v>9419.353024</v>
      </c>
      <c r="AC25" s="7">
        <f>if(AC$6&lt;=$B25,vlookup(EDATE($D25,AC$6),'Курсы'!$H$2:$L$1980,if($G25="USD",2,if($G25="EUR",3,if($G25="YEN",4,5))))*$H25*$C25,0)</f>
        <v>9624.498978</v>
      </c>
      <c r="AD25" s="7">
        <f>if(AD$6&lt;=$B25,vlookup(EDATE($D25,AD$6),'Курсы'!$H$2:$L$1980,if($G25="USD",2,if($G25="EUR",3,if($G25="YEN",4,5))))*$H25*$C25,0)</f>
        <v>9105.614095</v>
      </c>
      <c r="AE25" s="7">
        <f>if(AE$6&lt;=$B25,vlookup(EDATE($D25,AE$6),'Курсы'!$H$2:$L$1980,if($G25="USD",2,if($G25="EUR",3,if($G25="YEN",4,5))))*$H25*$C25,0)</f>
        <v>9270.251297</v>
      </c>
      <c r="AF25" s="7">
        <f>if(AF$6&lt;=$B25,vlookup(EDATE($D25,AF$6),'Курсы'!$H$2:$L$1980,if($G25="USD",2,if($G25="EUR",3,if($G25="YEN",4,5))))*$H25*$C25,0)</f>
        <v>9150.032609</v>
      </c>
      <c r="AG25" s="7">
        <f>if(AG$6&lt;=$B25,vlookup(EDATE($D25,AG$6),'Курсы'!$H$2:$L$1980,if($G25="USD",2,if($G25="EUR",3,if($G25="YEN",4,5))))*$H25*$C25,0)</f>
        <v>8831.477682</v>
      </c>
      <c r="AH25" s="7">
        <f>if(AH$6&lt;=$B25,vlookup(EDATE($D25,AH$6),'Курсы'!$H$2:$L$1980,if($G25="USD",2,if($G25="EUR",3,if($G25="YEN",4,5))))*$H25*$C25,0)</f>
        <v>9118.340238</v>
      </c>
      <c r="AI25" s="7">
        <f>if(AI$6&lt;=$B25,vlookup(EDATE($D25,AI$6),'Курсы'!$H$2:$L$1980,if($G25="USD",2,if($G25="EUR",3,if($G25="YEN",4,5))))*$H25*$C25,0)</f>
        <v>8793.791208</v>
      </c>
      <c r="AJ25" s="7">
        <f>if(AJ$6&lt;=$B25,vlookup(EDATE($D25,AJ$6),'Курсы'!$H$2:$L$1980,if($G25="USD",2,if($G25="EUR",3,if($G25="YEN",4,5))))*$H25*$C25,0)</f>
        <v>8526.671652</v>
      </c>
      <c r="AK25" s="7">
        <f>if(AK$6&lt;=$B25,vlookup(EDATE($D25,AK$6),'Курсы'!$H$2:$L$1980,if($G25="USD",2,if($G25="EUR",3,if($G25="YEN",4,5))))*$H25*$C25,0)</f>
        <v>8759.923871</v>
      </c>
      <c r="AL25" s="7">
        <f>if(AL$6&lt;=$B25,vlookup(EDATE($D25,AL$6),'Курсы'!$H$2:$L$1980,if($G25="USD",2,if($G25="EUR",3,if($G25="YEN",4,5))))*$H25*$C25,0)</f>
        <v>0</v>
      </c>
      <c r="AM25" s="7">
        <f>if(AM$6&lt;=$B25,vlookup(EDATE($D25,AM$6),'Курсы'!$H$2:$L$1980,if($G25="USD",2,if($G25="EUR",3,if($G25="YEN",4,5))))*$H25*$C25,0)</f>
        <v>0</v>
      </c>
      <c r="AN25" s="7">
        <f>if(AN$6&lt;=$B25,vlookup(EDATE($D25,AN$6),'Курсы'!$H$2:$L$1980,if($G25="USD",2,if($G25="EUR",3,if($G25="YEN",4,5))))*$H25*$C25,0)</f>
        <v>0</v>
      </c>
      <c r="AO25" s="7">
        <f>if(AO$6&lt;=$B25,vlookup(EDATE($D25,AO$6),'Курсы'!$H$2:$L$1980,if($G25="USD",2,if($G25="EUR",3,if($G25="YEN",4,5))))*$H25*$C25,0)</f>
        <v>0</v>
      </c>
      <c r="AP25" s="7">
        <f>if(AP$6&lt;=$B25,vlookup(EDATE($D25,AP$6),'Курсы'!$H$2:$L$1980,if($G25="USD",2,if($G25="EUR",3,if($G25="YEN",4,5))))*$H25*$C25,0)</f>
        <v>0</v>
      </c>
      <c r="AQ25" s="7">
        <f>if(AQ$6&lt;=$B25,vlookup(EDATE($D25,AQ$6),'Курсы'!$H$2:$L$1980,if($G25="USD",2,if($G25="EUR",3,if($G25="YEN",4,5))))*$H25*$C25,0)</f>
        <v>0</v>
      </c>
      <c r="AR25" s="19">
        <f>if(AR$6&lt;=$B25,vlookup(EDATE($D25,AR$6),'Курсы'!$H$2:$L$1980,if($G25="USD",2,if($G25="EUR",3,if($G25="YEN",4,5))))*$H25*$C25,0)</f>
        <v>0</v>
      </c>
      <c r="AS25" s="7">
        <f t="shared" si="2"/>
        <v>243664.2762</v>
      </c>
    </row>
    <row r="26" ht="15.75" customHeight="1">
      <c r="A26" s="15">
        <v>54.0</v>
      </c>
      <c r="B26" s="16">
        <v>28.0</v>
      </c>
      <c r="C26" s="16">
        <v>0.00601809971236113</v>
      </c>
      <c r="D26" s="17">
        <v>43507.0</v>
      </c>
      <c r="E26" s="17">
        <f t="shared" si="1"/>
        <v>44358</v>
      </c>
      <c r="F26" s="16" t="s">
        <v>19</v>
      </c>
      <c r="G26" s="16" t="s">
        <v>5</v>
      </c>
      <c r="H26" s="18">
        <v>100000.0</v>
      </c>
      <c r="I26" s="7">
        <f>if(I$6&lt;=$B26,vlookup(EDATE($D26,I$6),'Курсы'!$H$2:$L$1980,if($G26="USD",2,if($G26="EUR",3,if($G26="YEN",4,5))))*$H26*$C26,0)</f>
        <v>44878.77498</v>
      </c>
      <c r="J26" s="7">
        <f>if(J$6&lt;=$B26,vlookup(EDATE($D26,J$6),'Курсы'!$H$2:$L$1980,if($G26="USD",2,if($G26="EUR",3,if($G26="YEN",4,5))))*$H26*$C26,0)</f>
        <v>43899.63016</v>
      </c>
      <c r="K26" s="7">
        <f>if(K$6&lt;=$B26,vlookup(EDATE($D26,K$6),'Курсы'!$H$2:$L$1980,if($G26="USD",2,if($G26="EUR",3,if($G26="YEN",4,5))))*$H26*$C26,0)</f>
        <v>43985.56863</v>
      </c>
      <c r="L26" s="7">
        <f>if(L$6&lt;=$B26,vlookup(EDATE($D26,L$6),'Курсы'!$H$2:$L$1980,if($G26="USD",2,if($G26="EUR",3,if($G26="YEN",4,5))))*$H26*$C26,0)</f>
        <v>44061.39668</v>
      </c>
      <c r="M26" s="7">
        <f>if(M$6&lt;=$B26,vlookup(EDATE($D26,M$6),'Курсы'!$H$2:$L$1980,if($G26="USD",2,if($G26="EUR",3,if($G26="YEN",4,5))))*$H26*$C26,0)</f>
        <v>43067.38715</v>
      </c>
      <c r="N26" s="7">
        <f>if(N$6&lt;=$B26,vlookup(EDATE($D26,N$6),'Курсы'!$H$2:$L$1980,if($G26="USD",2,if($G26="EUR",3,if($G26="YEN",4,5))))*$H26*$C26,0)</f>
        <v>43943.92338</v>
      </c>
      <c r="O26" s="7">
        <f>if(O$6&lt;=$B26,vlookup(EDATE($D26,O$6),'Курсы'!$H$2:$L$1980,if($G26="USD",2,if($G26="EUR",3,if($G26="YEN",4,5))))*$H26*$C26,0)</f>
        <v>43513.20798</v>
      </c>
      <c r="P26" s="7">
        <f>if(P$6&lt;=$B26,vlookup(EDATE($D26,P$6),'Курсы'!$H$2:$L$1980,if($G26="USD",2,if($G26="EUR",3,if($G26="YEN",4,5))))*$H26*$C26,0)</f>
        <v>42908.99077</v>
      </c>
      <c r="Q26" s="7">
        <f>if(Q$6&lt;=$B26,vlookup(EDATE($D26,Q$6),'Курсы'!$H$2:$L$1980,if($G26="USD",2,if($G26="EUR",3,if($G26="YEN",4,5))))*$H26*$C26,0)</f>
        <v>42380.12017</v>
      </c>
      <c r="R26" s="7">
        <f>if(R$6&lt;=$B26,vlookup(EDATE($D26,R$6),'Курсы'!$H$2:$L$1980,if($G26="USD",2,if($G26="EUR",3,if($G26="YEN",4,5))))*$H26*$C26,0)</f>
        <v>42360.26044</v>
      </c>
      <c r="S26" s="7">
        <f>if(S$6&lt;=$B26,vlookup(EDATE($D26,S$6),'Курсы'!$H$2:$L$1980,if($G26="USD",2,if($G26="EUR",3,if($G26="YEN",4,5))))*$H26*$C26,0)</f>
        <v>40950.15949</v>
      </c>
      <c r="T26" s="7">
        <f>if(T$6&lt;=$B26,vlookup(EDATE($D26,T$6),'Курсы'!$H$2:$L$1980,if($G26="USD",2,if($G26="EUR",3,if($G26="YEN",4,5))))*$H26*$C26,0)</f>
        <v>42019.9369</v>
      </c>
      <c r="U26" s="7">
        <f>if(U$6&lt;=$B26,vlookup(EDATE($D26,U$6),'Курсы'!$H$2:$L$1980,if($G26="USD",2,if($G26="EUR",3,if($G26="YEN",4,5))))*$H26*$C26,0)</f>
        <v>49263.44207</v>
      </c>
      <c r="V26" s="7">
        <f>if(V$6&lt;=$B26,vlookup(EDATE($D26,V$6),'Курсы'!$H$2:$L$1980,if($G26="USD",2,if($G26="EUR",3,if($G26="YEN",4,5))))*$H26*$C26,0)</f>
        <v>48587.60948</v>
      </c>
      <c r="W26" s="7">
        <f>if(W$6&lt;=$B26,vlookup(EDATE($D26,W$6),'Курсы'!$H$2:$L$1980,if($G26="USD",2,if($G26="EUR",3,if($G26="YEN",4,5))))*$H26*$C26,0)</f>
        <v>48147.14476</v>
      </c>
      <c r="X26" s="7">
        <f>if(X$6&lt;=$B26,vlookup(EDATE($D26,X$6),'Курсы'!$H$2:$L$1980,if($G26="USD",2,if($G26="EUR",3,if($G26="YEN",4,5))))*$H26*$C26,0)</f>
        <v>46894.77821</v>
      </c>
      <c r="Y26" s="7">
        <f>if(Y$6&lt;=$B26,vlookup(EDATE($D26,Y$6),'Курсы'!$H$2:$L$1980,if($G26="USD",2,if($G26="EUR",3,if($G26="YEN",4,5))))*$H26*$C26,0)</f>
        <v>48306.6244</v>
      </c>
      <c r="Z26" s="7">
        <f>if(Z$6&lt;=$B26,vlookup(EDATE($D26,Z$6),'Курсы'!$H$2:$L$1980,if($G26="USD",2,if($G26="EUR",3,if($G26="YEN",4,5))))*$H26*$C26,0)</f>
        <v>52252.6322</v>
      </c>
      <c r="AA26" s="7">
        <f>if(AA$6&lt;=$B26,vlookup(EDATE($D26,AA$6),'Курсы'!$H$2:$L$1980,if($G26="USD",2,if($G26="EUR",3,if($G26="YEN",4,5))))*$H26*$C26,0)</f>
        <v>53743.79695</v>
      </c>
      <c r="AB26" s="7">
        <f>if(AB$6&lt;=$B26,vlookup(EDATE($D26,AB$6),'Курсы'!$H$2:$L$1980,if($G26="USD",2,if($G26="EUR",3,if($G26="YEN",4,5))))*$H26*$C26,0)</f>
        <v>54593.97389</v>
      </c>
      <c r="AC26" s="7">
        <f>if(AC$6&lt;=$B26,vlookup(EDATE($D26,AC$6),'Курсы'!$H$2:$L$1980,if($G26="USD",2,if($G26="EUR",3,if($G26="YEN",4,5))))*$H26*$C26,0)</f>
        <v>54376.96122</v>
      </c>
      <c r="AD26" s="7">
        <f>if(AD$6&lt;=$B26,vlookup(EDATE($D26,AD$6),'Курсы'!$H$2:$L$1980,if($G26="USD",2,if($G26="EUR",3,if($G26="YEN",4,5))))*$H26*$C26,0)</f>
        <v>53641.12817</v>
      </c>
      <c r="AE26" s="7">
        <f>if(AE$6&lt;=$B26,vlookup(EDATE($D26,AE$6),'Курсы'!$H$2:$L$1980,if($G26="USD",2,if($G26="EUR",3,if($G26="YEN",4,5))))*$H26*$C26,0)</f>
        <v>54640.25308</v>
      </c>
      <c r="AF26" s="7">
        <f>if(AF$6&lt;=$B26,vlookup(EDATE($D26,AF$6),'Курсы'!$H$2:$L$1980,if($G26="USD",2,if($G26="EUR",3,if($G26="YEN",4,5))))*$H26*$C26,0)</f>
        <v>53903.15623</v>
      </c>
      <c r="AG26" s="7">
        <f>if(AG$6&lt;=$B26,vlookup(EDATE($D26,AG$6),'Курсы'!$H$2:$L$1980,if($G26="USD",2,if($G26="EUR",3,if($G26="YEN",4,5))))*$H26*$C26,0)</f>
        <v>52934.42272</v>
      </c>
      <c r="AH26" s="7">
        <f>if(AH$6&lt;=$B26,vlookup(EDATE($D26,AH$6),'Курсы'!$H$2:$L$1980,if($G26="USD",2,if($G26="EUR",3,if($G26="YEN",4,5))))*$H26*$C26,0)</f>
        <v>55234.66079</v>
      </c>
      <c r="AI26" s="7">
        <f>if(AI$6&lt;=$B26,vlookup(EDATE($D26,AI$6),'Курсы'!$H$2:$L$1980,if($G26="USD",2,if($G26="EUR",3,if($G26="YEN",4,5))))*$H26*$C26,0)</f>
        <v>53865.60329</v>
      </c>
      <c r="AJ26" s="7">
        <f>if(AJ$6&lt;=$B26,vlookup(EDATE($D26,AJ$6),'Курсы'!$H$2:$L$1980,if($G26="USD",2,if($G26="EUR",3,if($G26="YEN",4,5))))*$H26*$C26,0)</f>
        <v>52842.82724</v>
      </c>
      <c r="AK26" s="7">
        <f>if(AK$6&lt;=$B26,vlookup(EDATE($D26,AK$6),'Курсы'!$H$2:$L$1980,if($G26="USD",2,if($G26="EUR",3,if($G26="YEN",4,5))))*$H26*$C26,0)</f>
        <v>0</v>
      </c>
      <c r="AL26" s="7">
        <f>if(AL$6&lt;=$B26,vlookup(EDATE($D26,AL$6),'Курсы'!$H$2:$L$1980,if($G26="USD",2,if($G26="EUR",3,if($G26="YEN",4,5))))*$H26*$C26,0)</f>
        <v>0</v>
      </c>
      <c r="AM26" s="7">
        <f>if(AM$6&lt;=$B26,vlookup(EDATE($D26,AM$6),'Курсы'!$H$2:$L$1980,if($G26="USD",2,if($G26="EUR",3,if($G26="YEN",4,5))))*$H26*$C26,0)</f>
        <v>0</v>
      </c>
      <c r="AN26" s="7">
        <f>if(AN$6&lt;=$B26,vlookup(EDATE($D26,AN$6),'Курсы'!$H$2:$L$1980,if($G26="USD",2,if($G26="EUR",3,if($G26="YEN",4,5))))*$H26*$C26,0)</f>
        <v>0</v>
      </c>
      <c r="AO26" s="7">
        <f>if(AO$6&lt;=$B26,vlookup(EDATE($D26,AO$6),'Курсы'!$H$2:$L$1980,if($G26="USD",2,if($G26="EUR",3,if($G26="YEN",4,5))))*$H26*$C26,0)</f>
        <v>0</v>
      </c>
      <c r="AP26" s="7">
        <f>if(AP$6&lt;=$B26,vlookup(EDATE($D26,AP$6),'Курсы'!$H$2:$L$1980,if($G26="USD",2,if($G26="EUR",3,if($G26="YEN",4,5))))*$H26*$C26,0)</f>
        <v>0</v>
      </c>
      <c r="AQ26" s="7">
        <f>if(AQ$6&lt;=$B26,vlookup(EDATE($D26,AQ$6),'Курсы'!$H$2:$L$1980,if($G26="USD",2,if($G26="EUR",3,if($G26="YEN",4,5))))*$H26*$C26,0)</f>
        <v>0</v>
      </c>
      <c r="AR26" s="19">
        <f>if(AR$6&lt;=$B26,vlookup(EDATE($D26,AR$6),'Курсы'!$H$2:$L$1980,if($G26="USD",2,if($G26="EUR",3,if($G26="YEN",4,5))))*$H26*$C26,0)</f>
        <v>0</v>
      </c>
      <c r="AS26" s="7">
        <f t="shared" si="2"/>
        <v>1351198.371</v>
      </c>
    </row>
    <row r="27" ht="15.75" customHeight="1">
      <c r="A27" s="15">
        <v>123.0</v>
      </c>
      <c r="B27" s="16">
        <v>31.0</v>
      </c>
      <c r="C27" s="16">
        <v>0.0443725716007362</v>
      </c>
      <c r="D27" s="17">
        <v>43507.0</v>
      </c>
      <c r="E27" s="17">
        <f t="shared" si="1"/>
        <v>44450</v>
      </c>
      <c r="F27" s="16" t="s">
        <v>21</v>
      </c>
      <c r="G27" s="16" t="s">
        <v>4</v>
      </c>
      <c r="H27" s="18">
        <v>250000.0</v>
      </c>
      <c r="I27" s="7">
        <f>if(I$6&lt;=$B27,vlookup(EDATE($D27,I$6),'Курсы'!$H$2:$L$1980,if($G27="USD",2,if($G27="EUR",3,if($G27="YEN",4,5))))*$H27*$C27,0)</f>
        <v>731754.7342</v>
      </c>
      <c r="J27" s="7">
        <f>if(J$6&lt;=$B27,vlookup(EDATE($D27,J$6),'Курсы'!$H$2:$L$1980,if($G27="USD",2,if($G27="EUR",3,if($G27="YEN",4,5))))*$H27*$C27,0)</f>
        <v>718140.1199</v>
      </c>
      <c r="K27" s="7">
        <f>if(K$6&lt;=$B27,vlookup(EDATE($D27,K$6),'Курсы'!$H$2:$L$1980,if($G27="USD",2,if($G27="EUR",3,if($G27="YEN",4,5))))*$H27*$C27,0)</f>
        <v>723591.2903</v>
      </c>
      <c r="L27" s="7">
        <f>if(L$6&lt;=$B27,vlookup(EDATE($D27,L$6),'Курсы'!$H$2:$L$1980,if($G27="USD",2,if($G27="EUR",3,if($G27="YEN",4,5))))*$H27*$C27,0)</f>
        <v>718745.8055</v>
      </c>
      <c r="M27" s="7">
        <f>if(M$6&lt;=$B27,vlookup(EDATE($D27,M$6),'Курсы'!$H$2:$L$1980,if($G27="USD",2,if($G27="EUR",3,if($G27="YEN",4,5))))*$H27*$C27,0)</f>
        <v>707729.2053</v>
      </c>
      <c r="N27" s="7">
        <f>if(N$6&lt;=$B27,vlookup(EDATE($D27,N$6),'Курсы'!$H$2:$L$1980,if($G27="USD",2,if($G27="EUR",3,if($G27="YEN",4,5))))*$H27*$C27,0)</f>
        <v>723875.2748</v>
      </c>
      <c r="O27" s="7">
        <f>if(O$6&lt;=$B27,vlookup(EDATE($D27,O$6),'Курсы'!$H$2:$L$1980,if($G27="USD",2,if($G27="EUR",3,if($G27="YEN",4,5))))*$H27*$C27,0)</f>
        <v>725927.5062</v>
      </c>
      <c r="P27" s="7">
        <f>if(P$6&lt;=$B27,vlookup(EDATE($D27,P$6),'Курсы'!$H$2:$L$1980,if($G27="USD",2,if($G27="EUR",3,if($G27="YEN",4,5))))*$H27*$C27,0)</f>
        <v>718187.8204</v>
      </c>
      <c r="Q27" s="7">
        <f>if(Q$6&lt;=$B27,vlookup(EDATE($D27,Q$6),'Курсы'!$H$2:$L$1980,if($G27="USD",2,if($G27="EUR",3,if($G27="YEN",4,5))))*$H27*$C27,0)</f>
        <v>706960.4505</v>
      </c>
      <c r="R27" s="7">
        <f>if(R$6&lt;=$B27,vlookup(EDATE($D27,R$6),'Курсы'!$H$2:$L$1980,if($G27="USD",2,if($G27="EUR",3,if($G27="YEN",4,5))))*$H27*$C27,0)</f>
        <v>705288.7138</v>
      </c>
      <c r="S27" s="7">
        <f>if(S$6&lt;=$B27,vlookup(EDATE($D27,S$6),'Курсы'!$H$2:$L$1980,if($G27="USD",2,if($G27="EUR",3,if($G27="YEN",4,5))))*$H27*$C27,0)</f>
        <v>679601.4321</v>
      </c>
      <c r="T27" s="7">
        <f>if(T$6&lt;=$B27,vlookup(EDATE($D27,T$6),'Курсы'!$H$2:$L$1980,if($G27="USD",2,if($G27="EUR",3,if($G27="YEN",4,5))))*$H27*$C27,0)</f>
        <v>707418.5973</v>
      </c>
      <c r="U27" s="7">
        <f>if(U$6&lt;=$B27,vlookup(EDATE($D27,U$6),'Курсы'!$H$2:$L$1980,if($G27="USD",2,if($G27="EUR",3,if($G27="YEN",4,5))))*$H27*$C27,0)</f>
        <v>798937.0262</v>
      </c>
      <c r="V27" s="7">
        <f>if(V$6&lt;=$B27,vlookup(EDATE($D27,V$6),'Курсы'!$H$2:$L$1980,if($G27="USD",2,if($G27="EUR",3,if($G27="YEN",4,5))))*$H27*$C27,0)</f>
        <v>818135.9286</v>
      </c>
      <c r="W27" s="7">
        <f>if(W$6&lt;=$B27,vlookup(EDATE($D27,W$6),'Курсы'!$H$2:$L$1980,if($G27="USD",2,if($G27="EUR",3,if($G27="YEN",4,5))))*$H27*$C27,0)</f>
        <v>819478.1989</v>
      </c>
      <c r="X27" s="7">
        <f>if(X$6&lt;=$B27,vlookup(EDATE($D27,X$6),'Курсы'!$H$2:$L$1980,if($G27="USD",2,if($G27="EUR",3,if($G27="YEN",4,5))))*$H27*$C27,0)</f>
        <v>761192.6075</v>
      </c>
      <c r="Y27" s="7">
        <f>if(Y$6&lt;=$B27,vlookup(EDATE($D27,Y$6),'Курсы'!$H$2:$L$1980,if($G27="USD",2,if($G27="EUR",3,if($G27="YEN",4,5))))*$H27*$C27,0)</f>
        <v>790162.3502</v>
      </c>
      <c r="Z27" s="7">
        <f>if(Z$6&lt;=$B27,vlookup(EDATE($D27,Z$6),'Курсы'!$H$2:$L$1980,if($G27="USD",2,if($G27="EUR",3,if($G27="YEN",4,5))))*$H27*$C27,0)</f>
        <v>818396.6175</v>
      </c>
      <c r="AA27" s="7">
        <f>if(AA$6&lt;=$B27,vlookup(EDATE($D27,AA$6),'Курсы'!$H$2:$L$1980,if($G27="USD",2,if($G27="EUR",3,if($G27="YEN",4,5))))*$H27*$C27,0)</f>
        <v>837836.2411</v>
      </c>
      <c r="AB27" s="7">
        <f>if(AB$6&lt;=$B27,vlookup(EDATE($D27,AB$6),'Курсы'!$H$2:$L$1980,if($G27="USD",2,if($G27="EUR",3,if($G27="YEN",4,5))))*$H27*$C27,0)</f>
        <v>854487.0486</v>
      </c>
      <c r="AC27" s="7">
        <f>if(AC$6&lt;=$B27,vlookup(EDATE($D27,AC$6),'Курсы'!$H$2:$L$1980,if($G27="USD",2,if($G27="EUR",3,if($G27="YEN",4,5))))*$H27*$C27,0)</f>
        <v>847491.7127</v>
      </c>
      <c r="AD27" s="7">
        <f>if(AD$6&lt;=$B27,vlookup(EDATE($D27,AD$6),'Курсы'!$H$2:$L$1980,if($G27="USD",2,if($G27="EUR",3,if($G27="YEN",4,5))))*$H27*$C27,0)</f>
        <v>817702.1867</v>
      </c>
      <c r="AE27" s="7">
        <f>if(AE$6&lt;=$B27,vlookup(EDATE($D27,AE$6),'Курсы'!$H$2:$L$1980,if($G27="USD",2,if($G27="EUR",3,if($G27="YEN",4,5))))*$H27*$C27,0)</f>
        <v>819513.697</v>
      </c>
      <c r="AF27" s="7">
        <f>if(AF$6&lt;=$B27,vlookup(EDATE($D27,AF$6),'Курсы'!$H$2:$L$1980,if($G27="USD",2,if($G27="EUR",3,if($G27="YEN",4,5))))*$H27*$C27,0)</f>
        <v>819257.4454</v>
      </c>
      <c r="AG27" s="7">
        <f>if(AG$6&lt;=$B27,vlookup(EDATE($D27,AG$6),'Курсы'!$H$2:$L$1980,if($G27="USD",2,if($G27="EUR",3,if($G27="YEN",4,5))))*$H27*$C27,0)</f>
        <v>821328.5351</v>
      </c>
      <c r="AH27" s="7">
        <f>if(AH$6&lt;=$B27,vlookup(EDATE($D27,AH$6),'Курсы'!$H$2:$L$1980,if($G27="USD",2,if($G27="EUR",3,if($G27="YEN",4,5))))*$H27*$C27,0)</f>
        <v>856010.1371</v>
      </c>
      <c r="AI27" s="7">
        <f>if(AI$6&lt;=$B27,vlookup(EDATE($D27,AI$6),'Курсы'!$H$2:$L$1980,if($G27="USD",2,if($G27="EUR",3,if($G27="YEN",4,5))))*$H27*$C27,0)</f>
        <v>822415.6631</v>
      </c>
      <c r="AJ27" s="7">
        <f>if(AJ$6&lt;=$B27,vlookup(EDATE($D27,AJ$6),'Курсы'!$H$2:$L$1980,if($G27="USD",2,if($G27="EUR",3,if($G27="YEN",4,5))))*$H27*$C27,0)</f>
        <v>800896.0752</v>
      </c>
      <c r="AK27" s="7">
        <f>if(AK$6&lt;=$B27,vlookup(EDATE($D27,AK$6),'Курсы'!$H$2:$L$1980,if($G27="USD",2,if($G27="EUR",3,if($G27="YEN",4,5))))*$H27*$C27,0)</f>
        <v>826078.6189</v>
      </c>
      <c r="AL27" s="7">
        <f>if(AL$6&lt;=$B27,vlookup(EDATE($D27,AL$6),'Курсы'!$H$2:$L$1980,if($G27="USD",2,if($G27="EUR",3,if($G27="YEN",4,5))))*$H27*$C27,0)</f>
        <v>816413.1635</v>
      </c>
      <c r="AM27" s="7">
        <f>if(AM$6&lt;=$B27,vlookup(EDATE($D27,AM$6),'Курсы'!$H$2:$L$1980,if($G27="USD",2,if($G27="EUR",3,if($G27="YEN",4,5))))*$H27*$C27,0)</f>
        <v>811425.5967</v>
      </c>
      <c r="AN27" s="7">
        <f>if(AN$6&lt;=$B27,vlookup(EDATE($D27,AN$6),'Курсы'!$H$2:$L$1980,if($G27="USD",2,if($G27="EUR",3,if($G27="YEN",4,5))))*$H27*$C27,0)</f>
        <v>0</v>
      </c>
      <c r="AO27" s="7">
        <f>if(AO$6&lt;=$B27,vlookup(EDATE($D27,AO$6),'Курсы'!$H$2:$L$1980,if($G27="USD",2,if($G27="EUR",3,if($G27="YEN",4,5))))*$H27*$C27,0)</f>
        <v>0</v>
      </c>
      <c r="AP27" s="7">
        <f>if(AP$6&lt;=$B27,vlookup(EDATE($D27,AP$6),'Курсы'!$H$2:$L$1980,if($G27="USD",2,if($G27="EUR",3,if($G27="YEN",4,5))))*$H27*$C27,0)</f>
        <v>0</v>
      </c>
      <c r="AQ27" s="7">
        <f>if(AQ$6&lt;=$B27,vlookup(EDATE($D27,AQ$6),'Курсы'!$H$2:$L$1980,if($G27="USD",2,if($G27="EUR",3,if($G27="YEN",4,5))))*$H27*$C27,0)</f>
        <v>0</v>
      </c>
      <c r="AR27" s="19">
        <f>if(AR$6&lt;=$B27,vlookup(EDATE($D27,AR$6),'Курсы'!$H$2:$L$1980,if($G27="USD",2,if($G27="EUR",3,if($G27="YEN",4,5))))*$H27*$C27,0)</f>
        <v>0</v>
      </c>
      <c r="AS27" s="7">
        <f t="shared" si="2"/>
        <v>24124379.8</v>
      </c>
    </row>
    <row r="28" ht="15.75" customHeight="1">
      <c r="A28" s="15">
        <v>83.0</v>
      </c>
      <c r="B28" s="16">
        <v>26.0</v>
      </c>
      <c r="C28" s="16">
        <v>0.0534794247138329</v>
      </c>
      <c r="D28" s="17">
        <v>43509.0</v>
      </c>
      <c r="E28" s="17">
        <f t="shared" si="1"/>
        <v>44299</v>
      </c>
      <c r="F28" s="16" t="s">
        <v>21</v>
      </c>
      <c r="G28" s="16" t="s">
        <v>5</v>
      </c>
      <c r="H28" s="18">
        <v>500000.0</v>
      </c>
      <c r="I28" s="7">
        <f>if(I$6&lt;=$B28,vlookup(EDATE($D28,I$6),'Курсы'!$H$2:$L$1980,if($G28="USD",2,if($G28="EUR",3,if($G28="YEN",4,5))))*$H28*$C28,0)</f>
        <v>1980535.623</v>
      </c>
      <c r="J28" s="7">
        <f>if(J$6&lt;=$B28,vlookup(EDATE($D28,J$6),'Курсы'!$H$2:$L$1980,if($G28="USD",2,if($G28="EUR",3,if($G28="YEN",4,5))))*$H28*$C28,0)</f>
        <v>1947715.3</v>
      </c>
      <c r="K28" s="7">
        <f>if(K$6&lt;=$B28,vlookup(EDATE($D28,K$6),'Курсы'!$H$2:$L$1980,if($G28="USD",2,if($G28="EUR",3,if($G28="YEN",4,5))))*$H28*$C28,0)</f>
        <v>1954373.489</v>
      </c>
      <c r="L28" s="7">
        <f>if(L$6&lt;=$B28,vlookup(EDATE($D28,L$6),'Курсы'!$H$2:$L$1980,if($G28="USD",2,if($G28="EUR",3,if($G28="YEN",4,5))))*$H28*$C28,0)</f>
        <v>1953196.941</v>
      </c>
      <c r="M28" s="7">
        <f>if(M$6&lt;=$B28,vlookup(EDATE($D28,M$6),'Курсы'!$H$2:$L$1980,if($G28="USD",2,if($G28="EUR",3,if($G28="YEN",4,5))))*$H28*$C28,0)</f>
        <v>1898824.41</v>
      </c>
      <c r="N28" s="7">
        <f>if(N$6&lt;=$B28,vlookup(EDATE($D28,N$6),'Курсы'!$H$2:$L$1980,if($G28="USD",2,if($G28="EUR",3,if($G28="YEN",4,5))))*$H28*$C28,0)</f>
        <v>1955290.661</v>
      </c>
      <c r="O28" s="7">
        <f>if(O$6&lt;=$B28,vlookup(EDATE($D28,O$6),'Курсы'!$H$2:$L$1980,if($G28="USD",2,if($G28="EUR",3,if($G28="YEN",4,5))))*$H28*$C28,0)</f>
        <v>1920641.341</v>
      </c>
      <c r="P28" s="7">
        <f>if(P$6&lt;=$B28,vlookup(EDATE($D28,P$6),'Курсы'!$H$2:$L$1980,if($G28="USD",2,if($G28="EUR",3,if($G28="YEN",4,5))))*$H28*$C28,0)</f>
        <v>1891289.159</v>
      </c>
      <c r="Q28" s="7">
        <f>if(Q$6&lt;=$B28,vlookup(EDATE($D28,Q$6),'Курсы'!$H$2:$L$1980,if($G28="USD",2,if($G28="EUR",3,if($G28="YEN",4,5))))*$H28*$C28,0)</f>
        <v>1883104.133</v>
      </c>
      <c r="R28" s="7">
        <f>if(R$6&lt;=$B28,vlookup(EDATE($D28,R$6),'Курсы'!$H$2:$L$1980,if($G28="USD",2,if($G28="EUR",3,if($G28="YEN",4,5))))*$H28*$C28,0)</f>
        <v>1883200.396</v>
      </c>
      <c r="S28" s="7">
        <f>if(S$6&lt;=$B28,vlookup(EDATE($D28,S$6),'Курсы'!$H$2:$L$1980,if($G28="USD",2,if($G28="EUR",3,if($G28="YEN",4,5))))*$H28*$C28,0)</f>
        <v>1819503.727</v>
      </c>
      <c r="T28" s="7">
        <f>if(T$6&lt;=$B28,vlookup(EDATE($D28,T$6),'Курсы'!$H$2:$L$1980,if($G28="USD",2,if($G28="EUR",3,if($G28="YEN",4,5))))*$H28*$C28,0)</f>
        <v>1839272.397</v>
      </c>
      <c r="U28" s="7">
        <f>if(U$6&lt;=$B28,vlookup(EDATE($D28,U$6),'Курсы'!$H$2:$L$1980,if($G28="USD",2,if($G28="EUR",3,if($G28="YEN",4,5))))*$H28*$C28,0)</f>
        <v>2237001.552</v>
      </c>
      <c r="V28" s="7">
        <f>if(V$6&lt;=$B28,vlookup(EDATE($D28,V$6),'Курсы'!$H$2:$L$1980,if($G28="USD",2,if($G28="EUR",3,if($G28="YEN",4,5))))*$H28*$C28,0)</f>
        <v>2158852.069</v>
      </c>
      <c r="W28" s="7">
        <f>if(W$6&lt;=$B28,vlookup(EDATE($D28,W$6),'Курсы'!$H$2:$L$1980,if($G28="USD",2,if($G28="EUR",3,if($G28="YEN",4,5))))*$H28*$C28,0)</f>
        <v>2124186.706</v>
      </c>
      <c r="X28" s="7">
        <f>if(X$6&lt;=$B28,vlookup(EDATE($D28,X$6),'Курсы'!$H$2:$L$1980,if($G28="USD",2,if($G28="EUR",3,if($G28="YEN",4,5))))*$H28*$C28,0)</f>
        <v>2099669.064</v>
      </c>
      <c r="Y28" s="7">
        <f>if(Y$6&lt;=$B28,vlookup(EDATE($D28,Y$6),'Курсы'!$H$2:$L$1980,if($G28="USD",2,if($G28="EUR",3,if($G28="YEN",4,5))))*$H28*$C28,0)</f>
        <v>2146367.297</v>
      </c>
      <c r="Z28" s="7">
        <f>if(Z$6&lt;=$B28,vlookup(EDATE($D28,Z$6),'Курсы'!$H$2:$L$1980,if($G28="USD",2,if($G28="EUR",3,if($G28="YEN",4,5))))*$H28*$C28,0)</f>
        <v>2298438.715</v>
      </c>
      <c r="AA28" s="7">
        <f>if(AA$6&lt;=$B28,vlookup(EDATE($D28,AA$6),'Курсы'!$H$2:$L$1980,if($G28="USD",2,if($G28="EUR",3,if($G28="YEN",4,5))))*$H28*$C28,0)</f>
        <v>2371192.125</v>
      </c>
      <c r="AB28" s="7">
        <f>if(AB$6&lt;=$B28,vlookup(EDATE($D28,AB$6),'Курсы'!$H$2:$L$1980,if($G28="USD",2,if($G28="EUR",3,if($G28="YEN",4,5))))*$H28*$C28,0)</f>
        <v>2433412.761</v>
      </c>
      <c r="AC28" s="7">
        <f>if(AC$6&lt;=$B28,vlookup(EDATE($D28,AC$6),'Курсы'!$H$2:$L$1980,if($G28="USD",2,if($G28="EUR",3,if($G28="YEN",4,5))))*$H28*$C28,0)</f>
        <v>2428243.975</v>
      </c>
      <c r="AD28" s="7">
        <f>if(AD$6&lt;=$B28,vlookup(EDATE($D28,AD$6),'Курсы'!$H$2:$L$1980,if($G28="USD",2,if($G28="EUR",3,if($G28="YEN",4,5))))*$H28*$C28,0)</f>
        <v>2373801.921</v>
      </c>
      <c r="AE28" s="7">
        <f>if(AE$6&lt;=$B28,vlookup(EDATE($D28,AE$6),'Курсы'!$H$2:$L$1980,if($G28="USD",2,if($G28="EUR",3,if($G28="YEN",4,5))))*$H28*$C28,0)</f>
        <v>2415203.017</v>
      </c>
      <c r="AF28" s="7">
        <f>if(AF$6&lt;=$B28,vlookup(EDATE($D28,AF$6),'Курсы'!$H$2:$L$1980,if($G28="USD",2,if($G28="EUR",3,if($G28="YEN",4,5))))*$H28*$C28,0)</f>
        <v>2396017.274</v>
      </c>
      <c r="AG28" s="7">
        <f>if(AG$6&lt;=$B28,vlookup(EDATE($D28,AG$6),'Курсы'!$H$2:$L$1980,if($G28="USD",2,if($G28="EUR",3,if($G28="YEN",4,5))))*$H28*$C28,0)</f>
        <v>2347695.939</v>
      </c>
      <c r="AH28" s="7">
        <f>if(AH$6&lt;=$B28,vlookup(EDATE($D28,AH$6),'Курсы'!$H$2:$L$1980,if($G28="USD",2,if($G28="EUR",3,if($G28="YEN",4,5))))*$H28*$C28,0)</f>
        <v>2461842.424</v>
      </c>
      <c r="AI28" s="7">
        <f>if(AI$6&lt;=$B28,vlookup(EDATE($D28,AI$6),'Курсы'!$H$2:$L$1980,if($G28="USD",2,if($G28="EUR",3,if($G28="YEN",4,5))))*$H28*$C28,0)</f>
        <v>0</v>
      </c>
      <c r="AJ28" s="7">
        <f>if(AJ$6&lt;=$B28,vlookup(EDATE($D28,AJ$6),'Курсы'!$H$2:$L$1980,if($G28="USD",2,if($G28="EUR",3,if($G28="YEN",4,5))))*$H28*$C28,0)</f>
        <v>0</v>
      </c>
      <c r="AK28" s="7">
        <f>if(AK$6&lt;=$B28,vlookup(EDATE($D28,AK$6),'Курсы'!$H$2:$L$1980,if($G28="USD",2,if($G28="EUR",3,if($G28="YEN",4,5))))*$H28*$C28,0)</f>
        <v>0</v>
      </c>
      <c r="AL28" s="7">
        <f>if(AL$6&lt;=$B28,vlookup(EDATE($D28,AL$6),'Курсы'!$H$2:$L$1980,if($G28="USD",2,if($G28="EUR",3,if($G28="YEN",4,5))))*$H28*$C28,0)</f>
        <v>0</v>
      </c>
      <c r="AM28" s="7">
        <f>if(AM$6&lt;=$B28,vlookup(EDATE($D28,AM$6),'Курсы'!$H$2:$L$1980,if($G28="USD",2,if($G28="EUR",3,if($G28="YEN",4,5))))*$H28*$C28,0)</f>
        <v>0</v>
      </c>
      <c r="AN28" s="7">
        <f>if(AN$6&lt;=$B28,vlookup(EDATE($D28,AN$6),'Курсы'!$H$2:$L$1980,if($G28="USD",2,if($G28="EUR",3,if($G28="YEN",4,5))))*$H28*$C28,0)</f>
        <v>0</v>
      </c>
      <c r="AO28" s="7">
        <f>if(AO$6&lt;=$B28,vlookup(EDATE($D28,AO$6),'Курсы'!$H$2:$L$1980,if($G28="USD",2,if($G28="EUR",3,if($G28="YEN",4,5))))*$H28*$C28,0)</f>
        <v>0</v>
      </c>
      <c r="AP28" s="7">
        <f>if(AP$6&lt;=$B28,vlookup(EDATE($D28,AP$6),'Курсы'!$H$2:$L$1980,if($G28="USD",2,if($G28="EUR",3,if($G28="YEN",4,5))))*$H28*$C28,0)</f>
        <v>0</v>
      </c>
      <c r="AQ28" s="7">
        <f>if(AQ$6&lt;=$B28,vlookup(EDATE($D28,AQ$6),'Курсы'!$H$2:$L$1980,if($G28="USD",2,if($G28="EUR",3,if($G28="YEN",4,5))))*$H28*$C28,0)</f>
        <v>0</v>
      </c>
      <c r="AR28" s="19">
        <f>if(AR$6&lt;=$B28,vlookup(EDATE($D28,AR$6),'Курсы'!$H$2:$L$1980,if($G28="USD",2,if($G28="EUR",3,if($G28="YEN",4,5))))*$H28*$C28,0)</f>
        <v>0</v>
      </c>
      <c r="AS28" s="7">
        <f t="shared" si="2"/>
        <v>55218872.42</v>
      </c>
    </row>
    <row r="29" ht="15.75" customHeight="1">
      <c r="A29" s="15">
        <v>87.0</v>
      </c>
      <c r="B29" s="16">
        <v>35.0</v>
      </c>
      <c r="C29" s="16">
        <v>0.012434028170514</v>
      </c>
      <c r="D29" s="17">
        <v>43515.0</v>
      </c>
      <c r="E29" s="17">
        <f t="shared" si="1"/>
        <v>44580</v>
      </c>
      <c r="F29" s="16" t="s">
        <v>19</v>
      </c>
      <c r="G29" s="16" t="s">
        <v>7</v>
      </c>
      <c r="H29" s="18">
        <v>1000000.0</v>
      </c>
      <c r="I29" s="7">
        <f>if(I$6&lt;=$B29,vlookup(EDATE($D29,I$6),'Курсы'!$H$2:$L$1980,if($G29="USD",2,if($G29="EUR",3,if($G29="YEN",4,5))))*$H29*$C29,0)</f>
        <v>12434.02817</v>
      </c>
      <c r="J29" s="7">
        <f>if(J$6&lt;=$B29,vlookup(EDATE($D29,J$6),'Курсы'!$H$2:$L$1980,if($G29="USD",2,if($G29="EUR",3,if($G29="YEN",4,5))))*$H29*$C29,0)</f>
        <v>12434.02817</v>
      </c>
      <c r="K29" s="7">
        <f>if(K$6&lt;=$B29,vlookup(EDATE($D29,K$6),'Курсы'!$H$2:$L$1980,if($G29="USD",2,if($G29="EUR",3,if($G29="YEN",4,5))))*$H29*$C29,0)</f>
        <v>12434.02817</v>
      </c>
      <c r="L29" s="7">
        <f>if(L$6&lt;=$B29,vlookup(EDATE($D29,L$6),'Курсы'!$H$2:$L$1980,if($G29="USD",2,if($G29="EUR",3,if($G29="YEN",4,5))))*$H29*$C29,0)</f>
        <v>12434.02817</v>
      </c>
      <c r="M29" s="7">
        <f>if(M$6&lt;=$B29,vlookup(EDATE($D29,M$6),'Курсы'!$H$2:$L$1980,if($G29="USD",2,if($G29="EUR",3,if($G29="YEN",4,5))))*$H29*$C29,0)</f>
        <v>12434.02817</v>
      </c>
      <c r="N29" s="7">
        <f>if(N$6&lt;=$B29,vlookup(EDATE($D29,N$6),'Курсы'!$H$2:$L$1980,if($G29="USD",2,if($G29="EUR",3,if($G29="YEN",4,5))))*$H29*$C29,0)</f>
        <v>12434.02817</v>
      </c>
      <c r="O29" s="7">
        <f>if(O$6&lt;=$B29,vlookup(EDATE($D29,O$6),'Курсы'!$H$2:$L$1980,if($G29="USD",2,if($G29="EUR",3,if($G29="YEN",4,5))))*$H29*$C29,0)</f>
        <v>12434.02817</v>
      </c>
      <c r="P29" s="7">
        <f>if(P$6&lt;=$B29,vlookup(EDATE($D29,P$6),'Курсы'!$H$2:$L$1980,if($G29="USD",2,if($G29="EUR",3,if($G29="YEN",4,5))))*$H29*$C29,0)</f>
        <v>12434.02817</v>
      </c>
      <c r="Q29" s="7">
        <f>if(Q$6&lt;=$B29,vlookup(EDATE($D29,Q$6),'Курсы'!$H$2:$L$1980,if($G29="USD",2,if($G29="EUR",3,if($G29="YEN",4,5))))*$H29*$C29,0)</f>
        <v>12434.02817</v>
      </c>
      <c r="R29" s="7">
        <f>if(R$6&lt;=$B29,vlookup(EDATE($D29,R$6),'Курсы'!$H$2:$L$1980,if($G29="USD",2,if($G29="EUR",3,if($G29="YEN",4,5))))*$H29*$C29,0)</f>
        <v>12434.02817</v>
      </c>
      <c r="S29" s="7">
        <f>if(S$6&lt;=$B29,vlookup(EDATE($D29,S$6),'Курсы'!$H$2:$L$1980,if($G29="USD",2,if($G29="EUR",3,if($G29="YEN",4,5))))*$H29*$C29,0)</f>
        <v>12434.02817</v>
      </c>
      <c r="T29" s="7">
        <f>if(T$6&lt;=$B29,vlookup(EDATE($D29,T$6),'Курсы'!$H$2:$L$1980,if($G29="USD",2,if($G29="EUR",3,if($G29="YEN",4,5))))*$H29*$C29,0)</f>
        <v>12434.02817</v>
      </c>
      <c r="U29" s="7">
        <f>if(U$6&lt;=$B29,vlookup(EDATE($D29,U$6),'Курсы'!$H$2:$L$1980,if($G29="USD",2,if($G29="EUR",3,if($G29="YEN",4,5))))*$H29*$C29,0)</f>
        <v>12434.02817</v>
      </c>
      <c r="V29" s="7">
        <f>if(V$6&lt;=$B29,vlookup(EDATE($D29,V$6),'Курсы'!$H$2:$L$1980,if($G29="USD",2,if($G29="EUR",3,if($G29="YEN",4,5))))*$H29*$C29,0)</f>
        <v>12434.02817</v>
      </c>
      <c r="W29" s="7">
        <f>if(W$6&lt;=$B29,vlookup(EDATE($D29,W$6),'Курсы'!$H$2:$L$1980,if($G29="USD",2,if($G29="EUR",3,if($G29="YEN",4,5))))*$H29*$C29,0)</f>
        <v>12434.02817</v>
      </c>
      <c r="X29" s="7">
        <f>if(X$6&lt;=$B29,vlookup(EDATE($D29,X$6),'Курсы'!$H$2:$L$1980,if($G29="USD",2,if($G29="EUR",3,if($G29="YEN",4,5))))*$H29*$C29,0)</f>
        <v>12434.02817</v>
      </c>
      <c r="Y29" s="7">
        <f>if(Y$6&lt;=$B29,vlookup(EDATE($D29,Y$6),'Курсы'!$H$2:$L$1980,if($G29="USD",2,if($G29="EUR",3,if($G29="YEN",4,5))))*$H29*$C29,0)</f>
        <v>12434.02817</v>
      </c>
      <c r="Z29" s="7">
        <f>if(Z$6&lt;=$B29,vlookup(EDATE($D29,Z$6),'Курсы'!$H$2:$L$1980,if($G29="USD",2,if($G29="EUR",3,if($G29="YEN",4,5))))*$H29*$C29,0)</f>
        <v>12434.02817</v>
      </c>
      <c r="AA29" s="7">
        <f>if(AA$6&lt;=$B29,vlookup(EDATE($D29,AA$6),'Курсы'!$H$2:$L$1980,if($G29="USD",2,if($G29="EUR",3,if($G29="YEN",4,5))))*$H29*$C29,0)</f>
        <v>12434.02817</v>
      </c>
      <c r="AB29" s="7">
        <f>if(AB$6&lt;=$B29,vlookup(EDATE($D29,AB$6),'Курсы'!$H$2:$L$1980,if($G29="USD",2,if($G29="EUR",3,if($G29="YEN",4,5))))*$H29*$C29,0)</f>
        <v>12434.02817</v>
      </c>
      <c r="AC29" s="7">
        <f>if(AC$6&lt;=$B29,vlookup(EDATE($D29,AC$6),'Курсы'!$H$2:$L$1980,if($G29="USD",2,if($G29="EUR",3,if($G29="YEN",4,5))))*$H29*$C29,0)</f>
        <v>12434.02817</v>
      </c>
      <c r="AD29" s="7">
        <f>if(AD$6&lt;=$B29,vlookup(EDATE($D29,AD$6),'Курсы'!$H$2:$L$1980,if($G29="USD",2,if($G29="EUR",3,if($G29="YEN",4,5))))*$H29*$C29,0)</f>
        <v>12434.02817</v>
      </c>
      <c r="AE29" s="7">
        <f>if(AE$6&lt;=$B29,vlookup(EDATE($D29,AE$6),'Курсы'!$H$2:$L$1980,if($G29="USD",2,if($G29="EUR",3,if($G29="YEN",4,5))))*$H29*$C29,0)</f>
        <v>12434.02817</v>
      </c>
      <c r="AF29" s="7">
        <f>if(AF$6&lt;=$B29,vlookup(EDATE($D29,AF$6),'Курсы'!$H$2:$L$1980,if($G29="USD",2,if($G29="EUR",3,if($G29="YEN",4,5))))*$H29*$C29,0)</f>
        <v>12434.02817</v>
      </c>
      <c r="AG29" s="7">
        <f>if(AG$6&lt;=$B29,vlookup(EDATE($D29,AG$6),'Курсы'!$H$2:$L$1980,if($G29="USD",2,if($G29="EUR",3,if($G29="YEN",4,5))))*$H29*$C29,0)</f>
        <v>12434.02817</v>
      </c>
      <c r="AH29" s="7">
        <f>if(AH$6&lt;=$B29,vlookup(EDATE($D29,AH$6),'Курсы'!$H$2:$L$1980,if($G29="USD",2,if($G29="EUR",3,if($G29="YEN",4,5))))*$H29*$C29,0)</f>
        <v>12434.02817</v>
      </c>
      <c r="AI29" s="7">
        <f>if(AI$6&lt;=$B29,vlookup(EDATE($D29,AI$6),'Курсы'!$H$2:$L$1980,if($G29="USD",2,if($G29="EUR",3,if($G29="YEN",4,5))))*$H29*$C29,0)</f>
        <v>12434.02817</v>
      </c>
      <c r="AJ29" s="7">
        <f>if(AJ$6&lt;=$B29,vlookup(EDATE($D29,AJ$6),'Курсы'!$H$2:$L$1980,if($G29="USD",2,if($G29="EUR",3,if($G29="YEN",4,5))))*$H29*$C29,0)</f>
        <v>12434.02817</v>
      </c>
      <c r="AK29" s="7">
        <f>if(AK$6&lt;=$B29,vlookup(EDATE($D29,AK$6),'Курсы'!$H$2:$L$1980,if($G29="USD",2,if($G29="EUR",3,if($G29="YEN",4,5))))*$H29*$C29,0)</f>
        <v>12434.02817</v>
      </c>
      <c r="AL29" s="7">
        <f>if(AL$6&lt;=$B29,vlookup(EDATE($D29,AL$6),'Курсы'!$H$2:$L$1980,if($G29="USD",2,if($G29="EUR",3,if($G29="YEN",4,5))))*$H29*$C29,0)</f>
        <v>12434.02817</v>
      </c>
      <c r="AM29" s="7">
        <f>if(AM$6&lt;=$B29,vlookup(EDATE($D29,AM$6),'Курсы'!$H$2:$L$1980,if($G29="USD",2,if($G29="EUR",3,if($G29="YEN",4,5))))*$H29*$C29,0)</f>
        <v>12434.02817</v>
      </c>
      <c r="AN29" s="7">
        <f>if(AN$6&lt;=$B29,vlookup(EDATE($D29,AN$6),'Курсы'!$H$2:$L$1980,if($G29="USD",2,if($G29="EUR",3,if($G29="YEN",4,5))))*$H29*$C29,0)</f>
        <v>12434.02817</v>
      </c>
      <c r="AO29" s="7">
        <f>if(AO$6&lt;=$B29,vlookup(EDATE($D29,AO$6),'Курсы'!$H$2:$L$1980,if($G29="USD",2,if($G29="EUR",3,if($G29="YEN",4,5))))*$H29*$C29,0)</f>
        <v>12434.02817</v>
      </c>
      <c r="AP29" s="7">
        <f>if(AP$6&lt;=$B29,vlookup(EDATE($D29,AP$6),'Курсы'!$H$2:$L$1980,if($G29="USD",2,if($G29="EUR",3,if($G29="YEN",4,5))))*$H29*$C29,0)</f>
        <v>12434.02817</v>
      </c>
      <c r="AQ29" s="7">
        <f>if(AQ$6&lt;=$B29,vlookup(EDATE($D29,AQ$6),'Курсы'!$H$2:$L$1980,if($G29="USD",2,if($G29="EUR",3,if($G29="YEN",4,5))))*$H29*$C29,0)</f>
        <v>12434.02817</v>
      </c>
      <c r="AR29" s="19">
        <f>if(AR$6&lt;=$B29,vlookup(EDATE($D29,AR$6),'Курсы'!$H$2:$L$1980,if($G29="USD",2,if($G29="EUR",3,if($G29="YEN",4,5))))*$H29*$C29,0)</f>
        <v>0</v>
      </c>
      <c r="AS29" s="7">
        <f t="shared" si="2"/>
        <v>435190.986</v>
      </c>
    </row>
    <row r="30" ht="15.75" customHeight="1">
      <c r="A30" s="15">
        <v>339.0</v>
      </c>
      <c r="B30" s="16">
        <v>17.0</v>
      </c>
      <c r="C30" s="16">
        <v>0.0268170163708356</v>
      </c>
      <c r="D30" s="17">
        <v>43516.0</v>
      </c>
      <c r="E30" s="17">
        <f t="shared" si="1"/>
        <v>44032</v>
      </c>
      <c r="F30" s="16" t="s">
        <v>22</v>
      </c>
      <c r="G30" s="16" t="s">
        <v>4</v>
      </c>
      <c r="H30" s="18">
        <v>250000.0</v>
      </c>
      <c r="I30" s="7">
        <f>if(I$6&lt;=$B30,vlookup(EDATE($D30,I$6),'Курсы'!$H$2:$L$1980,if($G30="USD",2,if($G30="EUR",3,if($G30="YEN",4,5))))*$H30*$C30,0)</f>
        <v>431195.4992</v>
      </c>
      <c r="J30" s="7">
        <f>if(J$6&lt;=$B30,vlookup(EDATE($D30,J$6),'Курсы'!$H$2:$L$1980,if($G30="USD",2,if($G30="EUR",3,if($G30="YEN",4,5))))*$H30*$C30,0)</f>
        <v>428805.4326</v>
      </c>
      <c r="K30" s="7">
        <f>if(K$6&lt;=$B30,vlookup(EDATE($D30,K$6),'Курсы'!$H$2:$L$1980,if($G30="USD",2,if($G30="EUR",3,if($G30="YEN",4,5))))*$H30*$C30,0)</f>
        <v>433314.0435</v>
      </c>
      <c r="L30" s="7">
        <f>if(L$6&lt;=$B30,vlookup(EDATE($D30,L$6),'Курсы'!$H$2:$L$1980,if($G30="USD",2,if($G30="EUR",3,if($G30="YEN",4,5))))*$H30*$C30,0)</f>
        <v>428934.1543</v>
      </c>
      <c r="M30" s="7">
        <f>if(M$6&lt;=$B30,vlookup(EDATE($D30,M$6),'Курсы'!$H$2:$L$1980,if($G30="USD",2,if($G30="EUR",3,if($G30="YEN",4,5))))*$H30*$C30,0)</f>
        <v>421473.6603</v>
      </c>
      <c r="N30" s="7">
        <f>if(N$6&lt;=$B30,vlookup(EDATE($D30,N$6),'Курсы'!$H$2:$L$1980,if($G30="USD",2,if($G30="EUR",3,if($G30="YEN",4,5))))*$H30*$C30,0)</f>
        <v>446558.2975</v>
      </c>
      <c r="O30" s="7">
        <f>if(O$6&lt;=$B30,vlookup(EDATE($D30,O$6),'Курсы'!$H$2:$L$1980,if($G30="USD",2,if($G30="EUR",3,if($G30="YEN",4,5))))*$H30*$C30,0)</f>
        <v>430546.5274</v>
      </c>
      <c r="P30" s="7">
        <f>if(P$6&lt;=$B30,vlookup(EDATE($D30,P$6),'Курсы'!$H$2:$L$1980,if($G30="USD",2,if($G30="EUR",3,if($G30="YEN",4,5))))*$H30*$C30,0)</f>
        <v>428765.2071</v>
      </c>
      <c r="Q30" s="7">
        <f>if(Q$6&lt;=$B30,vlookup(EDATE($D30,Q$6),'Курсы'!$H$2:$L$1980,if($G30="USD",2,if($G30="EUR",3,if($G30="YEN",4,5))))*$H30*$C30,0)</f>
        <v>427550.3963</v>
      </c>
      <c r="R30" s="7">
        <f>if(R$6&lt;=$B30,vlookup(EDATE($D30,R$6),'Курсы'!$H$2:$L$1980,if($G30="USD",2,if($G30="EUR",3,if($G30="YEN",4,5))))*$H30*$C30,0)</f>
        <v>419205.6112</v>
      </c>
      <c r="S30" s="7">
        <f>if(S$6&lt;=$B30,vlookup(EDATE($D30,S$6),'Курсы'!$H$2:$L$1980,if($G30="USD",2,if($G30="EUR",3,if($G30="YEN",4,5))))*$H30*$C30,0)</f>
        <v>412534.8784</v>
      </c>
      <c r="T30" s="7">
        <f>if(T$6&lt;=$B30,vlookup(EDATE($D30,T$6),'Курсы'!$H$2:$L$1980,if($G30="USD",2,if($G30="EUR",3,if($G30="YEN",4,5))))*$H30*$C30,0)</f>
        <v>426975.8417</v>
      </c>
      <c r="U30" s="7">
        <f>if(U$6&lt;=$B30,vlookup(EDATE($D30,U$6),'Курсы'!$H$2:$L$1980,if($G30="USD",2,if($G30="EUR",3,if($G30="YEN",4,5))))*$H30*$C30,0)</f>
        <v>537392.8953</v>
      </c>
      <c r="V30" s="7">
        <f>if(V$6&lt;=$B30,vlookup(EDATE($D30,V$6),'Курсы'!$H$2:$L$1980,if($G30="USD",2,if($G30="EUR",3,if($G30="YEN",4,5))))*$H30*$C30,0)</f>
        <v>495740.0351</v>
      </c>
      <c r="W30" s="7">
        <f>if(W$6&lt;=$B30,vlookup(EDATE($D30,W$6),'Курсы'!$H$2:$L$1980,if($G30="USD",2,if($G30="EUR",3,if($G30="YEN",4,5))))*$H30*$C30,0)</f>
        <v>485333.0214</v>
      </c>
      <c r="X30" s="7">
        <f>if(X$6&lt;=$B30,vlookup(EDATE($D30,X$6),'Курсы'!$H$2:$L$1980,if($G30="USD",2,if($G30="EUR",3,if($G30="YEN",4,5))))*$H30*$C30,0)</f>
        <v>466431.7179</v>
      </c>
      <c r="Y30" s="7">
        <f>if(Y$6&lt;=$B30,vlookup(EDATE($D30,Y$6),'Курсы'!$H$2:$L$1980,if($G30="USD",2,if($G30="EUR",3,if($G30="YEN",4,5))))*$H30*$C30,0)</f>
        <v>480788.2076</v>
      </c>
      <c r="Z30" s="7">
        <f>if(Z$6&lt;=$B30,vlookup(EDATE($D30,Z$6),'Курсы'!$H$2:$L$1980,if($G30="USD",2,if($G30="EUR",3,if($G30="YEN",4,5))))*$H30*$C30,0)</f>
        <v>0</v>
      </c>
      <c r="AA30" s="7">
        <f>if(AA$6&lt;=$B30,vlookup(EDATE($D30,AA$6),'Курсы'!$H$2:$L$1980,if($G30="USD",2,if($G30="EUR",3,if($G30="YEN",4,5))))*$H30*$C30,0)</f>
        <v>0</v>
      </c>
      <c r="AB30" s="7">
        <f>if(AB$6&lt;=$B30,vlookup(EDATE($D30,AB$6),'Курсы'!$H$2:$L$1980,if($G30="USD",2,if($G30="EUR",3,if($G30="YEN",4,5))))*$H30*$C30,0)</f>
        <v>0</v>
      </c>
      <c r="AC30" s="7">
        <f>if(AC$6&lt;=$B30,vlookup(EDATE($D30,AC$6),'Курсы'!$H$2:$L$1980,if($G30="USD",2,if($G30="EUR",3,if($G30="YEN",4,5))))*$H30*$C30,0)</f>
        <v>0</v>
      </c>
      <c r="AD30" s="7">
        <f>if(AD$6&lt;=$B30,vlookup(EDATE($D30,AD$6),'Курсы'!$H$2:$L$1980,if($G30="USD",2,if($G30="EUR",3,if($G30="YEN",4,5))))*$H30*$C30,0)</f>
        <v>0</v>
      </c>
      <c r="AE30" s="7">
        <f>if(AE$6&lt;=$B30,vlookup(EDATE($D30,AE$6),'Курсы'!$H$2:$L$1980,if($G30="USD",2,if($G30="EUR",3,if($G30="YEN",4,5))))*$H30*$C30,0)</f>
        <v>0</v>
      </c>
      <c r="AF30" s="7">
        <f>if(AF$6&lt;=$B30,vlookup(EDATE($D30,AF$6),'Курсы'!$H$2:$L$1980,if($G30="USD",2,if($G30="EUR",3,if($G30="YEN",4,5))))*$H30*$C30,0)</f>
        <v>0</v>
      </c>
      <c r="AG30" s="7">
        <f>if(AG$6&lt;=$B30,vlookup(EDATE($D30,AG$6),'Курсы'!$H$2:$L$1980,if($G30="USD",2,if($G30="EUR",3,if($G30="YEN",4,5))))*$H30*$C30,0)</f>
        <v>0</v>
      </c>
      <c r="AH30" s="7">
        <f>if(AH$6&lt;=$B30,vlookup(EDATE($D30,AH$6),'Курсы'!$H$2:$L$1980,if($G30="USD",2,if($G30="EUR",3,if($G30="YEN",4,5))))*$H30*$C30,0)</f>
        <v>0</v>
      </c>
      <c r="AI30" s="7">
        <f>if(AI$6&lt;=$B30,vlookup(EDATE($D30,AI$6),'Курсы'!$H$2:$L$1980,if($G30="USD",2,if($G30="EUR",3,if($G30="YEN",4,5))))*$H30*$C30,0)</f>
        <v>0</v>
      </c>
      <c r="AJ30" s="7">
        <f>if(AJ$6&lt;=$B30,vlookup(EDATE($D30,AJ$6),'Курсы'!$H$2:$L$1980,if($G30="USD",2,if($G30="EUR",3,if($G30="YEN",4,5))))*$H30*$C30,0)</f>
        <v>0</v>
      </c>
      <c r="AK30" s="7">
        <f>if(AK$6&lt;=$B30,vlookup(EDATE($D30,AK$6),'Курсы'!$H$2:$L$1980,if($G30="USD",2,if($G30="EUR",3,if($G30="YEN",4,5))))*$H30*$C30,0)</f>
        <v>0</v>
      </c>
      <c r="AL30" s="7">
        <f>if(AL$6&lt;=$B30,vlookup(EDATE($D30,AL$6),'Курсы'!$H$2:$L$1980,if($G30="USD",2,if($G30="EUR",3,if($G30="YEN",4,5))))*$H30*$C30,0)</f>
        <v>0</v>
      </c>
      <c r="AM30" s="7">
        <f>if(AM$6&lt;=$B30,vlookup(EDATE($D30,AM$6),'Курсы'!$H$2:$L$1980,if($G30="USD",2,if($G30="EUR",3,if($G30="YEN",4,5))))*$H30*$C30,0)</f>
        <v>0</v>
      </c>
      <c r="AN30" s="7">
        <f>if(AN$6&lt;=$B30,vlookup(EDATE($D30,AN$6),'Курсы'!$H$2:$L$1980,if($G30="USD",2,if($G30="EUR",3,if($G30="YEN",4,5))))*$H30*$C30,0)</f>
        <v>0</v>
      </c>
      <c r="AO30" s="7">
        <f>if(AO$6&lt;=$B30,vlookup(EDATE($D30,AO$6),'Курсы'!$H$2:$L$1980,if($G30="USD",2,if($G30="EUR",3,if($G30="YEN",4,5))))*$H30*$C30,0)</f>
        <v>0</v>
      </c>
      <c r="AP30" s="7">
        <f>if(AP$6&lt;=$B30,vlookup(EDATE($D30,AP$6),'Курсы'!$H$2:$L$1980,if($G30="USD",2,if($G30="EUR",3,if($G30="YEN",4,5))))*$H30*$C30,0)</f>
        <v>0</v>
      </c>
      <c r="AQ30" s="7">
        <f>if(AQ$6&lt;=$B30,vlookup(EDATE($D30,AQ$6),'Курсы'!$H$2:$L$1980,if($G30="USD",2,if($G30="EUR",3,if($G30="YEN",4,5))))*$H30*$C30,0)</f>
        <v>0</v>
      </c>
      <c r="AR30" s="19">
        <f>if(AR$6&lt;=$B30,vlookup(EDATE($D30,AR$6),'Курсы'!$H$2:$L$1980,if($G30="USD",2,if($G30="EUR",3,if($G30="YEN",4,5))))*$H30*$C30,0)</f>
        <v>0</v>
      </c>
      <c r="AS30" s="7">
        <f t="shared" si="2"/>
        <v>7601545.427</v>
      </c>
    </row>
    <row r="31" ht="15.75" customHeight="1">
      <c r="A31" s="15">
        <v>321.0</v>
      </c>
      <c r="B31" s="16">
        <v>23.0</v>
      </c>
      <c r="C31" s="16">
        <v>0.0540733391115345</v>
      </c>
      <c r="D31" s="17">
        <v>43517.0</v>
      </c>
      <c r="E31" s="17">
        <f t="shared" si="1"/>
        <v>44217</v>
      </c>
      <c r="F31" s="16" t="s">
        <v>21</v>
      </c>
      <c r="G31" s="16" t="s">
        <v>4</v>
      </c>
      <c r="H31" s="18">
        <v>100000.0</v>
      </c>
      <c r="I31" s="7">
        <f>if(I$6&lt;=$B31,vlookup(EDATE($D31,I$6),'Курсы'!$H$2:$L$1980,if($G31="USD",2,if($G31="EUR",3,if($G31="YEN",4,5))))*$H31*$C31,0)</f>
        <v>347585.046</v>
      </c>
      <c r="J31" s="7">
        <f>if(J$6&lt;=$B31,vlookup(EDATE($D31,J$6),'Курсы'!$H$2:$L$1980,if($G31="USD",2,if($G31="EUR",3,if($G31="YEN",4,5))))*$H31*$C31,0)</f>
        <v>345854.1584</v>
      </c>
      <c r="K31" s="7">
        <f>if(K$6&lt;=$B31,vlookup(EDATE($D31,K$6),'Курсы'!$H$2:$L$1980,if($G31="USD",2,if($G31="EUR",3,if($G31="YEN",4,5))))*$H31*$C31,0)</f>
        <v>348712.4751</v>
      </c>
      <c r="L31" s="7">
        <f>if(L$6&lt;=$B31,vlookup(EDATE($D31,L$6),'Курсы'!$H$2:$L$1980,if($G31="USD",2,if($G31="EUR",3,if($G31="YEN",4,5))))*$H31*$C31,0)</f>
        <v>342758.4598</v>
      </c>
      <c r="M31" s="7">
        <f>if(M$6&lt;=$B31,vlookup(EDATE($D31,M$6),'Курсы'!$H$2:$L$1980,if($G31="USD",2,if($G31="EUR",3,if($G31="YEN",4,5))))*$H31*$C31,0)</f>
        <v>339940.6981</v>
      </c>
      <c r="N31" s="7">
        <f>if(N$6&lt;=$B31,vlookup(EDATE($D31,N$6),'Курсы'!$H$2:$L$1980,if($G31="USD",2,if($G31="EUR",3,if($G31="YEN",4,5))))*$H31*$C31,0)</f>
        <v>361123.3879</v>
      </c>
      <c r="O31" s="7">
        <f>if(O$6&lt;=$B31,vlookup(EDATE($D31,O$6),'Курсы'!$H$2:$L$1980,if($G31="USD",2,if($G31="EUR",3,if($G31="YEN",4,5))))*$H31*$C31,0)</f>
        <v>345251.2407</v>
      </c>
      <c r="P31" s="7">
        <f>if(P$6&lt;=$B31,vlookup(EDATE($D31,P$6),'Курсы'!$H$2:$L$1980,if($G31="USD",2,if($G31="EUR",3,if($G31="YEN",4,5))))*$H31*$C31,0)</f>
        <v>345821.7144</v>
      </c>
      <c r="Q31" s="7">
        <f>if(Q$6&lt;=$B31,vlookup(EDATE($D31,Q$6),'Курсы'!$H$2:$L$1980,if($G31="USD",2,if($G31="EUR",3,if($G31="YEN",4,5))))*$H31*$C31,0)</f>
        <v>346184.5465</v>
      </c>
      <c r="R31" s="7">
        <f>if(R$6&lt;=$B31,vlookup(EDATE($D31,R$6),'Курсы'!$H$2:$L$1980,if($G31="USD",2,if($G31="EUR",3,if($G31="YEN",4,5))))*$H31*$C31,0)</f>
        <v>337456.0281</v>
      </c>
      <c r="S31" s="7">
        <f>if(S$6&lt;=$B31,vlookup(EDATE($D31,S$6),'Курсы'!$H$2:$L$1980,if($G31="USD",2,if($G31="EUR",3,if($G31="YEN",4,5))))*$H31*$C31,0)</f>
        <v>332363.9418</v>
      </c>
      <c r="T31" s="7">
        <f>if(T$6&lt;=$B31,vlookup(EDATE($D31,T$6),'Курсы'!$H$2:$L$1980,if($G31="USD",2,if($G31="EUR",3,if($G31="YEN",4,5))))*$H31*$C31,0)</f>
        <v>344670.493</v>
      </c>
      <c r="U31" s="7">
        <f>if(U$6&lt;=$B31,vlookup(EDATE($D31,U$6),'Курсы'!$H$2:$L$1980,if($G31="USD",2,if($G31="EUR",3,if($G31="YEN",4,5))))*$H31*$C31,0)</f>
        <v>422011.59</v>
      </c>
      <c r="V31" s="7">
        <f>if(V$6&lt;=$B31,vlookup(EDATE($D31,V$6),'Курсы'!$H$2:$L$1980,if($G31="USD",2,if($G31="EUR",3,if($G31="YEN",4,5))))*$H31*$C31,0)</f>
        <v>403742.3716</v>
      </c>
      <c r="W31" s="7">
        <f>if(W$6&lt;=$B31,vlookup(EDATE($D31,W$6),'Курсы'!$H$2:$L$1980,if($G31="USD",2,if($G31="EUR",3,if($G31="YEN",4,5))))*$H31*$C31,0)</f>
        <v>391156.2612</v>
      </c>
      <c r="X31" s="7">
        <f>if(X$6&lt;=$B31,vlookup(EDATE($D31,X$6),'Курсы'!$H$2:$L$1980,if($G31="USD",2,if($G31="EUR",3,if($G31="YEN",4,5))))*$H31*$C31,0)</f>
        <v>376201.7385</v>
      </c>
      <c r="Y31" s="7">
        <f>if(Y$6&lt;=$B31,vlookup(EDATE($D31,Y$6),'Курсы'!$H$2:$L$1980,if($G31="USD",2,if($G31="EUR",3,if($G31="YEN",4,5))))*$H31*$C31,0)</f>
        <v>389126.8888</v>
      </c>
      <c r="Z31" s="7">
        <f>if(Z$6&lt;=$B31,vlookup(EDATE($D31,Z$6),'Курсы'!$H$2:$L$1980,if($G31="USD",2,if($G31="EUR",3,if($G31="YEN",4,5))))*$H31*$C31,0)</f>
        <v>398904.9707</v>
      </c>
      <c r="AA31" s="7">
        <f>if(AA$6&lt;=$B31,vlookup(EDATE($D31,AA$6),'Курсы'!$H$2:$L$1980,if($G31="USD",2,if($G31="EUR",3,if($G31="YEN",4,5))))*$H31*$C31,0)</f>
        <v>405722.5373</v>
      </c>
      <c r="AB31" s="7">
        <f>if(AB$6&lt;=$B31,vlookup(EDATE($D31,AB$6),'Курсы'!$H$2:$L$1980,if($G31="USD",2,if($G31="EUR",3,if($G31="YEN",4,5))))*$H31*$C31,0)</f>
        <v>420571.6169</v>
      </c>
      <c r="AC31" s="7">
        <f>if(AC$6&lt;=$B31,vlookup(EDATE($D31,AC$6),'Курсы'!$H$2:$L$1980,if($G31="USD",2,if($G31="EUR",3,if($G31="YEN",4,5))))*$H31*$C31,0)</f>
        <v>411022.2653</v>
      </c>
      <c r="AD31" s="7">
        <f>if(AD$6&lt;=$B31,vlookup(EDATE($D31,AD$6),'Курсы'!$H$2:$L$1980,if($G31="USD",2,if($G31="EUR",3,if($G31="YEN",4,5))))*$H31*$C31,0)</f>
        <v>396441.3894</v>
      </c>
      <c r="AE31" s="7">
        <f>if(AE$6&lt;=$B31,vlookup(EDATE($D31,AE$6),'Курсы'!$H$2:$L$1980,if($G31="USD",2,if($G31="EUR",3,if($G31="YEN",4,5))))*$H31*$C31,0)</f>
        <v>396654.9791</v>
      </c>
      <c r="AF31" s="7">
        <f>if(AF$6&lt;=$B31,vlookup(EDATE($D31,AF$6),'Курсы'!$H$2:$L$1980,if($G31="USD",2,if($G31="EUR",3,if($G31="YEN",4,5))))*$H31*$C31,0)</f>
        <v>0</v>
      </c>
      <c r="AG31" s="7">
        <f>if(AG$6&lt;=$B31,vlookup(EDATE($D31,AG$6),'Курсы'!$H$2:$L$1980,if($G31="USD",2,if($G31="EUR",3,if($G31="YEN",4,5))))*$H31*$C31,0)</f>
        <v>0</v>
      </c>
      <c r="AH31" s="7">
        <f>if(AH$6&lt;=$B31,vlookup(EDATE($D31,AH$6),'Курсы'!$H$2:$L$1980,if($G31="USD",2,if($G31="EUR",3,if($G31="YEN",4,5))))*$H31*$C31,0)</f>
        <v>0</v>
      </c>
      <c r="AI31" s="7">
        <f>if(AI$6&lt;=$B31,vlookup(EDATE($D31,AI$6),'Курсы'!$H$2:$L$1980,if($G31="USD",2,if($G31="EUR",3,if($G31="YEN",4,5))))*$H31*$C31,0)</f>
        <v>0</v>
      </c>
      <c r="AJ31" s="7">
        <f>if(AJ$6&lt;=$B31,vlookup(EDATE($D31,AJ$6),'Курсы'!$H$2:$L$1980,if($G31="USD",2,if($G31="EUR",3,if($G31="YEN",4,5))))*$H31*$C31,0)</f>
        <v>0</v>
      </c>
      <c r="AK31" s="7">
        <f>if(AK$6&lt;=$B31,vlookup(EDATE($D31,AK$6),'Курсы'!$H$2:$L$1980,if($G31="USD",2,if($G31="EUR",3,if($G31="YEN",4,5))))*$H31*$C31,0)</f>
        <v>0</v>
      </c>
      <c r="AL31" s="7">
        <f>if(AL$6&lt;=$B31,vlookup(EDATE($D31,AL$6),'Курсы'!$H$2:$L$1980,if($G31="USD",2,if($G31="EUR",3,if($G31="YEN",4,5))))*$H31*$C31,0)</f>
        <v>0</v>
      </c>
      <c r="AM31" s="7">
        <f>if(AM$6&lt;=$B31,vlookup(EDATE($D31,AM$6),'Курсы'!$H$2:$L$1980,if($G31="USD",2,if($G31="EUR",3,if($G31="YEN",4,5))))*$H31*$C31,0)</f>
        <v>0</v>
      </c>
      <c r="AN31" s="7">
        <f>if(AN$6&lt;=$B31,vlookup(EDATE($D31,AN$6),'Курсы'!$H$2:$L$1980,if($G31="USD",2,if($G31="EUR",3,if($G31="YEN",4,5))))*$H31*$C31,0)</f>
        <v>0</v>
      </c>
      <c r="AO31" s="7">
        <f>if(AO$6&lt;=$B31,vlookup(EDATE($D31,AO$6),'Курсы'!$H$2:$L$1980,if($G31="USD",2,if($G31="EUR",3,if($G31="YEN",4,5))))*$H31*$C31,0)</f>
        <v>0</v>
      </c>
      <c r="AP31" s="7">
        <f>if(AP$6&lt;=$B31,vlookup(EDATE($D31,AP$6),'Курсы'!$H$2:$L$1980,if($G31="USD",2,if($G31="EUR",3,if($G31="YEN",4,5))))*$H31*$C31,0)</f>
        <v>0</v>
      </c>
      <c r="AQ31" s="7">
        <f>if(AQ$6&lt;=$B31,vlookup(EDATE($D31,AQ$6),'Курсы'!$H$2:$L$1980,if($G31="USD",2,if($G31="EUR",3,if($G31="YEN",4,5))))*$H31*$C31,0)</f>
        <v>0</v>
      </c>
      <c r="AR31" s="19">
        <f>if(AR$6&lt;=$B31,vlookup(EDATE($D31,AR$6),'Курсы'!$H$2:$L$1980,if($G31="USD",2,if($G31="EUR",3,if($G31="YEN",4,5))))*$H31*$C31,0)</f>
        <v>0</v>
      </c>
      <c r="AS31" s="7">
        <f t="shared" si="2"/>
        <v>8549278.799</v>
      </c>
    </row>
    <row r="32" ht="15.75" customHeight="1">
      <c r="A32" s="15">
        <v>10.0</v>
      </c>
      <c r="B32" s="16">
        <v>5.0</v>
      </c>
      <c r="C32" s="16">
        <v>0.0195249572235344</v>
      </c>
      <c r="D32" s="17">
        <v>43522.0</v>
      </c>
      <c r="E32" s="17">
        <f t="shared" si="1"/>
        <v>43672</v>
      </c>
      <c r="F32" s="16" t="s">
        <v>19</v>
      </c>
      <c r="G32" s="16" t="s">
        <v>5</v>
      </c>
      <c r="H32" s="18">
        <v>500000.0</v>
      </c>
      <c r="I32" s="7">
        <f>if(I$6&lt;=$B32,vlookup(EDATE($D32,I$6),'Курсы'!$H$2:$L$1980,if($G32="USD",2,if($G32="EUR",3,if($G32="YEN",4,5))))*$H32*$C32,0)</f>
        <v>711908.2516</v>
      </c>
      <c r="J32" s="7">
        <f>if(J$6&lt;=$B32,vlookup(EDATE($D32,J$6),'Курсы'!$H$2:$L$1980,if($G32="USD",2,if($G32="EUR",3,if($G32="YEN",4,5))))*$H32*$C32,0)</f>
        <v>703983.0714</v>
      </c>
      <c r="K32" s="7">
        <f>if(K$6&lt;=$B32,vlookup(EDATE($D32,K$6),'Курсы'!$H$2:$L$1980,if($G32="USD",2,if($G32="EUR",3,if($G32="YEN",4,5))))*$H32*$C32,0)</f>
        <v>706008.7857</v>
      </c>
      <c r="L32" s="7">
        <f>if(L$6&lt;=$B32,vlookup(EDATE($D32,L$6),'Курсы'!$H$2:$L$1980,if($G32="USD",2,if($G32="EUR",3,if($G32="YEN",4,5))))*$H32*$C32,0)</f>
        <v>695403.8052</v>
      </c>
      <c r="M32" s="7">
        <f>if(M$6&lt;=$B32,vlookup(EDATE($D32,M$6),'Курсы'!$H$2:$L$1980,if($G32="USD",2,if($G32="EUR",3,if($G32="YEN",4,5))))*$H32*$C32,0)</f>
        <v>686243.6715</v>
      </c>
      <c r="N32" s="7">
        <f>if(N$6&lt;=$B32,vlookup(EDATE($D32,N$6),'Курсы'!$H$2:$L$1980,if($G32="USD",2,if($G32="EUR",3,if($G32="YEN",4,5))))*$H32*$C32,0)</f>
        <v>0</v>
      </c>
      <c r="O32" s="7">
        <f>if(O$6&lt;=$B32,vlookup(EDATE($D32,O$6),'Курсы'!$H$2:$L$1980,if($G32="USD",2,if($G32="EUR",3,if($G32="YEN",4,5))))*$H32*$C32,0)</f>
        <v>0</v>
      </c>
      <c r="P32" s="7">
        <f>if(P$6&lt;=$B32,vlookup(EDATE($D32,P$6),'Курсы'!$H$2:$L$1980,if($G32="USD",2,if($G32="EUR",3,if($G32="YEN",4,5))))*$H32*$C32,0)</f>
        <v>0</v>
      </c>
      <c r="Q32" s="7">
        <f>if(Q$6&lt;=$B32,vlookup(EDATE($D32,Q$6),'Курсы'!$H$2:$L$1980,if($G32="USD",2,if($G32="EUR",3,if($G32="YEN",4,5))))*$H32*$C32,0)</f>
        <v>0</v>
      </c>
      <c r="R32" s="7">
        <f>if(R$6&lt;=$B32,vlookup(EDATE($D32,R$6),'Курсы'!$H$2:$L$1980,if($G32="USD",2,if($G32="EUR",3,if($G32="YEN",4,5))))*$H32*$C32,0)</f>
        <v>0</v>
      </c>
      <c r="S32" s="7">
        <f>if(S$6&lt;=$B32,vlookup(EDATE($D32,S$6),'Курсы'!$H$2:$L$1980,if($G32="USD",2,if($G32="EUR",3,if($G32="YEN",4,5))))*$H32*$C32,0)</f>
        <v>0</v>
      </c>
      <c r="T32" s="7">
        <f>if(T$6&lt;=$B32,vlookup(EDATE($D32,T$6),'Курсы'!$H$2:$L$1980,if($G32="USD",2,if($G32="EUR",3,if($G32="YEN",4,5))))*$H32*$C32,0)</f>
        <v>0</v>
      </c>
      <c r="U32" s="7">
        <f>if(U$6&lt;=$B32,vlookup(EDATE($D32,U$6),'Курсы'!$H$2:$L$1980,if($G32="USD",2,if($G32="EUR",3,if($G32="YEN",4,5))))*$H32*$C32,0)</f>
        <v>0</v>
      </c>
      <c r="V32" s="7">
        <f>if(V$6&lt;=$B32,vlookup(EDATE($D32,V$6),'Курсы'!$H$2:$L$1980,if($G32="USD",2,if($G32="EUR",3,if($G32="YEN",4,5))))*$H32*$C32,0)</f>
        <v>0</v>
      </c>
      <c r="W32" s="7">
        <f>if(W$6&lt;=$B32,vlookup(EDATE($D32,W$6),'Курсы'!$H$2:$L$1980,if($G32="USD",2,if($G32="EUR",3,if($G32="YEN",4,5))))*$H32*$C32,0)</f>
        <v>0</v>
      </c>
      <c r="X32" s="7">
        <f>if(X$6&lt;=$B32,vlookup(EDATE($D32,X$6),'Курсы'!$H$2:$L$1980,if($G32="USD",2,if($G32="EUR",3,if($G32="YEN",4,5))))*$H32*$C32,0)</f>
        <v>0</v>
      </c>
      <c r="Y32" s="7">
        <f>if(Y$6&lt;=$B32,vlookup(EDATE($D32,Y$6),'Курсы'!$H$2:$L$1980,if($G32="USD",2,if($G32="EUR",3,if($G32="YEN",4,5))))*$H32*$C32,0)</f>
        <v>0</v>
      </c>
      <c r="Z32" s="7">
        <f>if(Z$6&lt;=$B32,vlookup(EDATE($D32,Z$6),'Курсы'!$H$2:$L$1980,if($G32="USD",2,if($G32="EUR",3,if($G32="YEN",4,5))))*$H32*$C32,0)</f>
        <v>0</v>
      </c>
      <c r="AA32" s="7">
        <f>if(AA$6&lt;=$B32,vlookup(EDATE($D32,AA$6),'Курсы'!$H$2:$L$1980,if($G32="USD",2,if($G32="EUR",3,if($G32="YEN",4,5))))*$H32*$C32,0)</f>
        <v>0</v>
      </c>
      <c r="AB32" s="7">
        <f>if(AB$6&lt;=$B32,vlookup(EDATE($D32,AB$6),'Курсы'!$H$2:$L$1980,if($G32="USD",2,if($G32="EUR",3,if($G32="YEN",4,5))))*$H32*$C32,0)</f>
        <v>0</v>
      </c>
      <c r="AC32" s="7">
        <f>if(AC$6&lt;=$B32,vlookup(EDATE($D32,AC$6),'Курсы'!$H$2:$L$1980,if($G32="USD",2,if($G32="EUR",3,if($G32="YEN",4,5))))*$H32*$C32,0)</f>
        <v>0</v>
      </c>
      <c r="AD32" s="7">
        <f>if(AD$6&lt;=$B32,vlookup(EDATE($D32,AD$6),'Курсы'!$H$2:$L$1980,if($G32="USD",2,if($G32="EUR",3,if($G32="YEN",4,5))))*$H32*$C32,0)</f>
        <v>0</v>
      </c>
      <c r="AE32" s="7">
        <f>if(AE$6&lt;=$B32,vlookup(EDATE($D32,AE$6),'Курсы'!$H$2:$L$1980,if($G32="USD",2,if($G32="EUR",3,if($G32="YEN",4,5))))*$H32*$C32,0)</f>
        <v>0</v>
      </c>
      <c r="AF32" s="7">
        <f>if(AF$6&lt;=$B32,vlookup(EDATE($D32,AF$6),'Курсы'!$H$2:$L$1980,if($G32="USD",2,if($G32="EUR",3,if($G32="YEN",4,5))))*$H32*$C32,0)</f>
        <v>0</v>
      </c>
      <c r="AG32" s="7">
        <f>if(AG$6&lt;=$B32,vlookup(EDATE($D32,AG$6),'Курсы'!$H$2:$L$1980,if($G32="USD",2,if($G32="EUR",3,if($G32="YEN",4,5))))*$H32*$C32,0)</f>
        <v>0</v>
      </c>
      <c r="AH32" s="7">
        <f>if(AH$6&lt;=$B32,vlookup(EDATE($D32,AH$6),'Курсы'!$H$2:$L$1980,if($G32="USD",2,if($G32="EUR",3,if($G32="YEN",4,5))))*$H32*$C32,0)</f>
        <v>0</v>
      </c>
      <c r="AI32" s="7">
        <f>if(AI$6&lt;=$B32,vlookup(EDATE($D32,AI$6),'Курсы'!$H$2:$L$1980,if($G32="USD",2,if($G32="EUR",3,if($G32="YEN",4,5))))*$H32*$C32,0)</f>
        <v>0</v>
      </c>
      <c r="AJ32" s="7">
        <f>if(AJ$6&lt;=$B32,vlookup(EDATE($D32,AJ$6),'Курсы'!$H$2:$L$1980,if($G32="USD",2,if($G32="EUR",3,if($G32="YEN",4,5))))*$H32*$C32,0)</f>
        <v>0</v>
      </c>
      <c r="AK32" s="7">
        <f>if(AK$6&lt;=$B32,vlookup(EDATE($D32,AK$6),'Курсы'!$H$2:$L$1980,if($G32="USD",2,if($G32="EUR",3,if($G32="YEN",4,5))))*$H32*$C32,0)</f>
        <v>0</v>
      </c>
      <c r="AL32" s="7">
        <f>if(AL$6&lt;=$B32,vlookup(EDATE($D32,AL$6),'Курсы'!$H$2:$L$1980,if($G32="USD",2,if($G32="EUR",3,if($G32="YEN",4,5))))*$H32*$C32,0)</f>
        <v>0</v>
      </c>
      <c r="AM32" s="7">
        <f>if(AM$6&lt;=$B32,vlookup(EDATE($D32,AM$6),'Курсы'!$H$2:$L$1980,if($G32="USD",2,if($G32="EUR",3,if($G32="YEN",4,5))))*$H32*$C32,0)</f>
        <v>0</v>
      </c>
      <c r="AN32" s="7">
        <f>if(AN$6&lt;=$B32,vlookup(EDATE($D32,AN$6),'Курсы'!$H$2:$L$1980,if($G32="USD",2,if($G32="EUR",3,if($G32="YEN",4,5))))*$H32*$C32,0)</f>
        <v>0</v>
      </c>
      <c r="AO32" s="7">
        <f>if(AO$6&lt;=$B32,vlookup(EDATE($D32,AO$6),'Курсы'!$H$2:$L$1980,if($G32="USD",2,if($G32="EUR",3,if($G32="YEN",4,5))))*$H32*$C32,0)</f>
        <v>0</v>
      </c>
      <c r="AP32" s="7">
        <f>if(AP$6&lt;=$B32,vlookup(EDATE($D32,AP$6),'Курсы'!$H$2:$L$1980,if($G32="USD",2,if($G32="EUR",3,if($G32="YEN",4,5))))*$H32*$C32,0)</f>
        <v>0</v>
      </c>
      <c r="AQ32" s="7">
        <f>if(AQ$6&lt;=$B32,vlookup(EDATE($D32,AQ$6),'Курсы'!$H$2:$L$1980,if($G32="USD",2,if($G32="EUR",3,if($G32="YEN",4,5))))*$H32*$C32,0)</f>
        <v>0</v>
      </c>
      <c r="AR32" s="19">
        <f>if(AR$6&lt;=$B32,vlookup(EDATE($D32,AR$6),'Курсы'!$H$2:$L$1980,if($G32="USD",2,if($G32="EUR",3,if($G32="YEN",4,5))))*$H32*$C32,0)</f>
        <v>0</v>
      </c>
      <c r="AS32" s="7">
        <f t="shared" si="2"/>
        <v>3503547.585</v>
      </c>
    </row>
    <row r="33" ht="15.75" customHeight="1">
      <c r="A33" s="15">
        <v>162.0</v>
      </c>
      <c r="B33" s="16">
        <v>17.0</v>
      </c>
      <c r="C33" s="16">
        <v>0.0563452071705305</v>
      </c>
      <c r="D33" s="17">
        <v>43522.0</v>
      </c>
      <c r="E33" s="17">
        <f t="shared" si="1"/>
        <v>44038</v>
      </c>
      <c r="F33" s="16" t="s">
        <v>20</v>
      </c>
      <c r="G33" s="16" t="s">
        <v>4</v>
      </c>
      <c r="H33" s="18">
        <v>75000.0</v>
      </c>
      <c r="I33" s="7">
        <f>if(I$6&lt;=$B33,vlookup(EDATE($D33,I$6),'Курсы'!$H$2:$L$1980,if($G33="USD",2,if($G33="EUR",3,if($G33="YEN",4,5))))*$H33*$C33,0)</f>
        <v>272566.9816</v>
      </c>
      <c r="J33" s="7">
        <f>if(J$6&lt;=$B33,vlookup(EDATE($D33,J$6),'Курсы'!$H$2:$L$1980,if($G33="USD",2,if($G33="EUR",3,if($G33="YEN",4,5))))*$H33*$C33,0)</f>
        <v>273328.0644</v>
      </c>
      <c r="K33" s="7">
        <f>if(K$6&lt;=$B33,vlookup(EDATE($D33,K$6),'Курсы'!$H$2:$L$1980,if($G33="USD",2,if($G33="EUR",3,if($G33="YEN",4,5))))*$H33*$C33,0)</f>
        <v>273037.3232</v>
      </c>
      <c r="L33" s="7">
        <f>if(L$6&lt;=$B33,vlookup(EDATE($D33,L$6),'Курсы'!$H$2:$L$1980,if($G33="USD",2,if($G33="EUR",3,if($G33="YEN",4,5))))*$H33*$C33,0)</f>
        <v>264214.9315</v>
      </c>
      <c r="M33" s="7">
        <f>if(M$6&lt;=$B33,vlookup(EDATE($D33,M$6),'Курсы'!$H$2:$L$1980,if($G33="USD",2,if($G33="EUR",3,if($G33="YEN",4,5))))*$H33*$C33,0)</f>
        <v>266895.4139</v>
      </c>
      <c r="N33" s="7">
        <f>if(N$6&lt;=$B33,vlookup(EDATE($D33,N$6),'Курсы'!$H$2:$L$1980,if($G33="USD",2,if($G33="EUR",3,if($G33="YEN",4,5))))*$H33*$C33,0)</f>
        <v>277237.8584</v>
      </c>
      <c r="O33" s="7">
        <f>if(O$6&lt;=$B33,vlookup(EDATE($D33,O$6),'Курсы'!$H$2:$L$1980,if($G33="USD",2,if($G33="EUR",3,if($G33="YEN",4,5))))*$H33*$C33,0)</f>
        <v>271248.5037</v>
      </c>
      <c r="P33" s="7">
        <f>if(P$6&lt;=$B33,vlookup(EDATE($D33,P$6),'Курсы'!$H$2:$L$1980,if($G33="USD",2,if($G33="EUR",3,if($G33="YEN",4,5))))*$H33*$C33,0)</f>
        <v>270442.6264</v>
      </c>
      <c r="Q33" s="7">
        <f>if(Q$6&lt;=$B33,vlookup(EDATE($D33,Q$6),'Курсы'!$H$2:$L$1980,if($G33="USD",2,if($G33="EUR",3,if($G33="YEN",4,5))))*$H33*$C33,0)</f>
        <v>269458.4165</v>
      </c>
      <c r="R33" s="7">
        <f>if(R$6&lt;=$B33,vlookup(EDATE($D33,R$6),'Курсы'!$H$2:$L$1980,if($G33="USD",2,if($G33="EUR",3,if($G33="YEN",4,5))))*$H33*$C33,0)</f>
        <v>260806.7508</v>
      </c>
      <c r="S33" s="7">
        <f>if(S$6&lt;=$B33,vlookup(EDATE($D33,S$6),'Курсы'!$H$2:$L$1980,if($G33="USD",2,if($G33="EUR",3,if($G33="YEN",4,5))))*$H33*$C33,0)</f>
        <v>261173.1355</v>
      </c>
      <c r="T33" s="7">
        <f>if(T$6&lt;=$B33,vlookup(EDATE($D33,T$6),'Курсы'!$H$2:$L$1980,if($G33="USD",2,if($G33="EUR",3,if($G33="YEN",4,5))))*$H33*$C33,0)</f>
        <v>274350.3074</v>
      </c>
      <c r="U33" s="7">
        <f>if(U$6&lt;=$B33,vlookup(EDATE($D33,U$6),'Курсы'!$H$2:$L$1980,if($G33="USD",2,if($G33="EUR",3,if($G33="YEN",4,5))))*$H33*$C33,0)</f>
        <v>328743.8574</v>
      </c>
      <c r="V33" s="7">
        <f>if(V$6&lt;=$B33,vlookup(EDATE($D33,V$6),'Курсы'!$H$2:$L$1980,if($G33="USD",2,if($G33="EUR",3,if($G33="YEN",4,5))))*$H33*$C33,0)</f>
        <v>315742.9052</v>
      </c>
      <c r="W33" s="7">
        <f>if(W$6&lt;=$B33,vlookup(EDATE($D33,W$6),'Курсы'!$H$2:$L$1980,if($G33="USD",2,if($G33="EUR",3,if($G33="YEN",4,5))))*$H33*$C33,0)</f>
        <v>302557.7041</v>
      </c>
      <c r="X33" s="7">
        <f>if(X$6&lt;=$B33,vlookup(EDATE($D33,X$6),'Курсы'!$H$2:$L$1980,if($G33="USD",2,if($G33="EUR",3,if($G33="YEN",4,5))))*$H33*$C33,0)</f>
        <v>293555.7121</v>
      </c>
      <c r="Y33" s="7">
        <f>if(Y$6&lt;=$B33,vlookup(EDATE($D33,Y$6),'Курсы'!$H$2:$L$1980,if($G33="USD",2,if($G33="EUR",3,if($G33="YEN",4,5))))*$H33*$C33,0)</f>
        <v>302562.7752</v>
      </c>
      <c r="Z33" s="7">
        <f>if(Z$6&lt;=$B33,vlookup(EDATE($D33,Z$6),'Курсы'!$H$2:$L$1980,if($G33="USD",2,if($G33="EUR",3,if($G33="YEN",4,5))))*$H33*$C33,0)</f>
        <v>0</v>
      </c>
      <c r="AA33" s="7">
        <f>if(AA$6&lt;=$B33,vlookup(EDATE($D33,AA$6),'Курсы'!$H$2:$L$1980,if($G33="USD",2,if($G33="EUR",3,if($G33="YEN",4,5))))*$H33*$C33,0)</f>
        <v>0</v>
      </c>
      <c r="AB33" s="7">
        <f>if(AB$6&lt;=$B33,vlookup(EDATE($D33,AB$6),'Курсы'!$H$2:$L$1980,if($G33="USD",2,if($G33="EUR",3,if($G33="YEN",4,5))))*$H33*$C33,0)</f>
        <v>0</v>
      </c>
      <c r="AC33" s="7">
        <f>if(AC$6&lt;=$B33,vlookup(EDATE($D33,AC$6),'Курсы'!$H$2:$L$1980,if($G33="USD",2,if($G33="EUR",3,if($G33="YEN",4,5))))*$H33*$C33,0)</f>
        <v>0</v>
      </c>
      <c r="AD33" s="7">
        <f>if(AD$6&lt;=$B33,vlookup(EDATE($D33,AD$6),'Курсы'!$H$2:$L$1980,if($G33="USD",2,if($G33="EUR",3,if($G33="YEN",4,5))))*$H33*$C33,0)</f>
        <v>0</v>
      </c>
      <c r="AE33" s="7">
        <f>if(AE$6&lt;=$B33,vlookup(EDATE($D33,AE$6),'Курсы'!$H$2:$L$1980,if($G33="USD",2,if($G33="EUR",3,if($G33="YEN",4,5))))*$H33*$C33,0)</f>
        <v>0</v>
      </c>
      <c r="AF33" s="7">
        <f>if(AF$6&lt;=$B33,vlookup(EDATE($D33,AF$6),'Курсы'!$H$2:$L$1980,if($G33="USD",2,if($G33="EUR",3,if($G33="YEN",4,5))))*$H33*$C33,0)</f>
        <v>0</v>
      </c>
      <c r="AG33" s="7">
        <f>if(AG$6&lt;=$B33,vlookup(EDATE($D33,AG$6),'Курсы'!$H$2:$L$1980,if($G33="USD",2,if($G33="EUR",3,if($G33="YEN",4,5))))*$H33*$C33,0)</f>
        <v>0</v>
      </c>
      <c r="AH33" s="7">
        <f>if(AH$6&lt;=$B33,vlookup(EDATE($D33,AH$6),'Курсы'!$H$2:$L$1980,if($G33="USD",2,if($G33="EUR",3,if($G33="YEN",4,5))))*$H33*$C33,0)</f>
        <v>0</v>
      </c>
      <c r="AI33" s="7">
        <f>if(AI$6&lt;=$B33,vlookup(EDATE($D33,AI$6),'Курсы'!$H$2:$L$1980,if($G33="USD",2,if($G33="EUR",3,if($G33="YEN",4,5))))*$H33*$C33,0)</f>
        <v>0</v>
      </c>
      <c r="AJ33" s="7">
        <f>if(AJ$6&lt;=$B33,vlookup(EDATE($D33,AJ$6),'Курсы'!$H$2:$L$1980,if($G33="USD",2,if($G33="EUR",3,if($G33="YEN",4,5))))*$H33*$C33,0)</f>
        <v>0</v>
      </c>
      <c r="AK33" s="7">
        <f>if(AK$6&lt;=$B33,vlookup(EDATE($D33,AK$6),'Курсы'!$H$2:$L$1980,if($G33="USD",2,if($G33="EUR",3,if($G33="YEN",4,5))))*$H33*$C33,0)</f>
        <v>0</v>
      </c>
      <c r="AL33" s="7">
        <f>if(AL$6&lt;=$B33,vlookup(EDATE($D33,AL$6),'Курсы'!$H$2:$L$1980,if($G33="USD",2,if($G33="EUR",3,if($G33="YEN",4,5))))*$H33*$C33,0)</f>
        <v>0</v>
      </c>
      <c r="AM33" s="7">
        <f>if(AM$6&lt;=$B33,vlookup(EDATE($D33,AM$6),'Курсы'!$H$2:$L$1980,if($G33="USD",2,if($G33="EUR",3,if($G33="YEN",4,5))))*$H33*$C33,0)</f>
        <v>0</v>
      </c>
      <c r="AN33" s="7">
        <f>if(AN$6&lt;=$B33,vlookup(EDATE($D33,AN$6),'Курсы'!$H$2:$L$1980,if($G33="USD",2,if($G33="EUR",3,if($G33="YEN",4,5))))*$H33*$C33,0)</f>
        <v>0</v>
      </c>
      <c r="AO33" s="7">
        <f>if(AO$6&lt;=$B33,vlookup(EDATE($D33,AO$6),'Курсы'!$H$2:$L$1980,if($G33="USD",2,if($G33="EUR",3,if($G33="YEN",4,5))))*$H33*$C33,0)</f>
        <v>0</v>
      </c>
      <c r="AP33" s="7">
        <f>if(AP$6&lt;=$B33,vlookup(EDATE($D33,AP$6),'Курсы'!$H$2:$L$1980,if($G33="USD",2,if($G33="EUR",3,if($G33="YEN",4,5))))*$H33*$C33,0)</f>
        <v>0</v>
      </c>
      <c r="AQ33" s="7">
        <f>if(AQ$6&lt;=$B33,vlookup(EDATE($D33,AQ$6),'Курсы'!$H$2:$L$1980,if($G33="USD",2,if($G33="EUR",3,if($G33="YEN",4,5))))*$H33*$C33,0)</f>
        <v>0</v>
      </c>
      <c r="AR33" s="19">
        <f>if(AR$6&lt;=$B33,vlookup(EDATE($D33,AR$6),'Курсы'!$H$2:$L$1980,if($G33="USD",2,if($G33="EUR",3,if($G33="YEN",4,5))))*$H33*$C33,0)</f>
        <v>0</v>
      </c>
      <c r="AS33" s="7">
        <f t="shared" si="2"/>
        <v>4777923.267</v>
      </c>
    </row>
    <row r="34" ht="15.75" customHeight="1">
      <c r="A34" s="15">
        <v>181.0</v>
      </c>
      <c r="B34" s="16">
        <v>10.0</v>
      </c>
      <c r="C34" s="16">
        <v>0.0188551160283789</v>
      </c>
      <c r="D34" s="17">
        <v>43524.0</v>
      </c>
      <c r="E34" s="17">
        <f t="shared" si="1"/>
        <v>43827</v>
      </c>
      <c r="F34" s="16" t="s">
        <v>19</v>
      </c>
      <c r="G34" s="16" t="s">
        <v>4</v>
      </c>
      <c r="H34" s="18">
        <v>500000.0</v>
      </c>
      <c r="I34" s="7">
        <f>if(I$6&lt;=$B34,vlookup(EDATE($D34,I$6),'Курсы'!$H$2:$L$1980,if($G34="USD",2,if($G34="EUR",3,if($G34="YEN",4,5))))*$H34*$C34,0)</f>
        <v>608949.541</v>
      </c>
      <c r="J34" s="7">
        <f>if(J$6&lt;=$B34,vlookup(EDATE($D34,J$6),'Курсы'!$H$2:$L$1980,if($G34="USD",2,if($G34="EUR",3,if($G34="YEN",4,5))))*$H34*$C34,0)</f>
        <v>610012.9696</v>
      </c>
      <c r="K34" s="7">
        <f>if(K$6&lt;=$B34,vlookup(EDATE($D34,K$6),'Курсы'!$H$2:$L$1980,if($G34="USD",2,if($G34="EUR",3,if($G34="YEN",4,5))))*$H34*$C34,0)</f>
        <v>607734.3288</v>
      </c>
      <c r="L34" s="7">
        <f>if(L$6&lt;=$B34,vlookup(EDATE($D34,L$6),'Курсы'!$H$2:$L$1980,if($G34="USD",2,if($G34="EUR",3,if($G34="YEN",4,5))))*$H34*$C34,0)</f>
        <v>594362.2805</v>
      </c>
      <c r="M34" s="7">
        <f>if(M$6&lt;=$B34,vlookup(EDATE($D34,M$6),'Курсы'!$H$2:$L$1980,if($G34="USD",2,if($G34="EUR",3,if($G34="YEN",4,5))))*$H34*$C34,0)</f>
        <v>595134.3975</v>
      </c>
      <c r="N34" s="7">
        <f>if(N$6&lt;=$B34,vlookup(EDATE($D34,N$6),'Курсы'!$H$2:$L$1980,if($G34="USD",2,if($G34="EUR",3,if($G34="YEN",4,5))))*$H34*$C34,0)</f>
        <v>624677.5361</v>
      </c>
      <c r="O34" s="7">
        <f>if(O$6&lt;=$B34,vlookup(EDATE($D34,O$6),'Курсы'!$H$2:$L$1980,if($G34="USD",2,if($G34="EUR",3,if($G34="YEN",4,5))))*$H34*$C34,0)</f>
        <v>607281.806</v>
      </c>
      <c r="P34" s="7">
        <f>if(P$6&lt;=$B34,vlookup(EDATE($D34,P$6),'Курсы'!$H$2:$L$1980,if($G34="USD",2,if($G34="EUR",3,if($G34="YEN",4,5))))*$H34*$C34,0)</f>
        <v>603331.6592</v>
      </c>
      <c r="Q34" s="7">
        <f>if(Q$6&lt;=$B34,vlookup(EDATE($D34,Q$6),'Курсы'!$H$2:$L$1980,if($G34="USD",2,if($G34="EUR",3,if($G34="YEN",4,5))))*$H34*$C34,0)</f>
        <v>603101.6268</v>
      </c>
      <c r="R34" s="7">
        <f>if(R$6&lt;=$B34,vlookup(EDATE($D34,R$6),'Курсы'!$H$2:$L$1980,if($G34="USD",2,if($G34="EUR",3,if($G34="YEN",4,5))))*$H34*$C34,0)</f>
        <v>584805.565</v>
      </c>
      <c r="S34" s="7">
        <f>if(S$6&lt;=$B34,vlookup(EDATE($D34,S$6),'Курсы'!$H$2:$L$1980,if($G34="USD",2,if($G34="EUR",3,if($G34="YEN",4,5))))*$H34*$C34,0)</f>
        <v>0</v>
      </c>
      <c r="T34" s="7">
        <f>if(T$6&lt;=$B34,vlookup(EDATE($D34,T$6),'Курсы'!$H$2:$L$1980,if($G34="USD",2,if($G34="EUR",3,if($G34="YEN",4,5))))*$H34*$C34,0)</f>
        <v>0</v>
      </c>
      <c r="U34" s="7">
        <f>if(U$6&lt;=$B34,vlookup(EDATE($D34,U$6),'Курсы'!$H$2:$L$1980,if($G34="USD",2,if($G34="EUR",3,if($G34="YEN",4,5))))*$H34*$C34,0)</f>
        <v>0</v>
      </c>
      <c r="V34" s="7">
        <f>if(V$6&lt;=$B34,vlookup(EDATE($D34,V$6),'Курсы'!$H$2:$L$1980,if($G34="USD",2,if($G34="EUR",3,if($G34="YEN",4,5))))*$H34*$C34,0)</f>
        <v>0</v>
      </c>
      <c r="W34" s="7">
        <f>if(W$6&lt;=$B34,vlookup(EDATE($D34,W$6),'Курсы'!$H$2:$L$1980,if($G34="USD",2,if($G34="EUR",3,if($G34="YEN",4,5))))*$H34*$C34,0)</f>
        <v>0</v>
      </c>
      <c r="X34" s="7">
        <f>if(X$6&lt;=$B34,vlookup(EDATE($D34,X$6),'Курсы'!$H$2:$L$1980,if($G34="USD",2,if($G34="EUR",3,if($G34="YEN",4,5))))*$H34*$C34,0)</f>
        <v>0</v>
      </c>
      <c r="Y34" s="7">
        <f>if(Y$6&lt;=$B34,vlookup(EDATE($D34,Y$6),'Курсы'!$H$2:$L$1980,if($G34="USD",2,if($G34="EUR",3,if($G34="YEN",4,5))))*$H34*$C34,0)</f>
        <v>0</v>
      </c>
      <c r="Z34" s="7">
        <f>if(Z$6&lt;=$B34,vlookup(EDATE($D34,Z$6),'Курсы'!$H$2:$L$1980,if($G34="USD",2,if($G34="EUR",3,if($G34="YEN",4,5))))*$H34*$C34,0)</f>
        <v>0</v>
      </c>
      <c r="AA34" s="7">
        <f>if(AA$6&lt;=$B34,vlookup(EDATE($D34,AA$6),'Курсы'!$H$2:$L$1980,if($G34="USD",2,if($G34="EUR",3,if($G34="YEN",4,5))))*$H34*$C34,0)</f>
        <v>0</v>
      </c>
      <c r="AB34" s="7">
        <f>if(AB$6&lt;=$B34,vlookup(EDATE($D34,AB$6),'Курсы'!$H$2:$L$1980,if($G34="USD",2,if($G34="EUR",3,if($G34="YEN",4,5))))*$H34*$C34,0)</f>
        <v>0</v>
      </c>
      <c r="AC34" s="7">
        <f>if(AC$6&lt;=$B34,vlookup(EDATE($D34,AC$6),'Курсы'!$H$2:$L$1980,if($G34="USD",2,if($G34="EUR",3,if($G34="YEN",4,5))))*$H34*$C34,0)</f>
        <v>0</v>
      </c>
      <c r="AD34" s="7">
        <f>if(AD$6&lt;=$B34,vlookup(EDATE($D34,AD$6),'Курсы'!$H$2:$L$1980,if($G34="USD",2,if($G34="EUR",3,if($G34="YEN",4,5))))*$H34*$C34,0)</f>
        <v>0</v>
      </c>
      <c r="AE34" s="7">
        <f>if(AE$6&lt;=$B34,vlookup(EDATE($D34,AE$6),'Курсы'!$H$2:$L$1980,if($G34="USD",2,if($G34="EUR",3,if($G34="YEN",4,5))))*$H34*$C34,0)</f>
        <v>0</v>
      </c>
      <c r="AF34" s="7">
        <f>if(AF$6&lt;=$B34,vlookup(EDATE($D34,AF$6),'Курсы'!$H$2:$L$1980,if($G34="USD",2,if($G34="EUR",3,if($G34="YEN",4,5))))*$H34*$C34,0)</f>
        <v>0</v>
      </c>
      <c r="AG34" s="7">
        <f>if(AG$6&lt;=$B34,vlookup(EDATE($D34,AG$6),'Курсы'!$H$2:$L$1980,if($G34="USD",2,if($G34="EUR",3,if($G34="YEN",4,5))))*$H34*$C34,0)</f>
        <v>0</v>
      </c>
      <c r="AH34" s="7">
        <f>if(AH$6&lt;=$B34,vlookup(EDATE($D34,AH$6),'Курсы'!$H$2:$L$1980,if($G34="USD",2,if($G34="EUR",3,if($G34="YEN",4,5))))*$H34*$C34,0)</f>
        <v>0</v>
      </c>
      <c r="AI34" s="7">
        <f>if(AI$6&lt;=$B34,vlookup(EDATE($D34,AI$6),'Курсы'!$H$2:$L$1980,if($G34="USD",2,if($G34="EUR",3,if($G34="YEN",4,5))))*$H34*$C34,0)</f>
        <v>0</v>
      </c>
      <c r="AJ34" s="7">
        <f>if(AJ$6&lt;=$B34,vlookup(EDATE($D34,AJ$6),'Курсы'!$H$2:$L$1980,if($G34="USD",2,if($G34="EUR",3,if($G34="YEN",4,5))))*$H34*$C34,0)</f>
        <v>0</v>
      </c>
      <c r="AK34" s="7">
        <f>if(AK$6&lt;=$B34,vlookup(EDATE($D34,AK$6),'Курсы'!$H$2:$L$1980,if($G34="USD",2,if($G34="EUR",3,if($G34="YEN",4,5))))*$H34*$C34,0)</f>
        <v>0</v>
      </c>
      <c r="AL34" s="7">
        <f>if(AL$6&lt;=$B34,vlookup(EDATE($D34,AL$6),'Курсы'!$H$2:$L$1980,if($G34="USD",2,if($G34="EUR",3,if($G34="YEN",4,5))))*$H34*$C34,0)</f>
        <v>0</v>
      </c>
      <c r="AM34" s="7">
        <f>if(AM$6&lt;=$B34,vlookup(EDATE($D34,AM$6),'Курсы'!$H$2:$L$1980,if($G34="USD",2,if($G34="EUR",3,if($G34="YEN",4,5))))*$H34*$C34,0)</f>
        <v>0</v>
      </c>
      <c r="AN34" s="7">
        <f>if(AN$6&lt;=$B34,vlookup(EDATE($D34,AN$6),'Курсы'!$H$2:$L$1980,if($G34="USD",2,if($G34="EUR",3,if($G34="YEN",4,5))))*$H34*$C34,0)</f>
        <v>0</v>
      </c>
      <c r="AO34" s="7">
        <f>if(AO$6&lt;=$B34,vlookup(EDATE($D34,AO$6),'Курсы'!$H$2:$L$1980,if($G34="USD",2,if($G34="EUR",3,if($G34="YEN",4,5))))*$H34*$C34,0)</f>
        <v>0</v>
      </c>
      <c r="AP34" s="7">
        <f>if(AP$6&lt;=$B34,vlookup(EDATE($D34,AP$6),'Курсы'!$H$2:$L$1980,if($G34="USD",2,if($G34="EUR",3,if($G34="YEN",4,5))))*$H34*$C34,0)</f>
        <v>0</v>
      </c>
      <c r="AQ34" s="7">
        <f>if(AQ$6&lt;=$B34,vlookup(EDATE($D34,AQ$6),'Курсы'!$H$2:$L$1980,if($G34="USD",2,if($G34="EUR",3,if($G34="YEN",4,5))))*$H34*$C34,0)</f>
        <v>0</v>
      </c>
      <c r="AR34" s="19">
        <f>if(AR$6&lt;=$B34,vlookup(EDATE($D34,AR$6),'Курсы'!$H$2:$L$1980,if($G34="USD",2,if($G34="EUR",3,if($G34="YEN",4,5))))*$H34*$C34,0)</f>
        <v>0</v>
      </c>
      <c r="AS34" s="7">
        <f t="shared" si="2"/>
        <v>6039391.71</v>
      </c>
    </row>
    <row r="35" ht="15.75" customHeight="1">
      <c r="A35" s="15">
        <v>86.0</v>
      </c>
      <c r="B35" s="16">
        <v>35.0</v>
      </c>
      <c r="C35" s="16">
        <v>0.0357236360783051</v>
      </c>
      <c r="D35" s="17">
        <v>43530.0</v>
      </c>
      <c r="E35" s="17">
        <f t="shared" si="1"/>
        <v>44598</v>
      </c>
      <c r="F35" s="16" t="s">
        <v>21</v>
      </c>
      <c r="G35" s="16" t="s">
        <v>5</v>
      </c>
      <c r="H35" s="18">
        <v>250000.0</v>
      </c>
      <c r="I35" s="7">
        <f>if(I$6&lt;=$B35,vlookup(EDATE($D35,I$6),'Курсы'!$H$2:$L$1980,if($G35="USD",2,if($G35="EUR",3,if($G35="YEN",4,5))))*$H35*$C35,0)</f>
        <v>655878.8137</v>
      </c>
      <c r="J35" s="7">
        <f>if(J$6&lt;=$B35,vlookup(EDATE($D35,J$6),'Курсы'!$H$2:$L$1980,if($G35="USD",2,if($G35="EUR",3,if($G35="YEN",4,5))))*$H35*$C35,0)</f>
        <v>645790.4588</v>
      </c>
      <c r="K35" s="7">
        <f>if(K$6&lt;=$B35,vlookup(EDATE($D35,K$6),'Курсы'!$H$2:$L$1980,if($G35="USD",2,if($G35="EUR",3,if($G35="YEN",4,5))))*$H35*$C35,0)</f>
        <v>655251.8639</v>
      </c>
      <c r="L35" s="7">
        <f>if(L$6&lt;=$B35,vlookup(EDATE($D35,L$6),'Курсы'!$H$2:$L$1980,if($G35="USD",2,if($G35="EUR",3,if($G35="YEN",4,5))))*$H35*$C35,0)</f>
        <v>639982.6887</v>
      </c>
      <c r="M35" s="7">
        <f>if(M$6&lt;=$B35,vlookup(EDATE($D35,M$6),'Курсы'!$H$2:$L$1980,if($G35="USD",2,if($G35="EUR",3,if($G35="YEN",4,5))))*$H35*$C35,0)</f>
        <v>646358.4647</v>
      </c>
      <c r="N35" s="7">
        <f>if(N$6&lt;=$B35,vlookup(EDATE($D35,N$6),'Курсы'!$H$2:$L$1980,if($G35="USD",2,if($G35="EUR",3,if($G35="YEN",4,5))))*$H35*$C35,0)</f>
        <v>650849.8188</v>
      </c>
      <c r="O35" s="7">
        <f>if(O$6&lt;=$B35,vlookup(EDATE($D35,O$6),'Курсы'!$H$2:$L$1980,if($G35="USD",2,if($G35="EUR",3,if($G35="YEN",4,5))))*$H35*$C35,0)</f>
        <v>637228.3964</v>
      </c>
      <c r="P35" s="7">
        <f>if(P$6&lt;=$B35,vlookup(EDATE($D35,P$6),'Курсы'!$H$2:$L$1980,if($G35="USD",2,if($G35="EUR",3,if($G35="YEN",4,5))))*$H35*$C35,0)</f>
        <v>628917.2924</v>
      </c>
      <c r="Q35" s="7">
        <f>if(Q$6&lt;=$B35,vlookup(EDATE($D35,Q$6),'Курсы'!$H$2:$L$1980,if($G35="USD",2,if($G35="EUR",3,if($G35="YEN",4,5))))*$H35*$C35,0)</f>
        <v>631634.075</v>
      </c>
      <c r="R35" s="7">
        <f>if(R$6&lt;=$B35,vlookup(EDATE($D35,R$6),'Курсы'!$H$2:$L$1980,if($G35="USD",2,if($G35="EUR",3,if($G35="YEN",4,5))))*$H35*$C35,0)</f>
        <v>619605.9267</v>
      </c>
      <c r="S35" s="7">
        <f>if(S$6&lt;=$B35,vlookup(EDATE($D35,S$6),'Курсы'!$H$2:$L$1980,if($G35="USD",2,if($G35="EUR",3,if($G35="YEN",4,5))))*$H35*$C35,0)</f>
        <v>622879.9979</v>
      </c>
      <c r="T35" s="7">
        <f>if(T$6&lt;=$B35,vlookup(EDATE($D35,T$6),'Курсы'!$H$2:$L$1980,if($G35="USD",2,if($G35="EUR",3,if($G35="YEN",4,5))))*$H35*$C35,0)</f>
        <v>658066.8864</v>
      </c>
      <c r="U35" s="7">
        <f>if(U$6&lt;=$B35,vlookup(EDATE($D35,U$6),'Курсы'!$H$2:$L$1980,if($G35="USD",2,if($G35="EUR",3,if($G35="YEN",4,5))))*$H35*$C35,0)</f>
        <v>765726.3153</v>
      </c>
      <c r="V35" s="7">
        <f>if(V$6&lt;=$B35,vlookup(EDATE($D35,V$6),'Курсы'!$H$2:$L$1980,if($G35="USD",2,if($G35="EUR",3,if($G35="YEN",4,5))))*$H35*$C35,0)</f>
        <v>706603.6976</v>
      </c>
      <c r="W35" s="7">
        <f>if(W$6&lt;=$B35,vlookup(EDATE($D35,W$6),'Курсы'!$H$2:$L$1980,if($G35="USD",2,if($G35="EUR",3,if($G35="YEN",4,5))))*$H35*$C35,0)</f>
        <v>696305.4664</v>
      </c>
      <c r="X35" s="7">
        <f>if(X$6&lt;=$B35,vlookup(EDATE($D35,X$6),'Курсы'!$H$2:$L$1980,if($G35="USD",2,if($G35="EUR",3,if($G35="YEN",4,5))))*$H35*$C35,0)</f>
        <v>707512.8642</v>
      </c>
      <c r="Y35" s="7">
        <f>if(Y$6&lt;=$B35,vlookup(EDATE($D35,Y$6),'Курсы'!$H$2:$L$1980,if($G35="USD",2,if($G35="EUR",3,if($G35="YEN",4,5))))*$H35*$C35,0)</f>
        <v>773639.9938</v>
      </c>
      <c r="Z35" s="7">
        <f>if(Z$6&lt;=$B35,vlookup(EDATE($D35,Z$6),'Курсы'!$H$2:$L$1980,if($G35="USD",2,if($G35="EUR",3,if($G35="YEN",4,5))))*$H35*$C35,0)</f>
        <v>795193.8496</v>
      </c>
      <c r="AA35" s="7">
        <f>if(AA$6&lt;=$B35,vlookup(EDATE($D35,AA$6),'Курсы'!$H$2:$L$1980,if($G35="USD",2,if($G35="EUR",3,if($G35="YEN",4,5))))*$H35*$C35,0)</f>
        <v>818606.2276</v>
      </c>
      <c r="AB35" s="7">
        <f>if(AB$6&lt;=$B35,vlookup(EDATE($D35,AB$6),'Курсы'!$H$2:$L$1980,if($G35="USD",2,if($G35="EUR",3,if($G35="YEN",4,5))))*$H35*$C35,0)</f>
        <v>822741.2385</v>
      </c>
      <c r="AC35" s="7">
        <f>if(AC$6&lt;=$B35,vlookup(EDATE($D35,AC$6),'Курсы'!$H$2:$L$1980,if($G35="USD",2,if($G35="EUR",3,if($G35="YEN",4,5))))*$H35*$C35,0)</f>
        <v>806119.9237</v>
      </c>
      <c r="AD35" s="7">
        <f>if(AD$6&lt;=$B35,vlookup(EDATE($D35,AD$6),'Курсы'!$H$2:$L$1980,if($G35="USD",2,if($G35="EUR",3,if($G35="YEN",4,5))))*$H35*$C35,0)</f>
        <v>810865.8088</v>
      </c>
      <c r="AE35" s="7">
        <f>if(AE$6&lt;=$B35,vlookup(EDATE($D35,AE$6),'Курсы'!$H$2:$L$1980,if($G35="USD",2,if($G35="EUR",3,if($G35="YEN",4,5))))*$H35*$C35,0)</f>
        <v>802754.7572</v>
      </c>
      <c r="AF35" s="7">
        <f>if(AF$6&lt;=$B35,vlookup(EDATE($D35,AF$6),'Курсы'!$H$2:$L$1980,if($G35="USD",2,if($G35="EUR",3,if($G35="YEN",4,5))))*$H35*$C35,0)</f>
        <v>794256.1042</v>
      </c>
      <c r="AG35" s="7">
        <f>if(AG$6&lt;=$B35,vlookup(EDATE($D35,AG$6),'Курсы'!$H$2:$L$1980,if($G35="USD",2,if($G35="EUR",3,if($G35="YEN",4,5))))*$H35*$C35,0)</f>
        <v>803744.3019</v>
      </c>
      <c r="AH35" s="7">
        <f>if(AH$6&lt;=$B35,vlookup(EDATE($D35,AH$6),'Курсы'!$H$2:$L$1980,if($G35="USD",2,if($G35="EUR",3,if($G35="YEN",4,5))))*$H35*$C35,0)</f>
        <v>801765.2125</v>
      </c>
      <c r="AI35" s="7">
        <f>if(AI$6&lt;=$B35,vlookup(EDATE($D35,AI$6),'Курсы'!$H$2:$L$1980,if($G35="USD",2,if($G35="EUR",3,if($G35="YEN",4,5))))*$H35*$C35,0)</f>
        <v>792658.3646</v>
      </c>
      <c r="AJ35" s="7">
        <f>if(AJ$6&lt;=$B35,vlookup(EDATE($D35,AJ$6),'Курсы'!$H$2:$L$1980,if($G35="USD",2,if($G35="EUR",3,if($G35="YEN",4,5))))*$H35*$C35,0)</f>
        <v>777232.0054</v>
      </c>
      <c r="AK35" s="7">
        <f>if(AK$6&lt;=$B35,vlookup(EDATE($D35,AK$6),'Курсы'!$H$2:$L$1980,if($G35="USD",2,if($G35="EUR",3,if($G35="YEN",4,5))))*$H35*$C35,0)</f>
        <v>773889.1662</v>
      </c>
      <c r="AL35" s="7">
        <f>if(AL$6&lt;=$B35,vlookup(EDATE($D35,AL$6),'Курсы'!$H$2:$L$1980,if($G35="USD",2,if($G35="EUR",3,if($G35="YEN",4,5))))*$H35*$C35,0)</f>
        <v>763914.9564</v>
      </c>
      <c r="AM35" s="7">
        <f>if(AM$6&lt;=$B35,vlookup(EDATE($D35,AM$6),'Курсы'!$H$2:$L$1980,if($G35="USD",2,if($G35="EUR",3,if($G35="YEN",4,5))))*$H35*$C35,0)</f>
        <v>765330.7868</v>
      </c>
      <c r="AN35" s="7">
        <f>if(AN$6&lt;=$B35,vlookup(EDATE($D35,AN$6),'Курсы'!$H$2:$L$1980,if($G35="USD",2,if($G35="EUR",3,if($G35="YEN",4,5))))*$H35*$C35,0)</f>
        <v>766749.9141</v>
      </c>
      <c r="AO35" s="7">
        <f>if(AO$6&lt;=$B35,vlookup(EDATE($D35,AO$6),'Курсы'!$H$2:$L$1980,if($G35="USD",2,if($G35="EUR",3,if($G35="YEN",4,5))))*$H35*$C35,0)</f>
        <v>768083.2442</v>
      </c>
      <c r="AP35" s="7">
        <f>if(AP$6&lt;=$B35,vlookup(EDATE($D35,AP$6),'Курсы'!$H$2:$L$1980,if($G35="USD",2,if($G35="EUR",3,if($G35="YEN",4,5))))*$H35*$C35,0)</f>
        <v>769422.0197</v>
      </c>
      <c r="AQ35" s="7">
        <f>if(AQ$6&lt;=$B35,vlookup(EDATE($D35,AQ$6),'Курсы'!$H$2:$L$1980,if($G35="USD",2,if($G35="EUR",3,if($G35="YEN",4,5))))*$H35*$C35,0)</f>
        <v>770723.3505</v>
      </c>
      <c r="AR35" s="19">
        <f>if(AR$6&lt;=$B35,vlookup(EDATE($D35,AR$6),'Курсы'!$H$2:$L$1980,if($G35="USD",2,if($G35="EUR",3,if($G35="YEN",4,5))))*$H35*$C35,0)</f>
        <v>0</v>
      </c>
      <c r="AS35" s="7">
        <f t="shared" si="2"/>
        <v>25546284.25</v>
      </c>
    </row>
    <row r="36" ht="15.75" customHeight="1">
      <c r="A36" s="15">
        <v>113.0</v>
      </c>
      <c r="B36" s="16">
        <v>21.0</v>
      </c>
      <c r="C36" s="16">
        <v>0.0389455619507353</v>
      </c>
      <c r="D36" s="17">
        <v>43530.0</v>
      </c>
      <c r="E36" s="17">
        <f t="shared" si="1"/>
        <v>44171</v>
      </c>
      <c r="F36" s="16" t="s">
        <v>21</v>
      </c>
      <c r="G36" s="16" t="s">
        <v>5</v>
      </c>
      <c r="H36" s="18">
        <v>250000.0</v>
      </c>
      <c r="I36" s="7">
        <f>if(I$6&lt;=$B36,vlookup(EDATE($D36,I$6),'Курсы'!$H$2:$L$1980,if($G36="USD",2,if($G36="EUR",3,if($G36="YEN",4,5))))*$H36*$C36,0)</f>
        <v>715032.7283</v>
      </c>
      <c r="J36" s="7">
        <f>if(J$6&lt;=$B36,vlookup(EDATE($D36,J$6),'Курсы'!$H$2:$L$1980,if($G36="USD",2,if($G36="EUR",3,if($G36="YEN",4,5))))*$H36*$C36,0)</f>
        <v>704034.5016</v>
      </c>
      <c r="K36" s="7">
        <f>if(K$6&lt;=$B36,vlookup(EDATE($D36,K$6),'Курсы'!$H$2:$L$1980,if($G36="USD",2,if($G36="EUR",3,if($G36="YEN",4,5))))*$H36*$C36,0)</f>
        <v>714349.2337</v>
      </c>
      <c r="L36" s="7">
        <f>if(L$6&lt;=$B36,vlookup(EDATE($D36,L$6),'Курсы'!$H$2:$L$1980,if($G36="USD",2,if($G36="EUR",3,if($G36="YEN",4,5))))*$H36*$C36,0)</f>
        <v>697702.9269</v>
      </c>
      <c r="M36" s="7">
        <f>if(M$6&lt;=$B36,vlookup(EDATE($D36,M$6),'Курсы'!$H$2:$L$1980,if($G36="USD",2,if($G36="EUR",3,if($G36="YEN",4,5))))*$H36*$C36,0)</f>
        <v>704653.736</v>
      </c>
      <c r="N36" s="7">
        <f>if(N$6&lt;=$B36,vlookup(EDATE($D36,N$6),'Курсы'!$H$2:$L$1980,if($G36="USD",2,if($G36="EUR",3,if($G36="YEN",4,5))))*$H36*$C36,0)</f>
        <v>709550.1668</v>
      </c>
      <c r="O36" s="7">
        <f>if(O$6&lt;=$B36,vlookup(EDATE($D36,O$6),'Курсы'!$H$2:$L$1980,if($G36="USD",2,if($G36="EUR",3,if($G36="YEN",4,5))))*$H36*$C36,0)</f>
        <v>694700.224</v>
      </c>
      <c r="P36" s="7">
        <f>if(P$6&lt;=$B36,vlookup(EDATE($D36,P$6),'Курсы'!$H$2:$L$1980,if($G36="USD",2,if($G36="EUR",3,if($G36="YEN",4,5))))*$H36*$C36,0)</f>
        <v>685639.5391</v>
      </c>
      <c r="Q36" s="7">
        <f>if(Q$6&lt;=$B36,vlookup(EDATE($D36,Q$6),'Курсы'!$H$2:$L$1980,if($G36="USD",2,if($G36="EUR",3,if($G36="YEN",4,5))))*$H36*$C36,0)</f>
        <v>688601.349</v>
      </c>
      <c r="R36" s="7">
        <f>if(R$6&lt;=$B36,vlookup(EDATE($D36,R$6),'Курсы'!$H$2:$L$1980,if($G36="USD",2,if($G36="EUR",3,if($G36="YEN",4,5))))*$H36*$C36,0)</f>
        <v>675488.3783</v>
      </c>
      <c r="S36" s="7">
        <f>if(S$6&lt;=$B36,vlookup(EDATE($D36,S$6),'Курсы'!$H$2:$L$1980,if($G36="USD",2,if($G36="EUR",3,if($G36="YEN",4,5))))*$H36*$C36,0)</f>
        <v>679057.7391</v>
      </c>
      <c r="T36" s="7">
        <f>if(T$6&lt;=$B36,vlookup(EDATE($D36,T$6),'Курсы'!$H$2:$L$1980,if($G36="USD",2,if($G36="EUR",3,if($G36="YEN",4,5))))*$H36*$C36,0)</f>
        <v>717418.144</v>
      </c>
      <c r="U36" s="7">
        <f>if(U$6&lt;=$B36,vlookup(EDATE($D36,U$6),'Курсы'!$H$2:$L$1980,if($G36="USD",2,if($G36="EUR",3,if($G36="YEN",4,5))))*$H36*$C36,0)</f>
        <v>834787.4104</v>
      </c>
      <c r="V36" s="7">
        <f>if(V$6&lt;=$B36,vlookup(EDATE($D36,V$6),'Курсы'!$H$2:$L$1980,if($G36="USD",2,if($G36="EUR",3,if($G36="YEN",4,5))))*$H36*$C36,0)</f>
        <v>770332.5054</v>
      </c>
      <c r="W36" s="7">
        <f>if(W$6&lt;=$B36,vlookup(EDATE($D36,W$6),'Курсы'!$H$2:$L$1980,if($G36="USD",2,if($G36="EUR",3,if($G36="YEN",4,5))))*$H36*$C36,0)</f>
        <v>759105.4735</v>
      </c>
      <c r="X36" s="7">
        <f>if(X$6&lt;=$B36,vlookup(EDATE($D36,X$6),'Курсы'!$H$2:$L$1980,if($G36="USD",2,if($G36="EUR",3,if($G36="YEN",4,5))))*$H36*$C36,0)</f>
        <v>771323.6699</v>
      </c>
      <c r="Y36" s="7">
        <f>if(Y$6&lt;=$B36,vlookup(EDATE($D36,Y$6),'Курсы'!$H$2:$L$1980,if($G36="USD",2,if($G36="EUR",3,if($G36="YEN",4,5))))*$H36*$C36,0)</f>
        <v>843414.826</v>
      </c>
      <c r="Z36" s="7">
        <f>if(Z$6&lt;=$B36,vlookup(EDATE($D36,Z$6),'Курсы'!$H$2:$L$1980,if($G36="USD",2,if($G36="EUR",3,if($G36="YEN",4,5))))*$H36*$C36,0)</f>
        <v>866912.6308</v>
      </c>
      <c r="AA36" s="7">
        <f>if(AA$6&lt;=$B36,vlookup(EDATE($D36,AA$6),'Курсы'!$H$2:$L$1980,if($G36="USD",2,if($G36="EUR",3,if($G36="YEN",4,5))))*$H36*$C36,0)</f>
        <v>892436.5785</v>
      </c>
      <c r="AB36" s="7">
        <f>if(AB$6&lt;=$B36,vlookup(EDATE($D36,AB$6),'Курсы'!$H$2:$L$1980,if($G36="USD",2,if($G36="EUR",3,if($G36="YEN",4,5))))*$H36*$C36,0)</f>
        <v>896944.5273</v>
      </c>
      <c r="AC36" s="7">
        <f>if(AC$6&lt;=$B36,vlookup(EDATE($D36,AC$6),'Курсы'!$H$2:$L$1980,if($G36="USD",2,if($G36="EUR",3,if($G36="YEN",4,5))))*$H36*$C36,0)</f>
        <v>878824.1309</v>
      </c>
      <c r="AD36" s="7">
        <f>if(AD$6&lt;=$B36,vlookup(EDATE($D36,AD$6),'Курсы'!$H$2:$L$1980,if($G36="USD",2,if($G36="EUR",3,if($G36="YEN",4,5))))*$H36*$C36,0)</f>
        <v>0</v>
      </c>
      <c r="AE36" s="7">
        <f>if(AE$6&lt;=$B36,vlookup(EDATE($D36,AE$6),'Курсы'!$H$2:$L$1980,if($G36="USD",2,if($G36="EUR",3,if($G36="YEN",4,5))))*$H36*$C36,0)</f>
        <v>0</v>
      </c>
      <c r="AF36" s="7">
        <f>if(AF$6&lt;=$B36,vlookup(EDATE($D36,AF$6),'Курсы'!$H$2:$L$1980,if($G36="USD",2,if($G36="EUR",3,if($G36="YEN",4,5))))*$H36*$C36,0)</f>
        <v>0</v>
      </c>
      <c r="AG36" s="7">
        <f>if(AG$6&lt;=$B36,vlookup(EDATE($D36,AG$6),'Курсы'!$H$2:$L$1980,if($G36="USD",2,if($G36="EUR",3,if($G36="YEN",4,5))))*$H36*$C36,0)</f>
        <v>0</v>
      </c>
      <c r="AH36" s="7">
        <f>if(AH$6&lt;=$B36,vlookup(EDATE($D36,AH$6),'Курсы'!$H$2:$L$1980,if($G36="USD",2,if($G36="EUR",3,if($G36="YEN",4,5))))*$H36*$C36,0)</f>
        <v>0</v>
      </c>
      <c r="AI36" s="7">
        <f>if(AI$6&lt;=$B36,vlookup(EDATE($D36,AI$6),'Курсы'!$H$2:$L$1980,if($G36="USD",2,if($G36="EUR",3,if($G36="YEN",4,5))))*$H36*$C36,0)</f>
        <v>0</v>
      </c>
      <c r="AJ36" s="7">
        <f>if(AJ$6&lt;=$B36,vlookup(EDATE($D36,AJ$6),'Курсы'!$H$2:$L$1980,if($G36="USD",2,if($G36="EUR",3,if($G36="YEN",4,5))))*$H36*$C36,0)</f>
        <v>0</v>
      </c>
      <c r="AK36" s="7">
        <f>if(AK$6&lt;=$B36,vlookup(EDATE($D36,AK$6),'Курсы'!$H$2:$L$1980,if($G36="USD",2,if($G36="EUR",3,if($G36="YEN",4,5))))*$H36*$C36,0)</f>
        <v>0</v>
      </c>
      <c r="AL36" s="7">
        <f>if(AL$6&lt;=$B36,vlookup(EDATE($D36,AL$6),'Курсы'!$H$2:$L$1980,if($G36="USD",2,if($G36="EUR",3,if($G36="YEN",4,5))))*$H36*$C36,0)</f>
        <v>0</v>
      </c>
      <c r="AM36" s="7">
        <f>if(AM$6&lt;=$B36,vlookup(EDATE($D36,AM$6),'Курсы'!$H$2:$L$1980,if($G36="USD",2,if($G36="EUR",3,if($G36="YEN",4,5))))*$H36*$C36,0)</f>
        <v>0</v>
      </c>
      <c r="AN36" s="7">
        <f>if(AN$6&lt;=$B36,vlookup(EDATE($D36,AN$6),'Курсы'!$H$2:$L$1980,if($G36="USD",2,if($G36="EUR",3,if($G36="YEN",4,5))))*$H36*$C36,0)</f>
        <v>0</v>
      </c>
      <c r="AO36" s="7">
        <f>if(AO$6&lt;=$B36,vlookup(EDATE($D36,AO$6),'Курсы'!$H$2:$L$1980,if($G36="USD",2,if($G36="EUR",3,if($G36="YEN",4,5))))*$H36*$C36,0)</f>
        <v>0</v>
      </c>
      <c r="AP36" s="7">
        <f>if(AP$6&lt;=$B36,vlookup(EDATE($D36,AP$6),'Курсы'!$H$2:$L$1980,if($G36="USD",2,if($G36="EUR",3,if($G36="YEN",4,5))))*$H36*$C36,0)</f>
        <v>0</v>
      </c>
      <c r="AQ36" s="7">
        <f>if(AQ$6&lt;=$B36,vlookup(EDATE($D36,AQ$6),'Курсы'!$H$2:$L$1980,if($G36="USD",2,if($G36="EUR",3,if($G36="YEN",4,5))))*$H36*$C36,0)</f>
        <v>0</v>
      </c>
      <c r="AR36" s="19">
        <f>if(AR$6&lt;=$B36,vlookup(EDATE($D36,AR$6),'Курсы'!$H$2:$L$1980,if($G36="USD",2,if($G36="EUR",3,if($G36="YEN",4,5))))*$H36*$C36,0)</f>
        <v>0</v>
      </c>
      <c r="AS36" s="7">
        <f t="shared" si="2"/>
        <v>15900310.42</v>
      </c>
    </row>
    <row r="37" ht="15.75" customHeight="1">
      <c r="A37" s="15">
        <v>174.0</v>
      </c>
      <c r="B37" s="16">
        <v>30.0</v>
      </c>
      <c r="C37" s="16">
        <v>0.033837829735185</v>
      </c>
      <c r="D37" s="17">
        <v>43531.0</v>
      </c>
      <c r="E37" s="17">
        <f t="shared" si="1"/>
        <v>44446</v>
      </c>
      <c r="F37" s="16" t="s">
        <v>21</v>
      </c>
      <c r="G37" s="16" t="s">
        <v>5</v>
      </c>
      <c r="H37" s="18">
        <v>75000.0</v>
      </c>
      <c r="I37" s="7">
        <f>if(I$6&lt;=$B37,vlookup(EDATE($D37,I$6),'Курсы'!$H$2:$L$1980,if($G37="USD",2,if($G37="EUR",3,if($G37="YEN",4,5))))*$H37*$C37,0)</f>
        <v>186376.7359</v>
      </c>
      <c r="J37" s="7">
        <f>if(J$6&lt;=$B37,vlookup(EDATE($D37,J$6),'Курсы'!$H$2:$L$1980,if($G37="USD",2,if($G37="EUR",3,if($G37="YEN",4,5))))*$H37*$C37,0)</f>
        <v>185541.0261</v>
      </c>
      <c r="K37" s="7">
        <f>if(K$6&lt;=$B37,vlookup(EDATE($D37,K$6),'Курсы'!$H$2:$L$1980,if($G37="USD",2,if($G37="EUR",3,if($G37="YEN",4,5))))*$H37*$C37,0)</f>
        <v>185949.3641</v>
      </c>
      <c r="L37" s="7">
        <f>if(L$6&lt;=$B37,vlookup(EDATE($D37,L$6),'Курсы'!$H$2:$L$1980,if($G37="USD",2,if($G37="EUR",3,if($G37="YEN",4,5))))*$H37*$C37,0)</f>
        <v>181859.6394</v>
      </c>
      <c r="M37" s="7">
        <f>if(M$6&lt;=$B37,vlookup(EDATE($D37,M$6),'Курсы'!$H$2:$L$1980,if($G37="USD",2,if($G37="EUR",3,if($G37="YEN",4,5))))*$H37*$C37,0)</f>
        <v>185447.3799</v>
      </c>
      <c r="N37" s="7">
        <f>if(N$6&lt;=$B37,vlookup(EDATE($D37,N$6),'Курсы'!$H$2:$L$1980,if($G37="USD",2,if($G37="EUR",3,if($G37="YEN",4,5))))*$H37*$C37,0)</f>
        <v>184978.6414</v>
      </c>
      <c r="O37" s="7">
        <f>if(O$6&lt;=$B37,vlookup(EDATE($D37,O$6),'Курсы'!$H$2:$L$1980,if($G37="USD",2,if($G37="EUR",3,if($G37="YEN",4,5))))*$H37*$C37,0)</f>
        <v>181076.9704</v>
      </c>
      <c r="P37" s="7">
        <f>if(P$6&lt;=$B37,vlookup(EDATE($D37,P$6),'Курсы'!$H$2:$L$1980,if($G37="USD",2,if($G37="EUR",3,if($G37="YEN",4,5))))*$H37*$C37,0)</f>
        <v>178740.1299</v>
      </c>
      <c r="Q37" s="7">
        <f>if(Q$6&lt;=$B37,vlookup(EDATE($D37,Q$6),'Курсы'!$H$2:$L$1980,if($G37="USD",2,if($G37="EUR",3,if($G37="YEN",4,5))))*$H37*$C37,0)</f>
        <v>179575.8397</v>
      </c>
      <c r="R37" s="7">
        <f>if(R$6&lt;=$B37,vlookup(EDATE($D37,R$6),'Курсы'!$H$2:$L$1980,if($G37="USD",2,if($G37="EUR",3,if($G37="YEN",4,5))))*$H37*$C37,0)</f>
        <v>176069.31</v>
      </c>
      <c r="S37" s="7">
        <f>if(S$6&lt;=$B37,vlookup(EDATE($D37,S$6),'Курсы'!$H$2:$L$1980,if($G37="USD",2,if($G37="EUR",3,if($G37="YEN",4,5))))*$H37*$C37,0)</f>
        <v>175323.1859</v>
      </c>
      <c r="T37" s="7">
        <f>if(T$6&lt;=$B37,vlookup(EDATE($D37,T$6),'Курсы'!$H$2:$L$1980,if($G37="USD",2,if($G37="EUR",3,if($G37="YEN",4,5))))*$H37*$C37,0)</f>
        <v>192475.6663</v>
      </c>
      <c r="U37" s="7">
        <f>if(U$6&lt;=$B37,vlookup(EDATE($D37,U$6),'Курсы'!$H$2:$L$1980,if($G37="USD",2,if($G37="EUR",3,if($G37="YEN",4,5))))*$H37*$C37,0)</f>
        <v>209713.1644</v>
      </c>
      <c r="V37" s="7">
        <f>if(V$6&lt;=$B37,vlookup(EDATE($D37,V$6),'Курсы'!$H$2:$L$1980,if($G37="USD",2,if($G37="EUR",3,if($G37="YEN",4,5))))*$H37*$C37,0)</f>
        <v>203178.7411</v>
      </c>
      <c r="W37" s="7">
        <f>if(W$6&lt;=$B37,vlookup(EDATE($D37,W$6),'Курсы'!$H$2:$L$1980,if($G37="USD",2,if($G37="EUR",3,if($G37="YEN",4,5))))*$H37*$C37,0)</f>
        <v>197864.5099</v>
      </c>
      <c r="X37" s="7">
        <f>if(X$6&lt;=$B37,vlookup(EDATE($D37,X$6),'Курсы'!$H$2:$L$1980,if($G37="USD",2,if($G37="EUR",3,if($G37="YEN",4,5))))*$H37*$C37,0)</f>
        <v>204443.3454</v>
      </c>
      <c r="Y37" s="7">
        <f>if(Y$6&lt;=$B37,vlookup(EDATE($D37,Y$6),'Курсы'!$H$2:$L$1980,if($G37="USD",2,if($G37="EUR",3,if($G37="YEN",4,5))))*$H37*$C37,0)</f>
        <v>219821.8776</v>
      </c>
      <c r="Z37" s="7">
        <f>if(Z$6&lt;=$B37,vlookup(EDATE($D37,Z$6),'Курсы'!$H$2:$L$1980,if($G37="USD",2,if($G37="EUR",3,if($G37="YEN",4,5))))*$H37*$C37,0)</f>
        <v>225964.9664</v>
      </c>
      <c r="AA37" s="7">
        <f>if(AA$6&lt;=$B37,vlookup(EDATE($D37,AA$6),'Курсы'!$H$2:$L$1980,if($G37="USD",2,if($G37="EUR",3,if($G37="YEN",4,5))))*$H37*$C37,0)</f>
        <v>234796.64</v>
      </c>
      <c r="AB37" s="7">
        <f>if(AB$6&lt;=$B37,vlookup(EDATE($D37,AB$6),'Курсы'!$H$2:$L$1980,if($G37="USD",2,if($G37="EUR",3,if($G37="YEN",4,5))))*$H37*$C37,0)</f>
        <v>231834.9839</v>
      </c>
      <c r="AC37" s="7">
        <f>if(AC$6&lt;=$B37,vlookup(EDATE($D37,AC$6),'Курсы'!$H$2:$L$1980,if($G37="USD",2,if($G37="EUR",3,if($G37="YEN",4,5))))*$H37*$C37,0)</f>
        <v>229069.7565</v>
      </c>
      <c r="AD37" s="7">
        <f>if(AD$6&lt;=$B37,vlookup(EDATE($D37,AD$6),'Курсы'!$H$2:$L$1980,if($G37="USD",2,if($G37="EUR",3,if($G37="YEN",4,5))))*$H37*$C37,0)</f>
        <v>230418.3632</v>
      </c>
      <c r="AE37" s="7">
        <f>if(AE$6&lt;=$B37,vlookup(EDATE($D37,AE$6),'Курсы'!$H$2:$L$1980,if($G37="USD",2,if($G37="EUR",3,if($G37="YEN",4,5))))*$H37*$C37,0)</f>
        <v>228113.4994</v>
      </c>
      <c r="AF37" s="7">
        <f>if(AF$6&lt;=$B37,vlookup(EDATE($D37,AF$6),'Курсы'!$H$2:$L$1980,if($G37="USD",2,if($G37="EUR",3,if($G37="YEN",4,5))))*$H37*$C37,0)</f>
        <v>225698.4935</v>
      </c>
      <c r="AG37" s="7">
        <f>if(AG$6&lt;=$B37,vlookup(EDATE($D37,AG$6),'Курсы'!$H$2:$L$1980,if($G37="USD",2,if($G37="EUR",3,if($G37="YEN",4,5))))*$H37*$C37,0)</f>
        <v>228867.4909</v>
      </c>
      <c r="AH37" s="7">
        <f>if(AH$6&lt;=$B37,vlookup(EDATE($D37,AH$6),'Курсы'!$H$2:$L$1980,if($G37="USD",2,if($G37="EUR",3,if($G37="YEN",4,5))))*$H37*$C37,0)</f>
        <v>227590.1974</v>
      </c>
      <c r="AI37" s="7">
        <f>if(AI$6&lt;=$B37,vlookup(EDATE($D37,AI$6),'Курсы'!$H$2:$L$1980,if($G37="USD",2,if($G37="EUR",3,if($G37="YEN",4,5))))*$H37*$C37,0)</f>
        <v>225244.4744</v>
      </c>
      <c r="AJ37" s="7">
        <f>if(AJ$6&lt;=$B37,vlookup(EDATE($D37,AJ$6),'Курсы'!$H$2:$L$1980,if($G37="USD",2,if($G37="EUR",3,if($G37="YEN",4,5))))*$H37*$C37,0)</f>
        <v>220800.4677</v>
      </c>
      <c r="AK37" s="7">
        <f>if(AK$6&lt;=$B37,vlookup(EDATE($D37,AK$6),'Курсы'!$H$2:$L$1980,if($G37="USD",2,if($G37="EUR",3,if($G37="YEN",4,5))))*$H37*$C37,0)</f>
        <v>219426.7364</v>
      </c>
      <c r="AL37" s="7">
        <f>if(AL$6&lt;=$B37,vlookup(EDATE($D37,AL$6),'Курсы'!$H$2:$L$1980,if($G37="USD",2,if($G37="EUR",3,if($G37="YEN",4,5))))*$H37*$C37,0)</f>
        <v>217090.2606</v>
      </c>
      <c r="AM37" s="7">
        <f>if(AM$6&lt;=$B37,vlookup(EDATE($D37,AM$6),'Курсы'!$H$2:$L$1980,if($G37="USD",2,if($G37="EUR",3,if($G37="YEN",4,5))))*$H37*$C37,0)</f>
        <v>0</v>
      </c>
      <c r="AN37" s="7">
        <f>if(AN$6&lt;=$B37,vlookup(EDATE($D37,AN$6),'Курсы'!$H$2:$L$1980,if($G37="USD",2,if($G37="EUR",3,if($G37="YEN",4,5))))*$H37*$C37,0)</f>
        <v>0</v>
      </c>
      <c r="AO37" s="7">
        <f>if(AO$6&lt;=$B37,vlookup(EDATE($D37,AO$6),'Курсы'!$H$2:$L$1980,if($G37="USD",2,if($G37="EUR",3,if($G37="YEN",4,5))))*$H37*$C37,0)</f>
        <v>0</v>
      </c>
      <c r="AP37" s="7">
        <f>if(AP$6&lt;=$B37,vlookup(EDATE($D37,AP$6),'Курсы'!$H$2:$L$1980,if($G37="USD",2,if($G37="EUR",3,if($G37="YEN",4,5))))*$H37*$C37,0)</f>
        <v>0</v>
      </c>
      <c r="AQ37" s="7">
        <f>if(AQ$6&lt;=$B37,vlookup(EDATE($D37,AQ$6),'Курсы'!$H$2:$L$1980,if($G37="USD",2,if($G37="EUR",3,if($G37="YEN",4,5))))*$H37*$C37,0)</f>
        <v>0</v>
      </c>
      <c r="AR37" s="19">
        <f>if(AR$6&lt;=$B37,vlookup(EDATE($D37,AR$6),'Курсы'!$H$2:$L$1980,if($G37="USD",2,if($G37="EUR",3,if($G37="YEN",4,5))))*$H37*$C37,0)</f>
        <v>0</v>
      </c>
      <c r="AS37" s="7">
        <f t="shared" si="2"/>
        <v>6173351.858</v>
      </c>
    </row>
    <row r="38" ht="15.75" customHeight="1">
      <c r="A38" s="15">
        <v>225.0</v>
      </c>
      <c r="B38" s="16">
        <v>27.0</v>
      </c>
      <c r="C38" s="16">
        <v>0.0225124224731147</v>
      </c>
      <c r="D38" s="17">
        <v>43538.0</v>
      </c>
      <c r="E38" s="17">
        <f t="shared" si="1"/>
        <v>44361</v>
      </c>
      <c r="F38" s="16" t="s">
        <v>19</v>
      </c>
      <c r="G38" s="16" t="s">
        <v>4</v>
      </c>
      <c r="H38" s="18">
        <v>250000.0</v>
      </c>
      <c r="I38" s="7">
        <f>if(I$6&lt;=$B38,vlookup(EDATE($D38,I$6),'Курсы'!$H$2:$L$1980,if($G38="USD",2,if($G38="EUR",3,if($G38="YEN",4,5))))*$H38*$C38,0)</f>
        <v>363109.053</v>
      </c>
      <c r="J38" s="7">
        <f>if(J$6&lt;=$B38,vlookup(EDATE($D38,J$6),'Курсы'!$H$2:$L$1980,if($G38="USD",2,if($G38="EUR",3,if($G38="YEN",4,5))))*$H38*$C38,0)</f>
        <v>368473.7633</v>
      </c>
      <c r="K38" s="7">
        <f>if(K$6&lt;=$B38,vlookup(EDATE($D38,K$6),'Курсы'!$H$2:$L$1980,if($G38="USD",2,if($G38="EUR",3,if($G38="YEN",4,5))))*$H38*$C38,0)</f>
        <v>363752.3455</v>
      </c>
      <c r="L38" s="7">
        <f>if(L$6&lt;=$B38,vlookup(EDATE($D38,L$6),'Курсы'!$H$2:$L$1980,if($G38="USD",2,if($G38="EUR",3,if($G38="YEN",4,5))))*$H38*$C38,0)</f>
        <v>354685.4673</v>
      </c>
      <c r="M38" s="7">
        <f>if(M$6&lt;=$B38,vlookup(EDATE($D38,M$6),'Курсы'!$H$2:$L$1980,if($G38="USD",2,if($G38="EUR",3,if($G38="YEN",4,5))))*$H38*$C38,0)</f>
        <v>369213.2963</v>
      </c>
      <c r="N38" s="7">
        <f>if(N$6&lt;=$B38,vlookup(EDATE($D38,N$6),'Курсы'!$H$2:$L$1980,if($G38="USD",2,if($G38="EUR",3,if($G38="YEN",4,5))))*$H38*$C38,0)</f>
        <v>362850.1601</v>
      </c>
      <c r="O38" s="7">
        <f>if(O$6&lt;=$B38,vlookup(EDATE($D38,O$6),'Курсы'!$H$2:$L$1980,if($G38="USD",2,if($G38="EUR",3,if($G38="YEN",4,5))))*$H38*$C38,0)</f>
        <v>361457.7668</v>
      </c>
      <c r="P38" s="7">
        <f>if(P$6&lt;=$B38,vlookup(EDATE($D38,P$6),'Курсы'!$H$2:$L$1980,if($G38="USD",2,if($G38="EUR",3,if($G38="YEN",4,5))))*$H38*$C38,0)</f>
        <v>361329.446</v>
      </c>
      <c r="Q38" s="7">
        <f>if(Q$6&lt;=$B38,vlookup(EDATE($D38,Q$6),'Курсы'!$H$2:$L$1980,if($G38="USD",2,if($G38="EUR",3,if($G38="YEN",4,5))))*$H38*$C38,0)</f>
        <v>352062.7701</v>
      </c>
      <c r="R38" s="7">
        <f>if(R$6&lt;=$B38,vlookup(EDATE($D38,R$6),'Курсы'!$H$2:$L$1980,if($G38="USD",2,if($G38="EUR",3,if($G38="YEN",4,5))))*$H38*$C38,0)</f>
        <v>343018.4044</v>
      </c>
      <c r="S38" s="7">
        <f>if(S$6&lt;=$B38,vlookup(EDATE($D38,S$6),'Курсы'!$H$2:$L$1980,if($G38="USD",2,if($G38="EUR",3,if($G38="YEN",4,5))))*$H38*$C38,0)</f>
        <v>357956.5223</v>
      </c>
      <c r="T38" s="7">
        <f>if(T$6&lt;=$B38,vlookup(EDATE($D38,T$6),'Курсы'!$H$2:$L$1980,if($G38="USD",2,if($G38="EUR",3,if($G38="YEN",4,5))))*$H38*$C38,0)</f>
        <v>411910.9196</v>
      </c>
      <c r="U38" s="7">
        <f>if(U$6&lt;=$B38,vlookup(EDATE($D38,U$6),'Курсы'!$H$2:$L$1980,if($G38="USD",2,if($G38="EUR",3,if($G38="YEN",4,5))))*$H38*$C38,0)</f>
        <v>413803.6515</v>
      </c>
      <c r="V38" s="7">
        <f>if(V$6&lt;=$B38,vlookup(EDATE($D38,V$6),'Курсы'!$H$2:$L$1980,if($G38="USD",2,if($G38="EUR",3,if($G38="YEN",4,5))))*$H38*$C38,0)</f>
        <v>414126.7048</v>
      </c>
      <c r="W38" s="7">
        <f>if(W$6&lt;=$B38,vlookup(EDATE($D38,W$6),'Курсы'!$H$2:$L$1980,if($G38="USD",2,if($G38="EUR",3,if($G38="YEN",4,5))))*$H38*$C38,0)</f>
        <v>389025.3537</v>
      </c>
      <c r="X38" s="7">
        <f>if(X$6&lt;=$B38,vlookup(EDATE($D38,X$6),'Курсы'!$H$2:$L$1980,if($G38="USD",2,if($G38="EUR",3,if($G38="YEN",4,5))))*$H38*$C38,0)</f>
        <v>398176.6535</v>
      </c>
      <c r="Y38" s="7">
        <f>if(Y$6&lt;=$B38,vlookup(EDATE($D38,Y$6),'Курсы'!$H$2:$L$1980,if($G38="USD",2,if($G38="EUR",3,if($G38="YEN",4,5))))*$H38*$C38,0)</f>
        <v>414266.2818</v>
      </c>
      <c r="Z38" s="7">
        <f>if(Z$6&lt;=$B38,vlookup(EDATE($D38,Z$6),'Курсы'!$H$2:$L$1980,if($G38="USD",2,if($G38="EUR",3,if($G38="YEN",4,5))))*$H38*$C38,0)</f>
        <v>421486.5785</v>
      </c>
      <c r="AA38" s="7">
        <f>if(AA$6&lt;=$B38,vlookup(EDATE($D38,AA$6),'Курсы'!$H$2:$L$1980,if($G38="USD",2,if($G38="EUR",3,if($G38="YEN",4,5))))*$H38*$C38,0)</f>
        <v>434970.9568</v>
      </c>
      <c r="AB38" s="7">
        <f>if(AB$6&lt;=$B38,vlookup(EDATE($D38,AB$6),'Курсы'!$H$2:$L$1980,if($G38="USD",2,if($G38="EUR",3,if($G38="YEN",4,5))))*$H38*$C38,0)</f>
        <v>435200.0207</v>
      </c>
      <c r="AC38" s="7">
        <f>if(AC$6&lt;=$B38,vlookup(EDATE($D38,AC$6),'Курсы'!$H$2:$L$1980,if($G38="USD",2,if($G38="EUR",3,if($G38="YEN",4,5))))*$H38*$C38,0)</f>
        <v>411524.2688</v>
      </c>
      <c r="AD38" s="7">
        <f>if(AD$6&lt;=$B38,vlookup(EDATE($D38,AD$6),'Курсы'!$H$2:$L$1980,if($G38="USD",2,if($G38="EUR",3,if($G38="YEN",4,5))))*$H38*$C38,0)</f>
        <v>413814.3449</v>
      </c>
      <c r="AE38" s="7">
        <f>if(AE$6&lt;=$B38,vlookup(EDATE($D38,AE$6),'Курсы'!$H$2:$L$1980,if($G38="USD",2,if($G38="EUR",3,if($G38="YEN",4,5))))*$H38*$C38,0)</f>
        <v>416129.7476</v>
      </c>
      <c r="AF38" s="7">
        <f>if(AF$6&lt;=$B38,vlookup(EDATE($D38,AF$6),'Курсы'!$H$2:$L$1980,if($G38="USD",2,if($G38="EUR",3,if($G38="YEN",4,5))))*$H38*$C38,0)</f>
        <v>413711.3506</v>
      </c>
      <c r="AG38" s="7">
        <f>if(AG$6&lt;=$B38,vlookup(EDATE($D38,AG$6),'Курсы'!$H$2:$L$1980,if($G38="USD",2,if($G38="EUR",3,if($G38="YEN",4,5))))*$H38*$C38,0)</f>
        <v>434790.8574</v>
      </c>
      <c r="AH38" s="7">
        <f>if(AH$6&lt;=$B38,vlookup(EDATE($D38,AH$6),'Курсы'!$H$2:$L$1980,if($G38="USD",2,if($G38="EUR",3,if($G38="YEN",4,5))))*$H38*$C38,0)</f>
        <v>418486.7982</v>
      </c>
      <c r="AI38" s="7">
        <f>if(AI$6&lt;=$B38,vlookup(EDATE($D38,AI$6),'Курсы'!$H$2:$L$1980,if($G38="USD",2,if($G38="EUR",3,if($G38="YEN",4,5))))*$H38*$C38,0)</f>
        <v>403420.9223</v>
      </c>
      <c r="AJ38" s="7">
        <f>if(AJ$6&lt;=$B38,vlookup(EDATE($D38,AJ$6),'Курсы'!$H$2:$L$1980,if($G38="USD",2,if($G38="EUR",3,if($G38="YEN",4,5))))*$H38*$C38,0)</f>
        <v>0</v>
      </c>
      <c r="AK38" s="7">
        <f>if(AK$6&lt;=$B38,vlookup(EDATE($D38,AK$6),'Курсы'!$H$2:$L$1980,if($G38="USD",2,if($G38="EUR",3,if($G38="YEN",4,5))))*$H38*$C38,0)</f>
        <v>0</v>
      </c>
      <c r="AL38" s="7">
        <f>if(AL$6&lt;=$B38,vlookup(EDATE($D38,AL$6),'Курсы'!$H$2:$L$1980,if($G38="USD",2,if($G38="EUR",3,if($G38="YEN",4,5))))*$H38*$C38,0)</f>
        <v>0</v>
      </c>
      <c r="AM38" s="7">
        <f>if(AM$6&lt;=$B38,vlookup(EDATE($D38,AM$6),'Курсы'!$H$2:$L$1980,if($G38="USD",2,if($G38="EUR",3,if($G38="YEN",4,5))))*$H38*$C38,0)</f>
        <v>0</v>
      </c>
      <c r="AN38" s="7">
        <f>if(AN$6&lt;=$B38,vlookup(EDATE($D38,AN$6),'Курсы'!$H$2:$L$1980,if($G38="USD",2,if($G38="EUR",3,if($G38="YEN",4,5))))*$H38*$C38,0)</f>
        <v>0</v>
      </c>
      <c r="AO38" s="7">
        <f>if(AO$6&lt;=$B38,vlookup(EDATE($D38,AO$6),'Курсы'!$H$2:$L$1980,if($G38="USD",2,if($G38="EUR",3,if($G38="YEN",4,5))))*$H38*$C38,0)</f>
        <v>0</v>
      </c>
      <c r="AP38" s="7">
        <f>if(AP$6&lt;=$B38,vlookup(EDATE($D38,AP$6),'Курсы'!$H$2:$L$1980,if($G38="USD",2,if($G38="EUR",3,if($G38="YEN",4,5))))*$H38*$C38,0)</f>
        <v>0</v>
      </c>
      <c r="AQ38" s="7">
        <f>if(AQ$6&lt;=$B38,vlookup(EDATE($D38,AQ$6),'Курсы'!$H$2:$L$1980,if($G38="USD",2,if($G38="EUR",3,if($G38="YEN",4,5))))*$H38*$C38,0)</f>
        <v>0</v>
      </c>
      <c r="AR38" s="19">
        <f>if(AR$6&lt;=$B38,vlookup(EDATE($D38,AR$6),'Курсы'!$H$2:$L$1980,if($G38="USD",2,if($G38="EUR",3,if($G38="YEN",4,5))))*$H38*$C38,0)</f>
        <v>0</v>
      </c>
      <c r="AS38" s="7">
        <f t="shared" si="2"/>
        <v>10602754.41</v>
      </c>
    </row>
    <row r="39" ht="15.75" customHeight="1">
      <c r="A39" s="15">
        <v>115.0</v>
      </c>
      <c r="B39" s="16">
        <v>17.0</v>
      </c>
      <c r="C39" s="16">
        <v>0.0178792315450899</v>
      </c>
      <c r="D39" s="17">
        <v>43540.0</v>
      </c>
      <c r="E39" s="17">
        <f t="shared" si="1"/>
        <v>44059</v>
      </c>
      <c r="F39" s="16" t="s">
        <v>19</v>
      </c>
      <c r="G39" s="16" t="s">
        <v>5</v>
      </c>
      <c r="H39" s="18">
        <v>75000.0</v>
      </c>
      <c r="I39" s="7">
        <f>if(I$6&lt;=$B39,vlookup(EDATE($D39,I$6),'Курсы'!$H$2:$L$1980,if($G39="USD",2,if($G39="EUR",3,if($G39="YEN",4,5))))*$H39*$C39,0)</f>
        <v>97488.9237</v>
      </c>
      <c r="J39" s="7">
        <f>if(J$6&lt;=$B39,vlookup(EDATE($D39,J$6),'Курсы'!$H$2:$L$1980,if($G39="USD",2,if($G39="EUR",3,if($G39="YEN",4,5))))*$H39*$C39,0)</f>
        <v>97471.89373</v>
      </c>
      <c r="K39" s="7">
        <f>if(K$6&lt;=$B39,vlookup(EDATE($D39,K$6),'Курсы'!$H$2:$L$1980,if($G39="USD",2,if($G39="EUR",3,if($G39="YEN",4,5))))*$H39*$C39,0)</f>
        <v>97485.57134</v>
      </c>
      <c r="L39" s="7">
        <f>if(L$6&lt;=$B39,vlookup(EDATE($D39,L$6),'Курсы'!$H$2:$L$1980,if($G39="USD",2,if($G39="EUR",3,if($G39="YEN",4,5))))*$H39*$C39,0)</f>
        <v>95015.6896</v>
      </c>
      <c r="M39" s="7">
        <f>if(M$6&lt;=$B39,vlookup(EDATE($D39,M$6),'Курсы'!$H$2:$L$1980,if($G39="USD",2,if($G39="EUR",3,if($G39="YEN",4,5))))*$H39*$C39,0)</f>
        <v>98498.92149</v>
      </c>
      <c r="N39" s="7">
        <f>if(N$6&lt;=$B39,vlookup(EDATE($D39,N$6),'Курсы'!$H$2:$L$1980,if($G39="USD",2,if($G39="EUR",3,if($G39="YEN",4,5))))*$H39*$C39,0)</f>
        <v>95918.54609</v>
      </c>
      <c r="O39" s="7">
        <f>if(O$6&lt;=$B39,vlookup(EDATE($D39,O$6),'Курсы'!$H$2:$L$1980,if($G39="USD",2,if($G39="EUR",3,if($G39="YEN",4,5))))*$H39*$C39,0)</f>
        <v>95002.14608</v>
      </c>
      <c r="P39" s="7">
        <f>if(P$6&lt;=$B39,vlookup(EDATE($D39,P$6),'Курсы'!$H$2:$L$1980,if($G39="USD",2,if($G39="EUR",3,if($G39="YEN",4,5))))*$H39*$C39,0)</f>
        <v>94417.22702</v>
      </c>
      <c r="Q39" s="7">
        <f>if(Q$6&lt;=$B39,vlookup(EDATE($D39,Q$6),'Курсы'!$H$2:$L$1980,if($G39="USD",2,if($G39="EUR",3,if($G39="YEN",4,5))))*$H39*$C39,0)</f>
        <v>93679.30643</v>
      </c>
      <c r="R39" s="7">
        <f>if(R$6&lt;=$B39,vlookup(EDATE($D39,R$6),'Курсы'!$H$2:$L$1980,if($G39="USD",2,if($G39="EUR",3,if($G39="YEN",4,5))))*$H39*$C39,0)</f>
        <v>91686.53198</v>
      </c>
      <c r="S39" s="7">
        <f>if(S$6&lt;=$B39,vlookup(EDATE($D39,S$6),'Курсы'!$H$2:$L$1980,if($G39="USD",2,if($G39="EUR",3,if($G39="YEN",4,5))))*$H39*$C39,0)</f>
        <v>92217.94744</v>
      </c>
      <c r="T39" s="7">
        <f>if(T$6&lt;=$B39,vlookup(EDATE($D39,T$6),'Курсы'!$H$2:$L$1980,if($G39="USD",2,if($G39="EUR",3,if($G39="YEN",4,5))))*$H39*$C39,0)</f>
        <v>109770.883</v>
      </c>
      <c r="U39" s="7">
        <f>if(U$6&lt;=$B39,vlookup(EDATE($D39,U$6),'Курсы'!$H$2:$L$1980,if($G39="USD",2,if($G39="EUR",3,if($G39="YEN",4,5))))*$H39*$C39,0)</f>
        <v>108177.9776</v>
      </c>
      <c r="V39" s="7">
        <f>if(V$6&lt;=$B39,vlookup(EDATE($D39,V$6),'Курсы'!$H$2:$L$1980,if($G39="USD",2,if($G39="EUR",3,if($G39="YEN",4,5))))*$H39*$C39,0)</f>
        <v>106105.9534</v>
      </c>
      <c r="W39" s="7">
        <f>if(W$6&lt;=$B39,vlookup(EDATE($D39,W$6),'Курсы'!$H$2:$L$1980,if($G39="USD",2,if($G39="EUR",3,if($G39="YEN",4,5))))*$H39*$C39,0)</f>
        <v>106129.0176</v>
      </c>
      <c r="X39" s="7">
        <f>if(X$6&lt;=$B39,vlookup(EDATE($D39,X$6),'Курсы'!$H$2:$L$1980,if($G39="USD",2,if($G39="EUR",3,if($G39="YEN",4,5))))*$H39*$C39,0)</f>
        <v>108400.7081</v>
      </c>
      <c r="Y39" s="7">
        <f>if(Y$6&lt;=$B39,vlookup(EDATE($D39,Y$6),'Курсы'!$H$2:$L$1980,if($G39="USD",2,if($G39="EUR",3,if($G39="YEN",4,5))))*$H39*$C39,0)</f>
        <v>115869.7571</v>
      </c>
      <c r="Z39" s="7">
        <f>if(Z$6&lt;=$B39,vlookup(EDATE($D39,Z$6),'Курсы'!$H$2:$L$1980,if($G39="USD",2,if($G39="EUR",3,if($G39="YEN",4,5))))*$H39*$C39,0)</f>
        <v>0</v>
      </c>
      <c r="AA39" s="7">
        <f>if(AA$6&lt;=$B39,vlookup(EDATE($D39,AA$6),'Курсы'!$H$2:$L$1980,if($G39="USD",2,if($G39="EUR",3,if($G39="YEN",4,5))))*$H39*$C39,0)</f>
        <v>0</v>
      </c>
      <c r="AB39" s="7">
        <f>if(AB$6&lt;=$B39,vlookup(EDATE($D39,AB$6),'Курсы'!$H$2:$L$1980,if($G39="USD",2,if($G39="EUR",3,if($G39="YEN",4,5))))*$H39*$C39,0)</f>
        <v>0</v>
      </c>
      <c r="AC39" s="7">
        <f>if(AC$6&lt;=$B39,vlookup(EDATE($D39,AC$6),'Курсы'!$H$2:$L$1980,if($G39="USD",2,if($G39="EUR",3,if($G39="YEN",4,5))))*$H39*$C39,0)</f>
        <v>0</v>
      </c>
      <c r="AD39" s="7">
        <f>if(AD$6&lt;=$B39,vlookup(EDATE($D39,AD$6),'Курсы'!$H$2:$L$1980,if($G39="USD",2,if($G39="EUR",3,if($G39="YEN",4,5))))*$H39*$C39,0)</f>
        <v>0</v>
      </c>
      <c r="AE39" s="7">
        <f>if(AE$6&lt;=$B39,vlookup(EDATE($D39,AE$6),'Курсы'!$H$2:$L$1980,if($G39="USD",2,if($G39="EUR",3,if($G39="YEN",4,5))))*$H39*$C39,0)</f>
        <v>0</v>
      </c>
      <c r="AF39" s="7">
        <f>if(AF$6&lt;=$B39,vlookup(EDATE($D39,AF$6),'Курсы'!$H$2:$L$1980,if($G39="USD",2,if($G39="EUR",3,if($G39="YEN",4,5))))*$H39*$C39,0)</f>
        <v>0</v>
      </c>
      <c r="AG39" s="7">
        <f>if(AG$6&lt;=$B39,vlookup(EDATE($D39,AG$6),'Курсы'!$H$2:$L$1980,if($G39="USD",2,if($G39="EUR",3,if($G39="YEN",4,5))))*$H39*$C39,0)</f>
        <v>0</v>
      </c>
      <c r="AH39" s="7">
        <f>if(AH$6&lt;=$B39,vlookup(EDATE($D39,AH$6),'Курсы'!$H$2:$L$1980,if($G39="USD",2,if($G39="EUR",3,if($G39="YEN",4,5))))*$H39*$C39,0)</f>
        <v>0</v>
      </c>
      <c r="AI39" s="7">
        <f>if(AI$6&lt;=$B39,vlookup(EDATE($D39,AI$6),'Курсы'!$H$2:$L$1980,if($G39="USD",2,if($G39="EUR",3,if($G39="YEN",4,5))))*$H39*$C39,0)</f>
        <v>0</v>
      </c>
      <c r="AJ39" s="7">
        <f>if(AJ$6&lt;=$B39,vlookup(EDATE($D39,AJ$6),'Курсы'!$H$2:$L$1980,if($G39="USD",2,if($G39="EUR",3,if($G39="YEN",4,5))))*$H39*$C39,0)</f>
        <v>0</v>
      </c>
      <c r="AK39" s="7">
        <f>if(AK$6&lt;=$B39,vlookup(EDATE($D39,AK$6),'Курсы'!$H$2:$L$1980,if($G39="USD",2,if($G39="EUR",3,if($G39="YEN",4,5))))*$H39*$C39,0)</f>
        <v>0</v>
      </c>
      <c r="AL39" s="7">
        <f>if(AL$6&lt;=$B39,vlookup(EDATE($D39,AL$6),'Курсы'!$H$2:$L$1980,if($G39="USD",2,if($G39="EUR",3,if($G39="YEN",4,5))))*$H39*$C39,0)</f>
        <v>0</v>
      </c>
      <c r="AM39" s="7">
        <f>if(AM$6&lt;=$B39,vlookup(EDATE($D39,AM$6),'Курсы'!$H$2:$L$1980,if($G39="USD",2,if($G39="EUR",3,if($G39="YEN",4,5))))*$H39*$C39,0)</f>
        <v>0</v>
      </c>
      <c r="AN39" s="7">
        <f>if(AN$6&lt;=$B39,vlookup(EDATE($D39,AN$6),'Курсы'!$H$2:$L$1980,if($G39="USD",2,if($G39="EUR",3,if($G39="YEN",4,5))))*$H39*$C39,0)</f>
        <v>0</v>
      </c>
      <c r="AO39" s="7">
        <f>if(AO$6&lt;=$B39,vlookup(EDATE($D39,AO$6),'Курсы'!$H$2:$L$1980,if($G39="USD",2,if($G39="EUR",3,if($G39="YEN",4,5))))*$H39*$C39,0)</f>
        <v>0</v>
      </c>
      <c r="AP39" s="7">
        <f>if(AP$6&lt;=$B39,vlookup(EDATE($D39,AP$6),'Курсы'!$H$2:$L$1980,if($G39="USD",2,if($G39="EUR",3,if($G39="YEN",4,5))))*$H39*$C39,0)</f>
        <v>0</v>
      </c>
      <c r="AQ39" s="7">
        <f>if(AQ$6&lt;=$B39,vlookup(EDATE($D39,AQ$6),'Курсы'!$H$2:$L$1980,if($G39="USD",2,if($G39="EUR",3,if($G39="YEN",4,5))))*$H39*$C39,0)</f>
        <v>0</v>
      </c>
      <c r="AR39" s="19">
        <f>if(AR$6&lt;=$B39,vlookup(EDATE($D39,AR$6),'Курсы'!$H$2:$L$1980,if($G39="USD",2,if($G39="EUR",3,if($G39="YEN",4,5))))*$H39*$C39,0)</f>
        <v>0</v>
      </c>
      <c r="AS39" s="7">
        <f t="shared" si="2"/>
        <v>1703337.002</v>
      </c>
    </row>
    <row r="40" ht="15.75" customHeight="1">
      <c r="A40" s="15">
        <v>344.0</v>
      </c>
      <c r="B40" s="16">
        <v>35.0</v>
      </c>
      <c r="C40" s="16">
        <v>0.0548813539036322</v>
      </c>
      <c r="D40" s="17">
        <v>43540.0</v>
      </c>
      <c r="E40" s="17">
        <f t="shared" si="1"/>
        <v>44608</v>
      </c>
      <c r="F40" s="16" t="s">
        <v>21</v>
      </c>
      <c r="G40" s="16" t="s">
        <v>5</v>
      </c>
      <c r="H40" s="18">
        <v>500000.0</v>
      </c>
      <c r="I40" s="7">
        <f>if(I$6&lt;=$B40,vlookup(EDATE($D40,I$6),'Курсы'!$H$2:$L$1980,if($G40="USD",2,if($G40="EUR",3,if($G40="YEN",4,5))))*$H40*$C40,0)</f>
        <v>1994986.608</v>
      </c>
      <c r="J40" s="7">
        <f>if(J$6&lt;=$B40,vlookup(EDATE($D40,J$6),'Курсы'!$H$2:$L$1980,if($G40="USD",2,if($G40="EUR",3,if($G40="YEN",4,5))))*$H40*$C40,0)</f>
        <v>1994638.111</v>
      </c>
      <c r="K40" s="7">
        <f>if(K$6&lt;=$B40,vlookup(EDATE($D40,K$6),'Курсы'!$H$2:$L$1980,if($G40="USD",2,if($G40="EUR",3,if($G40="YEN",4,5))))*$H40*$C40,0)</f>
        <v>1994918.006</v>
      </c>
      <c r="L40" s="7">
        <f>if(L$6&lt;=$B40,vlookup(EDATE($D40,L$6),'Курсы'!$H$2:$L$1980,if($G40="USD",2,if($G40="EUR",3,if($G40="YEN",4,5))))*$H40*$C40,0)</f>
        <v>1944375.023</v>
      </c>
      <c r="M40" s="7">
        <f>if(M$6&lt;=$B40,vlookup(EDATE($D40,M$6),'Курсы'!$H$2:$L$1980,if($G40="USD",2,if($G40="EUR",3,if($G40="YEN",4,5))))*$H40*$C40,0)</f>
        <v>2015654.925</v>
      </c>
      <c r="N40" s="7">
        <f>if(N$6&lt;=$B40,vlookup(EDATE($D40,N$6),'Курсы'!$H$2:$L$1980,if($G40="USD",2,if($G40="EUR",3,if($G40="YEN",4,5))))*$H40*$C40,0)</f>
        <v>1962850.831</v>
      </c>
      <c r="O40" s="7">
        <f>if(O$6&lt;=$B40,vlookup(EDATE($D40,O$6),'Курсы'!$H$2:$L$1980,if($G40="USD",2,if($G40="EUR",3,if($G40="YEN",4,5))))*$H40*$C40,0)</f>
        <v>1944097.872</v>
      </c>
      <c r="P40" s="7">
        <f>if(P$6&lt;=$B40,vlookup(EDATE($D40,P$6),'Курсы'!$H$2:$L$1980,if($G40="USD",2,if($G40="EUR",3,if($G40="YEN",4,5))))*$H40*$C40,0)</f>
        <v>1932128.249</v>
      </c>
      <c r="Q40" s="7">
        <f>if(Q$6&lt;=$B40,vlookup(EDATE($D40,Q$6),'Курсы'!$H$2:$L$1980,if($G40="USD",2,if($G40="EUR",3,if($G40="YEN",4,5))))*$H40*$C40,0)</f>
        <v>1917027.644</v>
      </c>
      <c r="R40" s="7">
        <f>if(R$6&lt;=$B40,vlookup(EDATE($D40,R$6),'Курсы'!$H$2:$L$1980,if($G40="USD",2,if($G40="EUR",3,if($G40="YEN",4,5))))*$H40*$C40,0)</f>
        <v>1876248.054</v>
      </c>
      <c r="S40" s="7">
        <f>if(S$6&lt;=$B40,vlookup(EDATE($D40,S$6),'Курсы'!$H$2:$L$1980,if($G40="USD",2,if($G40="EUR",3,if($G40="YEN",4,5))))*$H40*$C40,0)</f>
        <v>1887122.795</v>
      </c>
      <c r="T40" s="7">
        <f>if(T$6&lt;=$B40,vlookup(EDATE($D40,T$6),'Курсы'!$H$2:$L$1980,if($G40="USD",2,if($G40="EUR",3,if($G40="YEN",4,5))))*$H40*$C40,0)</f>
        <v>2246321.256</v>
      </c>
      <c r="U40" s="7">
        <f>if(U$6&lt;=$B40,vlookup(EDATE($D40,U$6),'Курсы'!$H$2:$L$1980,if($G40="USD",2,if($G40="EUR",3,if($G40="YEN",4,5))))*$H40*$C40,0)</f>
        <v>2213724.476</v>
      </c>
      <c r="V40" s="7">
        <f>if(V$6&lt;=$B40,vlookup(EDATE($D40,V$6),'Курсы'!$H$2:$L$1980,if($G40="USD",2,if($G40="EUR",3,if($G40="YEN",4,5))))*$H40*$C40,0)</f>
        <v>2171323.142</v>
      </c>
      <c r="W40" s="7">
        <f>if(W$6&lt;=$B40,vlookup(EDATE($D40,W$6),'Курсы'!$H$2:$L$1980,if($G40="USD",2,if($G40="EUR",3,if($G40="YEN",4,5))))*$H40*$C40,0)</f>
        <v>2171795.121</v>
      </c>
      <c r="X40" s="7">
        <f>if(X$6&lt;=$B40,vlookup(EDATE($D40,X$6),'Курсы'!$H$2:$L$1980,if($G40="USD",2,if($G40="EUR",3,if($G40="YEN",4,5))))*$H40*$C40,0)</f>
        <v>2218282.372</v>
      </c>
      <c r="Y40" s="7">
        <f>if(Y$6&lt;=$B40,vlookup(EDATE($D40,Y$6),'Курсы'!$H$2:$L$1980,if($G40="USD",2,if($G40="EUR",3,if($G40="YEN",4,5))))*$H40*$C40,0)</f>
        <v>2371126.943</v>
      </c>
      <c r="Z40" s="7">
        <f>if(Z$6&lt;=$B40,vlookup(EDATE($D40,Z$6),'Курсы'!$H$2:$L$1980,if($G40="USD",2,if($G40="EUR",3,if($G40="YEN",4,5))))*$H40*$C40,0)</f>
        <v>2452137.309</v>
      </c>
      <c r="AA40" s="7">
        <f>if(AA$6&lt;=$B40,vlookup(EDATE($D40,AA$6),'Курсы'!$H$2:$L$1980,if($G40="USD",2,if($G40="EUR",3,if($G40="YEN",4,5))))*$H40*$C40,0)</f>
        <v>2509565.158</v>
      </c>
      <c r="AB40" s="7">
        <f>if(AB$6&lt;=$B40,vlookup(EDATE($D40,AB$6),'Курсы'!$H$2:$L$1980,if($G40="USD",2,if($G40="EUR",3,if($G40="YEN",4,5))))*$H40*$C40,0)</f>
        <v>2505942.989</v>
      </c>
      <c r="AC40" s="7">
        <f>if(AC$6&lt;=$B40,vlookup(EDATE($D40,AC$6),'Курсы'!$H$2:$L$1980,if($G40="USD",2,if($G40="EUR",3,if($G40="YEN",4,5))))*$H40*$C40,0)</f>
        <v>2447285.798</v>
      </c>
      <c r="AD40" s="7">
        <f>if(AD$6&lt;=$B40,vlookup(EDATE($D40,AD$6),'Курсы'!$H$2:$L$1980,if($G40="USD",2,if($G40="EUR",3,if($G40="YEN",4,5))))*$H40*$C40,0)</f>
        <v>2449206.645</v>
      </c>
      <c r="AE40" s="7">
        <f>if(AE$6&lt;=$B40,vlookup(EDATE($D40,AE$6),'Курсы'!$H$2:$L$1980,if($G40="USD",2,if($G40="EUR",3,if($G40="YEN",4,5))))*$H40*$C40,0)</f>
        <v>2441545.208</v>
      </c>
      <c r="AF40" s="7">
        <f>if(AF$6&lt;=$B40,vlookup(EDATE($D40,AF$6),'Курсы'!$H$2:$L$1980,if($G40="USD",2,if($G40="EUR",3,if($G40="YEN",4,5))))*$H40*$C40,0)</f>
        <v>2396965.084</v>
      </c>
      <c r="AG40" s="7">
        <f>if(AG$6&lt;=$B40,vlookup(EDATE($D40,AG$6),'Курсы'!$H$2:$L$1980,if($G40="USD",2,if($G40="EUR",3,if($G40="YEN",4,5))))*$H40*$C40,0)</f>
        <v>2530872.844</v>
      </c>
      <c r="AH40" s="7">
        <f>if(AH$6&lt;=$B40,vlookup(EDATE($D40,AH$6),'Курсы'!$H$2:$L$1980,if($G40="USD",2,if($G40="EUR",3,if($G40="YEN",4,5))))*$H40*$C40,0)</f>
        <v>2459367.928</v>
      </c>
      <c r="AI40" s="7">
        <f>if(AI$6&lt;=$B40,vlookup(EDATE($D40,AI$6),'Курсы'!$H$2:$L$1980,if($G40="USD",2,if($G40="EUR",3,if($G40="YEN",4,5))))*$H40*$C40,0)</f>
        <v>2393128.878</v>
      </c>
      <c r="AJ40" s="7">
        <f>if(AJ$6&lt;=$B40,vlookup(EDATE($D40,AJ$6),'Курсы'!$H$2:$L$1980,if($G40="USD",2,if($G40="EUR",3,if($G40="YEN",4,5))))*$H40*$C40,0)</f>
        <v>2410158.562</v>
      </c>
      <c r="AK40" s="7">
        <f>if(AK$6&lt;=$B40,vlookup(EDATE($D40,AK$6),'Курсы'!$H$2:$L$1980,if($G40="USD",2,if($G40="EUR",3,if($G40="YEN",4,5))))*$H40*$C40,0)</f>
        <v>2365921.446</v>
      </c>
      <c r="AL40" s="7">
        <f>if(AL$6&lt;=$B40,vlookup(EDATE($D40,AL$6),'Курсы'!$H$2:$L$1980,if($G40="USD",2,if($G40="EUR",3,if($G40="YEN",4,5))))*$H40*$C40,0)</f>
        <v>2348632.791</v>
      </c>
      <c r="AM40" s="7">
        <f>if(AM$6&lt;=$B40,vlookup(EDATE($D40,AM$6),'Курсы'!$H$2:$L$1980,if($G40="USD",2,if($G40="EUR",3,if($G40="YEN",4,5))))*$H40*$C40,0)</f>
        <v>2352939.32</v>
      </c>
      <c r="AN40" s="7">
        <f>if(AN$6&lt;=$B40,vlookup(EDATE($D40,AN$6),'Курсы'!$H$2:$L$1980,if($G40="USD",2,if($G40="EUR",3,if($G40="YEN",4,5))))*$H40*$C40,0)</f>
        <v>2357257.177</v>
      </c>
      <c r="AO40" s="7">
        <f>if(AO$6&lt;=$B40,vlookup(EDATE($D40,AO$6),'Курсы'!$H$2:$L$1980,if($G40="USD",2,if($G40="EUR",3,if($G40="YEN",4,5))))*$H40*$C40,0)</f>
        <v>2361315.139</v>
      </c>
      <c r="AP40" s="7">
        <f>if(AP$6&lt;=$B40,vlookup(EDATE($D40,AP$6),'Курсы'!$H$2:$L$1980,if($G40="USD",2,if($G40="EUR",3,if($G40="YEN",4,5))))*$H40*$C40,0)</f>
        <v>2365390.765</v>
      </c>
      <c r="AQ40" s="7">
        <f>if(AQ$6&lt;=$B40,vlookup(EDATE($D40,AQ$6),'Курсы'!$H$2:$L$1980,if($G40="USD",2,if($G40="EUR",3,if($G40="YEN",4,5))))*$H40*$C40,0)</f>
        <v>2369353.419</v>
      </c>
      <c r="AR40" s="19">
        <f>if(AR$6&lt;=$B40,vlookup(EDATE($D40,AR$6),'Курсы'!$H$2:$L$1980,if($G40="USD",2,if($G40="EUR",3,if($G40="YEN",4,5))))*$H40*$C40,0)</f>
        <v>0</v>
      </c>
      <c r="AS40" s="7">
        <f t="shared" si="2"/>
        <v>78373607.89</v>
      </c>
    </row>
    <row r="41" ht="15.75" customHeight="1">
      <c r="A41" s="15">
        <v>94.0</v>
      </c>
      <c r="B41" s="16">
        <v>16.0</v>
      </c>
      <c r="C41" s="16">
        <v>0.0255691581171239</v>
      </c>
      <c r="D41" s="17">
        <v>43547.0</v>
      </c>
      <c r="E41" s="17">
        <f t="shared" si="1"/>
        <v>44035</v>
      </c>
      <c r="F41" s="16" t="s">
        <v>22</v>
      </c>
      <c r="G41" s="16" t="s">
        <v>7</v>
      </c>
      <c r="H41" s="18">
        <v>1000000.0</v>
      </c>
      <c r="I41" s="7">
        <f>if(I$6&lt;=$B41,vlookup(EDATE($D41,I$6),'Курсы'!$H$2:$L$1980,if($G41="USD",2,if($G41="EUR",3,if($G41="YEN",4,5))))*$H41*$C41,0)</f>
        <v>25569.15812</v>
      </c>
      <c r="J41" s="7">
        <f>if(J$6&lt;=$B41,vlookup(EDATE($D41,J$6),'Курсы'!$H$2:$L$1980,if($G41="USD",2,if($G41="EUR",3,if($G41="YEN",4,5))))*$H41*$C41,0)</f>
        <v>25569.15812</v>
      </c>
      <c r="K41" s="7">
        <f>if(K$6&lt;=$B41,vlookup(EDATE($D41,K$6),'Курсы'!$H$2:$L$1980,if($G41="USD",2,if($G41="EUR",3,if($G41="YEN",4,5))))*$H41*$C41,0)</f>
        <v>25569.15812</v>
      </c>
      <c r="L41" s="7">
        <f>if(L$6&lt;=$B41,vlookup(EDATE($D41,L$6),'Курсы'!$H$2:$L$1980,if($G41="USD",2,if($G41="EUR",3,if($G41="YEN",4,5))))*$H41*$C41,0)</f>
        <v>25569.15812</v>
      </c>
      <c r="M41" s="7">
        <f>if(M$6&lt;=$B41,vlookup(EDATE($D41,M$6),'Курсы'!$H$2:$L$1980,if($G41="USD",2,if($G41="EUR",3,if($G41="YEN",4,5))))*$H41*$C41,0)</f>
        <v>25569.15812</v>
      </c>
      <c r="N41" s="7">
        <f>if(N$6&lt;=$B41,vlookup(EDATE($D41,N$6),'Курсы'!$H$2:$L$1980,if($G41="USD",2,if($G41="EUR",3,if($G41="YEN",4,5))))*$H41*$C41,0)</f>
        <v>25569.15812</v>
      </c>
      <c r="O41" s="7">
        <f>if(O$6&lt;=$B41,vlookup(EDATE($D41,O$6),'Курсы'!$H$2:$L$1980,if($G41="USD",2,if($G41="EUR",3,if($G41="YEN",4,5))))*$H41*$C41,0)</f>
        <v>25569.15812</v>
      </c>
      <c r="P41" s="7">
        <f>if(P$6&lt;=$B41,vlookup(EDATE($D41,P$6),'Курсы'!$H$2:$L$1980,if($G41="USD",2,if($G41="EUR",3,if($G41="YEN",4,5))))*$H41*$C41,0)</f>
        <v>25569.15812</v>
      </c>
      <c r="Q41" s="7">
        <f>if(Q$6&lt;=$B41,vlookup(EDATE($D41,Q$6),'Курсы'!$H$2:$L$1980,if($G41="USD",2,if($G41="EUR",3,if($G41="YEN",4,5))))*$H41*$C41,0)</f>
        <v>25569.15812</v>
      </c>
      <c r="R41" s="7">
        <f>if(R$6&lt;=$B41,vlookup(EDATE($D41,R$6),'Курсы'!$H$2:$L$1980,if($G41="USD",2,if($G41="EUR",3,if($G41="YEN",4,5))))*$H41*$C41,0)</f>
        <v>25569.15812</v>
      </c>
      <c r="S41" s="7">
        <f>if(S$6&lt;=$B41,vlookup(EDATE($D41,S$6),'Курсы'!$H$2:$L$1980,if($G41="USD",2,if($G41="EUR",3,if($G41="YEN",4,5))))*$H41*$C41,0)</f>
        <v>25569.15812</v>
      </c>
      <c r="T41" s="7">
        <f>if(T$6&lt;=$B41,vlookup(EDATE($D41,T$6),'Курсы'!$H$2:$L$1980,if($G41="USD",2,if($G41="EUR",3,if($G41="YEN",4,5))))*$H41*$C41,0)</f>
        <v>25569.15812</v>
      </c>
      <c r="U41" s="7">
        <f>if(U$6&lt;=$B41,vlookup(EDATE($D41,U$6),'Курсы'!$H$2:$L$1980,if($G41="USD",2,if($G41="EUR",3,if($G41="YEN",4,5))))*$H41*$C41,0)</f>
        <v>25569.15812</v>
      </c>
      <c r="V41" s="7">
        <f>if(V$6&lt;=$B41,vlookup(EDATE($D41,V$6),'Курсы'!$H$2:$L$1980,if($G41="USD",2,if($G41="EUR",3,if($G41="YEN",4,5))))*$H41*$C41,0)</f>
        <v>25569.15812</v>
      </c>
      <c r="W41" s="7">
        <f>if(W$6&lt;=$B41,vlookup(EDATE($D41,W$6),'Курсы'!$H$2:$L$1980,if($G41="USD",2,if($G41="EUR",3,if($G41="YEN",4,5))))*$H41*$C41,0)</f>
        <v>25569.15812</v>
      </c>
      <c r="X41" s="7">
        <f>if(X$6&lt;=$B41,vlookup(EDATE($D41,X$6),'Курсы'!$H$2:$L$1980,if($G41="USD",2,if($G41="EUR",3,if($G41="YEN",4,5))))*$H41*$C41,0)</f>
        <v>25569.15812</v>
      </c>
      <c r="Y41" s="7">
        <f>if(Y$6&lt;=$B41,vlookup(EDATE($D41,Y$6),'Курсы'!$H$2:$L$1980,if($G41="USD",2,if($G41="EUR",3,if($G41="YEN",4,5))))*$H41*$C41,0)</f>
        <v>0</v>
      </c>
      <c r="Z41" s="7">
        <f>if(Z$6&lt;=$B41,vlookup(EDATE($D41,Z$6),'Курсы'!$H$2:$L$1980,if($G41="USD",2,if($G41="EUR",3,if($G41="YEN",4,5))))*$H41*$C41,0)</f>
        <v>0</v>
      </c>
      <c r="AA41" s="7">
        <f>if(AA$6&lt;=$B41,vlookup(EDATE($D41,AA$6),'Курсы'!$H$2:$L$1980,if($G41="USD",2,if($G41="EUR",3,if($G41="YEN",4,5))))*$H41*$C41,0)</f>
        <v>0</v>
      </c>
      <c r="AB41" s="7">
        <f>if(AB$6&lt;=$B41,vlookup(EDATE($D41,AB$6),'Курсы'!$H$2:$L$1980,if($G41="USD",2,if($G41="EUR",3,if($G41="YEN",4,5))))*$H41*$C41,0)</f>
        <v>0</v>
      </c>
      <c r="AC41" s="7">
        <f>if(AC$6&lt;=$B41,vlookup(EDATE($D41,AC$6),'Курсы'!$H$2:$L$1980,if($G41="USD",2,if($G41="EUR",3,if($G41="YEN",4,5))))*$H41*$C41,0)</f>
        <v>0</v>
      </c>
      <c r="AD41" s="7">
        <f>if(AD$6&lt;=$B41,vlookup(EDATE($D41,AD$6),'Курсы'!$H$2:$L$1980,if($G41="USD",2,if($G41="EUR",3,if($G41="YEN",4,5))))*$H41*$C41,0)</f>
        <v>0</v>
      </c>
      <c r="AE41" s="7">
        <f>if(AE$6&lt;=$B41,vlookup(EDATE($D41,AE$6),'Курсы'!$H$2:$L$1980,if($G41="USD",2,if($G41="EUR",3,if($G41="YEN",4,5))))*$H41*$C41,0)</f>
        <v>0</v>
      </c>
      <c r="AF41" s="7">
        <f>if(AF$6&lt;=$B41,vlookup(EDATE($D41,AF$6),'Курсы'!$H$2:$L$1980,if($G41="USD",2,if($G41="EUR",3,if($G41="YEN",4,5))))*$H41*$C41,0)</f>
        <v>0</v>
      </c>
      <c r="AG41" s="7">
        <f>if(AG$6&lt;=$B41,vlookup(EDATE($D41,AG$6),'Курсы'!$H$2:$L$1980,if($G41="USD",2,if($G41="EUR",3,if($G41="YEN",4,5))))*$H41*$C41,0)</f>
        <v>0</v>
      </c>
      <c r="AH41" s="7">
        <f>if(AH$6&lt;=$B41,vlookup(EDATE($D41,AH$6),'Курсы'!$H$2:$L$1980,if($G41="USD",2,if($G41="EUR",3,if($G41="YEN",4,5))))*$H41*$C41,0)</f>
        <v>0</v>
      </c>
      <c r="AI41" s="7">
        <f>if(AI$6&lt;=$B41,vlookup(EDATE($D41,AI$6),'Курсы'!$H$2:$L$1980,if($G41="USD",2,if($G41="EUR",3,if($G41="YEN",4,5))))*$H41*$C41,0)</f>
        <v>0</v>
      </c>
      <c r="AJ41" s="7">
        <f>if(AJ$6&lt;=$B41,vlookup(EDATE($D41,AJ$6),'Курсы'!$H$2:$L$1980,if($G41="USD",2,if($G41="EUR",3,if($G41="YEN",4,5))))*$H41*$C41,0)</f>
        <v>0</v>
      </c>
      <c r="AK41" s="7">
        <f>if(AK$6&lt;=$B41,vlookup(EDATE($D41,AK$6),'Курсы'!$H$2:$L$1980,if($G41="USD",2,if($G41="EUR",3,if($G41="YEN",4,5))))*$H41*$C41,0)</f>
        <v>0</v>
      </c>
      <c r="AL41" s="7">
        <f>if(AL$6&lt;=$B41,vlookup(EDATE($D41,AL$6),'Курсы'!$H$2:$L$1980,if($G41="USD",2,if($G41="EUR",3,if($G41="YEN",4,5))))*$H41*$C41,0)</f>
        <v>0</v>
      </c>
      <c r="AM41" s="7">
        <f>if(AM$6&lt;=$B41,vlookup(EDATE($D41,AM$6),'Курсы'!$H$2:$L$1980,if($G41="USD",2,if($G41="EUR",3,if($G41="YEN",4,5))))*$H41*$C41,0)</f>
        <v>0</v>
      </c>
      <c r="AN41" s="7">
        <f>if(AN$6&lt;=$B41,vlookup(EDATE($D41,AN$6),'Курсы'!$H$2:$L$1980,if($G41="USD",2,if($G41="EUR",3,if($G41="YEN",4,5))))*$H41*$C41,0)</f>
        <v>0</v>
      </c>
      <c r="AO41" s="7">
        <f>if(AO$6&lt;=$B41,vlookup(EDATE($D41,AO$6),'Курсы'!$H$2:$L$1980,if($G41="USD",2,if($G41="EUR",3,if($G41="YEN",4,5))))*$H41*$C41,0)</f>
        <v>0</v>
      </c>
      <c r="AP41" s="7">
        <f>if(AP$6&lt;=$B41,vlookup(EDATE($D41,AP$6),'Курсы'!$H$2:$L$1980,if($G41="USD",2,if($G41="EUR",3,if($G41="YEN",4,5))))*$H41*$C41,0)</f>
        <v>0</v>
      </c>
      <c r="AQ41" s="7">
        <f>if(AQ$6&lt;=$B41,vlookup(EDATE($D41,AQ$6),'Курсы'!$H$2:$L$1980,if($G41="USD",2,if($G41="EUR",3,if($G41="YEN",4,5))))*$H41*$C41,0)</f>
        <v>0</v>
      </c>
      <c r="AR41" s="19">
        <f>if(AR$6&lt;=$B41,vlookup(EDATE($D41,AR$6),'Курсы'!$H$2:$L$1980,if($G41="USD",2,if($G41="EUR",3,if($G41="YEN",4,5))))*$H41*$C41,0)</f>
        <v>0</v>
      </c>
      <c r="AS41" s="7">
        <f t="shared" si="2"/>
        <v>409106.5299</v>
      </c>
    </row>
    <row r="42" ht="15.75" customHeight="1">
      <c r="A42" s="15">
        <v>20.0</v>
      </c>
      <c r="B42" s="16">
        <v>27.0</v>
      </c>
      <c r="C42" s="16">
        <v>0.0181390911266225</v>
      </c>
      <c r="D42" s="17">
        <v>43559.0</v>
      </c>
      <c r="E42" s="17">
        <f t="shared" si="1"/>
        <v>44381</v>
      </c>
      <c r="F42" s="16" t="s">
        <v>19</v>
      </c>
      <c r="G42" s="16" t="s">
        <v>5</v>
      </c>
      <c r="H42" s="18">
        <v>250000.0</v>
      </c>
      <c r="I42" s="7">
        <f>if(I$6&lt;=$B42,vlookup(EDATE($D42,I$6),'Курсы'!$H$2:$L$1980,if($G42="USD",2,if($G42="EUR",3,if($G42="YEN",4,5))))*$H42*$C42,0)</f>
        <v>327907.6059</v>
      </c>
      <c r="J42" s="7">
        <f>if(J$6&lt;=$B42,vlookup(EDATE($D42,J$6),'Курсы'!$H$2:$L$1980,if($G42="USD",2,if($G42="EUR",3,if($G42="YEN",4,5))))*$H42*$C42,0)</f>
        <v>332026.9935</v>
      </c>
      <c r="K42" s="7">
        <f>if(K$6&lt;=$B42,vlookup(EDATE($D42,K$6),'Курсы'!$H$2:$L$1980,if($G42="USD",2,if($G42="EUR",3,if($G42="YEN",4,5))))*$H42*$C42,0)</f>
        <v>324705.1494</v>
      </c>
      <c r="L42" s="7">
        <f>if(L$6&lt;=$B42,vlookup(EDATE($D42,L$6),'Курсы'!$H$2:$L$1980,if($G42="USD",2,if($G42="EUR",3,if($G42="YEN",4,5))))*$H42*$C42,0)</f>
        <v>325178.1262</v>
      </c>
      <c r="M42" s="7">
        <f>if(M$6&lt;=$B42,vlookup(EDATE($D42,M$6),'Курсы'!$H$2:$L$1980,if($G42="USD",2,if($G42="EUR",3,if($G42="YEN",4,5))))*$H42*$C42,0)</f>
        <v>331959.8789</v>
      </c>
      <c r="N42" s="7">
        <f>if(N$6&lt;=$B42,vlookup(EDATE($D42,N$6),'Курсы'!$H$2:$L$1980,if($G42="USD",2,if($G42="EUR",3,if($G42="YEN",4,5))))*$H42*$C42,0)</f>
        <v>323325.218</v>
      </c>
      <c r="O42" s="7">
        <f>if(O$6&lt;=$B42,vlookup(EDATE($D42,O$6),'Курсы'!$H$2:$L$1980,if($G42="USD",2,if($G42="EUR",3,if($G42="YEN",4,5))))*$H42*$C42,0)</f>
        <v>324138.7563</v>
      </c>
      <c r="P42" s="7">
        <f>if(P$6&lt;=$B42,vlookup(EDATE($D42,P$6),'Курсы'!$H$2:$L$1980,if($G42="USD",2,if($G42="EUR",3,if($G42="YEN",4,5))))*$H42*$C42,0)</f>
        <v>322244.5817</v>
      </c>
      <c r="Q42" s="7">
        <f>if(Q$6&lt;=$B42,vlookup(EDATE($D42,Q$6),'Курсы'!$H$2:$L$1980,if($G42="USD",2,if($G42="EUR",3,if($G42="YEN",4,5))))*$H42*$C42,0)</f>
        <v>314612.1056</v>
      </c>
      <c r="R42" s="7">
        <f>if(R$6&lt;=$B42,vlookup(EDATE($D42,R$6),'Курсы'!$H$2:$L$1980,if($G42="USD",2,if($G42="EUR",3,if($G42="YEN",4,5))))*$H42*$C42,0)</f>
        <v>321026.0882</v>
      </c>
      <c r="S42" s="7">
        <f>if(S$6&lt;=$B42,vlookup(EDATE($D42,S$6),'Курсы'!$H$2:$L$1980,if($G42="USD",2,if($G42="EUR",3,if($G42="YEN",4,5))))*$H42*$C42,0)</f>
        <v>335294.2973</v>
      </c>
      <c r="T42" s="7">
        <f>if(T$6&lt;=$B42,vlookup(EDATE($D42,T$6),'Курсы'!$H$2:$L$1980,if($G42="USD",2,if($G42="EUR",3,if($G42="YEN",4,5))))*$H42*$C42,0)</f>
        <v>388806.43</v>
      </c>
      <c r="U42" s="7">
        <f>if(U$6&lt;=$B42,vlookup(EDATE($D42,U$6),'Курсы'!$H$2:$L$1980,if($G42="USD",2,if($G42="EUR",3,if($G42="YEN",4,5))))*$H42*$C42,0)</f>
        <v>358786.2342</v>
      </c>
      <c r="V42" s="7">
        <f>if(V$6&lt;=$B42,vlookup(EDATE($D42,V$6),'Курсы'!$H$2:$L$1980,if($G42="USD",2,if($G42="EUR",3,if($G42="YEN",4,5))))*$H42*$C42,0)</f>
        <v>347473.7901</v>
      </c>
      <c r="W42" s="7">
        <f>if(W$6&lt;=$B42,vlookup(EDATE($D42,W$6),'Курсы'!$H$2:$L$1980,if($G42="USD",2,if($G42="EUR",3,if($G42="YEN",4,5))))*$H42*$C42,0)</f>
        <v>359247.8741</v>
      </c>
      <c r="X42" s="7">
        <f>if(X$6&lt;=$B42,vlookup(EDATE($D42,X$6),'Курсы'!$H$2:$L$1980,if($G42="USD",2,if($G42="EUR",3,if($G42="YEN",4,5))))*$H42*$C42,0)</f>
        <v>395546.9163</v>
      </c>
      <c r="Y42" s="7">
        <f>if(Y$6&lt;=$B42,vlookup(EDATE($D42,Y$6),'Курсы'!$H$2:$L$1980,if($G42="USD",2,if($G42="EUR",3,if($G42="YEN",4,5))))*$H42*$C42,0)</f>
        <v>404208.3323</v>
      </c>
      <c r="Z42" s="7">
        <f>if(Z$6&lt;=$B42,vlookup(EDATE($D42,Z$6),'Курсы'!$H$2:$L$1980,if($G42="USD",2,if($G42="EUR",3,if($G42="YEN",4,5))))*$H42*$C42,0)</f>
        <v>415284.9683</v>
      </c>
      <c r="AA42" s="7">
        <f>if(AA$6&lt;=$B42,vlookup(EDATE($D42,AA$6),'Курсы'!$H$2:$L$1980,if($G42="USD",2,if($G42="EUR",3,if($G42="YEN",4,5))))*$H42*$C42,0)</f>
        <v>423297.0049</v>
      </c>
      <c r="AB42" s="7">
        <f>if(AB$6&lt;=$B42,vlookup(EDATE($D42,AB$6),'Курсы'!$H$2:$L$1980,if($G42="USD",2,if($G42="EUR",3,if($G42="YEN",4,5))))*$H42*$C42,0)</f>
        <v>413546.7899</v>
      </c>
      <c r="AC42" s="7">
        <f>if(AC$6&lt;=$B42,vlookup(EDATE($D42,AC$6),'Курсы'!$H$2:$L$1980,if($G42="USD",2,if($G42="EUR",3,if($G42="YEN",4,5))))*$H42*$C42,0)</f>
        <v>411726.5321</v>
      </c>
      <c r="AD42" s="7">
        <f>if(AD$6&lt;=$B42,vlookup(EDATE($D42,AD$6),'Курсы'!$H$2:$L$1980,if($G42="USD",2,if($G42="EUR",3,if($G42="YEN",4,5))))*$H42*$C42,0)</f>
        <v>415214.6793</v>
      </c>
      <c r="AE42" s="7">
        <f>if(AE$6&lt;=$B42,vlookup(EDATE($D42,AE$6),'Курсы'!$H$2:$L$1980,if($G42="USD",2,if($G42="EUR",3,if($G42="YEN",4,5))))*$H42*$C42,0)</f>
        <v>403036.0936</v>
      </c>
      <c r="AF42" s="7">
        <f>if(AF$6&lt;=$B42,vlookup(EDATE($D42,AF$6),'Курсы'!$H$2:$L$1980,if($G42="USD",2,if($G42="EUR",3,if($G42="YEN",4,5))))*$H42*$C42,0)</f>
        <v>406277.5491</v>
      </c>
      <c r="AG42" s="7">
        <f>if(AG$6&lt;=$B42,vlookup(EDATE($D42,AG$6),'Курсы'!$H$2:$L$1980,if($G42="USD",2,if($G42="EUR",3,if($G42="YEN",4,5))))*$H42*$C42,0)</f>
        <v>410782.3924</v>
      </c>
      <c r="AH42" s="7">
        <f>if(AH$6&lt;=$B42,vlookup(EDATE($D42,AH$6),'Курсы'!$H$2:$L$1980,if($G42="USD",2,if($G42="EUR",3,if($G42="YEN",4,5))))*$H42*$C42,0)</f>
        <v>404793.7715</v>
      </c>
      <c r="AI42" s="7">
        <f>if(AI$6&lt;=$B42,vlookup(EDATE($D42,AI$6),'Курсы'!$H$2:$L$1980,if($G42="USD",2,if($G42="EUR",3,if($G42="YEN",4,5))))*$H42*$C42,0)</f>
        <v>394864.433</v>
      </c>
      <c r="AJ42" s="7">
        <f>if(AJ$6&lt;=$B42,vlookup(EDATE($D42,AJ$6),'Курсы'!$H$2:$L$1980,if($G42="USD",2,if($G42="EUR",3,if($G42="YEN",4,5))))*$H42*$C42,0)</f>
        <v>0</v>
      </c>
      <c r="AK42" s="7">
        <f>if(AK$6&lt;=$B42,vlookup(EDATE($D42,AK$6),'Курсы'!$H$2:$L$1980,if($G42="USD",2,if($G42="EUR",3,if($G42="YEN",4,5))))*$H42*$C42,0)</f>
        <v>0</v>
      </c>
      <c r="AL42" s="7">
        <f>if(AL$6&lt;=$B42,vlookup(EDATE($D42,AL$6),'Курсы'!$H$2:$L$1980,if($G42="USD",2,if($G42="EUR",3,if($G42="YEN",4,5))))*$H42*$C42,0)</f>
        <v>0</v>
      </c>
      <c r="AM42" s="7">
        <f>if(AM$6&lt;=$B42,vlookup(EDATE($D42,AM$6),'Курсы'!$H$2:$L$1980,if($G42="USD",2,if($G42="EUR",3,if($G42="YEN",4,5))))*$H42*$C42,0)</f>
        <v>0</v>
      </c>
      <c r="AN42" s="7">
        <f>if(AN$6&lt;=$B42,vlookup(EDATE($D42,AN$6),'Курсы'!$H$2:$L$1980,if($G42="USD",2,if($G42="EUR",3,if($G42="YEN",4,5))))*$H42*$C42,0)</f>
        <v>0</v>
      </c>
      <c r="AO42" s="7">
        <f>if(AO$6&lt;=$B42,vlookup(EDATE($D42,AO$6),'Курсы'!$H$2:$L$1980,if($G42="USD",2,if($G42="EUR",3,if($G42="YEN",4,5))))*$H42*$C42,0)</f>
        <v>0</v>
      </c>
      <c r="AP42" s="7">
        <f>if(AP$6&lt;=$B42,vlookup(EDATE($D42,AP$6),'Курсы'!$H$2:$L$1980,if($G42="USD",2,if($G42="EUR",3,if($G42="YEN",4,5))))*$H42*$C42,0)</f>
        <v>0</v>
      </c>
      <c r="AQ42" s="7">
        <f>if(AQ$6&lt;=$B42,vlookup(EDATE($D42,AQ$6),'Курсы'!$H$2:$L$1980,if($G42="USD",2,if($G42="EUR",3,if($G42="YEN",4,5))))*$H42*$C42,0)</f>
        <v>0</v>
      </c>
      <c r="AR42" s="19">
        <f>if(AR$6&lt;=$B42,vlookup(EDATE($D42,AR$6),'Курсы'!$H$2:$L$1980,if($G42="USD",2,if($G42="EUR",3,if($G42="YEN",4,5))))*$H42*$C42,0)</f>
        <v>0</v>
      </c>
      <c r="AS42" s="7">
        <f t="shared" si="2"/>
        <v>9935312.592</v>
      </c>
    </row>
    <row r="43" ht="15.75" customHeight="1">
      <c r="A43" s="15">
        <v>305.0</v>
      </c>
      <c r="B43" s="16">
        <v>13.0</v>
      </c>
      <c r="C43" s="16">
        <v>0.0443239245308118</v>
      </c>
      <c r="D43" s="17">
        <v>43565.0</v>
      </c>
      <c r="E43" s="17">
        <f t="shared" si="1"/>
        <v>43961</v>
      </c>
      <c r="F43" s="16" t="s">
        <v>21</v>
      </c>
      <c r="G43" s="16" t="s">
        <v>7</v>
      </c>
      <c r="H43" s="18">
        <v>1000000.0</v>
      </c>
      <c r="I43" s="7">
        <f>if(I$6&lt;=$B43,vlookup(EDATE($D43,I$6),'Курсы'!$H$2:$L$1980,if($G43="USD",2,if($G43="EUR",3,if($G43="YEN",4,5))))*$H43*$C43,0)</f>
        <v>44323.92453</v>
      </c>
      <c r="J43" s="7">
        <f>if(J$6&lt;=$B43,vlookup(EDATE($D43,J$6),'Курсы'!$H$2:$L$1980,if($G43="USD",2,if($G43="EUR",3,if($G43="YEN",4,5))))*$H43*$C43,0)</f>
        <v>44323.92453</v>
      </c>
      <c r="K43" s="7">
        <f>if(K$6&lt;=$B43,vlookup(EDATE($D43,K$6),'Курсы'!$H$2:$L$1980,if($G43="USD",2,if($G43="EUR",3,if($G43="YEN",4,5))))*$H43*$C43,0)</f>
        <v>44323.92453</v>
      </c>
      <c r="L43" s="7">
        <f>if(L$6&lt;=$B43,vlookup(EDATE($D43,L$6),'Курсы'!$H$2:$L$1980,if($G43="USD",2,if($G43="EUR",3,if($G43="YEN",4,5))))*$H43*$C43,0)</f>
        <v>44323.92453</v>
      </c>
      <c r="M43" s="7">
        <f>if(M$6&lt;=$B43,vlookup(EDATE($D43,M$6),'Курсы'!$H$2:$L$1980,if($G43="USD",2,if($G43="EUR",3,if($G43="YEN",4,5))))*$H43*$C43,0)</f>
        <v>44323.92453</v>
      </c>
      <c r="N43" s="7">
        <f>if(N$6&lt;=$B43,vlookup(EDATE($D43,N$6),'Курсы'!$H$2:$L$1980,if($G43="USD",2,if($G43="EUR",3,if($G43="YEN",4,5))))*$H43*$C43,0)</f>
        <v>44323.92453</v>
      </c>
      <c r="O43" s="7">
        <f>if(O$6&lt;=$B43,vlookup(EDATE($D43,O$6),'Курсы'!$H$2:$L$1980,if($G43="USD",2,if($G43="EUR",3,if($G43="YEN",4,5))))*$H43*$C43,0)</f>
        <v>44323.92453</v>
      </c>
      <c r="P43" s="7">
        <f>if(P$6&lt;=$B43,vlookup(EDATE($D43,P$6),'Курсы'!$H$2:$L$1980,if($G43="USD",2,if($G43="EUR",3,if($G43="YEN",4,5))))*$H43*$C43,0)</f>
        <v>44323.92453</v>
      </c>
      <c r="Q43" s="7">
        <f>if(Q$6&lt;=$B43,vlookup(EDATE($D43,Q$6),'Курсы'!$H$2:$L$1980,if($G43="USD",2,if($G43="EUR",3,if($G43="YEN",4,5))))*$H43*$C43,0)</f>
        <v>44323.92453</v>
      </c>
      <c r="R43" s="7">
        <f>if(R$6&lt;=$B43,vlookup(EDATE($D43,R$6),'Курсы'!$H$2:$L$1980,if($G43="USD",2,if($G43="EUR",3,if($G43="YEN",4,5))))*$H43*$C43,0)</f>
        <v>44323.92453</v>
      </c>
      <c r="S43" s="7">
        <f>if(S$6&lt;=$B43,vlookup(EDATE($D43,S$6),'Курсы'!$H$2:$L$1980,if($G43="USD",2,if($G43="EUR",3,if($G43="YEN",4,5))))*$H43*$C43,0)</f>
        <v>44323.92453</v>
      </c>
      <c r="T43" s="7">
        <f>if(T$6&lt;=$B43,vlookup(EDATE($D43,T$6),'Курсы'!$H$2:$L$1980,if($G43="USD",2,if($G43="EUR",3,if($G43="YEN",4,5))))*$H43*$C43,0)</f>
        <v>44323.92453</v>
      </c>
      <c r="U43" s="7">
        <f>if(U$6&lt;=$B43,vlookup(EDATE($D43,U$6),'Курсы'!$H$2:$L$1980,if($G43="USD",2,if($G43="EUR",3,if($G43="YEN",4,5))))*$H43*$C43,0)</f>
        <v>44323.92453</v>
      </c>
      <c r="V43" s="7">
        <f>if(V$6&lt;=$B43,vlookup(EDATE($D43,V$6),'Курсы'!$H$2:$L$1980,if($G43="USD",2,if($G43="EUR",3,if($G43="YEN",4,5))))*$H43*$C43,0)</f>
        <v>0</v>
      </c>
      <c r="W43" s="7">
        <f>if(W$6&lt;=$B43,vlookup(EDATE($D43,W$6),'Курсы'!$H$2:$L$1980,if($G43="USD",2,if($G43="EUR",3,if($G43="YEN",4,5))))*$H43*$C43,0)</f>
        <v>0</v>
      </c>
      <c r="X43" s="7">
        <f>if(X$6&lt;=$B43,vlookup(EDATE($D43,X$6),'Курсы'!$H$2:$L$1980,if($G43="USD",2,if($G43="EUR",3,if($G43="YEN",4,5))))*$H43*$C43,0)</f>
        <v>0</v>
      </c>
      <c r="Y43" s="7">
        <f>if(Y$6&lt;=$B43,vlookup(EDATE($D43,Y$6),'Курсы'!$H$2:$L$1980,if($G43="USD",2,if($G43="EUR",3,if($G43="YEN",4,5))))*$H43*$C43,0)</f>
        <v>0</v>
      </c>
      <c r="Z43" s="7">
        <f>if(Z$6&lt;=$B43,vlookup(EDATE($D43,Z$6),'Курсы'!$H$2:$L$1980,if($G43="USD",2,if($G43="EUR",3,if($G43="YEN",4,5))))*$H43*$C43,0)</f>
        <v>0</v>
      </c>
      <c r="AA43" s="7">
        <f>if(AA$6&lt;=$B43,vlookup(EDATE($D43,AA$6),'Курсы'!$H$2:$L$1980,if($G43="USD",2,if($G43="EUR",3,if($G43="YEN",4,5))))*$H43*$C43,0)</f>
        <v>0</v>
      </c>
      <c r="AB43" s="7">
        <f>if(AB$6&lt;=$B43,vlookup(EDATE($D43,AB$6),'Курсы'!$H$2:$L$1980,if($G43="USD",2,if($G43="EUR",3,if($G43="YEN",4,5))))*$H43*$C43,0)</f>
        <v>0</v>
      </c>
      <c r="AC43" s="7">
        <f>if(AC$6&lt;=$B43,vlookup(EDATE($D43,AC$6),'Курсы'!$H$2:$L$1980,if($G43="USD",2,if($G43="EUR",3,if($G43="YEN",4,5))))*$H43*$C43,0)</f>
        <v>0</v>
      </c>
      <c r="AD43" s="7">
        <f>if(AD$6&lt;=$B43,vlookup(EDATE($D43,AD$6),'Курсы'!$H$2:$L$1980,if($G43="USD",2,if($G43="EUR",3,if($G43="YEN",4,5))))*$H43*$C43,0)</f>
        <v>0</v>
      </c>
      <c r="AE43" s="7">
        <f>if(AE$6&lt;=$B43,vlookup(EDATE($D43,AE$6),'Курсы'!$H$2:$L$1980,if($G43="USD",2,if($G43="EUR",3,if($G43="YEN",4,5))))*$H43*$C43,0)</f>
        <v>0</v>
      </c>
      <c r="AF43" s="7">
        <f>if(AF$6&lt;=$B43,vlookup(EDATE($D43,AF$6),'Курсы'!$H$2:$L$1980,if($G43="USD",2,if($G43="EUR",3,if($G43="YEN",4,5))))*$H43*$C43,0)</f>
        <v>0</v>
      </c>
      <c r="AG43" s="7">
        <f>if(AG$6&lt;=$B43,vlookup(EDATE($D43,AG$6),'Курсы'!$H$2:$L$1980,if($G43="USD",2,if($G43="EUR",3,if($G43="YEN",4,5))))*$H43*$C43,0)</f>
        <v>0</v>
      </c>
      <c r="AH43" s="7">
        <f>if(AH$6&lt;=$B43,vlookup(EDATE($D43,AH$6),'Курсы'!$H$2:$L$1980,if($G43="USD",2,if($G43="EUR",3,if($G43="YEN",4,5))))*$H43*$C43,0)</f>
        <v>0</v>
      </c>
      <c r="AI43" s="7">
        <f>if(AI$6&lt;=$B43,vlookup(EDATE($D43,AI$6),'Курсы'!$H$2:$L$1980,if($G43="USD",2,if($G43="EUR",3,if($G43="YEN",4,5))))*$H43*$C43,0)</f>
        <v>0</v>
      </c>
      <c r="AJ43" s="7">
        <f>if(AJ$6&lt;=$B43,vlookup(EDATE($D43,AJ$6),'Курсы'!$H$2:$L$1980,if($G43="USD",2,if($G43="EUR",3,if($G43="YEN",4,5))))*$H43*$C43,0)</f>
        <v>0</v>
      </c>
      <c r="AK43" s="7">
        <f>if(AK$6&lt;=$B43,vlookup(EDATE($D43,AK$6),'Курсы'!$H$2:$L$1980,if($G43="USD",2,if($G43="EUR",3,if($G43="YEN",4,5))))*$H43*$C43,0)</f>
        <v>0</v>
      </c>
      <c r="AL43" s="7">
        <f>if(AL$6&lt;=$B43,vlookup(EDATE($D43,AL$6),'Курсы'!$H$2:$L$1980,if($G43="USD",2,if($G43="EUR",3,if($G43="YEN",4,5))))*$H43*$C43,0)</f>
        <v>0</v>
      </c>
      <c r="AM43" s="7">
        <f>if(AM$6&lt;=$B43,vlookup(EDATE($D43,AM$6),'Курсы'!$H$2:$L$1980,if($G43="USD",2,if($G43="EUR",3,if($G43="YEN",4,5))))*$H43*$C43,0)</f>
        <v>0</v>
      </c>
      <c r="AN43" s="7">
        <f>if(AN$6&lt;=$B43,vlookup(EDATE($D43,AN$6),'Курсы'!$H$2:$L$1980,if($G43="USD",2,if($G43="EUR",3,if($G43="YEN",4,5))))*$H43*$C43,0)</f>
        <v>0</v>
      </c>
      <c r="AO43" s="7">
        <f>if(AO$6&lt;=$B43,vlookup(EDATE($D43,AO$6),'Курсы'!$H$2:$L$1980,if($G43="USD",2,if($G43="EUR",3,if($G43="YEN",4,5))))*$H43*$C43,0)</f>
        <v>0</v>
      </c>
      <c r="AP43" s="7">
        <f>if(AP$6&lt;=$B43,vlookup(EDATE($D43,AP$6),'Курсы'!$H$2:$L$1980,if($G43="USD",2,if($G43="EUR",3,if($G43="YEN",4,5))))*$H43*$C43,0)</f>
        <v>0</v>
      </c>
      <c r="AQ43" s="7">
        <f>if(AQ$6&lt;=$B43,vlookup(EDATE($D43,AQ$6),'Курсы'!$H$2:$L$1980,if($G43="USD",2,if($G43="EUR",3,if($G43="YEN",4,5))))*$H43*$C43,0)</f>
        <v>0</v>
      </c>
      <c r="AR43" s="19">
        <f>if(AR$6&lt;=$B43,vlookup(EDATE($D43,AR$6),'Курсы'!$H$2:$L$1980,if($G43="USD",2,if($G43="EUR",3,if($G43="YEN",4,5))))*$H43*$C43,0)</f>
        <v>0</v>
      </c>
      <c r="AS43" s="7">
        <f t="shared" si="2"/>
        <v>576211.0189</v>
      </c>
    </row>
    <row r="44" ht="15.75" customHeight="1">
      <c r="A44" s="15">
        <v>187.0</v>
      </c>
      <c r="B44" s="16">
        <v>19.0</v>
      </c>
      <c r="C44" s="16">
        <v>0.0175562846095135</v>
      </c>
      <c r="D44" s="17">
        <v>43569.0</v>
      </c>
      <c r="E44" s="17">
        <f t="shared" si="1"/>
        <v>44149</v>
      </c>
      <c r="F44" s="16" t="s">
        <v>19</v>
      </c>
      <c r="G44" s="16" t="s">
        <v>4</v>
      </c>
      <c r="H44" s="18">
        <v>250000.0</v>
      </c>
      <c r="I44" s="7">
        <f>if(I$6&lt;=$B44,vlookup(EDATE($D44,I$6),'Курсы'!$H$2:$L$1980,if($G44="USD",2,if($G44="EUR",3,if($G44="YEN",4,5))))*$H44*$C44,0)</f>
        <v>287353.8051</v>
      </c>
      <c r="J44" s="7">
        <f>if(J$6&lt;=$B44,vlookup(EDATE($D44,J$6),'Курсы'!$H$2:$L$1980,if($G44="USD",2,if($G44="EUR",3,if($G44="YEN",4,5))))*$H44*$C44,0)</f>
        <v>283671.8133</v>
      </c>
      <c r="K44" s="7">
        <f>if(K$6&lt;=$B44,vlookup(EDATE($D44,K$6),'Курсы'!$H$2:$L$1980,if($G44="USD",2,if($G44="EUR",3,if($G44="YEN",4,5))))*$H44*$C44,0)</f>
        <v>276601.0197</v>
      </c>
      <c r="L44" s="7">
        <f>if(L$6&lt;=$B44,vlookup(EDATE($D44,L$6),'Курсы'!$H$2:$L$1980,if($G44="USD",2,if($G44="EUR",3,if($G44="YEN",4,5))))*$H44*$C44,0)</f>
        <v>287930.529</v>
      </c>
      <c r="M44" s="7">
        <f>if(M$6&lt;=$B44,vlookup(EDATE($D44,M$6),'Курсы'!$H$2:$L$1980,if($G44="USD",2,if($G44="EUR",3,if($G44="YEN",4,5))))*$H44*$C44,0)</f>
        <v>282968.2452</v>
      </c>
      <c r="N44" s="7">
        <f>if(N$6&lt;=$B44,vlookup(EDATE($D44,N$6),'Курсы'!$H$2:$L$1980,if($G44="USD",2,if($G44="EUR",3,if($G44="YEN",4,5))))*$H44*$C44,0)</f>
        <v>281882.389</v>
      </c>
      <c r="O44" s="7">
        <f>if(O$6&lt;=$B44,vlookup(EDATE($D44,O$6),'Курсы'!$H$2:$L$1980,if($G44="USD",2,if($G44="EUR",3,if($G44="YEN",4,5))))*$H44*$C44,0)</f>
        <v>281782.3181</v>
      </c>
      <c r="P44" s="7">
        <f>if(P$6&lt;=$B44,vlookup(EDATE($D44,P$6),'Курсы'!$H$2:$L$1980,if($G44="USD",2,if($G44="EUR",3,if($G44="YEN",4,5))))*$H44*$C44,0)</f>
        <v>274555.7125</v>
      </c>
      <c r="Q44" s="7">
        <f>if(Q$6&lt;=$B44,vlookup(EDATE($D44,Q$6),'Курсы'!$H$2:$L$1980,if($G44="USD",2,if($G44="EUR",3,if($G44="YEN",4,5))))*$H44*$C44,0)</f>
        <v>267502.4752</v>
      </c>
      <c r="R44" s="7">
        <f>if(R$6&lt;=$B44,vlookup(EDATE($D44,R$6),'Курсы'!$H$2:$L$1980,if($G44="USD",2,if($G44="EUR",3,if($G44="YEN",4,5))))*$H44*$C44,0)</f>
        <v>279151.9478</v>
      </c>
      <c r="S44" s="7">
        <f>if(S$6&lt;=$B44,vlookup(EDATE($D44,S$6),'Курсы'!$H$2:$L$1980,if($G44="USD",2,if($G44="EUR",3,if($G44="YEN",4,5))))*$H44*$C44,0)</f>
        <v>321228.2173</v>
      </c>
      <c r="T44" s="7">
        <f>if(T$6&lt;=$B44,vlookup(EDATE($D44,T$6),'Курсы'!$H$2:$L$1980,if($G44="USD",2,if($G44="EUR",3,if($G44="YEN",4,5))))*$H44*$C44,0)</f>
        <v>322704.2619</v>
      </c>
      <c r="U44" s="7">
        <f>if(U$6&lt;=$B44,vlookup(EDATE($D44,U$6),'Курсы'!$H$2:$L$1980,if($G44="USD",2,if($G44="EUR",3,if($G44="YEN",4,5))))*$H44*$C44,0)</f>
        <v>322956.1946</v>
      </c>
      <c r="V44" s="7">
        <f>if(V$6&lt;=$B44,vlookup(EDATE($D44,V$6),'Курсы'!$H$2:$L$1980,if($G44="USD",2,if($G44="EUR",3,if($G44="YEN",4,5))))*$H44*$C44,0)</f>
        <v>303380.9373</v>
      </c>
      <c r="W44" s="7">
        <f>if(W$6&lt;=$B44,vlookup(EDATE($D44,W$6),'Курсы'!$H$2:$L$1980,if($G44="USD",2,if($G44="EUR",3,if($G44="YEN",4,5))))*$H44*$C44,0)</f>
        <v>310517.567</v>
      </c>
      <c r="X44" s="7">
        <f>if(X$6&lt;=$B44,vlookup(EDATE($D44,X$6),'Курсы'!$H$2:$L$1980,if($G44="USD",2,if($G44="EUR",3,if($G44="YEN",4,5))))*$H44*$C44,0)</f>
        <v>323065.0436</v>
      </c>
      <c r="Y44" s="7">
        <f>if(Y$6&lt;=$B44,vlookup(EDATE($D44,Y$6),'Курсы'!$H$2:$L$1980,if($G44="USD",2,if($G44="EUR",3,if($G44="YEN",4,5))))*$H44*$C44,0)</f>
        <v>328695.783</v>
      </c>
      <c r="Z44" s="7">
        <f>if(Z$6&lt;=$B44,vlookup(EDATE($D44,Z$6),'Курсы'!$H$2:$L$1980,if($G44="USD",2,if($G44="EUR",3,if($G44="YEN",4,5))))*$H44*$C44,0)</f>
        <v>339211.5585</v>
      </c>
      <c r="AA44" s="7">
        <f>if(AA$6&lt;=$B44,vlookup(EDATE($D44,AA$6),'Курсы'!$H$2:$L$1980,if($G44="USD",2,if($G44="EUR",3,if($G44="YEN",4,5))))*$H44*$C44,0)</f>
        <v>339390.1937</v>
      </c>
      <c r="AB44" s="7">
        <f>if(AB$6&lt;=$B44,vlookup(EDATE($D44,AB$6),'Курсы'!$H$2:$L$1980,if($G44="USD",2,if($G44="EUR",3,if($G44="YEN",4,5))))*$H44*$C44,0)</f>
        <v>0</v>
      </c>
      <c r="AC44" s="7">
        <f>if(AC$6&lt;=$B44,vlookup(EDATE($D44,AC$6),'Курсы'!$H$2:$L$1980,if($G44="USD",2,if($G44="EUR",3,if($G44="YEN",4,5))))*$H44*$C44,0)</f>
        <v>0</v>
      </c>
      <c r="AD44" s="7">
        <f>if(AD$6&lt;=$B44,vlookup(EDATE($D44,AD$6),'Курсы'!$H$2:$L$1980,if($G44="USD",2,if($G44="EUR",3,if($G44="YEN",4,5))))*$H44*$C44,0)</f>
        <v>0</v>
      </c>
      <c r="AE44" s="7">
        <f>if(AE$6&lt;=$B44,vlookup(EDATE($D44,AE$6),'Курсы'!$H$2:$L$1980,if($G44="USD",2,if($G44="EUR",3,if($G44="YEN",4,5))))*$H44*$C44,0)</f>
        <v>0</v>
      </c>
      <c r="AF44" s="7">
        <f>if(AF$6&lt;=$B44,vlookup(EDATE($D44,AF$6),'Курсы'!$H$2:$L$1980,if($G44="USD",2,if($G44="EUR",3,if($G44="YEN",4,5))))*$H44*$C44,0)</f>
        <v>0</v>
      </c>
      <c r="AG44" s="7">
        <f>if(AG$6&lt;=$B44,vlookup(EDATE($D44,AG$6),'Курсы'!$H$2:$L$1980,if($G44="USD",2,if($G44="EUR",3,if($G44="YEN",4,5))))*$H44*$C44,0)</f>
        <v>0</v>
      </c>
      <c r="AH44" s="7">
        <f>if(AH$6&lt;=$B44,vlookup(EDATE($D44,AH$6),'Курсы'!$H$2:$L$1980,if($G44="USD",2,if($G44="EUR",3,if($G44="YEN",4,5))))*$H44*$C44,0)</f>
        <v>0</v>
      </c>
      <c r="AI44" s="7">
        <f>if(AI$6&lt;=$B44,vlookup(EDATE($D44,AI$6),'Курсы'!$H$2:$L$1980,if($G44="USD",2,if($G44="EUR",3,if($G44="YEN",4,5))))*$H44*$C44,0)</f>
        <v>0</v>
      </c>
      <c r="AJ44" s="7">
        <f>if(AJ$6&lt;=$B44,vlookup(EDATE($D44,AJ$6),'Курсы'!$H$2:$L$1980,if($G44="USD",2,if($G44="EUR",3,if($G44="YEN",4,5))))*$H44*$C44,0)</f>
        <v>0</v>
      </c>
      <c r="AK44" s="7">
        <f>if(AK$6&lt;=$B44,vlookup(EDATE($D44,AK$6),'Курсы'!$H$2:$L$1980,if($G44="USD",2,if($G44="EUR",3,if($G44="YEN",4,5))))*$H44*$C44,0)</f>
        <v>0</v>
      </c>
      <c r="AL44" s="7">
        <f>if(AL$6&lt;=$B44,vlookup(EDATE($D44,AL$6),'Курсы'!$H$2:$L$1980,if($G44="USD",2,if($G44="EUR",3,if($G44="YEN",4,5))))*$H44*$C44,0)</f>
        <v>0</v>
      </c>
      <c r="AM44" s="7">
        <f>if(AM$6&lt;=$B44,vlookup(EDATE($D44,AM$6),'Курсы'!$H$2:$L$1980,if($G44="USD",2,if($G44="EUR",3,if($G44="YEN",4,5))))*$H44*$C44,0)</f>
        <v>0</v>
      </c>
      <c r="AN44" s="7">
        <f>if(AN$6&lt;=$B44,vlookup(EDATE($D44,AN$6),'Курсы'!$H$2:$L$1980,if($G44="USD",2,if($G44="EUR",3,if($G44="YEN",4,5))))*$H44*$C44,0)</f>
        <v>0</v>
      </c>
      <c r="AO44" s="7">
        <f>if(AO$6&lt;=$B44,vlookup(EDATE($D44,AO$6),'Курсы'!$H$2:$L$1980,if($G44="USD",2,if($G44="EUR",3,if($G44="YEN",4,5))))*$H44*$C44,0)</f>
        <v>0</v>
      </c>
      <c r="AP44" s="7">
        <f>if(AP$6&lt;=$B44,vlookup(EDATE($D44,AP$6),'Курсы'!$H$2:$L$1980,if($G44="USD",2,if($G44="EUR",3,if($G44="YEN",4,5))))*$H44*$C44,0)</f>
        <v>0</v>
      </c>
      <c r="AQ44" s="7">
        <f>if(AQ$6&lt;=$B44,vlookup(EDATE($D44,AQ$6),'Курсы'!$H$2:$L$1980,if($G44="USD",2,if($G44="EUR",3,if($G44="YEN",4,5))))*$H44*$C44,0)</f>
        <v>0</v>
      </c>
      <c r="AR44" s="19">
        <f>if(AR$6&lt;=$B44,vlookup(EDATE($D44,AR$6),'Курсы'!$H$2:$L$1980,if($G44="USD",2,if($G44="EUR",3,if($G44="YEN",4,5))))*$H44*$C44,0)</f>
        <v>0</v>
      </c>
      <c r="AS44" s="7">
        <f t="shared" si="2"/>
        <v>5714550.012</v>
      </c>
    </row>
    <row r="45" ht="15.75" customHeight="1">
      <c r="A45" s="15">
        <v>195.0</v>
      </c>
      <c r="B45" s="16">
        <v>17.0</v>
      </c>
      <c r="C45" s="16">
        <v>0.0122283047894446</v>
      </c>
      <c r="D45" s="17">
        <v>43571.0</v>
      </c>
      <c r="E45" s="17">
        <f t="shared" si="1"/>
        <v>44090</v>
      </c>
      <c r="F45" s="16" t="s">
        <v>18</v>
      </c>
      <c r="G45" s="16" t="s">
        <v>6</v>
      </c>
      <c r="H45" s="18">
        <v>1800000.0</v>
      </c>
      <c r="I45" s="7">
        <f>if(I$6&lt;=$B45,vlookup(EDATE($D45,I$6),'Курсы'!$H$2:$L$1980,if($G45="USD",2,if($G45="EUR",3,if($G45="YEN",4,5))))*$H45*$C45,0)</f>
        <v>13033.10089</v>
      </c>
      <c r="J45" s="7">
        <f>if(J$6&lt;=$B45,vlookup(EDATE($D45,J$6),'Курсы'!$H$2:$L$1980,if($G45="USD",2,if($G45="EUR",3,if($G45="YEN",4,5))))*$H45*$C45,0)</f>
        <v>13105.60495</v>
      </c>
      <c r="K45" s="7">
        <f>if(K$6&lt;=$B45,vlookup(EDATE($D45,K$6),'Курсы'!$H$2:$L$1980,if($G45="USD",2,if($G45="EUR",3,if($G45="YEN",4,5))))*$H45*$C45,0)</f>
        <v>12820.10094</v>
      </c>
      <c r="L45" s="7">
        <f>if(L$6&lt;=$B45,vlookup(EDATE($D45,L$6),'Курсы'!$H$2:$L$1980,if($G45="USD",2,if($G45="EUR",3,if($G45="YEN",4,5))))*$H45*$C45,0)</f>
        <v>13654.536</v>
      </c>
      <c r="M45" s="7">
        <f>if(M$6&lt;=$B45,vlookup(EDATE($D45,M$6),'Курсы'!$H$2:$L$1980,if($G45="USD",2,if($G45="EUR",3,if($G45="YEN",4,5))))*$H45*$C45,0)</f>
        <v>13138.92953</v>
      </c>
      <c r="N45" s="7">
        <f>if(N$6&lt;=$B45,vlookup(EDATE($D45,N$6),'Курсы'!$H$2:$L$1980,if($G45="USD",2,if($G45="EUR",3,if($G45="YEN",4,5))))*$H45*$C45,0)</f>
        <v>13048.92676</v>
      </c>
      <c r="O45" s="7">
        <f>if(O$6&lt;=$B45,vlookup(EDATE($D45,O$6),'Курсы'!$H$2:$L$1980,if($G45="USD",2,if($G45="EUR",3,if($G45="YEN",4,5))))*$H45*$C45,0)</f>
        <v>12956.54681</v>
      </c>
      <c r="P45" s="7">
        <f>if(P$6&lt;=$B45,vlookup(EDATE($D45,P$6),'Курсы'!$H$2:$L$1980,if($G45="USD",2,if($G45="EUR",3,if($G45="YEN",4,5))))*$H45*$C45,0)</f>
        <v>12559.35924</v>
      </c>
      <c r="Q45" s="7">
        <f>if(Q$6&lt;=$B45,vlookup(EDATE($D45,Q$6),'Курсы'!$H$2:$L$1980,if($G45="USD",2,if($G45="EUR",3,if($G45="YEN",4,5))))*$H45*$C45,0)</f>
        <v>12300.51048</v>
      </c>
      <c r="R45" s="7">
        <f>if(R$6&lt;=$B45,vlookup(EDATE($D45,R$6),'Курсы'!$H$2:$L$1980,if($G45="USD",2,if($G45="EUR",3,if($G45="YEN",4,5))))*$H45*$C45,0)</f>
        <v>12721.91009</v>
      </c>
      <c r="S45" s="7">
        <f>if(S$6&lt;=$B45,vlookup(EDATE($D45,S$6),'Курсы'!$H$2:$L$1980,if($G45="USD",2,if($G45="EUR",3,if($G45="YEN",4,5))))*$H45*$C45,0)</f>
        <v>15193.98175</v>
      </c>
      <c r="T45" s="7">
        <f>if(T$6&lt;=$B45,vlookup(EDATE($D45,T$6),'Курсы'!$H$2:$L$1980,if($G45="USD",2,if($G45="EUR",3,if($G45="YEN",4,5))))*$H45*$C45,0)</f>
        <v>15113.64178</v>
      </c>
      <c r="U45" s="7">
        <f>if(U$6&lt;=$B45,vlookup(EDATE($D45,U$6),'Курсы'!$H$2:$L$1980,if($G45="USD",2,if($G45="EUR",3,if($G45="YEN",4,5))))*$H45*$C45,0)</f>
        <v>15051.37281</v>
      </c>
      <c r="V45" s="7">
        <f>if(V$6&lt;=$B45,vlookup(EDATE($D45,V$6),'Курсы'!$H$2:$L$1980,if($G45="USD",2,if($G45="EUR",3,if($G45="YEN",4,5))))*$H45*$C45,0)</f>
        <v>14432.38091</v>
      </c>
      <c r="W45" s="7">
        <f>if(W$6&lt;=$B45,vlookup(EDATE($D45,W$6),'Курсы'!$H$2:$L$1980,if($G45="USD",2,if($G45="EUR",3,if($G45="YEN",4,5))))*$H45*$C45,0)</f>
        <v>14567.61618</v>
      </c>
      <c r="X45" s="7">
        <f>if(X$6&lt;=$B45,vlookup(EDATE($D45,X$6),'Курсы'!$H$2:$L$1980,if($G45="USD",2,if($G45="EUR",3,if($G45="YEN",4,5))))*$H45*$C45,0)</f>
        <v>15092.92948</v>
      </c>
      <c r="Y45" s="7">
        <f>if(Y$6&lt;=$B45,vlookup(EDATE($D45,Y$6),'Курсы'!$H$2:$L$1980,if($G45="USD",2,if($G45="EUR",3,if($G45="YEN",4,5))))*$H45*$C45,0)</f>
        <v>15650.55485</v>
      </c>
      <c r="Z45" s="7">
        <f>if(Z$6&lt;=$B45,vlookup(EDATE($D45,Z$6),'Курсы'!$H$2:$L$1980,if($G45="USD",2,if($G45="EUR",3,if($G45="YEN",4,5))))*$H45*$C45,0)</f>
        <v>0</v>
      </c>
      <c r="AA45" s="7">
        <f>if(AA$6&lt;=$B45,vlookup(EDATE($D45,AA$6),'Курсы'!$H$2:$L$1980,if($G45="USD",2,if($G45="EUR",3,if($G45="YEN",4,5))))*$H45*$C45,0)</f>
        <v>0</v>
      </c>
      <c r="AB45" s="7">
        <f>if(AB$6&lt;=$B45,vlookup(EDATE($D45,AB$6),'Курсы'!$H$2:$L$1980,if($G45="USD",2,if($G45="EUR",3,if($G45="YEN",4,5))))*$H45*$C45,0)</f>
        <v>0</v>
      </c>
      <c r="AC45" s="7">
        <f>if(AC$6&lt;=$B45,vlookup(EDATE($D45,AC$6),'Курсы'!$H$2:$L$1980,if($G45="USD",2,if($G45="EUR",3,if($G45="YEN",4,5))))*$H45*$C45,0)</f>
        <v>0</v>
      </c>
      <c r="AD45" s="7">
        <f>if(AD$6&lt;=$B45,vlookup(EDATE($D45,AD$6),'Курсы'!$H$2:$L$1980,if($G45="USD",2,if($G45="EUR",3,if($G45="YEN",4,5))))*$H45*$C45,0)</f>
        <v>0</v>
      </c>
      <c r="AE45" s="7">
        <f>if(AE$6&lt;=$B45,vlookup(EDATE($D45,AE$6),'Курсы'!$H$2:$L$1980,if($G45="USD",2,if($G45="EUR",3,if($G45="YEN",4,5))))*$H45*$C45,0)</f>
        <v>0</v>
      </c>
      <c r="AF45" s="7">
        <f>if(AF$6&lt;=$B45,vlookup(EDATE($D45,AF$6),'Курсы'!$H$2:$L$1980,if($G45="USD",2,if($G45="EUR",3,if($G45="YEN",4,5))))*$H45*$C45,0)</f>
        <v>0</v>
      </c>
      <c r="AG45" s="7">
        <f>if(AG$6&lt;=$B45,vlookup(EDATE($D45,AG$6),'Курсы'!$H$2:$L$1980,if($G45="USD",2,if($G45="EUR",3,if($G45="YEN",4,5))))*$H45*$C45,0)</f>
        <v>0</v>
      </c>
      <c r="AH45" s="7">
        <f>if(AH$6&lt;=$B45,vlookup(EDATE($D45,AH$6),'Курсы'!$H$2:$L$1980,if($G45="USD",2,if($G45="EUR",3,if($G45="YEN",4,5))))*$H45*$C45,0)</f>
        <v>0</v>
      </c>
      <c r="AI45" s="7">
        <f>if(AI$6&lt;=$B45,vlookup(EDATE($D45,AI$6),'Курсы'!$H$2:$L$1980,if($G45="USD",2,if($G45="EUR",3,if($G45="YEN",4,5))))*$H45*$C45,0)</f>
        <v>0</v>
      </c>
      <c r="AJ45" s="7">
        <f>if(AJ$6&lt;=$B45,vlookup(EDATE($D45,AJ$6),'Курсы'!$H$2:$L$1980,if($G45="USD",2,if($G45="EUR",3,if($G45="YEN",4,5))))*$H45*$C45,0)</f>
        <v>0</v>
      </c>
      <c r="AK45" s="7">
        <f>if(AK$6&lt;=$B45,vlookup(EDATE($D45,AK$6),'Курсы'!$H$2:$L$1980,if($G45="USD",2,if($G45="EUR",3,if($G45="YEN",4,5))))*$H45*$C45,0)</f>
        <v>0</v>
      </c>
      <c r="AL45" s="7">
        <f>if(AL$6&lt;=$B45,vlookup(EDATE($D45,AL$6),'Курсы'!$H$2:$L$1980,if($G45="USD",2,if($G45="EUR",3,if($G45="YEN",4,5))))*$H45*$C45,0)</f>
        <v>0</v>
      </c>
      <c r="AM45" s="7">
        <f>if(AM$6&lt;=$B45,vlookup(EDATE($D45,AM$6),'Курсы'!$H$2:$L$1980,if($G45="USD",2,if($G45="EUR",3,if($G45="YEN",4,5))))*$H45*$C45,0)</f>
        <v>0</v>
      </c>
      <c r="AN45" s="7">
        <f>if(AN$6&lt;=$B45,vlookup(EDATE($D45,AN$6),'Курсы'!$H$2:$L$1980,if($G45="USD",2,if($G45="EUR",3,if($G45="YEN",4,5))))*$H45*$C45,0)</f>
        <v>0</v>
      </c>
      <c r="AO45" s="7">
        <f>if(AO$6&lt;=$B45,vlookup(EDATE($D45,AO$6),'Курсы'!$H$2:$L$1980,if($G45="USD",2,if($G45="EUR",3,if($G45="YEN",4,5))))*$H45*$C45,0)</f>
        <v>0</v>
      </c>
      <c r="AP45" s="7">
        <f>if(AP$6&lt;=$B45,vlookup(EDATE($D45,AP$6),'Курсы'!$H$2:$L$1980,if($G45="USD",2,if($G45="EUR",3,if($G45="YEN",4,5))))*$H45*$C45,0)</f>
        <v>0</v>
      </c>
      <c r="AQ45" s="7">
        <f>if(AQ$6&lt;=$B45,vlookup(EDATE($D45,AQ$6),'Курсы'!$H$2:$L$1980,if($G45="USD",2,if($G45="EUR",3,if($G45="YEN",4,5))))*$H45*$C45,0)</f>
        <v>0</v>
      </c>
      <c r="AR45" s="19">
        <f>if(AR$6&lt;=$B45,vlookup(EDATE($D45,AR$6),'Курсы'!$H$2:$L$1980,if($G45="USD",2,if($G45="EUR",3,if($G45="YEN",4,5))))*$H45*$C45,0)</f>
        <v>0</v>
      </c>
      <c r="AS45" s="7">
        <f t="shared" si="2"/>
        <v>234442.0034</v>
      </c>
    </row>
    <row r="46" ht="15.75" customHeight="1">
      <c r="A46" s="15">
        <v>233.0</v>
      </c>
      <c r="B46" s="16">
        <v>20.0</v>
      </c>
      <c r="C46" s="16">
        <v>0.0452930902798537</v>
      </c>
      <c r="D46" s="17">
        <v>43573.0</v>
      </c>
      <c r="E46" s="17">
        <f t="shared" si="1"/>
        <v>44183</v>
      </c>
      <c r="F46" s="16" t="s">
        <v>21</v>
      </c>
      <c r="G46" s="16" t="s">
        <v>5</v>
      </c>
      <c r="H46" s="18">
        <v>75000.0</v>
      </c>
      <c r="I46" s="7">
        <f>if(I$6&lt;=$B46,vlookup(EDATE($D46,I$6),'Курсы'!$H$2:$L$1980,if($G46="USD",2,if($G46="EUR",3,if($G46="YEN",4,5))))*$H46*$C46,0)</f>
        <v>245419.7038</v>
      </c>
      <c r="J46" s="7">
        <f>if(J$6&lt;=$B46,vlookup(EDATE($D46,J$6),'Курсы'!$H$2:$L$1980,if($G46="USD",2,if($G46="EUR",3,if($G46="YEN",4,5))))*$H46*$C46,0)</f>
        <v>244948.5424</v>
      </c>
      <c r="K46" s="7">
        <f>if(K$6&lt;=$B46,vlookup(EDATE($D46,K$6),'Курсы'!$H$2:$L$1980,if($G46="USD",2,if($G46="EUR",3,if($G46="YEN",4,5))))*$H46*$C46,0)</f>
        <v>239674.7282</v>
      </c>
      <c r="L46" s="7">
        <f>if(L$6&lt;=$B46,vlookup(EDATE($D46,L$6),'Курсы'!$H$2:$L$1980,if($G46="USD",2,if($G46="EUR",3,if($G46="YEN",4,5))))*$H46*$C46,0)</f>
        <v>248736.1771</v>
      </c>
      <c r="M46" s="7">
        <f>if(M$6&lt;=$B46,vlookup(EDATE($D46,M$6),'Курсы'!$H$2:$L$1980,if($G46="USD",2,if($G46="EUR",3,if($G46="YEN",4,5))))*$H46*$C46,0)</f>
        <v>239840.501</v>
      </c>
      <c r="N46" s="7">
        <f>if(N$6&lt;=$B46,vlookup(EDATE($D46,N$6),'Курсы'!$H$2:$L$1980,if($G46="USD",2,if($G46="EUR",3,if($G46="YEN",4,5))))*$H46*$C46,0)</f>
        <v>240853.8206</v>
      </c>
      <c r="O46" s="7">
        <f>if(O$6&lt;=$B46,vlookup(EDATE($D46,O$6),'Курсы'!$H$2:$L$1980,if($G46="USD",2,if($G46="EUR",3,if($G46="YEN",4,5))))*$H46*$C46,0)</f>
        <v>239185.2232</v>
      </c>
      <c r="P46" s="7">
        <f>if(P$6&lt;=$B46,vlookup(EDATE($D46,P$6),'Курсы'!$H$2:$L$1980,if($G46="USD",2,if($G46="EUR",3,if($G46="YEN",4,5))))*$H46*$C46,0)</f>
        <v>236702.0295</v>
      </c>
      <c r="Q46" s="7">
        <f>if(Q$6&lt;=$B46,vlookup(EDATE($D46,Q$6),'Курсы'!$H$2:$L$1980,if($G46="USD",2,if($G46="EUR",3,if($G46="YEN",4,5))))*$H46*$C46,0)</f>
        <v>232814.8633</v>
      </c>
      <c r="R46" s="7">
        <f>if(R$6&lt;=$B46,vlookup(EDATE($D46,R$6),'Курсы'!$H$2:$L$1980,if($G46="USD",2,if($G46="EUR",3,if($G46="YEN",4,5))))*$H46*$C46,0)</f>
        <v>233101.2288</v>
      </c>
      <c r="S46" s="7">
        <f>if(S$6&lt;=$B46,vlookup(EDATE($D46,S$6),'Курсы'!$H$2:$L$1980,if($G46="USD",2,if($G46="EUR",3,if($G46="YEN",4,5))))*$H46*$C46,0)</f>
        <v>279590.6229</v>
      </c>
      <c r="T46" s="7">
        <f>if(T$6&lt;=$B46,vlookup(EDATE($D46,T$6),'Курсы'!$H$2:$L$1980,if($G46="USD",2,if($G46="EUR",3,if($G46="YEN",4,5))))*$H46*$C46,0)</f>
        <v>272135.6067</v>
      </c>
      <c r="U46" s="7">
        <f>if(U$6&lt;=$B46,vlookup(EDATE($D46,U$6),'Курсы'!$H$2:$L$1980,if($G46="USD",2,if($G46="EUR",3,if($G46="YEN",4,5))))*$H46*$C46,0)</f>
        <v>268796.0339</v>
      </c>
      <c r="V46" s="7">
        <f>if(V$6&lt;=$B46,vlookup(EDATE($D46,V$6),'Курсы'!$H$2:$L$1980,if($G46="USD",2,if($G46="EUR",3,if($G46="YEN",4,5))))*$H46*$C46,0)</f>
        <v>266265.2825</v>
      </c>
      <c r="W46" s="7">
        <f>if(W$6&lt;=$B46,vlookup(EDATE($D46,W$6),'Курсы'!$H$2:$L$1980,if($G46="USD",2,if($G46="EUR",3,if($G46="YEN",4,5))))*$H46*$C46,0)</f>
        <v>277472.6047</v>
      </c>
      <c r="X46" s="7">
        <f>if(X$6&lt;=$B46,vlookup(EDATE($D46,X$6),'Курсы'!$H$2:$L$1980,if($G46="USD",2,if($G46="EUR",3,if($G46="YEN",4,5))))*$H46*$C46,0)</f>
        <v>293725.464</v>
      </c>
      <c r="Y46" s="7">
        <f>if(Y$6&lt;=$B46,vlookup(EDATE($D46,Y$6),'Курсы'!$H$2:$L$1980,if($G46="USD",2,if($G46="EUR",3,if($G46="YEN",4,5))))*$H46*$C46,0)</f>
        <v>301078.9104</v>
      </c>
      <c r="Z46" s="7">
        <f>if(Z$6&lt;=$B46,vlookup(EDATE($D46,Z$6),'Курсы'!$H$2:$L$1980,if($G46="USD",2,if($G46="EUR",3,if($G46="YEN",4,5))))*$H46*$C46,0)</f>
        <v>310158.3633</v>
      </c>
      <c r="AA46" s="7">
        <f>if(AA$6&lt;=$B46,vlookup(EDATE($D46,AA$6),'Курсы'!$H$2:$L$1980,if($G46="USD",2,if($G46="EUR",3,if($G46="YEN",4,5))))*$H46*$C46,0)</f>
        <v>307054.2014</v>
      </c>
      <c r="AB46" s="7">
        <f>if(AB$6&lt;=$B46,vlookup(EDATE($D46,AB$6),'Курсы'!$H$2:$L$1980,if($G46="USD",2,if($G46="EUR",3,if($G46="YEN",4,5))))*$H46*$C46,0)</f>
        <v>303312.0863</v>
      </c>
      <c r="AC46" s="7">
        <f>if(AC$6&lt;=$B46,vlookup(EDATE($D46,AC$6),'Курсы'!$H$2:$L$1980,if($G46="USD",2,if($G46="EUR",3,if($G46="YEN",4,5))))*$H46*$C46,0)</f>
        <v>0</v>
      </c>
      <c r="AD46" s="7">
        <f>if(AD$6&lt;=$B46,vlookup(EDATE($D46,AD$6),'Курсы'!$H$2:$L$1980,if($G46="USD",2,if($G46="EUR",3,if($G46="YEN",4,5))))*$H46*$C46,0)</f>
        <v>0</v>
      </c>
      <c r="AE46" s="7">
        <f>if(AE$6&lt;=$B46,vlookup(EDATE($D46,AE$6),'Курсы'!$H$2:$L$1980,if($G46="USD",2,if($G46="EUR",3,if($G46="YEN",4,5))))*$H46*$C46,0)</f>
        <v>0</v>
      </c>
      <c r="AF46" s="7">
        <f>if(AF$6&lt;=$B46,vlookup(EDATE($D46,AF$6),'Курсы'!$H$2:$L$1980,if($G46="USD",2,if($G46="EUR",3,if($G46="YEN",4,5))))*$H46*$C46,0)</f>
        <v>0</v>
      </c>
      <c r="AG46" s="7">
        <f>if(AG$6&lt;=$B46,vlookup(EDATE($D46,AG$6),'Курсы'!$H$2:$L$1980,if($G46="USD",2,if($G46="EUR",3,if($G46="YEN",4,5))))*$H46*$C46,0)</f>
        <v>0</v>
      </c>
      <c r="AH46" s="7">
        <f>if(AH$6&lt;=$B46,vlookup(EDATE($D46,AH$6),'Курсы'!$H$2:$L$1980,if($G46="USD",2,if($G46="EUR",3,if($G46="YEN",4,5))))*$H46*$C46,0)</f>
        <v>0</v>
      </c>
      <c r="AI46" s="7">
        <f>if(AI$6&lt;=$B46,vlookup(EDATE($D46,AI$6),'Курсы'!$H$2:$L$1980,if($G46="USD",2,if($G46="EUR",3,if($G46="YEN",4,5))))*$H46*$C46,0)</f>
        <v>0</v>
      </c>
      <c r="AJ46" s="7">
        <f>if(AJ$6&lt;=$B46,vlookup(EDATE($D46,AJ$6),'Курсы'!$H$2:$L$1980,if($G46="USD",2,if($G46="EUR",3,if($G46="YEN",4,5))))*$H46*$C46,0)</f>
        <v>0</v>
      </c>
      <c r="AK46" s="7">
        <f>if(AK$6&lt;=$B46,vlookup(EDATE($D46,AK$6),'Курсы'!$H$2:$L$1980,if($G46="USD",2,if($G46="EUR",3,if($G46="YEN",4,5))))*$H46*$C46,0)</f>
        <v>0</v>
      </c>
      <c r="AL46" s="7">
        <f>if(AL$6&lt;=$B46,vlookup(EDATE($D46,AL$6),'Курсы'!$H$2:$L$1980,if($G46="USD",2,if($G46="EUR",3,if($G46="YEN",4,5))))*$H46*$C46,0)</f>
        <v>0</v>
      </c>
      <c r="AM46" s="7">
        <f>if(AM$6&lt;=$B46,vlookup(EDATE($D46,AM$6),'Курсы'!$H$2:$L$1980,if($G46="USD",2,if($G46="EUR",3,if($G46="YEN",4,5))))*$H46*$C46,0)</f>
        <v>0</v>
      </c>
      <c r="AN46" s="7">
        <f>if(AN$6&lt;=$B46,vlookup(EDATE($D46,AN$6),'Курсы'!$H$2:$L$1980,if($G46="USD",2,if($G46="EUR",3,if($G46="YEN",4,5))))*$H46*$C46,0)</f>
        <v>0</v>
      </c>
      <c r="AO46" s="7">
        <f>if(AO$6&lt;=$B46,vlookup(EDATE($D46,AO$6),'Курсы'!$H$2:$L$1980,if($G46="USD",2,if($G46="EUR",3,if($G46="YEN",4,5))))*$H46*$C46,0)</f>
        <v>0</v>
      </c>
      <c r="AP46" s="7">
        <f>if(AP$6&lt;=$B46,vlookup(EDATE($D46,AP$6),'Курсы'!$H$2:$L$1980,if($G46="USD",2,if($G46="EUR",3,if($G46="YEN",4,5))))*$H46*$C46,0)</f>
        <v>0</v>
      </c>
      <c r="AQ46" s="7">
        <f>if(AQ$6&lt;=$B46,vlookup(EDATE($D46,AQ$6),'Курсы'!$H$2:$L$1980,if($G46="USD",2,if($G46="EUR",3,if($G46="YEN",4,5))))*$H46*$C46,0)</f>
        <v>0</v>
      </c>
      <c r="AR46" s="19">
        <f>if(AR$6&lt;=$B46,vlookup(EDATE($D46,AR$6),'Курсы'!$H$2:$L$1980,if($G46="USD",2,if($G46="EUR",3,if($G46="YEN",4,5))))*$H46*$C46,0)</f>
        <v>0</v>
      </c>
      <c r="AS46" s="7">
        <f t="shared" si="2"/>
        <v>5280865.994</v>
      </c>
    </row>
    <row r="47" ht="15.75" customHeight="1">
      <c r="A47" s="15">
        <v>1.0</v>
      </c>
      <c r="B47" s="16">
        <v>3.0</v>
      </c>
      <c r="C47" s="16">
        <v>0.0150349088483535</v>
      </c>
      <c r="D47" s="17">
        <v>43575.0</v>
      </c>
      <c r="E47" s="17">
        <f t="shared" si="1"/>
        <v>43666</v>
      </c>
      <c r="F47" s="16" t="s">
        <v>19</v>
      </c>
      <c r="G47" s="16" t="s">
        <v>5</v>
      </c>
      <c r="H47" s="18">
        <v>100000.0</v>
      </c>
      <c r="I47" s="7">
        <f>if(I$6&lt;=$B47,vlookup(EDATE($D47,I$6),'Курсы'!$H$2:$L$1980,if($G47="USD",2,if($G47="EUR",3,if($G47="YEN",4,5))))*$H47*$C47,0)</f>
        <v>108621.8039</v>
      </c>
      <c r="J47" s="7">
        <f>if(J$6&lt;=$B47,vlookup(EDATE($D47,J$6),'Курсы'!$H$2:$L$1980,if($G47="USD",2,if($G47="EUR",3,if($G47="YEN",4,5))))*$H47*$C47,0)</f>
        <v>107706.629</v>
      </c>
      <c r="K47" s="7">
        <f>if(K$6&lt;=$B47,vlookup(EDATE($D47,K$6),'Курсы'!$H$2:$L$1980,if($G47="USD",2,if($G47="EUR",3,if($G47="YEN",4,5))))*$H47*$C47,0)</f>
        <v>106438.2841</v>
      </c>
      <c r="L47" s="7">
        <f>if(L$6&lt;=$B47,vlookup(EDATE($D47,L$6),'Курсы'!$H$2:$L$1980,if($G47="USD",2,if($G47="EUR",3,if($G47="YEN",4,5))))*$H47*$C47,0)</f>
        <v>0</v>
      </c>
      <c r="M47" s="7">
        <f>if(M$6&lt;=$B47,vlookup(EDATE($D47,M$6),'Курсы'!$H$2:$L$1980,if($G47="USD",2,if($G47="EUR",3,if($G47="YEN",4,5))))*$H47*$C47,0)</f>
        <v>0</v>
      </c>
      <c r="N47" s="7">
        <f>if(N$6&lt;=$B47,vlookup(EDATE($D47,N$6),'Курсы'!$H$2:$L$1980,if($G47="USD",2,if($G47="EUR",3,if($G47="YEN",4,5))))*$H47*$C47,0)</f>
        <v>0</v>
      </c>
      <c r="O47" s="7">
        <f>if(O$6&lt;=$B47,vlookup(EDATE($D47,O$6),'Курсы'!$H$2:$L$1980,if($G47="USD",2,if($G47="EUR",3,if($G47="YEN",4,5))))*$H47*$C47,0)</f>
        <v>0</v>
      </c>
      <c r="P47" s="7">
        <f>if(P$6&lt;=$B47,vlookup(EDATE($D47,P$6),'Курсы'!$H$2:$L$1980,if($G47="USD",2,if($G47="EUR",3,if($G47="YEN",4,5))))*$H47*$C47,0)</f>
        <v>0</v>
      </c>
      <c r="Q47" s="7">
        <f>if(Q$6&lt;=$B47,vlookup(EDATE($D47,Q$6),'Курсы'!$H$2:$L$1980,if($G47="USD",2,if($G47="EUR",3,if($G47="YEN",4,5))))*$H47*$C47,0)</f>
        <v>0</v>
      </c>
      <c r="R47" s="7">
        <f>if(R$6&lt;=$B47,vlookup(EDATE($D47,R$6),'Курсы'!$H$2:$L$1980,if($G47="USD",2,if($G47="EUR",3,if($G47="YEN",4,5))))*$H47*$C47,0)</f>
        <v>0</v>
      </c>
      <c r="S47" s="7">
        <f>if(S$6&lt;=$B47,vlookup(EDATE($D47,S$6),'Курсы'!$H$2:$L$1980,if($G47="USD",2,if($G47="EUR",3,if($G47="YEN",4,5))))*$H47*$C47,0)</f>
        <v>0</v>
      </c>
      <c r="T47" s="7">
        <f>if(T$6&lt;=$B47,vlookup(EDATE($D47,T$6),'Курсы'!$H$2:$L$1980,if($G47="USD",2,if($G47="EUR",3,if($G47="YEN",4,5))))*$H47*$C47,0)</f>
        <v>0</v>
      </c>
      <c r="U47" s="7">
        <f>if(U$6&lt;=$B47,vlookup(EDATE($D47,U$6),'Курсы'!$H$2:$L$1980,if($G47="USD",2,if($G47="EUR",3,if($G47="YEN",4,5))))*$H47*$C47,0)</f>
        <v>0</v>
      </c>
      <c r="V47" s="7">
        <f>if(V$6&lt;=$B47,vlookup(EDATE($D47,V$6),'Курсы'!$H$2:$L$1980,if($G47="USD",2,if($G47="EUR",3,if($G47="YEN",4,5))))*$H47*$C47,0)</f>
        <v>0</v>
      </c>
      <c r="W47" s="7">
        <f>if(W$6&lt;=$B47,vlookup(EDATE($D47,W$6),'Курсы'!$H$2:$L$1980,if($G47="USD",2,if($G47="EUR",3,if($G47="YEN",4,5))))*$H47*$C47,0)</f>
        <v>0</v>
      </c>
      <c r="X47" s="7">
        <f>if(X$6&lt;=$B47,vlookup(EDATE($D47,X$6),'Курсы'!$H$2:$L$1980,if($G47="USD",2,if($G47="EUR",3,if($G47="YEN",4,5))))*$H47*$C47,0)</f>
        <v>0</v>
      </c>
      <c r="Y47" s="7">
        <f>if(Y$6&lt;=$B47,vlookup(EDATE($D47,Y$6),'Курсы'!$H$2:$L$1980,if($G47="USD",2,if($G47="EUR",3,if($G47="YEN",4,5))))*$H47*$C47,0)</f>
        <v>0</v>
      </c>
      <c r="Z47" s="7">
        <f>if(Z$6&lt;=$B47,vlookup(EDATE($D47,Z$6),'Курсы'!$H$2:$L$1980,if($G47="USD",2,if($G47="EUR",3,if($G47="YEN",4,5))))*$H47*$C47,0)</f>
        <v>0</v>
      </c>
      <c r="AA47" s="7">
        <f>if(AA$6&lt;=$B47,vlookup(EDATE($D47,AA$6),'Курсы'!$H$2:$L$1980,if($G47="USD",2,if($G47="EUR",3,if($G47="YEN",4,5))))*$H47*$C47,0)</f>
        <v>0</v>
      </c>
      <c r="AB47" s="7">
        <f>if(AB$6&lt;=$B47,vlookup(EDATE($D47,AB$6),'Курсы'!$H$2:$L$1980,if($G47="USD",2,if($G47="EUR",3,if($G47="YEN",4,5))))*$H47*$C47,0)</f>
        <v>0</v>
      </c>
      <c r="AC47" s="7">
        <f>if(AC$6&lt;=$B47,vlookup(EDATE($D47,AC$6),'Курсы'!$H$2:$L$1980,if($G47="USD",2,if($G47="EUR",3,if($G47="YEN",4,5))))*$H47*$C47,0)</f>
        <v>0</v>
      </c>
      <c r="AD47" s="7">
        <f>if(AD$6&lt;=$B47,vlookup(EDATE($D47,AD$6),'Курсы'!$H$2:$L$1980,if($G47="USD",2,if($G47="EUR",3,if($G47="YEN",4,5))))*$H47*$C47,0)</f>
        <v>0</v>
      </c>
      <c r="AE47" s="7">
        <f>if(AE$6&lt;=$B47,vlookup(EDATE($D47,AE$6),'Курсы'!$H$2:$L$1980,if($G47="USD",2,if($G47="EUR",3,if($G47="YEN",4,5))))*$H47*$C47,0)</f>
        <v>0</v>
      </c>
      <c r="AF47" s="7">
        <f>if(AF$6&lt;=$B47,vlookup(EDATE($D47,AF$6),'Курсы'!$H$2:$L$1980,if($G47="USD",2,if($G47="EUR",3,if($G47="YEN",4,5))))*$H47*$C47,0)</f>
        <v>0</v>
      </c>
      <c r="AG47" s="7">
        <f>if(AG$6&lt;=$B47,vlookup(EDATE($D47,AG$6),'Курсы'!$H$2:$L$1980,if($G47="USD",2,if($G47="EUR",3,if($G47="YEN",4,5))))*$H47*$C47,0)</f>
        <v>0</v>
      </c>
      <c r="AH47" s="7">
        <f>if(AH$6&lt;=$B47,vlookup(EDATE($D47,AH$6),'Курсы'!$H$2:$L$1980,if($G47="USD",2,if($G47="EUR",3,if($G47="YEN",4,5))))*$H47*$C47,0)</f>
        <v>0</v>
      </c>
      <c r="AI47" s="7">
        <f>if(AI$6&lt;=$B47,vlookup(EDATE($D47,AI$6),'Курсы'!$H$2:$L$1980,if($G47="USD",2,if($G47="EUR",3,if($G47="YEN",4,5))))*$H47*$C47,0)</f>
        <v>0</v>
      </c>
      <c r="AJ47" s="7">
        <f>if(AJ$6&lt;=$B47,vlookup(EDATE($D47,AJ$6),'Курсы'!$H$2:$L$1980,if($G47="USD",2,if($G47="EUR",3,if($G47="YEN",4,5))))*$H47*$C47,0)</f>
        <v>0</v>
      </c>
      <c r="AK47" s="7">
        <f>if(AK$6&lt;=$B47,vlookup(EDATE($D47,AK$6),'Курсы'!$H$2:$L$1980,if($G47="USD",2,if($G47="EUR",3,if($G47="YEN",4,5))))*$H47*$C47,0)</f>
        <v>0</v>
      </c>
      <c r="AL47" s="7">
        <f>if(AL$6&lt;=$B47,vlookup(EDATE($D47,AL$6),'Курсы'!$H$2:$L$1980,if($G47="USD",2,if($G47="EUR",3,if($G47="YEN",4,5))))*$H47*$C47,0)</f>
        <v>0</v>
      </c>
      <c r="AM47" s="7">
        <f>if(AM$6&lt;=$B47,vlookup(EDATE($D47,AM$6),'Курсы'!$H$2:$L$1980,if($G47="USD",2,if($G47="EUR",3,if($G47="YEN",4,5))))*$H47*$C47,0)</f>
        <v>0</v>
      </c>
      <c r="AN47" s="7">
        <f>if(AN$6&lt;=$B47,vlookup(EDATE($D47,AN$6),'Курсы'!$H$2:$L$1980,if($G47="USD",2,if($G47="EUR",3,if($G47="YEN",4,5))))*$H47*$C47,0)</f>
        <v>0</v>
      </c>
      <c r="AO47" s="7">
        <f>if(AO$6&lt;=$B47,vlookup(EDATE($D47,AO$6),'Курсы'!$H$2:$L$1980,if($G47="USD",2,if($G47="EUR",3,if($G47="YEN",4,5))))*$H47*$C47,0)</f>
        <v>0</v>
      </c>
      <c r="AP47" s="7">
        <f>if(AP$6&lt;=$B47,vlookup(EDATE($D47,AP$6),'Курсы'!$H$2:$L$1980,if($G47="USD",2,if($G47="EUR",3,if($G47="YEN",4,5))))*$H47*$C47,0)</f>
        <v>0</v>
      </c>
      <c r="AQ47" s="7">
        <f>if(AQ$6&lt;=$B47,vlookup(EDATE($D47,AQ$6),'Курсы'!$H$2:$L$1980,if($G47="USD",2,if($G47="EUR",3,if($G47="YEN",4,5))))*$H47*$C47,0)</f>
        <v>0</v>
      </c>
      <c r="AR47" s="19">
        <f>if(AR$6&lt;=$B47,vlookup(EDATE($D47,AR$6),'Курсы'!$H$2:$L$1980,if($G47="USD",2,if($G47="EUR",3,if($G47="YEN",4,5))))*$H47*$C47,0)</f>
        <v>0</v>
      </c>
      <c r="AS47" s="7">
        <f t="shared" si="2"/>
        <v>322766.7169</v>
      </c>
    </row>
    <row r="48" ht="15.75" customHeight="1">
      <c r="A48" s="15">
        <v>42.0</v>
      </c>
      <c r="B48" s="16">
        <v>5.0</v>
      </c>
      <c r="C48" s="16">
        <v>0.0337393029886636</v>
      </c>
      <c r="D48" s="17">
        <v>43583.0</v>
      </c>
      <c r="E48" s="17">
        <f t="shared" si="1"/>
        <v>43736</v>
      </c>
      <c r="F48" s="16" t="s">
        <v>21</v>
      </c>
      <c r="G48" s="16" t="s">
        <v>5</v>
      </c>
      <c r="H48" s="18">
        <v>500000.0</v>
      </c>
      <c r="I48" s="7">
        <f>if(I$6&lt;=$B48,vlookup(EDATE($D48,I$6),'Курсы'!$H$2:$L$1980,if($G48="USD",2,if($G48="EUR",3,if($G48="YEN",4,5))))*$H48*$C48,0)</f>
        <v>1217757.724</v>
      </c>
      <c r="J48" s="7">
        <f>if(J$6&lt;=$B48,vlookup(EDATE($D48,J$6),'Курсы'!$H$2:$L$1980,if($G48="USD",2,if($G48="EUR",3,if($G48="YEN",4,5))))*$H48*$C48,0)</f>
        <v>1208938.27</v>
      </c>
      <c r="K48" s="7">
        <f>if(K$6&lt;=$B48,vlookup(EDATE($D48,K$6),'Курсы'!$H$2:$L$1980,if($G48="USD",2,if($G48="EUR",3,if($G48="YEN",4,5))))*$H48*$C48,0)</f>
        <v>1186122.066</v>
      </c>
      <c r="L48" s="7">
        <f>if(L$6&lt;=$B48,vlookup(EDATE($D48,L$6),'Курсы'!$H$2:$L$1980,if($G48="USD",2,if($G48="EUR",3,if($G48="YEN",4,5))))*$H48*$C48,0)</f>
        <v>1241759.864</v>
      </c>
      <c r="M48" s="7">
        <f>if(M$6&lt;=$B48,vlookup(EDATE($D48,M$6),'Курсы'!$H$2:$L$1980,if($G48="USD",2,if($G48="EUR",3,if($G48="YEN",4,5))))*$H48*$C48,0)</f>
        <v>1186208.101</v>
      </c>
      <c r="N48" s="7">
        <f>if(N$6&lt;=$B48,vlookup(EDATE($D48,N$6),'Курсы'!$H$2:$L$1980,if($G48="USD",2,if($G48="EUR",3,if($G48="YEN",4,5))))*$H48*$C48,0)</f>
        <v>0</v>
      </c>
      <c r="O48" s="7">
        <f>if(O$6&lt;=$B48,vlookup(EDATE($D48,O$6),'Курсы'!$H$2:$L$1980,if($G48="USD",2,if($G48="EUR",3,if($G48="YEN",4,5))))*$H48*$C48,0)</f>
        <v>0</v>
      </c>
      <c r="P48" s="7">
        <f>if(P$6&lt;=$B48,vlookup(EDATE($D48,P$6),'Курсы'!$H$2:$L$1980,if($G48="USD",2,if($G48="EUR",3,if($G48="YEN",4,5))))*$H48*$C48,0)</f>
        <v>0</v>
      </c>
      <c r="Q48" s="7">
        <f>if(Q$6&lt;=$B48,vlookup(EDATE($D48,Q$6),'Курсы'!$H$2:$L$1980,if($G48="USD",2,if($G48="EUR",3,if($G48="YEN",4,5))))*$H48*$C48,0)</f>
        <v>0</v>
      </c>
      <c r="R48" s="7">
        <f>if(R$6&lt;=$B48,vlookup(EDATE($D48,R$6),'Курсы'!$H$2:$L$1980,if($G48="USD",2,if($G48="EUR",3,if($G48="YEN",4,5))))*$H48*$C48,0)</f>
        <v>0</v>
      </c>
      <c r="S48" s="7">
        <f>if(S$6&lt;=$B48,vlookup(EDATE($D48,S$6),'Курсы'!$H$2:$L$1980,if($G48="USD",2,if($G48="EUR",3,if($G48="YEN",4,5))))*$H48*$C48,0)</f>
        <v>0</v>
      </c>
      <c r="T48" s="7">
        <f>if(T$6&lt;=$B48,vlookup(EDATE($D48,T$6),'Курсы'!$H$2:$L$1980,if($G48="USD",2,if($G48="EUR",3,if($G48="YEN",4,5))))*$H48*$C48,0)</f>
        <v>0</v>
      </c>
      <c r="U48" s="7">
        <f>if(U$6&lt;=$B48,vlookup(EDATE($D48,U$6),'Курсы'!$H$2:$L$1980,if($G48="USD",2,if($G48="EUR",3,if($G48="YEN",4,5))))*$H48*$C48,0)</f>
        <v>0</v>
      </c>
      <c r="V48" s="7">
        <f>if(V$6&lt;=$B48,vlookup(EDATE($D48,V$6),'Курсы'!$H$2:$L$1980,if($G48="USD",2,if($G48="EUR",3,if($G48="YEN",4,5))))*$H48*$C48,0)</f>
        <v>0</v>
      </c>
      <c r="W48" s="7">
        <f>if(W$6&lt;=$B48,vlookup(EDATE($D48,W$6),'Курсы'!$H$2:$L$1980,if($G48="USD",2,if($G48="EUR",3,if($G48="YEN",4,5))))*$H48*$C48,0)</f>
        <v>0</v>
      </c>
      <c r="X48" s="7">
        <f>if(X$6&lt;=$B48,vlookup(EDATE($D48,X$6),'Курсы'!$H$2:$L$1980,if($G48="USD",2,if($G48="EUR",3,if($G48="YEN",4,5))))*$H48*$C48,0)</f>
        <v>0</v>
      </c>
      <c r="Y48" s="7">
        <f>if(Y$6&lt;=$B48,vlookup(EDATE($D48,Y$6),'Курсы'!$H$2:$L$1980,if($G48="USD",2,if($G48="EUR",3,if($G48="YEN",4,5))))*$H48*$C48,0)</f>
        <v>0</v>
      </c>
      <c r="Z48" s="7">
        <f>if(Z$6&lt;=$B48,vlookup(EDATE($D48,Z$6),'Курсы'!$H$2:$L$1980,if($G48="USD",2,if($G48="EUR",3,if($G48="YEN",4,5))))*$H48*$C48,0)</f>
        <v>0</v>
      </c>
      <c r="AA48" s="7">
        <f>if(AA$6&lt;=$B48,vlookup(EDATE($D48,AA$6),'Курсы'!$H$2:$L$1980,if($G48="USD",2,if($G48="EUR",3,if($G48="YEN",4,5))))*$H48*$C48,0)</f>
        <v>0</v>
      </c>
      <c r="AB48" s="7">
        <f>if(AB$6&lt;=$B48,vlookup(EDATE($D48,AB$6),'Курсы'!$H$2:$L$1980,if($G48="USD",2,if($G48="EUR",3,if($G48="YEN",4,5))))*$H48*$C48,0)</f>
        <v>0</v>
      </c>
      <c r="AC48" s="7">
        <f>if(AC$6&lt;=$B48,vlookup(EDATE($D48,AC$6),'Курсы'!$H$2:$L$1980,if($G48="USD",2,if($G48="EUR",3,if($G48="YEN",4,5))))*$H48*$C48,0)</f>
        <v>0</v>
      </c>
      <c r="AD48" s="7">
        <f>if(AD$6&lt;=$B48,vlookup(EDATE($D48,AD$6),'Курсы'!$H$2:$L$1980,if($G48="USD",2,if($G48="EUR",3,if($G48="YEN",4,5))))*$H48*$C48,0)</f>
        <v>0</v>
      </c>
      <c r="AE48" s="7">
        <f>if(AE$6&lt;=$B48,vlookup(EDATE($D48,AE$6),'Курсы'!$H$2:$L$1980,if($G48="USD",2,if($G48="EUR",3,if($G48="YEN",4,5))))*$H48*$C48,0)</f>
        <v>0</v>
      </c>
      <c r="AF48" s="7">
        <f>if(AF$6&lt;=$B48,vlookup(EDATE($D48,AF$6),'Курсы'!$H$2:$L$1980,if($G48="USD",2,if($G48="EUR",3,if($G48="YEN",4,5))))*$H48*$C48,0)</f>
        <v>0</v>
      </c>
      <c r="AG48" s="7">
        <f>if(AG$6&lt;=$B48,vlookup(EDATE($D48,AG$6),'Курсы'!$H$2:$L$1980,if($G48="USD",2,if($G48="EUR",3,if($G48="YEN",4,5))))*$H48*$C48,0)</f>
        <v>0</v>
      </c>
      <c r="AH48" s="7">
        <f>if(AH$6&lt;=$B48,vlookup(EDATE($D48,AH$6),'Курсы'!$H$2:$L$1980,if($G48="USD",2,if($G48="EUR",3,if($G48="YEN",4,5))))*$H48*$C48,0)</f>
        <v>0</v>
      </c>
      <c r="AI48" s="7">
        <f>if(AI$6&lt;=$B48,vlookup(EDATE($D48,AI$6),'Курсы'!$H$2:$L$1980,if($G48="USD",2,if($G48="EUR",3,if($G48="YEN",4,5))))*$H48*$C48,0)</f>
        <v>0</v>
      </c>
      <c r="AJ48" s="7">
        <f>if(AJ$6&lt;=$B48,vlookup(EDATE($D48,AJ$6),'Курсы'!$H$2:$L$1980,if($G48="USD",2,if($G48="EUR",3,if($G48="YEN",4,5))))*$H48*$C48,0)</f>
        <v>0</v>
      </c>
      <c r="AK48" s="7">
        <f>if(AK$6&lt;=$B48,vlookup(EDATE($D48,AK$6),'Курсы'!$H$2:$L$1980,if($G48="USD",2,if($G48="EUR",3,if($G48="YEN",4,5))))*$H48*$C48,0)</f>
        <v>0</v>
      </c>
      <c r="AL48" s="7">
        <f>if(AL$6&lt;=$B48,vlookup(EDATE($D48,AL$6),'Курсы'!$H$2:$L$1980,if($G48="USD",2,if($G48="EUR",3,if($G48="YEN",4,5))))*$H48*$C48,0)</f>
        <v>0</v>
      </c>
      <c r="AM48" s="7">
        <f>if(AM$6&lt;=$B48,vlookup(EDATE($D48,AM$6),'Курсы'!$H$2:$L$1980,if($G48="USD",2,if($G48="EUR",3,if($G48="YEN",4,5))))*$H48*$C48,0)</f>
        <v>0</v>
      </c>
      <c r="AN48" s="7">
        <f>if(AN$6&lt;=$B48,vlookup(EDATE($D48,AN$6),'Курсы'!$H$2:$L$1980,if($G48="USD",2,if($G48="EUR",3,if($G48="YEN",4,5))))*$H48*$C48,0)</f>
        <v>0</v>
      </c>
      <c r="AO48" s="7">
        <f>if(AO$6&lt;=$B48,vlookup(EDATE($D48,AO$6),'Курсы'!$H$2:$L$1980,if($G48="USD",2,if($G48="EUR",3,if($G48="YEN",4,5))))*$H48*$C48,0)</f>
        <v>0</v>
      </c>
      <c r="AP48" s="7">
        <f>if(AP$6&lt;=$B48,vlookup(EDATE($D48,AP$6),'Курсы'!$H$2:$L$1980,if($G48="USD",2,if($G48="EUR",3,if($G48="YEN",4,5))))*$H48*$C48,0)</f>
        <v>0</v>
      </c>
      <c r="AQ48" s="7">
        <f>if(AQ$6&lt;=$B48,vlookup(EDATE($D48,AQ$6),'Курсы'!$H$2:$L$1980,if($G48="USD",2,if($G48="EUR",3,if($G48="YEN",4,5))))*$H48*$C48,0)</f>
        <v>0</v>
      </c>
      <c r="AR48" s="19">
        <f>if(AR$6&lt;=$B48,vlookup(EDATE($D48,AR$6),'Курсы'!$H$2:$L$1980,if($G48="USD",2,if($G48="EUR",3,if($G48="YEN",4,5))))*$H48*$C48,0)</f>
        <v>0</v>
      </c>
      <c r="AS48" s="7">
        <f t="shared" si="2"/>
        <v>6040786.025</v>
      </c>
    </row>
    <row r="49" ht="15.75" customHeight="1">
      <c r="A49" s="15">
        <v>43.0</v>
      </c>
      <c r="B49" s="16">
        <v>2.0</v>
      </c>
      <c r="C49" s="16">
        <v>0.0300260858643837</v>
      </c>
      <c r="D49" s="17">
        <v>43585.0</v>
      </c>
      <c r="E49" s="17">
        <f t="shared" si="1"/>
        <v>43646</v>
      </c>
      <c r="F49" s="16" t="s">
        <v>22</v>
      </c>
      <c r="G49" s="16" t="s">
        <v>7</v>
      </c>
      <c r="H49" s="18">
        <v>1500000.0</v>
      </c>
      <c r="I49" s="7">
        <f>if(I$6&lt;=$B49,vlookup(EDATE($D49,I$6),'Курсы'!$H$2:$L$1980,if($G49="USD",2,if($G49="EUR",3,if($G49="YEN",4,5))))*$H49*$C49,0)</f>
        <v>45039.1288</v>
      </c>
      <c r="J49" s="7">
        <f>if(J$6&lt;=$B49,vlookup(EDATE($D49,J$6),'Курсы'!$H$2:$L$1980,if($G49="USD",2,if($G49="EUR",3,if($G49="YEN",4,5))))*$H49*$C49,0)</f>
        <v>45039.1288</v>
      </c>
      <c r="K49" s="7">
        <f>if(K$6&lt;=$B49,vlookup(EDATE($D49,K$6),'Курсы'!$H$2:$L$1980,if($G49="USD",2,if($G49="EUR",3,if($G49="YEN",4,5))))*$H49*$C49,0)</f>
        <v>0</v>
      </c>
      <c r="L49" s="7">
        <f>if(L$6&lt;=$B49,vlookup(EDATE($D49,L$6),'Курсы'!$H$2:$L$1980,if($G49="USD",2,if($G49="EUR",3,if($G49="YEN",4,5))))*$H49*$C49,0)</f>
        <v>0</v>
      </c>
      <c r="M49" s="7">
        <f>if(M$6&lt;=$B49,vlookup(EDATE($D49,M$6),'Курсы'!$H$2:$L$1980,if($G49="USD",2,if($G49="EUR",3,if($G49="YEN",4,5))))*$H49*$C49,0)</f>
        <v>0</v>
      </c>
      <c r="N49" s="7">
        <f>if(N$6&lt;=$B49,vlookup(EDATE($D49,N$6),'Курсы'!$H$2:$L$1980,if($G49="USD",2,if($G49="EUR",3,if($G49="YEN",4,5))))*$H49*$C49,0)</f>
        <v>0</v>
      </c>
      <c r="O49" s="7">
        <f>if(O$6&lt;=$B49,vlookup(EDATE($D49,O$6),'Курсы'!$H$2:$L$1980,if($G49="USD",2,if($G49="EUR",3,if($G49="YEN",4,5))))*$H49*$C49,0)</f>
        <v>0</v>
      </c>
      <c r="P49" s="7">
        <f>if(P$6&lt;=$B49,vlookup(EDATE($D49,P$6),'Курсы'!$H$2:$L$1980,if($G49="USD",2,if($G49="EUR",3,if($G49="YEN",4,5))))*$H49*$C49,0)</f>
        <v>0</v>
      </c>
      <c r="Q49" s="7">
        <f>if(Q$6&lt;=$B49,vlookup(EDATE($D49,Q$6),'Курсы'!$H$2:$L$1980,if($G49="USD",2,if($G49="EUR",3,if($G49="YEN",4,5))))*$H49*$C49,0)</f>
        <v>0</v>
      </c>
      <c r="R49" s="7">
        <f>if(R$6&lt;=$B49,vlookup(EDATE($D49,R$6),'Курсы'!$H$2:$L$1980,if($G49="USD",2,if($G49="EUR",3,if($G49="YEN",4,5))))*$H49*$C49,0)</f>
        <v>0</v>
      </c>
      <c r="S49" s="7">
        <f>if(S$6&lt;=$B49,vlookup(EDATE($D49,S$6),'Курсы'!$H$2:$L$1980,if($G49="USD",2,if($G49="EUR",3,if($G49="YEN",4,5))))*$H49*$C49,0)</f>
        <v>0</v>
      </c>
      <c r="T49" s="7">
        <f>if(T$6&lt;=$B49,vlookup(EDATE($D49,T$6),'Курсы'!$H$2:$L$1980,if($G49="USD",2,if($G49="EUR",3,if($G49="YEN",4,5))))*$H49*$C49,0)</f>
        <v>0</v>
      </c>
      <c r="U49" s="7">
        <f>if(U$6&lt;=$B49,vlookup(EDATE($D49,U$6),'Курсы'!$H$2:$L$1980,if($G49="USD",2,if($G49="EUR",3,if($G49="YEN",4,5))))*$H49*$C49,0)</f>
        <v>0</v>
      </c>
      <c r="V49" s="7">
        <f>if(V$6&lt;=$B49,vlookup(EDATE($D49,V$6),'Курсы'!$H$2:$L$1980,if($G49="USD",2,if($G49="EUR",3,if($G49="YEN",4,5))))*$H49*$C49,0)</f>
        <v>0</v>
      </c>
      <c r="W49" s="7">
        <f>if(W$6&lt;=$B49,vlookup(EDATE($D49,W$6),'Курсы'!$H$2:$L$1980,if($G49="USD",2,if($G49="EUR",3,if($G49="YEN",4,5))))*$H49*$C49,0)</f>
        <v>0</v>
      </c>
      <c r="X49" s="7">
        <f>if(X$6&lt;=$B49,vlookup(EDATE($D49,X$6),'Курсы'!$H$2:$L$1980,if($G49="USD",2,if($G49="EUR",3,if($G49="YEN",4,5))))*$H49*$C49,0)</f>
        <v>0</v>
      </c>
      <c r="Y49" s="7">
        <f>if(Y$6&lt;=$B49,vlookup(EDATE($D49,Y$6),'Курсы'!$H$2:$L$1980,if($G49="USD",2,if($G49="EUR",3,if($G49="YEN",4,5))))*$H49*$C49,0)</f>
        <v>0</v>
      </c>
      <c r="Z49" s="7">
        <f>if(Z$6&lt;=$B49,vlookup(EDATE($D49,Z$6),'Курсы'!$H$2:$L$1980,if($G49="USD",2,if($G49="EUR",3,if($G49="YEN",4,5))))*$H49*$C49,0)</f>
        <v>0</v>
      </c>
      <c r="AA49" s="7">
        <f>if(AA$6&lt;=$B49,vlookup(EDATE($D49,AA$6),'Курсы'!$H$2:$L$1980,if($G49="USD",2,if($G49="EUR",3,if($G49="YEN",4,5))))*$H49*$C49,0)</f>
        <v>0</v>
      </c>
      <c r="AB49" s="7">
        <f>if(AB$6&lt;=$B49,vlookup(EDATE($D49,AB$6),'Курсы'!$H$2:$L$1980,if($G49="USD",2,if($G49="EUR",3,if($G49="YEN",4,5))))*$H49*$C49,0)</f>
        <v>0</v>
      </c>
      <c r="AC49" s="7">
        <f>if(AC$6&lt;=$B49,vlookup(EDATE($D49,AC$6),'Курсы'!$H$2:$L$1980,if($G49="USD",2,if($G49="EUR",3,if($G49="YEN",4,5))))*$H49*$C49,0)</f>
        <v>0</v>
      </c>
      <c r="AD49" s="7">
        <f>if(AD$6&lt;=$B49,vlookup(EDATE($D49,AD$6),'Курсы'!$H$2:$L$1980,if($G49="USD",2,if($G49="EUR",3,if($G49="YEN",4,5))))*$H49*$C49,0)</f>
        <v>0</v>
      </c>
      <c r="AE49" s="7">
        <f>if(AE$6&lt;=$B49,vlookup(EDATE($D49,AE$6),'Курсы'!$H$2:$L$1980,if($G49="USD",2,if($G49="EUR",3,if($G49="YEN",4,5))))*$H49*$C49,0)</f>
        <v>0</v>
      </c>
      <c r="AF49" s="7">
        <f>if(AF$6&lt;=$B49,vlookup(EDATE($D49,AF$6),'Курсы'!$H$2:$L$1980,if($G49="USD",2,if($G49="EUR",3,if($G49="YEN",4,5))))*$H49*$C49,0)</f>
        <v>0</v>
      </c>
      <c r="AG49" s="7">
        <f>if(AG$6&lt;=$B49,vlookup(EDATE($D49,AG$6),'Курсы'!$H$2:$L$1980,if($G49="USD",2,if($G49="EUR",3,if($G49="YEN",4,5))))*$H49*$C49,0)</f>
        <v>0</v>
      </c>
      <c r="AH49" s="7">
        <f>if(AH$6&lt;=$B49,vlookup(EDATE($D49,AH$6),'Курсы'!$H$2:$L$1980,if($G49="USD",2,if($G49="EUR",3,if($G49="YEN",4,5))))*$H49*$C49,0)</f>
        <v>0</v>
      </c>
      <c r="AI49" s="7">
        <f>if(AI$6&lt;=$B49,vlookup(EDATE($D49,AI$6),'Курсы'!$H$2:$L$1980,if($G49="USD",2,if($G49="EUR",3,if($G49="YEN",4,5))))*$H49*$C49,0)</f>
        <v>0</v>
      </c>
      <c r="AJ49" s="7">
        <f>if(AJ$6&lt;=$B49,vlookup(EDATE($D49,AJ$6),'Курсы'!$H$2:$L$1980,if($G49="USD",2,if($G49="EUR",3,if($G49="YEN",4,5))))*$H49*$C49,0)</f>
        <v>0</v>
      </c>
      <c r="AK49" s="7">
        <f>if(AK$6&lt;=$B49,vlookup(EDATE($D49,AK$6),'Курсы'!$H$2:$L$1980,if($G49="USD",2,if($G49="EUR",3,if($G49="YEN",4,5))))*$H49*$C49,0)</f>
        <v>0</v>
      </c>
      <c r="AL49" s="7">
        <f>if(AL$6&lt;=$B49,vlookup(EDATE($D49,AL$6),'Курсы'!$H$2:$L$1980,if($G49="USD",2,if($G49="EUR",3,if($G49="YEN",4,5))))*$H49*$C49,0)</f>
        <v>0</v>
      </c>
      <c r="AM49" s="7">
        <f>if(AM$6&lt;=$B49,vlookup(EDATE($D49,AM$6),'Курсы'!$H$2:$L$1980,if($G49="USD",2,if($G49="EUR",3,if($G49="YEN",4,5))))*$H49*$C49,0)</f>
        <v>0</v>
      </c>
      <c r="AN49" s="7">
        <f>if(AN$6&lt;=$B49,vlookup(EDATE($D49,AN$6),'Курсы'!$H$2:$L$1980,if($G49="USD",2,if($G49="EUR",3,if($G49="YEN",4,5))))*$H49*$C49,0)</f>
        <v>0</v>
      </c>
      <c r="AO49" s="7">
        <f>if(AO$6&lt;=$B49,vlookup(EDATE($D49,AO$6),'Курсы'!$H$2:$L$1980,if($G49="USD",2,if($G49="EUR",3,if($G49="YEN",4,5))))*$H49*$C49,0)</f>
        <v>0</v>
      </c>
      <c r="AP49" s="7">
        <f>if(AP$6&lt;=$B49,vlookup(EDATE($D49,AP$6),'Курсы'!$H$2:$L$1980,if($G49="USD",2,if($G49="EUR",3,if($G49="YEN",4,5))))*$H49*$C49,0)</f>
        <v>0</v>
      </c>
      <c r="AQ49" s="7">
        <f>if(AQ$6&lt;=$B49,vlookup(EDATE($D49,AQ$6),'Курсы'!$H$2:$L$1980,if($G49="USD",2,if($G49="EUR",3,if($G49="YEN",4,5))))*$H49*$C49,0)</f>
        <v>0</v>
      </c>
      <c r="AR49" s="19">
        <f>if(AR$6&lt;=$B49,vlookup(EDATE($D49,AR$6),'Курсы'!$H$2:$L$1980,if($G49="USD",2,if($G49="EUR",3,if($G49="YEN",4,5))))*$H49*$C49,0)</f>
        <v>0</v>
      </c>
      <c r="AS49" s="7">
        <f t="shared" si="2"/>
        <v>90078.25759</v>
      </c>
    </row>
    <row r="50" ht="15.75" customHeight="1">
      <c r="A50" s="15">
        <v>103.0</v>
      </c>
      <c r="B50" s="16">
        <v>17.0</v>
      </c>
      <c r="C50" s="16">
        <v>0.034183746355499</v>
      </c>
      <c r="D50" s="17">
        <v>43586.0</v>
      </c>
      <c r="E50" s="17">
        <f t="shared" si="1"/>
        <v>44105</v>
      </c>
      <c r="F50" s="16" t="s">
        <v>21</v>
      </c>
      <c r="G50" s="16" t="s">
        <v>4</v>
      </c>
      <c r="H50" s="18">
        <v>100000.0</v>
      </c>
      <c r="I50" s="7">
        <f>if(I$6&lt;=$B50,vlookup(EDATE($D50,I$6),'Курсы'!$H$2:$L$1980,if($G50="USD",2,if($G50="EUR",3,if($G50="YEN",4,5))))*$H50*$C50,0)</f>
        <v>223504.9561</v>
      </c>
      <c r="J50" s="7">
        <f>if(J$6&lt;=$B50,vlookup(EDATE($D50,J$6),'Курсы'!$H$2:$L$1980,if($G50="USD",2,if($G50="EUR",3,if($G50="YEN",4,5))))*$H50*$C50,0)</f>
        <v>215616.0312</v>
      </c>
      <c r="K50" s="7">
        <f>if(K$6&lt;=$B50,vlookup(EDATE($D50,K$6),'Курсы'!$H$2:$L$1980,if($G50="USD",2,if($G50="EUR",3,if($G50="YEN",4,5))))*$H50*$C50,0)</f>
        <v>216783.7479</v>
      </c>
      <c r="L50" s="7">
        <f>if(L$6&lt;=$B50,vlookup(EDATE($D50,L$6),'Курсы'!$H$2:$L$1980,if($G50="USD",2,if($G50="EUR",3,if($G50="YEN",4,5))))*$H50*$C50,0)</f>
        <v>227286.704</v>
      </c>
      <c r="M50" s="7">
        <f>if(M$6&lt;=$B50,vlookup(EDATE($D50,M$6),'Курсы'!$H$2:$L$1980,if($G50="USD",2,if($G50="EUR",3,if($G50="YEN",4,5))))*$H50*$C50,0)</f>
        <v>220966.1293</v>
      </c>
      <c r="N50" s="7">
        <f>if(N$6&lt;=$B50,vlookup(EDATE($D50,N$6),'Курсы'!$H$2:$L$1980,if($G50="USD",2,if($G50="EUR",3,if($G50="YEN",4,5))))*$H50*$C50,0)</f>
        <v>218006.1587</v>
      </c>
      <c r="O50" s="7">
        <f>if(O$6&lt;=$B50,vlookup(EDATE($D50,O$6),'Курсы'!$H$2:$L$1980,if($G50="USD",2,if($G50="EUR",3,if($G50="YEN",4,5))))*$H50*$C50,0)</f>
        <v>219055.2579</v>
      </c>
      <c r="P50" s="7">
        <f>if(P$6&lt;=$B50,vlookup(EDATE($D50,P$6),'Курсы'!$H$2:$L$1980,if($G50="USD",2,if($G50="EUR",3,if($G50="YEN",4,5))))*$H50*$C50,0)</f>
        <v>211616.8747</v>
      </c>
      <c r="Q50" s="7">
        <f>if(Q$6&lt;=$B50,vlookup(EDATE($D50,Q$6),'Курсы'!$H$2:$L$1980,if($G50="USD",2,if($G50="EUR",3,if($G50="YEN",4,5))))*$H50*$C50,0)</f>
        <v>215831.0469</v>
      </c>
      <c r="R50" s="7">
        <f>if(R$6&lt;=$B50,vlookup(EDATE($D50,R$6),'Курсы'!$H$2:$L$1980,if($G50="USD",2,if($G50="EUR",3,if($G50="YEN",4,5))))*$H50*$C50,0)</f>
        <v>228999.9934</v>
      </c>
      <c r="S50" s="7">
        <f>if(S$6&lt;=$B50,vlookup(EDATE($D50,S$6),'Курсы'!$H$2:$L$1980,if($G50="USD",2,if($G50="EUR",3,if($G50="YEN",4,5))))*$H50*$C50,0)</f>
        <v>265718.8064</v>
      </c>
      <c r="T50" s="7">
        <f>if(T$6&lt;=$B50,vlookup(EDATE($D50,T$6),'Курсы'!$H$2:$L$1980,if($G50="USD",2,if($G50="EUR",3,if($G50="YEN",4,5))))*$H50*$C50,0)</f>
        <v>248605.7393</v>
      </c>
      <c r="U50" s="7">
        <f>if(U$6&lt;=$B50,vlookup(EDATE($D50,U$6),'Курсы'!$H$2:$L$1980,if($G50="USD",2,if($G50="EUR",3,if($G50="YEN",4,5))))*$H50*$C50,0)</f>
        <v>241856.8422</v>
      </c>
      <c r="V50" s="7">
        <f>if(V$6&lt;=$B50,vlookup(EDATE($D50,V$6),'Курсы'!$H$2:$L$1980,if($G50="USD",2,if($G50="EUR",3,if($G50="YEN",4,5))))*$H50*$C50,0)</f>
        <v>240794.7532</v>
      </c>
      <c r="W50" s="7">
        <f>if(W$6&lt;=$B50,vlookup(EDATE($D50,W$6),'Курсы'!$H$2:$L$1980,if($G50="USD",2,if($G50="EUR",3,if($G50="YEN",4,5))))*$H50*$C50,0)</f>
        <v>250997.9178</v>
      </c>
      <c r="X50" s="7">
        <f>if(X$6&lt;=$B50,vlookup(EDATE($D50,X$6),'Курсы'!$H$2:$L$1980,if($G50="USD",2,if($G50="EUR",3,if($G50="YEN",4,5))))*$H50*$C50,0)</f>
        <v>252289.3798</v>
      </c>
      <c r="Y50" s="7">
        <f>if(Y$6&lt;=$B50,vlookup(EDATE($D50,Y$6),'Курсы'!$H$2:$L$1980,if($G50="USD",2,if($G50="EUR",3,if($G50="YEN",4,5))))*$H50*$C50,0)</f>
        <v>269315.6201</v>
      </c>
      <c r="Z50" s="7">
        <f>if(Z$6&lt;=$B50,vlookup(EDATE($D50,Z$6),'Курсы'!$H$2:$L$1980,if($G50="USD",2,if($G50="EUR",3,if($G50="YEN",4,5))))*$H50*$C50,0)</f>
        <v>0</v>
      </c>
      <c r="AA50" s="7">
        <f>if(AA$6&lt;=$B50,vlookup(EDATE($D50,AA$6),'Курсы'!$H$2:$L$1980,if($G50="USD",2,if($G50="EUR",3,if($G50="YEN",4,5))))*$H50*$C50,0)</f>
        <v>0</v>
      </c>
      <c r="AB50" s="7">
        <f>if(AB$6&lt;=$B50,vlookup(EDATE($D50,AB$6),'Курсы'!$H$2:$L$1980,if($G50="USD",2,if($G50="EUR",3,if($G50="YEN",4,5))))*$H50*$C50,0)</f>
        <v>0</v>
      </c>
      <c r="AC50" s="7">
        <f>if(AC$6&lt;=$B50,vlookup(EDATE($D50,AC$6),'Курсы'!$H$2:$L$1980,if($G50="USD",2,if($G50="EUR",3,if($G50="YEN",4,5))))*$H50*$C50,0)</f>
        <v>0</v>
      </c>
      <c r="AD50" s="7">
        <f>if(AD$6&lt;=$B50,vlookup(EDATE($D50,AD$6),'Курсы'!$H$2:$L$1980,if($G50="USD",2,if($G50="EUR",3,if($G50="YEN",4,5))))*$H50*$C50,0)</f>
        <v>0</v>
      </c>
      <c r="AE50" s="7">
        <f>if(AE$6&lt;=$B50,vlookup(EDATE($D50,AE$6),'Курсы'!$H$2:$L$1980,if($G50="USD",2,if($G50="EUR",3,if($G50="YEN",4,5))))*$H50*$C50,0)</f>
        <v>0</v>
      </c>
      <c r="AF50" s="7">
        <f>if(AF$6&lt;=$B50,vlookup(EDATE($D50,AF$6),'Курсы'!$H$2:$L$1980,if($G50="USD",2,if($G50="EUR",3,if($G50="YEN",4,5))))*$H50*$C50,0)</f>
        <v>0</v>
      </c>
      <c r="AG50" s="7">
        <f>if(AG$6&lt;=$B50,vlookup(EDATE($D50,AG$6),'Курсы'!$H$2:$L$1980,if($G50="USD",2,if($G50="EUR",3,if($G50="YEN",4,5))))*$H50*$C50,0)</f>
        <v>0</v>
      </c>
      <c r="AH50" s="7">
        <f>if(AH$6&lt;=$B50,vlookup(EDATE($D50,AH$6),'Курсы'!$H$2:$L$1980,if($G50="USD",2,if($G50="EUR",3,if($G50="YEN",4,5))))*$H50*$C50,0)</f>
        <v>0</v>
      </c>
      <c r="AI50" s="7">
        <f>if(AI$6&lt;=$B50,vlookup(EDATE($D50,AI$6),'Курсы'!$H$2:$L$1980,if($G50="USD",2,if($G50="EUR",3,if($G50="YEN",4,5))))*$H50*$C50,0)</f>
        <v>0</v>
      </c>
      <c r="AJ50" s="7">
        <f>if(AJ$6&lt;=$B50,vlookup(EDATE($D50,AJ$6),'Курсы'!$H$2:$L$1980,if($G50="USD",2,if($G50="EUR",3,if($G50="YEN",4,5))))*$H50*$C50,0)</f>
        <v>0</v>
      </c>
      <c r="AK50" s="7">
        <f>if(AK$6&lt;=$B50,vlookup(EDATE($D50,AK$6),'Курсы'!$H$2:$L$1980,if($G50="USD",2,if($G50="EUR",3,if($G50="YEN",4,5))))*$H50*$C50,0)</f>
        <v>0</v>
      </c>
      <c r="AL50" s="7">
        <f>if(AL$6&lt;=$B50,vlookup(EDATE($D50,AL$6),'Курсы'!$H$2:$L$1980,if($G50="USD",2,if($G50="EUR",3,if($G50="YEN",4,5))))*$H50*$C50,0)</f>
        <v>0</v>
      </c>
      <c r="AM50" s="7">
        <f>if(AM$6&lt;=$B50,vlookup(EDATE($D50,AM$6),'Курсы'!$H$2:$L$1980,if($G50="USD",2,if($G50="EUR",3,if($G50="YEN",4,5))))*$H50*$C50,0)</f>
        <v>0</v>
      </c>
      <c r="AN50" s="7">
        <f>if(AN$6&lt;=$B50,vlookup(EDATE($D50,AN$6),'Курсы'!$H$2:$L$1980,if($G50="USD",2,if($G50="EUR",3,if($G50="YEN",4,5))))*$H50*$C50,0)</f>
        <v>0</v>
      </c>
      <c r="AO50" s="7">
        <f>if(AO$6&lt;=$B50,vlookup(EDATE($D50,AO$6),'Курсы'!$H$2:$L$1980,if($G50="USD",2,if($G50="EUR",3,if($G50="YEN",4,5))))*$H50*$C50,0)</f>
        <v>0</v>
      </c>
      <c r="AP50" s="7">
        <f>if(AP$6&lt;=$B50,vlookup(EDATE($D50,AP$6),'Курсы'!$H$2:$L$1980,if($G50="USD",2,if($G50="EUR",3,if($G50="YEN",4,5))))*$H50*$C50,0)</f>
        <v>0</v>
      </c>
      <c r="AQ50" s="7">
        <f>if(AQ$6&lt;=$B50,vlookup(EDATE($D50,AQ$6),'Курсы'!$H$2:$L$1980,if($G50="USD",2,if($G50="EUR",3,if($G50="YEN",4,5))))*$H50*$C50,0)</f>
        <v>0</v>
      </c>
      <c r="AR50" s="19">
        <f>if(AR$6&lt;=$B50,vlookup(EDATE($D50,AR$6),'Курсы'!$H$2:$L$1980,if($G50="USD",2,if($G50="EUR",3,if($G50="YEN",4,5))))*$H50*$C50,0)</f>
        <v>0</v>
      </c>
      <c r="AS50" s="7">
        <f t="shared" si="2"/>
        <v>3967245.959</v>
      </c>
    </row>
    <row r="51" ht="15.75" customHeight="1">
      <c r="A51" s="15">
        <v>63.0</v>
      </c>
      <c r="B51" s="16">
        <v>24.0</v>
      </c>
      <c r="C51" s="16">
        <v>0.0304272593339343</v>
      </c>
      <c r="D51" s="17">
        <v>43589.0</v>
      </c>
      <c r="E51" s="17">
        <f t="shared" si="1"/>
        <v>44320</v>
      </c>
      <c r="F51" s="16" t="s">
        <v>22</v>
      </c>
      <c r="G51" s="16" t="s">
        <v>7</v>
      </c>
      <c r="H51" s="18">
        <v>1500000.0</v>
      </c>
      <c r="I51" s="7">
        <f>if(I$6&lt;=$B51,vlookup(EDATE($D51,I$6),'Курсы'!$H$2:$L$1980,if($G51="USD",2,if($G51="EUR",3,if($G51="YEN",4,5))))*$H51*$C51,0)</f>
        <v>45640.889</v>
      </c>
      <c r="J51" s="7">
        <f>if(J$6&lt;=$B51,vlookup(EDATE($D51,J$6),'Курсы'!$H$2:$L$1980,if($G51="USD",2,if($G51="EUR",3,if($G51="YEN",4,5))))*$H51*$C51,0)</f>
        <v>45640.889</v>
      </c>
      <c r="K51" s="7">
        <f>if(K$6&lt;=$B51,vlookup(EDATE($D51,K$6),'Курсы'!$H$2:$L$1980,if($G51="USD",2,if($G51="EUR",3,if($G51="YEN",4,5))))*$H51*$C51,0)</f>
        <v>45640.889</v>
      </c>
      <c r="L51" s="7">
        <f>if(L$6&lt;=$B51,vlookup(EDATE($D51,L$6),'Курсы'!$H$2:$L$1980,if($G51="USD",2,if($G51="EUR",3,if($G51="YEN",4,5))))*$H51*$C51,0)</f>
        <v>45640.889</v>
      </c>
      <c r="M51" s="7">
        <f>if(M$6&lt;=$B51,vlookup(EDATE($D51,M$6),'Курсы'!$H$2:$L$1980,if($G51="USD",2,if($G51="EUR",3,if($G51="YEN",4,5))))*$H51*$C51,0)</f>
        <v>45640.889</v>
      </c>
      <c r="N51" s="7">
        <f>if(N$6&lt;=$B51,vlookup(EDATE($D51,N$6),'Курсы'!$H$2:$L$1980,if($G51="USD",2,if($G51="EUR",3,if($G51="YEN",4,5))))*$H51*$C51,0)</f>
        <v>45640.889</v>
      </c>
      <c r="O51" s="7">
        <f>if(O$6&lt;=$B51,vlookup(EDATE($D51,O$6),'Курсы'!$H$2:$L$1980,if($G51="USD",2,if($G51="EUR",3,if($G51="YEN",4,5))))*$H51*$C51,0)</f>
        <v>45640.889</v>
      </c>
      <c r="P51" s="7">
        <f>if(P$6&lt;=$B51,vlookup(EDATE($D51,P$6),'Курсы'!$H$2:$L$1980,if($G51="USD",2,if($G51="EUR",3,if($G51="YEN",4,5))))*$H51*$C51,0)</f>
        <v>45640.889</v>
      </c>
      <c r="Q51" s="7">
        <f>if(Q$6&lt;=$B51,vlookup(EDATE($D51,Q$6),'Курсы'!$H$2:$L$1980,if($G51="USD",2,if($G51="EUR",3,if($G51="YEN",4,5))))*$H51*$C51,0)</f>
        <v>45640.889</v>
      </c>
      <c r="R51" s="7">
        <f>if(R$6&lt;=$B51,vlookup(EDATE($D51,R$6),'Курсы'!$H$2:$L$1980,if($G51="USD",2,if($G51="EUR",3,if($G51="YEN",4,5))))*$H51*$C51,0)</f>
        <v>45640.889</v>
      </c>
      <c r="S51" s="7">
        <f>if(S$6&lt;=$B51,vlookup(EDATE($D51,S$6),'Курсы'!$H$2:$L$1980,if($G51="USD",2,if($G51="EUR",3,if($G51="YEN",4,5))))*$H51*$C51,0)</f>
        <v>45640.889</v>
      </c>
      <c r="T51" s="7">
        <f>if(T$6&lt;=$B51,vlookup(EDATE($D51,T$6),'Курсы'!$H$2:$L$1980,if($G51="USD",2,if($G51="EUR",3,if($G51="YEN",4,5))))*$H51*$C51,0)</f>
        <v>45640.889</v>
      </c>
      <c r="U51" s="7">
        <f>if(U$6&lt;=$B51,vlookup(EDATE($D51,U$6),'Курсы'!$H$2:$L$1980,if($G51="USD",2,if($G51="EUR",3,if($G51="YEN",4,5))))*$H51*$C51,0)</f>
        <v>45640.889</v>
      </c>
      <c r="V51" s="7">
        <f>if(V$6&lt;=$B51,vlookup(EDATE($D51,V$6),'Курсы'!$H$2:$L$1980,if($G51="USD",2,if($G51="EUR",3,if($G51="YEN",4,5))))*$H51*$C51,0)</f>
        <v>45640.889</v>
      </c>
      <c r="W51" s="7">
        <f>if(W$6&lt;=$B51,vlookup(EDATE($D51,W$6),'Курсы'!$H$2:$L$1980,if($G51="USD",2,if($G51="EUR",3,if($G51="YEN",4,5))))*$H51*$C51,0)</f>
        <v>45640.889</v>
      </c>
      <c r="X51" s="7">
        <f>if(X$6&lt;=$B51,vlookup(EDATE($D51,X$6),'Курсы'!$H$2:$L$1980,if($G51="USD",2,if($G51="EUR",3,if($G51="YEN",4,5))))*$H51*$C51,0)</f>
        <v>45640.889</v>
      </c>
      <c r="Y51" s="7">
        <f>if(Y$6&lt;=$B51,vlookup(EDATE($D51,Y$6),'Курсы'!$H$2:$L$1980,if($G51="USD",2,if($G51="EUR",3,if($G51="YEN",4,5))))*$H51*$C51,0)</f>
        <v>45640.889</v>
      </c>
      <c r="Z51" s="7">
        <f>if(Z$6&lt;=$B51,vlookup(EDATE($D51,Z$6),'Курсы'!$H$2:$L$1980,if($G51="USD",2,if($G51="EUR",3,if($G51="YEN",4,5))))*$H51*$C51,0)</f>
        <v>45640.889</v>
      </c>
      <c r="AA51" s="7">
        <f>if(AA$6&lt;=$B51,vlookup(EDATE($D51,AA$6),'Курсы'!$H$2:$L$1980,if($G51="USD",2,if($G51="EUR",3,if($G51="YEN",4,5))))*$H51*$C51,0)</f>
        <v>45640.889</v>
      </c>
      <c r="AB51" s="7">
        <f>if(AB$6&lt;=$B51,vlookup(EDATE($D51,AB$6),'Курсы'!$H$2:$L$1980,if($G51="USD",2,if($G51="EUR",3,if($G51="YEN",4,5))))*$H51*$C51,0)</f>
        <v>45640.889</v>
      </c>
      <c r="AC51" s="7">
        <f>if(AC$6&lt;=$B51,vlookup(EDATE($D51,AC$6),'Курсы'!$H$2:$L$1980,if($G51="USD",2,if($G51="EUR",3,if($G51="YEN",4,5))))*$H51*$C51,0)</f>
        <v>45640.889</v>
      </c>
      <c r="AD51" s="7">
        <f>if(AD$6&lt;=$B51,vlookup(EDATE($D51,AD$6),'Курсы'!$H$2:$L$1980,if($G51="USD",2,if($G51="EUR",3,if($G51="YEN",4,5))))*$H51*$C51,0)</f>
        <v>45640.889</v>
      </c>
      <c r="AE51" s="7">
        <f>if(AE$6&lt;=$B51,vlookup(EDATE($D51,AE$6),'Курсы'!$H$2:$L$1980,if($G51="USD",2,if($G51="EUR",3,if($G51="YEN",4,5))))*$H51*$C51,0)</f>
        <v>45640.889</v>
      </c>
      <c r="AF51" s="7">
        <f>if(AF$6&lt;=$B51,vlookup(EDATE($D51,AF$6),'Курсы'!$H$2:$L$1980,if($G51="USD",2,if($G51="EUR",3,if($G51="YEN",4,5))))*$H51*$C51,0)</f>
        <v>45640.889</v>
      </c>
      <c r="AG51" s="7">
        <f>if(AG$6&lt;=$B51,vlookup(EDATE($D51,AG$6),'Курсы'!$H$2:$L$1980,if($G51="USD",2,if($G51="EUR",3,if($G51="YEN",4,5))))*$H51*$C51,0)</f>
        <v>0</v>
      </c>
      <c r="AH51" s="7">
        <f>if(AH$6&lt;=$B51,vlookup(EDATE($D51,AH$6),'Курсы'!$H$2:$L$1980,if($G51="USD",2,if($G51="EUR",3,if($G51="YEN",4,5))))*$H51*$C51,0)</f>
        <v>0</v>
      </c>
      <c r="AI51" s="7">
        <f>if(AI$6&lt;=$B51,vlookup(EDATE($D51,AI$6),'Курсы'!$H$2:$L$1980,if($G51="USD",2,if($G51="EUR",3,if($G51="YEN",4,5))))*$H51*$C51,0)</f>
        <v>0</v>
      </c>
      <c r="AJ51" s="7">
        <f>if(AJ$6&lt;=$B51,vlookup(EDATE($D51,AJ$6),'Курсы'!$H$2:$L$1980,if($G51="USD",2,if($G51="EUR",3,if($G51="YEN",4,5))))*$H51*$C51,0)</f>
        <v>0</v>
      </c>
      <c r="AK51" s="7">
        <f>if(AK$6&lt;=$B51,vlookup(EDATE($D51,AK$6),'Курсы'!$H$2:$L$1980,if($G51="USD",2,if($G51="EUR",3,if($G51="YEN",4,5))))*$H51*$C51,0)</f>
        <v>0</v>
      </c>
      <c r="AL51" s="7">
        <f>if(AL$6&lt;=$B51,vlookup(EDATE($D51,AL$6),'Курсы'!$H$2:$L$1980,if($G51="USD",2,if($G51="EUR",3,if($G51="YEN",4,5))))*$H51*$C51,0)</f>
        <v>0</v>
      </c>
      <c r="AM51" s="7">
        <f>if(AM$6&lt;=$B51,vlookup(EDATE($D51,AM$6),'Курсы'!$H$2:$L$1980,if($G51="USD",2,if($G51="EUR",3,if($G51="YEN",4,5))))*$H51*$C51,0)</f>
        <v>0</v>
      </c>
      <c r="AN51" s="7">
        <f>if(AN$6&lt;=$B51,vlookup(EDATE($D51,AN$6),'Курсы'!$H$2:$L$1980,if($G51="USD",2,if($G51="EUR",3,if($G51="YEN",4,5))))*$H51*$C51,0)</f>
        <v>0</v>
      </c>
      <c r="AO51" s="7">
        <f>if(AO$6&lt;=$B51,vlookup(EDATE($D51,AO$6),'Курсы'!$H$2:$L$1980,if($G51="USD",2,if($G51="EUR",3,if($G51="YEN",4,5))))*$H51*$C51,0)</f>
        <v>0</v>
      </c>
      <c r="AP51" s="7">
        <f>if(AP$6&lt;=$B51,vlookup(EDATE($D51,AP$6),'Курсы'!$H$2:$L$1980,if($G51="USD",2,if($G51="EUR",3,if($G51="YEN",4,5))))*$H51*$C51,0)</f>
        <v>0</v>
      </c>
      <c r="AQ51" s="7">
        <f>if(AQ$6&lt;=$B51,vlookup(EDATE($D51,AQ$6),'Курсы'!$H$2:$L$1980,if($G51="USD",2,if($G51="EUR",3,if($G51="YEN",4,5))))*$H51*$C51,0)</f>
        <v>0</v>
      </c>
      <c r="AR51" s="19">
        <f>if(AR$6&lt;=$B51,vlookup(EDATE($D51,AR$6),'Курсы'!$H$2:$L$1980,if($G51="USD",2,if($G51="EUR",3,if($G51="YEN",4,5))))*$H51*$C51,0)</f>
        <v>0</v>
      </c>
      <c r="AS51" s="7">
        <f t="shared" si="2"/>
        <v>1095381.336</v>
      </c>
    </row>
    <row r="52" ht="15.75" customHeight="1">
      <c r="A52" s="15">
        <v>8.0</v>
      </c>
      <c r="B52" s="16">
        <v>17.0</v>
      </c>
      <c r="C52" s="16">
        <v>0.0319154043384553</v>
      </c>
      <c r="D52" s="17">
        <v>43592.0</v>
      </c>
      <c r="E52" s="17">
        <f t="shared" si="1"/>
        <v>44111</v>
      </c>
      <c r="F52" s="16" t="s">
        <v>23</v>
      </c>
      <c r="G52" s="16" t="s">
        <v>5</v>
      </c>
      <c r="H52" s="18">
        <v>100000.0</v>
      </c>
      <c r="I52" s="7">
        <f>if(I$6&lt;=$B52,vlookup(EDATE($D52,I$6),'Курсы'!$H$2:$L$1980,if($G52="USD",2,if($G52="EUR",3,if($G52="YEN",4,5))))*$H52*$C52,0)</f>
        <v>233846.7208</v>
      </c>
      <c r="J52" s="7">
        <f>if(J$6&lt;=$B52,vlookup(EDATE($D52,J$6),'Курсы'!$H$2:$L$1980,if($G52="USD",2,if($G52="EUR",3,if($G52="YEN",4,5))))*$H52*$C52,0)</f>
        <v>228703.5534</v>
      </c>
      <c r="K52" s="7">
        <f>if(K$6&lt;=$B52,vlookup(EDATE($D52,K$6),'Курсы'!$H$2:$L$1980,if($G52="USD",2,if($G52="EUR",3,if($G52="YEN",4,5))))*$H52*$C52,0)</f>
        <v>233215.4341</v>
      </c>
      <c r="L52" s="7">
        <f>if(L$6&lt;=$B52,vlookup(EDATE($D52,L$6),'Курсы'!$H$2:$L$1980,if($G52="USD",2,if($G52="EUR",3,if($G52="YEN",4,5))))*$H52*$C52,0)</f>
        <v>232625.9566</v>
      </c>
      <c r="M52" s="7">
        <f>if(M$6&lt;=$B52,vlookup(EDATE($D52,M$6),'Курсы'!$H$2:$L$1980,if($G52="USD",2,if($G52="EUR",3,if($G52="YEN",4,5))))*$H52*$C52,0)</f>
        <v>227719.2823</v>
      </c>
      <c r="N52" s="7">
        <f>if(N$6&lt;=$B52,vlookup(EDATE($D52,N$6),'Курсы'!$H$2:$L$1980,if($G52="USD",2,if($G52="EUR",3,if($G52="YEN",4,5))))*$H52*$C52,0)</f>
        <v>224780.5119</v>
      </c>
      <c r="O52" s="7">
        <f>if(O$6&lt;=$B52,vlookup(EDATE($D52,O$6),'Курсы'!$H$2:$L$1980,if($G52="USD",2,if($G52="EUR",3,if($G52="YEN",4,5))))*$H52*$C52,0)</f>
        <v>225831.4862</v>
      </c>
      <c r="P52" s="7">
        <f>if(P$6&lt;=$B52,vlookup(EDATE($D52,P$6),'Курсы'!$H$2:$L$1980,if($G52="USD",2,if($G52="EUR",3,if($G52="YEN",4,5))))*$H52*$C52,0)</f>
        <v>221421.7348</v>
      </c>
      <c r="Q52" s="7">
        <f>if(Q$6&lt;=$B52,vlookup(EDATE($D52,Q$6),'Курсы'!$H$2:$L$1980,if($G52="USD",2,if($G52="EUR",3,if($G52="YEN",4,5))))*$H52*$C52,0)</f>
        <v>220483.4219</v>
      </c>
      <c r="R52" s="7">
        <f>if(R$6&lt;=$B52,vlookup(EDATE($D52,R$6),'Курсы'!$H$2:$L$1980,if($G52="USD",2,if($G52="EUR",3,if($G52="YEN",4,5))))*$H52*$C52,0)</f>
        <v>242054.0862</v>
      </c>
      <c r="S52" s="7">
        <f>if(S$6&lt;=$B52,vlookup(EDATE($D52,S$6),'Курсы'!$H$2:$L$1980,if($G52="USD",2,if($G52="EUR",3,if($G52="YEN",4,5))))*$H52*$C52,0)</f>
        <v>263731.6671</v>
      </c>
      <c r="T52" s="7">
        <f>if(T$6&lt;=$B52,vlookup(EDATE($D52,T$6),'Курсы'!$H$2:$L$1980,if($G52="USD",2,if($G52="EUR",3,if($G52="YEN",4,5))))*$H52*$C52,0)</f>
        <v>255514.0888</v>
      </c>
      <c r="U52" s="7">
        <f>if(U$6&lt;=$B52,vlookup(EDATE($D52,U$6),'Курсы'!$H$2:$L$1980,if($G52="USD",2,if($G52="EUR",3,if($G52="YEN",4,5))))*$H52*$C52,0)</f>
        <v>248831.0032</v>
      </c>
      <c r="V52" s="7">
        <f>if(V$6&lt;=$B52,vlookup(EDATE($D52,V$6),'Курсы'!$H$2:$L$1980,if($G52="USD",2,if($G52="EUR",3,if($G52="YEN",4,5))))*$H52*$C52,0)</f>
        <v>257104.4334</v>
      </c>
      <c r="W52" s="7">
        <f>if(W$6&lt;=$B52,vlookup(EDATE($D52,W$6),'Курсы'!$H$2:$L$1980,if($G52="USD",2,if($G52="EUR",3,if($G52="YEN",4,5))))*$H52*$C52,0)</f>
        <v>276444.211</v>
      </c>
      <c r="X52" s="7">
        <f>if(X$6&lt;=$B52,vlookup(EDATE($D52,X$6),'Курсы'!$H$2:$L$1980,if($G52="USD",2,if($G52="EUR",3,if($G52="YEN",4,5))))*$H52*$C52,0)</f>
        <v>284169.6538</v>
      </c>
      <c r="Y52" s="7">
        <f>if(Y$6&lt;=$B52,vlookup(EDATE($D52,Y$6),'Курсы'!$H$2:$L$1980,if($G52="USD",2,if($G52="EUR",3,if($G52="YEN",4,5))))*$H52*$C52,0)</f>
        <v>295276.2145</v>
      </c>
      <c r="Z52" s="7">
        <f>if(Z$6&lt;=$B52,vlookup(EDATE($D52,Z$6),'Курсы'!$H$2:$L$1980,if($G52="USD",2,if($G52="EUR",3,if($G52="YEN",4,5))))*$H52*$C52,0)</f>
        <v>0</v>
      </c>
      <c r="AA52" s="7">
        <f>if(AA$6&lt;=$B52,vlookup(EDATE($D52,AA$6),'Курсы'!$H$2:$L$1980,if($G52="USD",2,if($G52="EUR",3,if($G52="YEN",4,5))))*$H52*$C52,0)</f>
        <v>0</v>
      </c>
      <c r="AB52" s="7">
        <f>if(AB$6&lt;=$B52,vlookup(EDATE($D52,AB$6),'Курсы'!$H$2:$L$1980,if($G52="USD",2,if($G52="EUR",3,if($G52="YEN",4,5))))*$H52*$C52,0)</f>
        <v>0</v>
      </c>
      <c r="AC52" s="7">
        <f>if(AC$6&lt;=$B52,vlookup(EDATE($D52,AC$6),'Курсы'!$H$2:$L$1980,if($G52="USD",2,if($G52="EUR",3,if($G52="YEN",4,5))))*$H52*$C52,0)</f>
        <v>0</v>
      </c>
      <c r="AD52" s="7">
        <f>if(AD$6&lt;=$B52,vlookup(EDATE($D52,AD$6),'Курсы'!$H$2:$L$1980,if($G52="USD",2,if($G52="EUR",3,if($G52="YEN",4,5))))*$H52*$C52,0)</f>
        <v>0</v>
      </c>
      <c r="AE52" s="7">
        <f>if(AE$6&lt;=$B52,vlookup(EDATE($D52,AE$6),'Курсы'!$H$2:$L$1980,if($G52="USD",2,if($G52="EUR",3,if($G52="YEN",4,5))))*$H52*$C52,0)</f>
        <v>0</v>
      </c>
      <c r="AF52" s="7">
        <f>if(AF$6&lt;=$B52,vlookup(EDATE($D52,AF$6),'Курсы'!$H$2:$L$1980,if($G52="USD",2,if($G52="EUR",3,if($G52="YEN",4,5))))*$H52*$C52,0)</f>
        <v>0</v>
      </c>
      <c r="AG52" s="7">
        <f>if(AG$6&lt;=$B52,vlookup(EDATE($D52,AG$6),'Курсы'!$H$2:$L$1980,if($G52="USD",2,if($G52="EUR",3,if($G52="YEN",4,5))))*$H52*$C52,0)</f>
        <v>0</v>
      </c>
      <c r="AH52" s="7">
        <f>if(AH$6&lt;=$B52,vlookup(EDATE($D52,AH$6),'Курсы'!$H$2:$L$1980,if($G52="USD",2,if($G52="EUR",3,if($G52="YEN",4,5))))*$H52*$C52,0)</f>
        <v>0</v>
      </c>
      <c r="AI52" s="7">
        <f>if(AI$6&lt;=$B52,vlookup(EDATE($D52,AI$6),'Курсы'!$H$2:$L$1980,if($G52="USD",2,if($G52="EUR",3,if($G52="YEN",4,5))))*$H52*$C52,0)</f>
        <v>0</v>
      </c>
      <c r="AJ52" s="7">
        <f>if(AJ$6&lt;=$B52,vlookup(EDATE($D52,AJ$6),'Курсы'!$H$2:$L$1980,if($G52="USD",2,if($G52="EUR",3,if($G52="YEN",4,5))))*$H52*$C52,0)</f>
        <v>0</v>
      </c>
      <c r="AK52" s="7">
        <f>if(AK$6&lt;=$B52,vlookup(EDATE($D52,AK$6),'Курсы'!$H$2:$L$1980,if($G52="USD",2,if($G52="EUR",3,if($G52="YEN",4,5))))*$H52*$C52,0)</f>
        <v>0</v>
      </c>
      <c r="AL52" s="7">
        <f>if(AL$6&lt;=$B52,vlookup(EDATE($D52,AL$6),'Курсы'!$H$2:$L$1980,if($G52="USD",2,if($G52="EUR",3,if($G52="YEN",4,5))))*$H52*$C52,0)</f>
        <v>0</v>
      </c>
      <c r="AM52" s="7">
        <f>if(AM$6&lt;=$B52,vlookup(EDATE($D52,AM$6),'Курсы'!$H$2:$L$1980,if($G52="USD",2,if($G52="EUR",3,if($G52="YEN",4,5))))*$H52*$C52,0)</f>
        <v>0</v>
      </c>
      <c r="AN52" s="7">
        <f>if(AN$6&lt;=$B52,vlookup(EDATE($D52,AN$6),'Курсы'!$H$2:$L$1980,if($G52="USD",2,if($G52="EUR",3,if($G52="YEN",4,5))))*$H52*$C52,0)</f>
        <v>0</v>
      </c>
      <c r="AO52" s="7">
        <f>if(AO$6&lt;=$B52,vlookup(EDATE($D52,AO$6),'Курсы'!$H$2:$L$1980,if($G52="USD",2,if($G52="EUR",3,if($G52="YEN",4,5))))*$H52*$C52,0)</f>
        <v>0</v>
      </c>
      <c r="AP52" s="7">
        <f>if(AP$6&lt;=$B52,vlookup(EDATE($D52,AP$6),'Курсы'!$H$2:$L$1980,if($G52="USD",2,if($G52="EUR",3,if($G52="YEN",4,5))))*$H52*$C52,0)</f>
        <v>0</v>
      </c>
      <c r="AQ52" s="7">
        <f>if(AQ$6&lt;=$B52,vlookup(EDATE($D52,AQ$6),'Курсы'!$H$2:$L$1980,if($G52="USD",2,if($G52="EUR",3,if($G52="YEN",4,5))))*$H52*$C52,0)</f>
        <v>0</v>
      </c>
      <c r="AR52" s="19">
        <f>if(AR$6&lt;=$B52,vlookup(EDATE($D52,AR$6),'Курсы'!$H$2:$L$1980,if($G52="USD",2,if($G52="EUR",3,if($G52="YEN",4,5))))*$H52*$C52,0)</f>
        <v>0</v>
      </c>
      <c r="AS52" s="7">
        <f t="shared" si="2"/>
        <v>4171753.46</v>
      </c>
    </row>
    <row r="53" ht="15.75" customHeight="1">
      <c r="A53" s="15">
        <v>80.0</v>
      </c>
      <c r="B53" s="16">
        <v>27.0</v>
      </c>
      <c r="C53" s="16">
        <v>0.0370908495763016</v>
      </c>
      <c r="D53" s="17">
        <v>43597.0</v>
      </c>
      <c r="E53" s="17">
        <f t="shared" si="1"/>
        <v>44420</v>
      </c>
      <c r="F53" s="16" t="s">
        <v>21</v>
      </c>
      <c r="G53" s="16" t="s">
        <v>5</v>
      </c>
      <c r="H53" s="18">
        <v>500000.0</v>
      </c>
      <c r="I53" s="7">
        <f>if(I$6&lt;=$B53,vlookup(EDATE($D53,I$6),'Курсы'!$H$2:$L$1980,if($G53="USD",2,if($G53="EUR",3,if($G53="YEN",4,5))))*$H53*$C53,0)</f>
        <v>1354646.845</v>
      </c>
      <c r="J53" s="7">
        <f>if(J$6&lt;=$B53,vlookup(EDATE($D53,J$6),'Курсы'!$H$2:$L$1980,if($G53="USD",2,if($G53="EUR",3,if($G53="YEN",4,5))))*$H53*$C53,0)</f>
        <v>1316860.542</v>
      </c>
      <c r="K53" s="7">
        <f>if(K$6&lt;=$B53,vlookup(EDATE($D53,K$6),'Курсы'!$H$2:$L$1980,if($G53="USD",2,if($G53="EUR",3,if($G53="YEN",4,5))))*$H53*$C53,0)</f>
        <v>1354179.5</v>
      </c>
      <c r="L53" s="7">
        <f>if(L$6&lt;=$B53,vlookup(EDATE($D53,L$6),'Курсы'!$H$2:$L$1980,if($G53="USD",2,if($G53="EUR",3,if($G53="YEN",4,5))))*$H53*$C53,0)</f>
        <v>1339424.76</v>
      </c>
      <c r="M53" s="7">
        <f>if(M$6&lt;=$B53,vlookup(EDATE($D53,M$6),'Курсы'!$H$2:$L$1980,if($G53="USD",2,if($G53="EUR",3,if($G53="YEN",4,5))))*$H53*$C53,0)</f>
        <v>1311710.477</v>
      </c>
      <c r="N53" s="7">
        <f>if(N$6&lt;=$B53,vlookup(EDATE($D53,N$6),'Курсы'!$H$2:$L$1980,if($G53="USD",2,if($G53="EUR",3,if($G53="YEN",4,5))))*$H53*$C53,0)</f>
        <v>1307005.503</v>
      </c>
      <c r="O53" s="7">
        <f>if(O$6&lt;=$B53,vlookup(EDATE($D53,O$6),'Курсы'!$H$2:$L$1980,if($G53="USD",2,if($G53="EUR",3,if($G53="YEN",4,5))))*$H53*$C53,0)</f>
        <v>1306632.74</v>
      </c>
      <c r="P53" s="7">
        <f>if(P$6&lt;=$B53,vlookup(EDATE($D53,P$6),'Курсы'!$H$2:$L$1980,if($G53="USD",2,if($G53="EUR",3,if($G53="YEN",4,5))))*$H53*$C53,0)</f>
        <v>1261923.43</v>
      </c>
      <c r="Q53" s="7">
        <f>if(Q$6&lt;=$B53,vlookup(EDATE($D53,Q$6),'Курсы'!$H$2:$L$1980,if($G53="USD",2,if($G53="EUR",3,if($G53="YEN",4,5))))*$H53*$C53,0)</f>
        <v>1293884.615</v>
      </c>
      <c r="R53" s="7">
        <f>if(R$6&lt;=$B53,vlookup(EDATE($D53,R$6),'Курсы'!$H$2:$L$1980,if($G53="USD",2,if($G53="EUR",3,if($G53="YEN",4,5))))*$H53*$C53,0)</f>
        <v>1502563.298</v>
      </c>
      <c r="S53" s="7">
        <f>if(S$6&lt;=$B53,vlookup(EDATE($D53,S$6),'Курсы'!$H$2:$L$1980,if($G53="USD",2,if($G53="EUR",3,if($G53="YEN",4,5))))*$H53*$C53,0)</f>
        <v>1497279.707</v>
      </c>
      <c r="T53" s="7">
        <f>if(T$6&lt;=$B53,vlookup(EDATE($D53,T$6),'Курсы'!$H$2:$L$1980,if($G53="USD",2,if($G53="EUR",3,if($G53="YEN",4,5))))*$H53*$C53,0)</f>
        <v>1483706.31</v>
      </c>
      <c r="U53" s="7">
        <f>if(U$6&lt;=$B53,vlookup(EDATE($D53,U$6),'Курсы'!$H$2:$L$1980,if($G53="USD",2,if($G53="EUR",3,if($G53="YEN",4,5))))*$H53*$C53,0)</f>
        <v>1456233.118</v>
      </c>
      <c r="V53" s="7">
        <f>if(V$6&lt;=$B53,vlookup(EDATE($D53,V$6),'Курсы'!$H$2:$L$1980,if($G53="USD",2,if($G53="EUR",3,if($G53="YEN",4,5))))*$H53*$C53,0)</f>
        <v>1488620.848</v>
      </c>
      <c r="W53" s="7">
        <f>if(W$6&lt;=$B53,vlookup(EDATE($D53,W$6),'Курсы'!$H$2:$L$1980,if($G53="USD",2,if($G53="EUR",3,if($G53="YEN",4,5))))*$H53*$C53,0)</f>
        <v>1593508.207</v>
      </c>
      <c r="X53" s="7">
        <f>if(X$6&lt;=$B53,vlookup(EDATE($D53,X$6),'Курсы'!$H$2:$L$1980,if($G53="USD",2,if($G53="EUR",3,if($G53="YEN",4,5))))*$H53*$C53,0)</f>
        <v>1644548.925</v>
      </c>
      <c r="Y53" s="7">
        <f>if(Y$6&lt;=$B53,vlookup(EDATE($D53,Y$6),'Курсы'!$H$2:$L$1980,if($G53="USD",2,if($G53="EUR",3,if($G53="YEN",4,5))))*$H53*$C53,0)</f>
        <v>1682372.319</v>
      </c>
      <c r="Z53" s="7">
        <f>if(Z$6&lt;=$B53,vlookup(EDATE($D53,Z$6),'Курсы'!$H$2:$L$1980,if($G53="USD",2,if($G53="EUR",3,if($G53="YEN",4,5))))*$H53*$C53,0)</f>
        <v>1669956.157</v>
      </c>
      <c r="AA53" s="7">
        <f>if(AA$6&lt;=$B53,vlookup(EDATE($D53,AA$6),'Курсы'!$H$2:$L$1980,if($G53="USD",2,if($G53="EUR",3,if($G53="YEN",4,5))))*$H53*$C53,0)</f>
        <v>1646358.958</v>
      </c>
      <c r="AB53" s="7">
        <f>if(AB$6&lt;=$B53,vlookup(EDATE($D53,AB$6),'Курсы'!$H$2:$L$1980,if($G53="USD",2,if($G53="EUR",3,if($G53="YEN",4,5))))*$H53*$C53,0)</f>
        <v>1684152.679</v>
      </c>
      <c r="AC53" s="7">
        <f>if(AC$6&lt;=$B53,vlookup(EDATE($D53,AC$6),'Курсы'!$H$2:$L$1980,if($G53="USD",2,if($G53="EUR",3,if($G53="YEN",4,5))))*$H53*$C53,0)</f>
        <v>1658680.539</v>
      </c>
      <c r="AD53" s="7">
        <f>if(AD$6&lt;=$B53,vlookup(EDATE($D53,AD$6),'Курсы'!$H$2:$L$1980,if($G53="USD",2,if($G53="EUR",3,if($G53="YEN",4,5))))*$H53*$C53,0)</f>
        <v>1627518.661</v>
      </c>
      <c r="AE53" s="7">
        <f>if(AE$6&lt;=$B53,vlookup(EDATE($D53,AE$6),'Курсы'!$H$2:$L$1980,if($G53="USD",2,if($G53="EUR",3,if($G53="YEN",4,5))))*$H53*$C53,0)</f>
        <v>1702115.778</v>
      </c>
      <c r="AF53" s="7">
        <f>if(AF$6&lt;=$B53,vlookup(EDATE($D53,AF$6),'Курсы'!$H$2:$L$1980,if($G53="USD",2,if($G53="EUR",3,if($G53="YEN",4,5))))*$H53*$C53,0)</f>
        <v>1669162.413</v>
      </c>
      <c r="AG53" s="7">
        <f>if(AG$6&lt;=$B53,vlookup(EDATE($D53,AG$6),'Курсы'!$H$2:$L$1980,if($G53="USD",2,if($G53="EUR",3,if($G53="YEN",4,5))))*$H53*$C53,0)</f>
        <v>1619523.729</v>
      </c>
      <c r="AH53" s="7">
        <f>if(AH$6&lt;=$B53,vlookup(EDATE($D53,AH$6),'Курсы'!$H$2:$L$1980,if($G53="USD",2,if($G53="EUR",3,if($G53="YEN",4,5))))*$H53*$C53,0)</f>
        <v>1634588.177</v>
      </c>
      <c r="AI53" s="7">
        <f>if(AI$6&lt;=$B53,vlookup(EDATE($D53,AI$6),'Курсы'!$H$2:$L$1980,if($G53="USD",2,if($G53="EUR",3,if($G53="YEN",4,5))))*$H53*$C53,0)</f>
        <v>1606510.404</v>
      </c>
      <c r="AJ53" s="7">
        <f>if(AJ$6&lt;=$B53,vlookup(EDATE($D53,AJ$6),'Курсы'!$H$2:$L$1980,if($G53="USD",2,if($G53="EUR",3,if($G53="YEN",4,5))))*$H53*$C53,0)</f>
        <v>0</v>
      </c>
      <c r="AK53" s="7">
        <f>if(AK$6&lt;=$B53,vlookup(EDATE($D53,AK$6),'Курсы'!$H$2:$L$1980,if($G53="USD",2,if($G53="EUR",3,if($G53="YEN",4,5))))*$H53*$C53,0)</f>
        <v>0</v>
      </c>
      <c r="AL53" s="7">
        <f>if(AL$6&lt;=$B53,vlookup(EDATE($D53,AL$6),'Курсы'!$H$2:$L$1980,if($G53="USD",2,if($G53="EUR",3,if($G53="YEN",4,5))))*$H53*$C53,0)</f>
        <v>0</v>
      </c>
      <c r="AM53" s="7">
        <f>if(AM$6&lt;=$B53,vlookup(EDATE($D53,AM$6),'Курсы'!$H$2:$L$1980,if($G53="USD",2,if($G53="EUR",3,if($G53="YEN",4,5))))*$H53*$C53,0)</f>
        <v>0</v>
      </c>
      <c r="AN53" s="7">
        <f>if(AN$6&lt;=$B53,vlookup(EDATE($D53,AN$6),'Курсы'!$H$2:$L$1980,if($G53="USD",2,if($G53="EUR",3,if($G53="YEN",4,5))))*$H53*$C53,0)</f>
        <v>0</v>
      </c>
      <c r="AO53" s="7">
        <f>if(AO$6&lt;=$B53,vlookup(EDATE($D53,AO$6),'Курсы'!$H$2:$L$1980,if($G53="USD",2,if($G53="EUR",3,if($G53="YEN",4,5))))*$H53*$C53,0)</f>
        <v>0</v>
      </c>
      <c r="AP53" s="7">
        <f>if(AP$6&lt;=$B53,vlookup(EDATE($D53,AP$6),'Курсы'!$H$2:$L$1980,if($G53="USD",2,if($G53="EUR",3,if($G53="YEN",4,5))))*$H53*$C53,0)</f>
        <v>0</v>
      </c>
      <c r="AQ53" s="7">
        <f>if(AQ$6&lt;=$B53,vlookup(EDATE($D53,AQ$6),'Курсы'!$H$2:$L$1980,if($G53="USD",2,if($G53="EUR",3,if($G53="YEN",4,5))))*$H53*$C53,0)</f>
        <v>0</v>
      </c>
      <c r="AR53" s="19">
        <f>if(AR$6&lt;=$B53,vlookup(EDATE($D53,AR$6),'Курсы'!$H$2:$L$1980,if($G53="USD",2,if($G53="EUR",3,if($G53="YEN",4,5))))*$H53*$C53,0)</f>
        <v>0</v>
      </c>
      <c r="AS53" s="7">
        <f t="shared" si="2"/>
        <v>40713668.64</v>
      </c>
    </row>
    <row r="54" ht="15.75" customHeight="1">
      <c r="A54" s="15">
        <v>258.0</v>
      </c>
      <c r="B54" s="16">
        <v>28.0</v>
      </c>
      <c r="C54" s="16">
        <v>0.0244916169099586</v>
      </c>
      <c r="D54" s="17">
        <v>43597.0</v>
      </c>
      <c r="E54" s="17">
        <f t="shared" si="1"/>
        <v>44451</v>
      </c>
      <c r="F54" s="16" t="s">
        <v>22</v>
      </c>
      <c r="G54" s="16" t="s">
        <v>4</v>
      </c>
      <c r="H54" s="18">
        <v>500000.0</v>
      </c>
      <c r="I54" s="7">
        <f>if(I$6&lt;=$B54,vlookup(EDATE($D54,I$6),'Курсы'!$H$2:$L$1980,if($G54="USD",2,if($G54="EUR",3,if($G54="YEN",4,5))))*$H54*$C54,0)</f>
        <v>790048.1291</v>
      </c>
      <c r="J54" s="7">
        <f>if(J$6&lt;=$B54,vlookup(EDATE($D54,J$6),'Курсы'!$H$2:$L$1980,if($G54="USD",2,if($G54="EUR",3,if($G54="YEN",4,5))))*$H54*$C54,0)</f>
        <v>771417.3561</v>
      </c>
      <c r="K54" s="7">
        <f>if(K$6&lt;=$B54,vlookup(EDATE($D54,K$6),'Курсы'!$H$2:$L$1980,if($G54="USD",2,if($G54="EUR",3,if($G54="YEN",4,5))))*$H54*$C54,0)</f>
        <v>799091.6587</v>
      </c>
      <c r="L54" s="7">
        <f>if(L$6&lt;=$B54,vlookup(EDATE($D54,L$6),'Курсы'!$H$2:$L$1980,if($G54="USD",2,if($G54="EUR",3,if($G54="YEN",4,5))))*$H54*$C54,0)</f>
        <v>801268.9634</v>
      </c>
      <c r="M54" s="7">
        <f>if(M$6&lt;=$B54,vlookup(EDATE($D54,M$6),'Курсы'!$H$2:$L$1980,if($G54="USD",2,if($G54="EUR",3,if($G54="YEN",4,5))))*$H54*$C54,0)</f>
        <v>786471.1285</v>
      </c>
      <c r="N54" s="7">
        <f>if(N$6&lt;=$B54,vlookup(EDATE($D54,N$6),'Курсы'!$H$2:$L$1980,if($G54="USD",2,if($G54="EUR",3,if($G54="YEN",4,5))))*$H54*$C54,0)</f>
        <v>782655.3346</v>
      </c>
      <c r="O54" s="7">
        <f>if(O$6&lt;=$B54,vlookup(EDATE($D54,O$6),'Курсы'!$H$2:$L$1980,if($G54="USD",2,if($G54="EUR",3,if($G54="YEN",4,5))))*$H54*$C54,0)</f>
        <v>778408.4882</v>
      </c>
      <c r="P54" s="7">
        <f>if(P$6&lt;=$B54,vlookup(EDATE($D54,P$6),'Курсы'!$H$2:$L$1980,if($G54="USD",2,if($G54="EUR",3,if($G54="YEN",4,5))))*$H54*$C54,0)</f>
        <v>750217.4125</v>
      </c>
      <c r="Q54" s="7">
        <f>if(Q$6&lt;=$B54,vlookup(EDATE($D54,Q$6),'Курсы'!$H$2:$L$1980,if($G54="USD",2,if($G54="EUR",3,if($G54="YEN",4,5))))*$H54*$C54,0)</f>
        <v>783107.2049</v>
      </c>
      <c r="R54" s="7">
        <f>if(R$6&lt;=$B54,vlookup(EDATE($D54,R$6),'Курсы'!$H$2:$L$1980,if($G54="USD",2,if($G54="EUR",3,if($G54="YEN",4,5))))*$H54*$C54,0)</f>
        <v>875232.4219</v>
      </c>
      <c r="S54" s="7">
        <f>if(S$6&lt;=$B54,vlookup(EDATE($D54,S$6),'Курсы'!$H$2:$L$1980,if($G54="USD",2,if($G54="EUR",3,if($G54="YEN",4,5))))*$H54*$C54,0)</f>
        <v>903146.7423</v>
      </c>
      <c r="T54" s="7">
        <f>if(T$6&lt;=$B54,vlookup(EDATE($D54,T$6),'Курсы'!$H$2:$L$1980,if($G54="USD",2,if($G54="EUR",3,if($G54="YEN",4,5))))*$H54*$C54,0)</f>
        <v>904628.4851</v>
      </c>
      <c r="U54" s="7">
        <f>if(U$6&lt;=$B54,vlookup(EDATE($D54,U$6),'Курсы'!$H$2:$L$1980,if($G54="USD",2,if($G54="EUR",3,if($G54="YEN",4,5))))*$H54*$C54,0)</f>
        <v>846453.5474</v>
      </c>
      <c r="V54" s="7">
        <f>if(V$6&lt;=$B54,vlookup(EDATE($D54,V$6),'Курсы'!$H$2:$L$1980,if($G54="USD",2,if($G54="EUR",3,if($G54="YEN",4,5))))*$H54*$C54,0)</f>
        <v>872266.4871</v>
      </c>
      <c r="W54" s="7">
        <f>if(W$6&lt;=$B54,vlookup(EDATE($D54,W$6),'Курсы'!$H$2:$L$1980,if($G54="USD",2,if($G54="EUR",3,if($G54="YEN",4,5))))*$H54*$C54,0)</f>
        <v>895807.8293</v>
      </c>
      <c r="X54" s="7">
        <f>if(X$6&lt;=$B54,vlookup(EDATE($D54,X$6),'Курсы'!$H$2:$L$1980,if($G54="USD",2,if($G54="EUR",3,if($G54="YEN",4,5))))*$H54*$C54,0)</f>
        <v>917083.6969</v>
      </c>
      <c r="Y54" s="7">
        <f>if(Y$6&lt;=$B54,vlookup(EDATE($D54,Y$6),'Курсы'!$H$2:$L$1980,if($G54="USD",2,if($G54="EUR",3,if($G54="YEN",4,5))))*$H54*$C54,0)</f>
        <v>943275.032</v>
      </c>
      <c r="Z54" s="7">
        <f>if(Z$6&lt;=$B54,vlookup(EDATE($D54,Z$6),'Курсы'!$H$2:$L$1980,if($G54="USD",2,if($G54="EUR",3,if($G54="YEN",4,5))))*$H54*$C54,0)</f>
        <v>933222.4478</v>
      </c>
      <c r="AA54" s="7">
        <f>if(AA$6&lt;=$B54,vlookup(EDATE($D54,AA$6),'Курсы'!$H$2:$L$1980,if($G54="USD",2,if($G54="EUR",3,if($G54="YEN",4,5))))*$H54*$C54,0)</f>
        <v>895407.3913</v>
      </c>
      <c r="AB54" s="7">
        <f>if(AB$6&lt;=$B54,vlookup(EDATE($D54,AB$6),'Курсы'!$H$2:$L$1980,if($G54="USD",2,if($G54="EUR",3,if($G54="YEN",4,5))))*$H54*$C54,0)</f>
        <v>912504.9891</v>
      </c>
      <c r="AC54" s="7">
        <f>if(AC$6&lt;=$B54,vlookup(EDATE($D54,AC$6),'Курсы'!$H$2:$L$1980,if($G54="USD",2,if($G54="EUR",3,if($G54="YEN",4,5))))*$H54*$C54,0)</f>
        <v>903225.1154</v>
      </c>
      <c r="AD54" s="7">
        <f>if(AD$6&lt;=$B54,vlookup(EDATE($D54,AD$6),'Курсы'!$H$2:$L$1980,if($G54="USD",2,if($G54="EUR",3,if($G54="YEN",4,5))))*$H54*$C54,0)</f>
        <v>900062.0231</v>
      </c>
      <c r="AE54" s="7">
        <f>if(AE$6&lt;=$B54,vlookup(EDATE($D54,AE$6),'Курсы'!$H$2:$L$1980,if($G54="USD",2,if($G54="EUR",3,if($G54="YEN",4,5))))*$H54*$C54,0)</f>
        <v>944956.3815</v>
      </c>
      <c r="AF54" s="7">
        <f>if(AF$6&lt;=$B54,vlookup(EDATE($D54,AF$6),'Курсы'!$H$2:$L$1980,if($G54="USD",2,if($G54="EUR",3,if($G54="YEN",4,5))))*$H54*$C54,0)</f>
        <v>908108.7439</v>
      </c>
      <c r="AG54" s="7">
        <f>if(AG$6&lt;=$B54,vlookup(EDATE($D54,AG$6),'Курсы'!$H$2:$L$1980,if($G54="USD",2,if($G54="EUR",3,if($G54="YEN",4,5))))*$H54*$C54,0)</f>
        <v>877775.8763</v>
      </c>
      <c r="AH54" s="7">
        <f>if(AH$6&lt;=$B54,vlookup(EDATE($D54,AH$6),'Курсы'!$H$2:$L$1980,if($G54="USD",2,if($G54="EUR",3,if($G54="YEN",4,5))))*$H54*$C54,0)</f>
        <v>911914.7411</v>
      </c>
      <c r="AI54" s="7">
        <f>if(AI$6&lt;=$B54,vlookup(EDATE($D54,AI$6),'Курсы'!$H$2:$L$1980,if($G54="USD",2,if($G54="EUR",3,if($G54="YEN",4,5))))*$H54*$C54,0)</f>
        <v>905816.3285</v>
      </c>
      <c r="AJ54" s="7">
        <f>if(AJ$6&lt;=$B54,vlookup(EDATE($D54,AJ$6),'Курсы'!$H$2:$L$1980,if($G54="USD",2,if($G54="EUR",3,if($G54="YEN",4,5))))*$H54*$C54,0)</f>
        <v>895780.4119</v>
      </c>
      <c r="AK54" s="7">
        <f>if(AK$6&lt;=$B54,vlookup(EDATE($D54,AK$6),'Курсы'!$H$2:$L$1980,if($G54="USD",2,if($G54="EUR",3,if($G54="YEN",4,5))))*$H54*$C54,0)</f>
        <v>0</v>
      </c>
      <c r="AL54" s="7">
        <f>if(AL$6&lt;=$B54,vlookup(EDATE($D54,AL$6),'Курсы'!$H$2:$L$1980,if($G54="USD",2,if($G54="EUR",3,if($G54="YEN",4,5))))*$H54*$C54,0)</f>
        <v>0</v>
      </c>
      <c r="AM54" s="7">
        <f>if(AM$6&lt;=$B54,vlookup(EDATE($D54,AM$6),'Курсы'!$H$2:$L$1980,if($G54="USD",2,if($G54="EUR",3,if($G54="YEN",4,5))))*$H54*$C54,0)</f>
        <v>0</v>
      </c>
      <c r="AN54" s="7">
        <f>if(AN$6&lt;=$B54,vlookup(EDATE($D54,AN$6),'Курсы'!$H$2:$L$1980,if($G54="USD",2,if($G54="EUR",3,if($G54="YEN",4,5))))*$H54*$C54,0)</f>
        <v>0</v>
      </c>
      <c r="AO54" s="7">
        <f>if(AO$6&lt;=$B54,vlookup(EDATE($D54,AO$6),'Курсы'!$H$2:$L$1980,if($G54="USD",2,if($G54="EUR",3,if($G54="YEN",4,5))))*$H54*$C54,0)</f>
        <v>0</v>
      </c>
      <c r="AP54" s="7">
        <f>if(AP$6&lt;=$B54,vlookup(EDATE($D54,AP$6),'Курсы'!$H$2:$L$1980,if($G54="USD",2,if($G54="EUR",3,if($G54="YEN",4,5))))*$H54*$C54,0)</f>
        <v>0</v>
      </c>
      <c r="AQ54" s="7">
        <f>if(AQ$6&lt;=$B54,vlookup(EDATE($D54,AQ$6),'Курсы'!$H$2:$L$1980,if($G54="USD",2,if($G54="EUR",3,if($G54="YEN",4,5))))*$H54*$C54,0)</f>
        <v>0</v>
      </c>
      <c r="AR54" s="19">
        <f>if(AR$6&lt;=$B54,vlookup(EDATE($D54,AR$6),'Курсы'!$H$2:$L$1980,if($G54="USD",2,if($G54="EUR",3,if($G54="YEN",4,5))))*$H54*$C54,0)</f>
        <v>0</v>
      </c>
      <c r="AS54" s="7">
        <f t="shared" si="2"/>
        <v>24189354.37</v>
      </c>
    </row>
    <row r="55" ht="15.75" customHeight="1">
      <c r="A55" s="15">
        <v>176.0</v>
      </c>
      <c r="B55" s="16">
        <v>18.0</v>
      </c>
      <c r="C55" s="16">
        <v>0.0297470518635937</v>
      </c>
      <c r="D55" s="17">
        <v>43599.0</v>
      </c>
      <c r="E55" s="17">
        <f t="shared" si="1"/>
        <v>44149</v>
      </c>
      <c r="F55" s="16" t="s">
        <v>22</v>
      </c>
      <c r="G55" s="16" t="s">
        <v>5</v>
      </c>
      <c r="H55" s="18">
        <v>100000.0</v>
      </c>
      <c r="I55" s="7">
        <f>if(I$6&lt;=$B55,vlookup(EDATE($D55,I$6),'Курсы'!$H$2:$L$1980,if($G55="USD",2,if($G55="EUR",3,if($G55="YEN",4,5))))*$H55*$C55,0)</f>
        <v>217195.4219</v>
      </c>
      <c r="J55" s="7">
        <f>if(J$6&lt;=$B55,vlookup(EDATE($D55,J$6),'Курсы'!$H$2:$L$1980,if($G55="USD",2,if($G55="EUR",3,if($G55="YEN",4,5))))*$H55*$C55,0)</f>
        <v>211237.9799</v>
      </c>
      <c r="K55" s="7">
        <f>if(K$6&lt;=$B55,vlookup(EDATE($D55,K$6),'Курсы'!$H$2:$L$1980,if($G55="USD",2,if($G55="EUR",3,if($G55="YEN",4,5))))*$H55*$C55,0)</f>
        <v>218387.6838</v>
      </c>
      <c r="L55" s="7">
        <f>if(L$6&lt;=$B55,vlookup(EDATE($D55,L$6),'Курсы'!$H$2:$L$1980,if($G55="USD",2,if($G55="EUR",3,if($G55="YEN",4,5))))*$H55*$C55,0)</f>
        <v>212782.7443</v>
      </c>
      <c r="M55" s="7">
        <f>if(M$6&lt;=$B55,vlookup(EDATE($D55,M$6),'Курсы'!$H$2:$L$1980,if($G55="USD",2,if($G55="EUR",3,if($G55="YEN",4,5))))*$H55*$C55,0)</f>
        <v>210399.7079</v>
      </c>
      <c r="N55" s="7">
        <f>if(N$6&lt;=$B55,vlookup(EDATE($D55,N$6),'Курсы'!$H$2:$L$1980,if($G55="USD",2,if($G55="EUR",3,if($G55="YEN",4,5))))*$H55*$C55,0)</f>
        <v>210229.5548</v>
      </c>
      <c r="O55" s="7">
        <f>if(O$6&lt;=$B55,vlookup(EDATE($D55,O$6),'Курсы'!$H$2:$L$1980,if($G55="USD",2,if($G55="EUR",3,if($G55="YEN",4,5))))*$H55*$C55,0)</f>
        <v>207815.2841</v>
      </c>
      <c r="P55" s="7">
        <f>if(P$6&lt;=$B55,vlookup(EDATE($D55,P$6),'Курсы'!$H$2:$L$1980,if($G55="USD",2,if($G55="EUR",3,if($G55="YEN",4,5))))*$H55*$C55,0)</f>
        <v>201733.2019</v>
      </c>
      <c r="Q55" s="7">
        <f>if(Q$6&lt;=$B55,vlookup(EDATE($D55,Q$6),'Курсы'!$H$2:$L$1980,if($G55="USD",2,if($G55="EUR",3,if($G55="YEN",4,5))))*$H55*$C55,0)</f>
        <v>205788.6174</v>
      </c>
      <c r="R55" s="7">
        <f>if(R$6&lt;=$B55,vlookup(EDATE($D55,R$6),'Курсы'!$H$2:$L$1980,if($G55="USD",2,if($G55="EUR",3,if($G55="YEN",4,5))))*$H55*$C55,0)</f>
        <v>243512.3413</v>
      </c>
      <c r="S55" s="7">
        <f>if(S$6&lt;=$B55,vlookup(EDATE($D55,S$6),'Курсы'!$H$2:$L$1980,if($G55="USD",2,if($G55="EUR",3,if($G55="YEN",4,5))))*$H55*$C55,0)</f>
        <v>239578.8886</v>
      </c>
      <c r="T55" s="7">
        <f>if(T$6&lt;=$B55,vlookup(EDATE($D55,T$6),'Курсы'!$H$2:$L$1980,if($G55="USD",2,if($G55="EUR",3,if($G55="YEN",4,5))))*$H55*$C55,0)</f>
        <v>237314.543</v>
      </c>
      <c r="U55" s="7">
        <f>if(U$6&lt;=$B55,vlookup(EDATE($D55,U$6),'Курсы'!$H$2:$L$1980,if($G55="USD",2,if($G55="EUR",3,if($G55="YEN",4,5))))*$H55*$C55,0)</f>
        <v>233581.288</v>
      </c>
      <c r="V55" s="7">
        <f>if(V$6&lt;=$B55,vlookup(EDATE($D55,V$6),'Курсы'!$H$2:$L$1980,if($G55="USD",2,if($G55="EUR",3,if($G55="YEN",4,5))))*$H55*$C55,0)</f>
        <v>238255.1448</v>
      </c>
      <c r="W55" s="7">
        <f>if(W$6&lt;=$B55,vlookup(EDATE($D55,W$6),'Курсы'!$H$2:$L$1980,if($G55="USD",2,if($G55="EUR",3,if($G55="YEN",4,5))))*$H55*$C55,0)</f>
        <v>258918.042</v>
      </c>
      <c r="X55" s="7">
        <f>if(X$6&lt;=$B55,vlookup(EDATE($D55,X$6),'Курсы'!$H$2:$L$1980,if($G55="USD",2,if($G55="EUR",3,if($G55="YEN",4,5))))*$H55*$C55,0)</f>
        <v>263787.3369</v>
      </c>
      <c r="Y55" s="7">
        <f>if(Y$6&lt;=$B55,vlookup(EDATE($D55,Y$6),'Курсы'!$H$2:$L$1980,if($G55="USD",2,if($G55="EUR",3,if($G55="YEN",4,5))))*$H55*$C55,0)</f>
        <v>270915.9204</v>
      </c>
      <c r="Z55" s="7">
        <f>if(Z$6&lt;=$B55,vlookup(EDATE($D55,Z$6),'Курсы'!$H$2:$L$1980,if($G55="USD",2,if($G55="EUR",3,if($G55="YEN",4,5))))*$H55*$C55,0)</f>
        <v>271656.622</v>
      </c>
      <c r="AA55" s="7">
        <f>if(AA$6&lt;=$B55,vlookup(EDATE($D55,AA$6),'Курсы'!$H$2:$L$1980,if($G55="USD",2,if($G55="EUR",3,if($G55="YEN",4,5))))*$H55*$C55,0)</f>
        <v>0</v>
      </c>
      <c r="AB55" s="7">
        <f>if(AB$6&lt;=$B55,vlookup(EDATE($D55,AB$6),'Курсы'!$H$2:$L$1980,if($G55="USD",2,if($G55="EUR",3,if($G55="YEN",4,5))))*$H55*$C55,0)</f>
        <v>0</v>
      </c>
      <c r="AC55" s="7">
        <f>if(AC$6&lt;=$B55,vlookup(EDATE($D55,AC$6),'Курсы'!$H$2:$L$1980,if($G55="USD",2,if($G55="EUR",3,if($G55="YEN",4,5))))*$H55*$C55,0)</f>
        <v>0</v>
      </c>
      <c r="AD55" s="7">
        <f>if(AD$6&lt;=$B55,vlookup(EDATE($D55,AD$6),'Курсы'!$H$2:$L$1980,if($G55="USD",2,if($G55="EUR",3,if($G55="YEN",4,5))))*$H55*$C55,0)</f>
        <v>0</v>
      </c>
      <c r="AE55" s="7">
        <f>if(AE$6&lt;=$B55,vlookup(EDATE($D55,AE$6),'Курсы'!$H$2:$L$1980,if($G55="USD",2,if($G55="EUR",3,if($G55="YEN",4,5))))*$H55*$C55,0)</f>
        <v>0</v>
      </c>
      <c r="AF55" s="7">
        <f>if(AF$6&lt;=$B55,vlookup(EDATE($D55,AF$6),'Курсы'!$H$2:$L$1980,if($G55="USD",2,if($G55="EUR",3,if($G55="YEN",4,5))))*$H55*$C55,0)</f>
        <v>0</v>
      </c>
      <c r="AG55" s="7">
        <f>if(AG$6&lt;=$B55,vlookup(EDATE($D55,AG$6),'Курсы'!$H$2:$L$1980,if($G55="USD",2,if($G55="EUR",3,if($G55="YEN",4,5))))*$H55*$C55,0)</f>
        <v>0</v>
      </c>
      <c r="AH55" s="7">
        <f>if(AH$6&lt;=$B55,vlookup(EDATE($D55,AH$6),'Курсы'!$H$2:$L$1980,if($G55="USD",2,if($G55="EUR",3,if($G55="YEN",4,5))))*$H55*$C55,0)</f>
        <v>0</v>
      </c>
      <c r="AI55" s="7">
        <f>if(AI$6&lt;=$B55,vlookup(EDATE($D55,AI$6),'Курсы'!$H$2:$L$1980,if($G55="USD",2,if($G55="EUR",3,if($G55="YEN",4,5))))*$H55*$C55,0)</f>
        <v>0</v>
      </c>
      <c r="AJ55" s="7">
        <f>if(AJ$6&lt;=$B55,vlookup(EDATE($D55,AJ$6),'Курсы'!$H$2:$L$1980,if($G55="USD",2,if($G55="EUR",3,if($G55="YEN",4,5))))*$H55*$C55,0)</f>
        <v>0</v>
      </c>
      <c r="AK55" s="7">
        <f>if(AK$6&lt;=$B55,vlookup(EDATE($D55,AK$6),'Курсы'!$H$2:$L$1980,if($G55="USD",2,if($G55="EUR",3,if($G55="YEN",4,5))))*$H55*$C55,0)</f>
        <v>0</v>
      </c>
      <c r="AL55" s="7">
        <f>if(AL$6&lt;=$B55,vlookup(EDATE($D55,AL$6),'Курсы'!$H$2:$L$1980,if($G55="USD",2,if($G55="EUR",3,if($G55="YEN",4,5))))*$H55*$C55,0)</f>
        <v>0</v>
      </c>
      <c r="AM55" s="7">
        <f>if(AM$6&lt;=$B55,vlookup(EDATE($D55,AM$6),'Курсы'!$H$2:$L$1980,if($G55="USD",2,if($G55="EUR",3,if($G55="YEN",4,5))))*$H55*$C55,0)</f>
        <v>0</v>
      </c>
      <c r="AN55" s="7">
        <f>if(AN$6&lt;=$B55,vlookup(EDATE($D55,AN$6),'Курсы'!$H$2:$L$1980,if($G55="USD",2,if($G55="EUR",3,if($G55="YEN",4,5))))*$H55*$C55,0)</f>
        <v>0</v>
      </c>
      <c r="AO55" s="7">
        <f>if(AO$6&lt;=$B55,vlookup(EDATE($D55,AO$6),'Курсы'!$H$2:$L$1980,if($G55="USD",2,if($G55="EUR",3,if($G55="YEN",4,5))))*$H55*$C55,0)</f>
        <v>0</v>
      </c>
      <c r="AP55" s="7">
        <f>if(AP$6&lt;=$B55,vlookup(EDATE($D55,AP$6),'Курсы'!$H$2:$L$1980,if($G55="USD",2,if($G55="EUR",3,if($G55="YEN",4,5))))*$H55*$C55,0)</f>
        <v>0</v>
      </c>
      <c r="AQ55" s="7">
        <f>if(AQ$6&lt;=$B55,vlookup(EDATE($D55,AQ$6),'Курсы'!$H$2:$L$1980,if($G55="USD",2,if($G55="EUR",3,if($G55="YEN",4,5))))*$H55*$C55,0)</f>
        <v>0</v>
      </c>
      <c r="AR55" s="19">
        <f>if(AR$6&lt;=$B55,vlookup(EDATE($D55,AR$6),'Курсы'!$H$2:$L$1980,if($G55="USD",2,if($G55="EUR",3,if($G55="YEN",4,5))))*$H55*$C55,0)</f>
        <v>0</v>
      </c>
      <c r="AS55" s="7">
        <f t="shared" si="2"/>
        <v>4153090.323</v>
      </c>
    </row>
    <row r="56" ht="15.75" customHeight="1">
      <c r="A56" s="15">
        <v>18.0</v>
      </c>
      <c r="B56" s="16">
        <v>12.0</v>
      </c>
      <c r="C56" s="16">
        <v>0.00564977506369434</v>
      </c>
      <c r="D56" s="17">
        <v>43602.0</v>
      </c>
      <c r="E56" s="17">
        <f t="shared" si="1"/>
        <v>43968</v>
      </c>
      <c r="F56" s="16" t="s">
        <v>19</v>
      </c>
      <c r="G56" s="16" t="s">
        <v>5</v>
      </c>
      <c r="H56" s="18">
        <v>500000.0</v>
      </c>
      <c r="I56" s="7">
        <f>if(I$6&lt;=$B56,vlookup(EDATE($D56,I$6),'Курсы'!$H$2:$L$1980,if($G56="USD",2,if($G56="EUR",3,if($G56="YEN",4,5))))*$H56*$C56,0)</f>
        <v>205367.3461</v>
      </c>
      <c r="J56" s="7">
        <f>if(J$6&lt;=$B56,vlookup(EDATE($D56,J$6),'Курсы'!$H$2:$L$1980,if($G56="USD",2,if($G56="EUR",3,if($G56="YEN",4,5))))*$H56*$C56,0)</f>
        <v>199654.8586</v>
      </c>
      <c r="K56" s="7">
        <f>if(K$6&lt;=$B56,vlookup(EDATE($D56,K$6),'Курсы'!$H$2:$L$1980,if($G56="USD",2,if($G56="EUR",3,if($G56="YEN",4,5))))*$H56*$C56,0)</f>
        <v>206845.8923</v>
      </c>
      <c r="L56" s="7">
        <f>if(L$6&lt;=$B56,vlookup(EDATE($D56,L$6),'Курсы'!$H$2:$L$1980,if($G56="USD",2,if($G56="EUR",3,if($G56="YEN",4,5))))*$H56*$C56,0)</f>
        <v>199633.3894</v>
      </c>
      <c r="M56" s="7">
        <f>if(M$6&lt;=$B56,vlookup(EDATE($D56,M$6),'Курсы'!$H$2:$L$1980,if($G56="USD",2,if($G56="EUR",3,if($G56="YEN",4,5))))*$H56*$C56,0)</f>
        <v>200709.1066</v>
      </c>
      <c r="N56" s="7">
        <f>if(N$6&lt;=$B56,vlookup(EDATE($D56,N$6),'Курсы'!$H$2:$L$1980,if($G56="USD",2,if($G56="EUR",3,if($G56="YEN",4,5))))*$H56*$C56,0)</f>
        <v>198903.4385</v>
      </c>
      <c r="O56" s="7">
        <f>if(O$6&lt;=$B56,vlookup(EDATE($D56,O$6),'Курсы'!$H$2:$L$1980,if($G56="USD",2,if($G56="EUR",3,if($G56="YEN",4,5))))*$H56*$C56,0)</f>
        <v>197581.3911</v>
      </c>
      <c r="P56" s="7">
        <f>if(P$6&lt;=$B56,vlookup(EDATE($D56,P$6),'Курсы'!$H$2:$L$1980,if($G56="USD",2,if($G56="EUR",3,if($G56="YEN",4,5))))*$H56*$C56,0)</f>
        <v>193945.4784</v>
      </c>
      <c r="Q56" s="7">
        <f>if(Q$6&lt;=$B56,vlookup(EDATE($D56,Q$6),'Курсы'!$H$2:$L$1980,if($G56="USD",2,if($G56="EUR",3,if($G56="YEN",4,5))))*$H56*$C56,0)</f>
        <v>194270.3405</v>
      </c>
      <c r="R56" s="7">
        <f>if(R$6&lt;=$B56,vlookup(EDATE($D56,R$6),'Курсы'!$H$2:$L$1980,if($G56="USD",2,if($G56="EUR",3,if($G56="YEN",4,5))))*$H56*$C56,0)</f>
        <v>233751.2511</v>
      </c>
      <c r="S56" s="7">
        <f>if(S$6&lt;=$B56,vlookup(EDATE($D56,S$6),'Курсы'!$H$2:$L$1980,if($G56="USD",2,if($G56="EUR",3,if($G56="YEN",4,5))))*$H56*$C56,0)</f>
        <v>229604.3162</v>
      </c>
      <c r="T56" s="7">
        <f>if(T$6&lt;=$B56,vlookup(EDATE($D56,T$6),'Курсы'!$H$2:$L$1980,if($G56="USD",2,if($G56="EUR",3,if($G56="YEN",4,5))))*$H56*$C56,0)</f>
        <v>223527.4181</v>
      </c>
      <c r="U56" s="7">
        <f>if(U$6&lt;=$B56,vlookup(EDATE($D56,U$6),'Курсы'!$H$2:$L$1980,if($G56="USD",2,if($G56="EUR",3,if($G56="YEN",4,5))))*$H56*$C56,0)</f>
        <v>0</v>
      </c>
      <c r="V56" s="7">
        <f>if(V$6&lt;=$B56,vlookup(EDATE($D56,V$6),'Курсы'!$H$2:$L$1980,if($G56="USD",2,if($G56="EUR",3,if($G56="YEN",4,5))))*$H56*$C56,0)</f>
        <v>0</v>
      </c>
      <c r="W56" s="7">
        <f>if(W$6&lt;=$B56,vlookup(EDATE($D56,W$6),'Курсы'!$H$2:$L$1980,if($G56="USD",2,if($G56="EUR",3,if($G56="YEN",4,5))))*$H56*$C56,0)</f>
        <v>0</v>
      </c>
      <c r="X56" s="7">
        <f>if(X$6&lt;=$B56,vlookup(EDATE($D56,X$6),'Курсы'!$H$2:$L$1980,if($G56="USD",2,if($G56="EUR",3,if($G56="YEN",4,5))))*$H56*$C56,0)</f>
        <v>0</v>
      </c>
      <c r="Y56" s="7">
        <f>if(Y$6&lt;=$B56,vlookup(EDATE($D56,Y$6),'Курсы'!$H$2:$L$1980,if($G56="USD",2,if($G56="EUR",3,if($G56="YEN",4,5))))*$H56*$C56,0)</f>
        <v>0</v>
      </c>
      <c r="Z56" s="7">
        <f>if(Z$6&lt;=$B56,vlookup(EDATE($D56,Z$6),'Курсы'!$H$2:$L$1980,if($G56="USD",2,if($G56="EUR",3,if($G56="YEN",4,5))))*$H56*$C56,0)</f>
        <v>0</v>
      </c>
      <c r="AA56" s="7">
        <f>if(AA$6&lt;=$B56,vlookup(EDATE($D56,AA$6),'Курсы'!$H$2:$L$1980,if($G56="USD",2,if($G56="EUR",3,if($G56="YEN",4,5))))*$H56*$C56,0)</f>
        <v>0</v>
      </c>
      <c r="AB56" s="7">
        <f>if(AB$6&lt;=$B56,vlookup(EDATE($D56,AB$6),'Курсы'!$H$2:$L$1980,if($G56="USD",2,if($G56="EUR",3,if($G56="YEN",4,5))))*$H56*$C56,0)</f>
        <v>0</v>
      </c>
      <c r="AC56" s="7">
        <f>if(AC$6&lt;=$B56,vlookup(EDATE($D56,AC$6),'Курсы'!$H$2:$L$1980,if($G56="USD",2,if($G56="EUR",3,if($G56="YEN",4,5))))*$H56*$C56,0)</f>
        <v>0</v>
      </c>
      <c r="AD56" s="7">
        <f>if(AD$6&lt;=$B56,vlookup(EDATE($D56,AD$6),'Курсы'!$H$2:$L$1980,if($G56="USD",2,if($G56="EUR",3,if($G56="YEN",4,5))))*$H56*$C56,0)</f>
        <v>0</v>
      </c>
      <c r="AE56" s="7">
        <f>if(AE$6&lt;=$B56,vlookup(EDATE($D56,AE$6),'Курсы'!$H$2:$L$1980,if($G56="USD",2,if($G56="EUR",3,if($G56="YEN",4,5))))*$H56*$C56,0)</f>
        <v>0</v>
      </c>
      <c r="AF56" s="7">
        <f>if(AF$6&lt;=$B56,vlookup(EDATE($D56,AF$6),'Курсы'!$H$2:$L$1980,if($G56="USD",2,if($G56="EUR",3,if($G56="YEN",4,5))))*$H56*$C56,0)</f>
        <v>0</v>
      </c>
      <c r="AG56" s="7">
        <f>if(AG$6&lt;=$B56,vlookup(EDATE($D56,AG$6),'Курсы'!$H$2:$L$1980,if($G56="USD",2,if($G56="EUR",3,if($G56="YEN",4,5))))*$H56*$C56,0)</f>
        <v>0</v>
      </c>
      <c r="AH56" s="7">
        <f>if(AH$6&lt;=$B56,vlookup(EDATE($D56,AH$6),'Курсы'!$H$2:$L$1980,if($G56="USD",2,if($G56="EUR",3,if($G56="YEN",4,5))))*$H56*$C56,0)</f>
        <v>0</v>
      </c>
      <c r="AI56" s="7">
        <f>if(AI$6&lt;=$B56,vlookup(EDATE($D56,AI$6),'Курсы'!$H$2:$L$1980,if($G56="USD",2,if($G56="EUR",3,if($G56="YEN",4,5))))*$H56*$C56,0)</f>
        <v>0</v>
      </c>
      <c r="AJ56" s="7">
        <f>if(AJ$6&lt;=$B56,vlookup(EDATE($D56,AJ$6),'Курсы'!$H$2:$L$1980,if($G56="USD",2,if($G56="EUR",3,if($G56="YEN",4,5))))*$H56*$C56,0)</f>
        <v>0</v>
      </c>
      <c r="AK56" s="7">
        <f>if(AK$6&lt;=$B56,vlookup(EDATE($D56,AK$6),'Курсы'!$H$2:$L$1980,if($G56="USD",2,if($G56="EUR",3,if($G56="YEN",4,5))))*$H56*$C56,0)</f>
        <v>0</v>
      </c>
      <c r="AL56" s="7">
        <f>if(AL$6&lt;=$B56,vlookup(EDATE($D56,AL$6),'Курсы'!$H$2:$L$1980,if($G56="USD",2,if($G56="EUR",3,if($G56="YEN",4,5))))*$H56*$C56,0)</f>
        <v>0</v>
      </c>
      <c r="AM56" s="7">
        <f>if(AM$6&lt;=$B56,vlookup(EDATE($D56,AM$6),'Курсы'!$H$2:$L$1980,if($G56="USD",2,if($G56="EUR",3,if($G56="YEN",4,5))))*$H56*$C56,0)</f>
        <v>0</v>
      </c>
      <c r="AN56" s="7">
        <f>if(AN$6&lt;=$B56,vlookup(EDATE($D56,AN$6),'Курсы'!$H$2:$L$1980,if($G56="USD",2,if($G56="EUR",3,if($G56="YEN",4,5))))*$H56*$C56,0)</f>
        <v>0</v>
      </c>
      <c r="AO56" s="7">
        <f>if(AO$6&lt;=$B56,vlookup(EDATE($D56,AO$6),'Курсы'!$H$2:$L$1980,if($G56="USD",2,if($G56="EUR",3,if($G56="YEN",4,5))))*$H56*$C56,0)</f>
        <v>0</v>
      </c>
      <c r="AP56" s="7">
        <f>if(AP$6&lt;=$B56,vlookup(EDATE($D56,AP$6),'Курсы'!$H$2:$L$1980,if($G56="USD",2,if($G56="EUR",3,if($G56="YEN",4,5))))*$H56*$C56,0)</f>
        <v>0</v>
      </c>
      <c r="AQ56" s="7">
        <f>if(AQ$6&lt;=$B56,vlookup(EDATE($D56,AQ$6),'Курсы'!$H$2:$L$1980,if($G56="USD",2,if($G56="EUR",3,if($G56="YEN",4,5))))*$H56*$C56,0)</f>
        <v>0</v>
      </c>
      <c r="AR56" s="19">
        <f>if(AR$6&lt;=$B56,vlookup(EDATE($D56,AR$6),'Курсы'!$H$2:$L$1980,if($G56="USD",2,if($G56="EUR",3,if($G56="YEN",4,5))))*$H56*$C56,0)</f>
        <v>0</v>
      </c>
      <c r="AS56" s="7">
        <f t="shared" si="2"/>
        <v>2483794.227</v>
      </c>
    </row>
    <row r="57" ht="15.75" customHeight="1">
      <c r="A57" s="15">
        <v>318.0</v>
      </c>
      <c r="B57" s="16">
        <v>25.0</v>
      </c>
      <c r="C57" s="16">
        <v>0.0352550952748916</v>
      </c>
      <c r="D57" s="17">
        <v>43605.0</v>
      </c>
      <c r="E57" s="17">
        <f t="shared" si="1"/>
        <v>44367</v>
      </c>
      <c r="F57" s="16" t="s">
        <v>21</v>
      </c>
      <c r="G57" s="16" t="s">
        <v>4</v>
      </c>
      <c r="H57" s="18">
        <v>250000.0</v>
      </c>
      <c r="I57" s="7">
        <f>if(I$6&lt;=$B57,vlookup(EDATE($D57,I$6),'Курсы'!$H$2:$L$1980,if($G57="USD",2,if($G57="EUR",3,if($G57="YEN",4,5))))*$H57*$C57,0)</f>
        <v>563899.9607</v>
      </c>
      <c r="J57" s="7">
        <f>if(J$6&lt;=$B57,vlookup(EDATE($D57,J$6),'Курсы'!$H$2:$L$1980,if($G57="USD",2,if($G57="EUR",3,if($G57="YEN",4,5))))*$H57*$C57,0)</f>
        <v>554091.9932</v>
      </c>
      <c r="K57" s="7">
        <f>if(K$6&lt;=$B57,vlookup(EDATE($D57,K$6),'Курсы'!$H$2:$L$1980,if($G57="USD",2,if($G57="EUR",3,if($G57="YEN",4,5))))*$H57*$C57,0)</f>
        <v>587069.6093</v>
      </c>
      <c r="L57" s="7">
        <f>if(L$6&lt;=$B57,vlookup(EDATE($D57,L$6),'Курсы'!$H$2:$L$1980,if($G57="USD",2,if($G57="EUR",3,if($G57="YEN",4,5))))*$H57*$C57,0)</f>
        <v>566019.6733</v>
      </c>
      <c r="M57" s="7">
        <f>if(M$6&lt;=$B57,vlookup(EDATE($D57,M$6),'Курсы'!$H$2:$L$1980,if($G57="USD",2,if($G57="EUR",3,if($G57="YEN",4,5))))*$H57*$C57,0)</f>
        <v>563677.8536</v>
      </c>
      <c r="N57" s="7">
        <f>if(N$6&lt;=$B57,vlookup(EDATE($D57,N$6),'Курсы'!$H$2:$L$1980,if($G57="USD",2,if($G57="EUR",3,if($G57="YEN",4,5))))*$H57*$C57,0)</f>
        <v>562080.7977</v>
      </c>
      <c r="O57" s="7">
        <f>if(O$6&lt;=$B57,vlookup(EDATE($D57,O$6),'Курсы'!$H$2:$L$1980,if($G57="USD",2,if($G57="EUR",3,if($G57="YEN",4,5))))*$H57*$C57,0)</f>
        <v>551110.2935</v>
      </c>
      <c r="P57" s="7">
        <f>if(P$6&lt;=$B57,vlookup(EDATE($D57,P$6),'Курсы'!$H$2:$L$1980,if($G57="USD",2,if($G57="EUR",3,if($G57="YEN",4,5))))*$H57*$C57,0)</f>
        <v>542340.5885</v>
      </c>
      <c r="Q57" s="7">
        <f>if(Q$6&lt;=$B57,vlookup(EDATE($D57,Q$6),'Курсы'!$H$2:$L$1980,if($G57="USD",2,if($G57="EUR",3,if($G57="YEN",4,5))))*$H57*$C57,0)</f>
        <v>561325.4573</v>
      </c>
      <c r="R57" s="7">
        <f>if(R$6&lt;=$B57,vlookup(EDATE($D57,R$6),'Курсы'!$H$2:$L$1980,if($G57="USD",2,if($G57="EUR",3,if($G57="YEN",4,5))))*$H57*$C57,0)</f>
        <v>706485.668</v>
      </c>
      <c r="S57" s="7">
        <f>if(S$6&lt;=$B57,vlookup(EDATE($D57,S$6),'Курсы'!$H$2:$L$1980,if($G57="USD",2,if($G57="EUR",3,if($G57="YEN",4,5))))*$H57*$C57,0)</f>
        <v>651726.5726</v>
      </c>
      <c r="T57" s="7">
        <f>if(T$6&lt;=$B57,vlookup(EDATE($D57,T$6),'Курсы'!$H$2:$L$1980,if($G57="USD",2,if($G57="EUR",3,if($G57="YEN",4,5))))*$H57*$C57,0)</f>
        <v>638044.9515</v>
      </c>
      <c r="U57" s="7">
        <f>if(U$6&lt;=$B57,vlookup(EDATE($D57,U$6),'Курсы'!$H$2:$L$1980,if($G57="USD",2,if($G57="EUR",3,if($G57="YEN",4,5))))*$H57*$C57,0)</f>
        <v>613196.279</v>
      </c>
      <c r="V57" s="7">
        <f>if(V$6&lt;=$B57,vlookup(EDATE($D57,V$6),'Курсы'!$H$2:$L$1980,if($G57="USD",2,if($G57="EUR",3,if($G57="YEN",4,5))))*$H57*$C57,0)</f>
        <v>632070.0943</v>
      </c>
      <c r="W57" s="7">
        <f>if(W$6&lt;=$B57,vlookup(EDATE($D57,W$6),'Курсы'!$H$2:$L$1980,if($G57="USD",2,if($G57="EUR",3,if($G57="YEN",4,5))))*$H57*$C57,0)</f>
        <v>645513.7435</v>
      </c>
      <c r="X57" s="7">
        <f>if(X$6&lt;=$B57,vlookup(EDATE($D57,X$6),'Курсы'!$H$2:$L$1980,if($G57="USD",2,if($G57="EUR",3,if($G57="YEN",4,5))))*$H57*$C57,0)</f>
        <v>661314.1958</v>
      </c>
      <c r="Y57" s="7">
        <f>if(Y$6&lt;=$B57,vlookup(EDATE($D57,Y$6),'Курсы'!$H$2:$L$1980,if($G57="USD",2,if($G57="EUR",3,if($G57="YEN",4,5))))*$H57*$C57,0)</f>
        <v>686805.3924</v>
      </c>
      <c r="Z57" s="7">
        <f>if(Z$6&lt;=$B57,vlookup(EDATE($D57,Z$6),'Курсы'!$H$2:$L$1980,if($G57="USD",2,if($G57="EUR",3,if($G57="YEN",4,5))))*$H57*$C57,0)</f>
        <v>672162.1886</v>
      </c>
      <c r="AA57" s="7">
        <f>if(AA$6&lt;=$B57,vlookup(EDATE($D57,AA$6),'Курсы'!$H$2:$L$1980,if($G57="USD",2,if($G57="EUR",3,if($G57="YEN",4,5))))*$H57*$C57,0)</f>
        <v>646186.2344</v>
      </c>
      <c r="AB57" s="7">
        <f>if(AB$6&lt;=$B57,vlookup(EDATE($D57,AB$6),'Курсы'!$H$2:$L$1980,if($G57="USD",2,if($G57="EUR",3,if($G57="YEN",4,5))))*$H57*$C57,0)</f>
        <v>649789.3051</v>
      </c>
      <c r="AC57" s="7">
        <f>if(AC$6&lt;=$B57,vlookup(EDATE($D57,AC$6),'Курсы'!$H$2:$L$1980,if($G57="USD",2,if($G57="EUR",3,if($G57="YEN",4,5))))*$H57*$C57,0)</f>
        <v>651969.8328</v>
      </c>
      <c r="AD57" s="7">
        <f>if(AD$6&lt;=$B57,vlookup(EDATE($D57,AD$6),'Курсы'!$H$2:$L$1980,if($G57="USD",2,if($G57="EUR",3,if($G57="YEN",4,5))))*$H57*$C57,0)</f>
        <v>653444.3771</v>
      </c>
      <c r="AE57" s="7">
        <f>if(AE$6&lt;=$B57,vlookup(EDATE($D57,AE$6),'Курсы'!$H$2:$L$1980,if($G57="USD",2,if($G57="EUR",3,if($G57="YEN",4,5))))*$H57*$C57,0)</f>
        <v>672042.3213</v>
      </c>
      <c r="AF57" s="7">
        <f>if(AF$6&lt;=$B57,vlookup(EDATE($D57,AF$6),'Курсы'!$H$2:$L$1980,if($G57="USD",2,if($G57="EUR",3,if($G57="YEN",4,5))))*$H57*$C57,0)</f>
        <v>649379.4647</v>
      </c>
      <c r="AG57" s="7">
        <f>if(AG$6&lt;=$B57,vlookup(EDATE($D57,AG$6),'Курсы'!$H$2:$L$1980,if($G57="USD",2,if($G57="EUR",3,if($G57="YEN",4,5))))*$H57*$C57,0)</f>
        <v>636544.8472</v>
      </c>
      <c r="AH57" s="7">
        <f>if(AH$6&lt;=$B57,vlookup(EDATE($D57,AH$6),'Курсы'!$H$2:$L$1980,if($G57="USD",2,if($G57="EUR",3,if($G57="YEN",4,5))))*$H57*$C57,0)</f>
        <v>0</v>
      </c>
      <c r="AI57" s="7">
        <f>if(AI$6&lt;=$B57,vlookup(EDATE($D57,AI$6),'Курсы'!$H$2:$L$1980,if($G57="USD",2,if($G57="EUR",3,if($G57="YEN",4,5))))*$H57*$C57,0)</f>
        <v>0</v>
      </c>
      <c r="AJ57" s="7">
        <f>if(AJ$6&lt;=$B57,vlookup(EDATE($D57,AJ$6),'Курсы'!$H$2:$L$1980,if($G57="USD",2,if($G57="EUR",3,if($G57="YEN",4,5))))*$H57*$C57,0)</f>
        <v>0</v>
      </c>
      <c r="AK57" s="7">
        <f>if(AK$6&lt;=$B57,vlookup(EDATE($D57,AK$6),'Курсы'!$H$2:$L$1980,if($G57="USD",2,if($G57="EUR",3,if($G57="YEN",4,5))))*$H57*$C57,0)</f>
        <v>0</v>
      </c>
      <c r="AL57" s="7">
        <f>if(AL$6&lt;=$B57,vlookup(EDATE($D57,AL$6),'Курсы'!$H$2:$L$1980,if($G57="USD",2,if($G57="EUR",3,if($G57="YEN",4,5))))*$H57*$C57,0)</f>
        <v>0</v>
      </c>
      <c r="AM57" s="7">
        <f>if(AM$6&lt;=$B57,vlookup(EDATE($D57,AM$6),'Курсы'!$H$2:$L$1980,if($G57="USD",2,if($G57="EUR",3,if($G57="YEN",4,5))))*$H57*$C57,0)</f>
        <v>0</v>
      </c>
      <c r="AN57" s="7">
        <f>if(AN$6&lt;=$B57,vlookup(EDATE($D57,AN$6),'Курсы'!$H$2:$L$1980,if($G57="USD",2,if($G57="EUR",3,if($G57="YEN",4,5))))*$H57*$C57,0)</f>
        <v>0</v>
      </c>
      <c r="AO57" s="7">
        <f>if(AO$6&lt;=$B57,vlookup(EDATE($D57,AO$6),'Курсы'!$H$2:$L$1980,if($G57="USD",2,if($G57="EUR",3,if($G57="YEN",4,5))))*$H57*$C57,0)</f>
        <v>0</v>
      </c>
      <c r="AP57" s="7">
        <f>if(AP$6&lt;=$B57,vlookup(EDATE($D57,AP$6),'Курсы'!$H$2:$L$1980,if($G57="USD",2,if($G57="EUR",3,if($G57="YEN",4,5))))*$H57*$C57,0)</f>
        <v>0</v>
      </c>
      <c r="AQ57" s="7">
        <f>if(AQ$6&lt;=$B57,vlookup(EDATE($D57,AQ$6),'Курсы'!$H$2:$L$1980,if($G57="USD",2,if($G57="EUR",3,if($G57="YEN",4,5))))*$H57*$C57,0)</f>
        <v>0</v>
      </c>
      <c r="AR57" s="19">
        <f>if(AR$6&lt;=$B57,vlookup(EDATE($D57,AR$6),'Курсы'!$H$2:$L$1980,if($G57="USD",2,if($G57="EUR",3,if($G57="YEN",4,5))))*$H57*$C57,0)</f>
        <v>0</v>
      </c>
      <c r="AS57" s="7">
        <f t="shared" si="2"/>
        <v>15518291.7</v>
      </c>
    </row>
    <row r="58" ht="15.75" customHeight="1">
      <c r="A58" s="15">
        <v>215.0</v>
      </c>
      <c r="B58" s="16">
        <v>20.0</v>
      </c>
      <c r="C58" s="16">
        <v>0.0308263964549336</v>
      </c>
      <c r="D58" s="17">
        <v>43606.0</v>
      </c>
      <c r="E58" s="17">
        <f t="shared" si="1"/>
        <v>44217</v>
      </c>
      <c r="F58" s="16" t="s">
        <v>23</v>
      </c>
      <c r="G58" s="16" t="s">
        <v>4</v>
      </c>
      <c r="H58" s="18">
        <v>250000.0</v>
      </c>
      <c r="I58" s="7">
        <f>if(I$6&lt;=$B58,vlookup(EDATE($D58,I$6),'Курсы'!$H$2:$L$1980,if($G58="USD",2,if($G58="EUR",3,if($G58="YEN",4,5))))*$H58*$C58,0)</f>
        <v>488503.5926</v>
      </c>
      <c r="J58" s="7">
        <f>if(J$6&lt;=$B58,vlookup(EDATE($D58,J$6),'Курсы'!$H$2:$L$1980,if($G58="USD",2,if($G58="EUR",3,if($G58="YEN",4,5))))*$H58*$C58,0)</f>
        <v>484487.6838</v>
      </c>
      <c r="K58" s="7">
        <f>if(K$6&lt;=$B58,vlookup(EDATE($D58,K$6),'Курсы'!$H$2:$L$1980,if($G58="USD",2,if($G58="EUR",3,if($G58="YEN",4,5))))*$H58*$C58,0)</f>
        <v>514677.5152</v>
      </c>
      <c r="L58" s="7">
        <f>if(L$6&lt;=$B58,vlookup(EDATE($D58,L$6),'Курсы'!$H$2:$L$1980,if($G58="USD",2,if($G58="EUR",3,if($G58="YEN",4,5))))*$H58*$C58,0)</f>
        <v>492056.3348</v>
      </c>
      <c r="M58" s="7">
        <f>if(M$6&lt;=$B58,vlookup(EDATE($D58,M$6),'Курсы'!$H$2:$L$1980,if($G58="USD",2,if($G58="EUR",3,if($G58="YEN",4,5))))*$H58*$C58,0)</f>
        <v>492869.381</v>
      </c>
      <c r="N58" s="7">
        <f>if(N$6&lt;=$B58,vlookup(EDATE($D58,N$6),'Курсы'!$H$2:$L$1980,if($G58="USD",2,if($G58="EUR",3,if($G58="YEN",4,5))))*$H58*$C58,0)</f>
        <v>493386.4938</v>
      </c>
      <c r="O58" s="7">
        <f>if(O$6&lt;=$B58,vlookup(EDATE($D58,O$6),'Курсы'!$H$2:$L$1980,if($G58="USD",2,if($G58="EUR",3,if($G58="YEN",4,5))))*$H58*$C58,0)</f>
        <v>480946.5016</v>
      </c>
      <c r="P58" s="7">
        <f>if(P$6&lt;=$B58,vlookup(EDATE($D58,P$6),'Курсы'!$H$2:$L$1980,if($G58="USD",2,if($G58="EUR",3,if($G58="YEN",4,5))))*$H58*$C58,0)</f>
        <v>473689.1972</v>
      </c>
      <c r="Q58" s="7">
        <f>if(Q$6&lt;=$B58,vlookup(EDATE($D58,Q$6),'Курсы'!$H$2:$L$1980,if($G58="USD",2,if($G58="EUR",3,if($G58="YEN",4,5))))*$H58*$C58,0)</f>
        <v>491228.6461</v>
      </c>
      <c r="R58" s="7">
        <f>if(R$6&lt;=$B58,vlookup(EDATE($D58,R$6),'Курсы'!$H$2:$L$1980,if($G58="USD",2,if($G58="EUR",3,if($G58="YEN",4,5))))*$H58*$C58,0)</f>
        <v>601456.1332</v>
      </c>
      <c r="S58" s="7">
        <f>if(S$6&lt;=$B58,vlookup(EDATE($D58,S$6),'Курсы'!$H$2:$L$1980,if($G58="USD",2,if($G58="EUR",3,if($G58="YEN",4,5))))*$H58*$C58,0)</f>
        <v>575418.6174</v>
      </c>
      <c r="T58" s="7">
        <f>if(T$6&lt;=$B58,vlookup(EDATE($D58,T$6),'Курсы'!$H$2:$L$1980,if($G58="USD",2,if($G58="EUR",3,if($G58="YEN",4,5))))*$H58*$C58,0)</f>
        <v>557480.7373</v>
      </c>
      <c r="U58" s="7">
        <f>if(U$6&lt;=$B58,vlookup(EDATE($D58,U$6),'Курсы'!$H$2:$L$1980,if($G58="USD",2,if($G58="EUR",3,if($G58="YEN",4,5))))*$H58*$C58,0)</f>
        <v>536167.3668</v>
      </c>
      <c r="V58" s="7">
        <f>if(V$6&lt;=$B58,vlookup(EDATE($D58,V$6),'Курсы'!$H$2:$L$1980,if($G58="USD",2,if($G58="EUR",3,if($G58="YEN",4,5))))*$H58*$C58,0)</f>
        <v>554588.4507</v>
      </c>
      <c r="W58" s="7">
        <f>if(W$6&lt;=$B58,vlookup(EDATE($D58,W$6),'Курсы'!$H$2:$L$1980,if($G58="USD",2,if($G58="EUR",3,if($G58="YEN",4,5))))*$H58*$C58,0)</f>
        <v>568524.2939</v>
      </c>
      <c r="X58" s="7">
        <f>if(X$6&lt;=$B58,vlookup(EDATE($D58,X$6),'Курсы'!$H$2:$L$1980,if($G58="USD",2,if($G58="EUR",3,if($G58="YEN",4,5))))*$H58*$C58,0)</f>
        <v>578240.774</v>
      </c>
      <c r="Y58" s="7">
        <f>if(Y$6&lt;=$B58,vlookup(EDATE($D58,Y$6),'Курсы'!$H$2:$L$1980,if($G58="USD",2,if($G58="EUR",3,if($G58="YEN",4,5))))*$H58*$C58,0)</f>
        <v>599403.8659</v>
      </c>
      <c r="Z58" s="7">
        <f>if(Z$6&lt;=$B58,vlookup(EDATE($D58,Z$6),'Курсы'!$H$2:$L$1980,if($G58="USD",2,if($G58="EUR",3,if($G58="YEN",4,5))))*$H58*$C58,0)</f>
        <v>585794.0118</v>
      </c>
      <c r="AA58" s="7">
        <f>if(AA$6&lt;=$B58,vlookup(EDATE($D58,AA$6),'Курсы'!$H$2:$L$1980,if($G58="USD",2,if($G58="EUR",3,if($G58="YEN",4,5))))*$H58*$C58,0)</f>
        <v>565013.1673</v>
      </c>
      <c r="AB58" s="7">
        <f>if(AB$6&lt;=$B58,vlookup(EDATE($D58,AB$6),'Курсы'!$H$2:$L$1980,if($G58="USD",2,if($G58="EUR",3,if($G58="YEN",4,5))))*$H58*$C58,0)</f>
        <v>565317.578</v>
      </c>
      <c r="AC58" s="7">
        <f>if(AC$6&lt;=$B58,vlookup(EDATE($D58,AC$6),'Курсы'!$H$2:$L$1980,if($G58="USD",2,if($G58="EUR",3,if($G58="YEN",4,5))))*$H58*$C58,0)</f>
        <v>0</v>
      </c>
      <c r="AD58" s="7">
        <f>if(AD$6&lt;=$B58,vlookup(EDATE($D58,AD$6),'Курсы'!$H$2:$L$1980,if($G58="USD",2,if($G58="EUR",3,if($G58="YEN",4,5))))*$H58*$C58,0)</f>
        <v>0</v>
      </c>
      <c r="AE58" s="7">
        <f>if(AE$6&lt;=$B58,vlookup(EDATE($D58,AE$6),'Курсы'!$H$2:$L$1980,if($G58="USD",2,if($G58="EUR",3,if($G58="YEN",4,5))))*$H58*$C58,0)</f>
        <v>0</v>
      </c>
      <c r="AF58" s="7">
        <f>if(AF$6&lt;=$B58,vlookup(EDATE($D58,AF$6),'Курсы'!$H$2:$L$1980,if($G58="USD",2,if($G58="EUR",3,if($G58="YEN",4,5))))*$H58*$C58,0)</f>
        <v>0</v>
      </c>
      <c r="AG58" s="7">
        <f>if(AG$6&lt;=$B58,vlookup(EDATE($D58,AG$6),'Курсы'!$H$2:$L$1980,if($G58="USD",2,if($G58="EUR",3,if($G58="YEN",4,5))))*$H58*$C58,0)</f>
        <v>0</v>
      </c>
      <c r="AH58" s="7">
        <f>if(AH$6&lt;=$B58,vlookup(EDATE($D58,AH$6),'Курсы'!$H$2:$L$1980,if($G58="USD",2,if($G58="EUR",3,if($G58="YEN",4,5))))*$H58*$C58,0)</f>
        <v>0</v>
      </c>
      <c r="AI58" s="7">
        <f>if(AI$6&lt;=$B58,vlookup(EDATE($D58,AI$6),'Курсы'!$H$2:$L$1980,if($G58="USD",2,if($G58="EUR",3,if($G58="YEN",4,5))))*$H58*$C58,0)</f>
        <v>0</v>
      </c>
      <c r="AJ58" s="7">
        <f>if(AJ$6&lt;=$B58,vlookup(EDATE($D58,AJ$6),'Курсы'!$H$2:$L$1980,if($G58="USD",2,if($G58="EUR",3,if($G58="YEN",4,5))))*$H58*$C58,0)</f>
        <v>0</v>
      </c>
      <c r="AK58" s="7">
        <f>if(AK$6&lt;=$B58,vlookup(EDATE($D58,AK$6),'Курсы'!$H$2:$L$1980,if($G58="USD",2,if($G58="EUR",3,if($G58="YEN",4,5))))*$H58*$C58,0)</f>
        <v>0</v>
      </c>
      <c r="AL58" s="7">
        <f>if(AL$6&lt;=$B58,vlookup(EDATE($D58,AL$6),'Курсы'!$H$2:$L$1980,if($G58="USD",2,if($G58="EUR",3,if($G58="YEN",4,5))))*$H58*$C58,0)</f>
        <v>0</v>
      </c>
      <c r="AM58" s="7">
        <f>if(AM$6&lt;=$B58,vlookup(EDATE($D58,AM$6),'Курсы'!$H$2:$L$1980,if($G58="USD",2,if($G58="EUR",3,if($G58="YEN",4,5))))*$H58*$C58,0)</f>
        <v>0</v>
      </c>
      <c r="AN58" s="7">
        <f>if(AN$6&lt;=$B58,vlookup(EDATE($D58,AN$6),'Курсы'!$H$2:$L$1980,if($G58="USD",2,if($G58="EUR",3,if($G58="YEN",4,5))))*$H58*$C58,0)</f>
        <v>0</v>
      </c>
      <c r="AO58" s="7">
        <f>if(AO$6&lt;=$B58,vlookup(EDATE($D58,AO$6),'Курсы'!$H$2:$L$1980,if($G58="USD",2,if($G58="EUR",3,if($G58="YEN",4,5))))*$H58*$C58,0)</f>
        <v>0</v>
      </c>
      <c r="AP58" s="7">
        <f>if(AP$6&lt;=$B58,vlookup(EDATE($D58,AP$6),'Курсы'!$H$2:$L$1980,if($G58="USD",2,if($G58="EUR",3,if($G58="YEN",4,5))))*$H58*$C58,0)</f>
        <v>0</v>
      </c>
      <c r="AQ58" s="7">
        <f>if(AQ$6&lt;=$B58,vlookup(EDATE($D58,AQ$6),'Курсы'!$H$2:$L$1980,if($G58="USD",2,if($G58="EUR",3,if($G58="YEN",4,5))))*$H58*$C58,0)</f>
        <v>0</v>
      </c>
      <c r="AR58" s="19">
        <f>if(AR$6&lt;=$B58,vlookup(EDATE($D58,AR$6),'Курсы'!$H$2:$L$1980,if($G58="USD",2,if($G58="EUR",3,if($G58="YEN",4,5))))*$H58*$C58,0)</f>
        <v>0</v>
      </c>
      <c r="AS58" s="7">
        <f t="shared" si="2"/>
        <v>10699250.34</v>
      </c>
    </row>
    <row r="59" ht="15.75" customHeight="1">
      <c r="A59" s="15">
        <v>37.0</v>
      </c>
      <c r="B59" s="16">
        <v>32.0</v>
      </c>
      <c r="C59" s="16">
        <v>0.0230040419298904</v>
      </c>
      <c r="D59" s="17">
        <v>43610.0</v>
      </c>
      <c r="E59" s="17">
        <f t="shared" si="1"/>
        <v>44586</v>
      </c>
      <c r="F59" s="16" t="s">
        <v>22</v>
      </c>
      <c r="G59" s="16" t="s">
        <v>7</v>
      </c>
      <c r="H59" s="18">
        <v>750000.0</v>
      </c>
      <c r="I59" s="7">
        <f>if(I$6&lt;=$B59,vlookup(EDATE($D59,I$6),'Курсы'!$H$2:$L$1980,if($G59="USD",2,if($G59="EUR",3,if($G59="YEN",4,5))))*$H59*$C59,0)</f>
        <v>17253.03145</v>
      </c>
      <c r="J59" s="7">
        <f>if(J$6&lt;=$B59,vlookup(EDATE($D59,J$6),'Курсы'!$H$2:$L$1980,if($G59="USD",2,if($G59="EUR",3,if($G59="YEN",4,5))))*$H59*$C59,0)</f>
        <v>17253.03145</v>
      </c>
      <c r="K59" s="7">
        <f>if(K$6&lt;=$B59,vlookup(EDATE($D59,K$6),'Курсы'!$H$2:$L$1980,if($G59="USD",2,if($G59="EUR",3,if($G59="YEN",4,5))))*$H59*$C59,0)</f>
        <v>17253.03145</v>
      </c>
      <c r="L59" s="7">
        <f>if(L$6&lt;=$B59,vlookup(EDATE($D59,L$6),'Курсы'!$H$2:$L$1980,if($G59="USD",2,if($G59="EUR",3,if($G59="YEN",4,5))))*$H59*$C59,0)</f>
        <v>17253.03145</v>
      </c>
      <c r="M59" s="7">
        <f>if(M$6&lt;=$B59,vlookup(EDATE($D59,M$6),'Курсы'!$H$2:$L$1980,if($G59="USD",2,if($G59="EUR",3,if($G59="YEN",4,5))))*$H59*$C59,0)</f>
        <v>17253.03145</v>
      </c>
      <c r="N59" s="7">
        <f>if(N$6&lt;=$B59,vlookup(EDATE($D59,N$6),'Курсы'!$H$2:$L$1980,if($G59="USD",2,if($G59="EUR",3,if($G59="YEN",4,5))))*$H59*$C59,0)</f>
        <v>17253.03145</v>
      </c>
      <c r="O59" s="7">
        <f>if(O$6&lt;=$B59,vlookup(EDATE($D59,O$6),'Курсы'!$H$2:$L$1980,if($G59="USD",2,if($G59="EUR",3,if($G59="YEN",4,5))))*$H59*$C59,0)</f>
        <v>17253.03145</v>
      </c>
      <c r="P59" s="7">
        <f>if(P$6&lt;=$B59,vlookup(EDATE($D59,P$6),'Курсы'!$H$2:$L$1980,if($G59="USD",2,if($G59="EUR",3,if($G59="YEN",4,5))))*$H59*$C59,0)</f>
        <v>17253.03145</v>
      </c>
      <c r="Q59" s="7">
        <f>if(Q$6&lt;=$B59,vlookup(EDATE($D59,Q$6),'Курсы'!$H$2:$L$1980,if($G59="USD",2,if($G59="EUR",3,if($G59="YEN",4,5))))*$H59*$C59,0)</f>
        <v>17253.03145</v>
      </c>
      <c r="R59" s="7">
        <f>if(R$6&lt;=$B59,vlookup(EDATE($D59,R$6),'Курсы'!$H$2:$L$1980,if($G59="USD",2,if($G59="EUR",3,if($G59="YEN",4,5))))*$H59*$C59,0)</f>
        <v>17253.03145</v>
      </c>
      <c r="S59" s="7">
        <f>if(S$6&lt;=$B59,vlookup(EDATE($D59,S$6),'Курсы'!$H$2:$L$1980,if($G59="USD",2,if($G59="EUR",3,if($G59="YEN",4,5))))*$H59*$C59,0)</f>
        <v>17253.03145</v>
      </c>
      <c r="T59" s="7">
        <f>if(T$6&lt;=$B59,vlookup(EDATE($D59,T$6),'Курсы'!$H$2:$L$1980,if($G59="USD",2,if($G59="EUR",3,if($G59="YEN",4,5))))*$H59*$C59,0)</f>
        <v>17253.03145</v>
      </c>
      <c r="U59" s="7">
        <f>if(U$6&lt;=$B59,vlookup(EDATE($D59,U$6),'Курсы'!$H$2:$L$1980,if($G59="USD",2,if($G59="EUR",3,if($G59="YEN",4,5))))*$H59*$C59,0)</f>
        <v>17253.03145</v>
      </c>
      <c r="V59" s="7">
        <f>if(V$6&lt;=$B59,vlookup(EDATE($D59,V$6),'Курсы'!$H$2:$L$1980,if($G59="USD",2,if($G59="EUR",3,if($G59="YEN",4,5))))*$H59*$C59,0)</f>
        <v>17253.03145</v>
      </c>
      <c r="W59" s="7">
        <f>if(W$6&lt;=$B59,vlookup(EDATE($D59,W$6),'Курсы'!$H$2:$L$1980,if($G59="USD",2,if($G59="EUR",3,if($G59="YEN",4,5))))*$H59*$C59,0)</f>
        <v>17253.03145</v>
      </c>
      <c r="X59" s="7">
        <f>if(X$6&lt;=$B59,vlookup(EDATE($D59,X$6),'Курсы'!$H$2:$L$1980,if($G59="USD",2,if($G59="EUR",3,if($G59="YEN",4,5))))*$H59*$C59,0)</f>
        <v>17253.03145</v>
      </c>
      <c r="Y59" s="7">
        <f>if(Y$6&lt;=$B59,vlookup(EDATE($D59,Y$6),'Курсы'!$H$2:$L$1980,if($G59="USD",2,if($G59="EUR",3,if($G59="YEN",4,5))))*$H59*$C59,0)</f>
        <v>17253.03145</v>
      </c>
      <c r="Z59" s="7">
        <f>if(Z$6&lt;=$B59,vlookup(EDATE($D59,Z$6),'Курсы'!$H$2:$L$1980,if($G59="USD",2,if($G59="EUR",3,if($G59="YEN",4,5))))*$H59*$C59,0)</f>
        <v>17253.03145</v>
      </c>
      <c r="AA59" s="7">
        <f>if(AA$6&lt;=$B59,vlookup(EDATE($D59,AA$6),'Курсы'!$H$2:$L$1980,if($G59="USD",2,if($G59="EUR",3,if($G59="YEN",4,5))))*$H59*$C59,0)</f>
        <v>17253.03145</v>
      </c>
      <c r="AB59" s="7">
        <f>if(AB$6&lt;=$B59,vlookup(EDATE($D59,AB$6),'Курсы'!$H$2:$L$1980,if($G59="USD",2,if($G59="EUR",3,if($G59="YEN",4,5))))*$H59*$C59,0)</f>
        <v>17253.03145</v>
      </c>
      <c r="AC59" s="7">
        <f>if(AC$6&lt;=$B59,vlookup(EDATE($D59,AC$6),'Курсы'!$H$2:$L$1980,if($G59="USD",2,if($G59="EUR",3,if($G59="YEN",4,5))))*$H59*$C59,0)</f>
        <v>17253.03145</v>
      </c>
      <c r="AD59" s="7">
        <f>if(AD$6&lt;=$B59,vlookup(EDATE($D59,AD$6),'Курсы'!$H$2:$L$1980,if($G59="USD",2,if($G59="EUR",3,if($G59="YEN",4,5))))*$H59*$C59,0)</f>
        <v>17253.03145</v>
      </c>
      <c r="AE59" s="7">
        <f>if(AE$6&lt;=$B59,vlookup(EDATE($D59,AE$6),'Курсы'!$H$2:$L$1980,if($G59="USD",2,if($G59="EUR",3,if($G59="YEN",4,5))))*$H59*$C59,0)</f>
        <v>17253.03145</v>
      </c>
      <c r="AF59" s="7">
        <f>if(AF$6&lt;=$B59,vlookup(EDATE($D59,AF$6),'Курсы'!$H$2:$L$1980,if($G59="USD",2,if($G59="EUR",3,if($G59="YEN",4,5))))*$H59*$C59,0)</f>
        <v>17253.03145</v>
      </c>
      <c r="AG59" s="7">
        <f>if(AG$6&lt;=$B59,vlookup(EDATE($D59,AG$6),'Курсы'!$H$2:$L$1980,if($G59="USD",2,if($G59="EUR",3,if($G59="YEN",4,5))))*$H59*$C59,0)</f>
        <v>17253.03145</v>
      </c>
      <c r="AH59" s="7">
        <f>if(AH$6&lt;=$B59,vlookup(EDATE($D59,AH$6),'Курсы'!$H$2:$L$1980,if($G59="USD",2,if($G59="EUR",3,if($G59="YEN",4,5))))*$H59*$C59,0)</f>
        <v>17253.03145</v>
      </c>
      <c r="AI59" s="7">
        <f>if(AI$6&lt;=$B59,vlookup(EDATE($D59,AI$6),'Курсы'!$H$2:$L$1980,if($G59="USD",2,if($G59="EUR",3,if($G59="YEN",4,5))))*$H59*$C59,0)</f>
        <v>17253.03145</v>
      </c>
      <c r="AJ59" s="7">
        <f>if(AJ$6&lt;=$B59,vlookup(EDATE($D59,AJ$6),'Курсы'!$H$2:$L$1980,if($G59="USD",2,if($G59="EUR",3,if($G59="YEN",4,5))))*$H59*$C59,0)</f>
        <v>17253.03145</v>
      </c>
      <c r="AK59" s="7">
        <f>if(AK$6&lt;=$B59,vlookup(EDATE($D59,AK$6),'Курсы'!$H$2:$L$1980,if($G59="USD",2,if($G59="EUR",3,if($G59="YEN",4,5))))*$H59*$C59,0)</f>
        <v>17253.03145</v>
      </c>
      <c r="AL59" s="7">
        <f>if(AL$6&lt;=$B59,vlookup(EDATE($D59,AL$6),'Курсы'!$H$2:$L$1980,if($G59="USD",2,if($G59="EUR",3,if($G59="YEN",4,5))))*$H59*$C59,0)</f>
        <v>17253.03145</v>
      </c>
      <c r="AM59" s="7">
        <f>if(AM$6&lt;=$B59,vlookup(EDATE($D59,AM$6),'Курсы'!$H$2:$L$1980,if($G59="USD",2,if($G59="EUR",3,if($G59="YEN",4,5))))*$H59*$C59,0)</f>
        <v>17253.03145</v>
      </c>
      <c r="AN59" s="7">
        <f>if(AN$6&lt;=$B59,vlookup(EDATE($D59,AN$6),'Курсы'!$H$2:$L$1980,if($G59="USD",2,if($G59="EUR",3,if($G59="YEN",4,5))))*$H59*$C59,0)</f>
        <v>17253.03145</v>
      </c>
      <c r="AO59" s="7">
        <f>if(AO$6&lt;=$B59,vlookup(EDATE($D59,AO$6),'Курсы'!$H$2:$L$1980,if($G59="USD",2,if($G59="EUR",3,if($G59="YEN",4,5))))*$H59*$C59,0)</f>
        <v>0</v>
      </c>
      <c r="AP59" s="7">
        <f>if(AP$6&lt;=$B59,vlookup(EDATE($D59,AP$6),'Курсы'!$H$2:$L$1980,if($G59="USD",2,if($G59="EUR",3,if($G59="YEN",4,5))))*$H59*$C59,0)</f>
        <v>0</v>
      </c>
      <c r="AQ59" s="7">
        <f>if(AQ$6&lt;=$B59,vlookup(EDATE($D59,AQ$6),'Курсы'!$H$2:$L$1980,if($G59="USD",2,if($G59="EUR",3,if($G59="YEN",4,5))))*$H59*$C59,0)</f>
        <v>0</v>
      </c>
      <c r="AR59" s="19">
        <f>if(AR$6&lt;=$B59,vlookup(EDATE($D59,AR$6),'Курсы'!$H$2:$L$1980,if($G59="USD",2,if($G59="EUR",3,if($G59="YEN",4,5))))*$H59*$C59,0)</f>
        <v>0</v>
      </c>
      <c r="AS59" s="7">
        <f t="shared" si="2"/>
        <v>552097.0063</v>
      </c>
    </row>
    <row r="60" ht="15.75" customHeight="1">
      <c r="A60" s="15">
        <v>238.0</v>
      </c>
      <c r="B60" s="16">
        <v>19.0</v>
      </c>
      <c r="C60" s="16">
        <v>0.0380138543241174</v>
      </c>
      <c r="D60" s="17">
        <v>43610.0</v>
      </c>
      <c r="E60" s="17">
        <f t="shared" si="1"/>
        <v>44190</v>
      </c>
      <c r="F60" s="16" t="s">
        <v>21</v>
      </c>
      <c r="G60" s="16" t="s">
        <v>7</v>
      </c>
      <c r="H60" s="18">
        <v>1000000.0</v>
      </c>
      <c r="I60" s="7">
        <f>if(I$6&lt;=$B60,vlookup(EDATE($D60,I$6),'Курсы'!$H$2:$L$1980,if($G60="USD",2,if($G60="EUR",3,if($G60="YEN",4,5))))*$H60*$C60,0)</f>
        <v>38013.85432</v>
      </c>
      <c r="J60" s="7">
        <f>if(J$6&lt;=$B60,vlookup(EDATE($D60,J$6),'Курсы'!$H$2:$L$1980,if($G60="USD",2,if($G60="EUR",3,if($G60="YEN",4,5))))*$H60*$C60,0)</f>
        <v>38013.85432</v>
      </c>
      <c r="K60" s="7">
        <f>if(K$6&lt;=$B60,vlookup(EDATE($D60,K$6),'Курсы'!$H$2:$L$1980,if($G60="USD",2,if($G60="EUR",3,if($G60="YEN",4,5))))*$H60*$C60,0)</f>
        <v>38013.85432</v>
      </c>
      <c r="L60" s="7">
        <f>if(L$6&lt;=$B60,vlookup(EDATE($D60,L$6),'Курсы'!$H$2:$L$1980,if($G60="USD",2,if($G60="EUR",3,if($G60="YEN",4,5))))*$H60*$C60,0)</f>
        <v>38013.85432</v>
      </c>
      <c r="M60" s="7">
        <f>if(M$6&lt;=$B60,vlookup(EDATE($D60,M$6),'Курсы'!$H$2:$L$1980,if($G60="USD",2,if($G60="EUR",3,if($G60="YEN",4,5))))*$H60*$C60,0)</f>
        <v>38013.85432</v>
      </c>
      <c r="N60" s="7">
        <f>if(N$6&lt;=$B60,vlookup(EDATE($D60,N$6),'Курсы'!$H$2:$L$1980,if($G60="USD",2,if($G60="EUR",3,if($G60="YEN",4,5))))*$H60*$C60,0)</f>
        <v>38013.85432</v>
      </c>
      <c r="O60" s="7">
        <f>if(O$6&lt;=$B60,vlookup(EDATE($D60,O$6),'Курсы'!$H$2:$L$1980,if($G60="USD",2,if($G60="EUR",3,if($G60="YEN",4,5))))*$H60*$C60,0)</f>
        <v>38013.85432</v>
      </c>
      <c r="P60" s="7">
        <f>if(P$6&lt;=$B60,vlookup(EDATE($D60,P$6),'Курсы'!$H$2:$L$1980,if($G60="USD",2,if($G60="EUR",3,if($G60="YEN",4,5))))*$H60*$C60,0)</f>
        <v>38013.85432</v>
      </c>
      <c r="Q60" s="7">
        <f>if(Q$6&lt;=$B60,vlookup(EDATE($D60,Q$6),'Курсы'!$H$2:$L$1980,if($G60="USD",2,if($G60="EUR",3,if($G60="YEN",4,5))))*$H60*$C60,0)</f>
        <v>38013.85432</v>
      </c>
      <c r="R60" s="7">
        <f>if(R$6&lt;=$B60,vlookup(EDATE($D60,R$6),'Курсы'!$H$2:$L$1980,if($G60="USD",2,if($G60="EUR",3,if($G60="YEN",4,5))))*$H60*$C60,0)</f>
        <v>38013.85432</v>
      </c>
      <c r="S60" s="7">
        <f>if(S$6&lt;=$B60,vlookup(EDATE($D60,S$6),'Курсы'!$H$2:$L$1980,if($G60="USD",2,if($G60="EUR",3,if($G60="YEN",4,5))))*$H60*$C60,0)</f>
        <v>38013.85432</v>
      </c>
      <c r="T60" s="7">
        <f>if(T$6&lt;=$B60,vlookup(EDATE($D60,T$6),'Курсы'!$H$2:$L$1980,if($G60="USD",2,if($G60="EUR",3,if($G60="YEN",4,5))))*$H60*$C60,0)</f>
        <v>38013.85432</v>
      </c>
      <c r="U60" s="7">
        <f>if(U$6&lt;=$B60,vlookup(EDATE($D60,U$6),'Курсы'!$H$2:$L$1980,if($G60="USD",2,if($G60="EUR",3,if($G60="YEN",4,5))))*$H60*$C60,0)</f>
        <v>38013.85432</v>
      </c>
      <c r="V60" s="7">
        <f>if(V$6&lt;=$B60,vlookup(EDATE($D60,V$6),'Курсы'!$H$2:$L$1980,if($G60="USD",2,if($G60="EUR",3,if($G60="YEN",4,5))))*$H60*$C60,0)</f>
        <v>38013.85432</v>
      </c>
      <c r="W60" s="7">
        <f>if(W$6&lt;=$B60,vlookup(EDATE($D60,W$6),'Курсы'!$H$2:$L$1980,if($G60="USD",2,if($G60="EUR",3,if($G60="YEN",4,5))))*$H60*$C60,0)</f>
        <v>38013.85432</v>
      </c>
      <c r="X60" s="7">
        <f>if(X$6&lt;=$B60,vlookup(EDATE($D60,X$6),'Курсы'!$H$2:$L$1980,if($G60="USD",2,if($G60="EUR",3,if($G60="YEN",4,5))))*$H60*$C60,0)</f>
        <v>38013.85432</v>
      </c>
      <c r="Y60" s="7">
        <f>if(Y$6&lt;=$B60,vlookup(EDATE($D60,Y$6),'Курсы'!$H$2:$L$1980,if($G60="USD",2,if($G60="EUR",3,if($G60="YEN",4,5))))*$H60*$C60,0)</f>
        <v>38013.85432</v>
      </c>
      <c r="Z60" s="7">
        <f>if(Z$6&lt;=$B60,vlookup(EDATE($D60,Z$6),'Курсы'!$H$2:$L$1980,if($G60="USD",2,if($G60="EUR",3,if($G60="YEN",4,5))))*$H60*$C60,0)</f>
        <v>38013.85432</v>
      </c>
      <c r="AA60" s="7">
        <f>if(AA$6&lt;=$B60,vlookup(EDATE($D60,AA$6),'Курсы'!$H$2:$L$1980,if($G60="USD",2,if($G60="EUR",3,if($G60="YEN",4,5))))*$H60*$C60,0)</f>
        <v>38013.85432</v>
      </c>
      <c r="AB60" s="7">
        <f>if(AB$6&lt;=$B60,vlookup(EDATE($D60,AB$6),'Курсы'!$H$2:$L$1980,if($G60="USD",2,if($G60="EUR",3,if($G60="YEN",4,5))))*$H60*$C60,0)</f>
        <v>0</v>
      </c>
      <c r="AC60" s="7">
        <f>if(AC$6&lt;=$B60,vlookup(EDATE($D60,AC$6),'Курсы'!$H$2:$L$1980,if($G60="USD",2,if($G60="EUR",3,if($G60="YEN",4,5))))*$H60*$C60,0)</f>
        <v>0</v>
      </c>
      <c r="AD60" s="7">
        <f>if(AD$6&lt;=$B60,vlookup(EDATE($D60,AD$6),'Курсы'!$H$2:$L$1980,if($G60="USD",2,if($G60="EUR",3,if($G60="YEN",4,5))))*$H60*$C60,0)</f>
        <v>0</v>
      </c>
      <c r="AE60" s="7">
        <f>if(AE$6&lt;=$B60,vlookup(EDATE($D60,AE$6),'Курсы'!$H$2:$L$1980,if($G60="USD",2,if($G60="EUR",3,if($G60="YEN",4,5))))*$H60*$C60,0)</f>
        <v>0</v>
      </c>
      <c r="AF60" s="7">
        <f>if(AF$6&lt;=$B60,vlookup(EDATE($D60,AF$6),'Курсы'!$H$2:$L$1980,if($G60="USD",2,if($G60="EUR",3,if($G60="YEN",4,5))))*$H60*$C60,0)</f>
        <v>0</v>
      </c>
      <c r="AG60" s="7">
        <f>if(AG$6&lt;=$B60,vlookup(EDATE($D60,AG$6),'Курсы'!$H$2:$L$1980,if($G60="USD",2,if($G60="EUR",3,if($G60="YEN",4,5))))*$H60*$C60,0)</f>
        <v>0</v>
      </c>
      <c r="AH60" s="7">
        <f>if(AH$6&lt;=$B60,vlookup(EDATE($D60,AH$6),'Курсы'!$H$2:$L$1980,if($G60="USD",2,if($G60="EUR",3,if($G60="YEN",4,5))))*$H60*$C60,0)</f>
        <v>0</v>
      </c>
      <c r="AI60" s="7">
        <f>if(AI$6&lt;=$B60,vlookup(EDATE($D60,AI$6),'Курсы'!$H$2:$L$1980,if($G60="USD",2,if($G60="EUR",3,if($G60="YEN",4,5))))*$H60*$C60,0)</f>
        <v>0</v>
      </c>
      <c r="AJ60" s="7">
        <f>if(AJ$6&lt;=$B60,vlookup(EDATE($D60,AJ$6),'Курсы'!$H$2:$L$1980,if($G60="USD",2,if($G60="EUR",3,if($G60="YEN",4,5))))*$H60*$C60,0)</f>
        <v>0</v>
      </c>
      <c r="AK60" s="7">
        <f>if(AK$6&lt;=$B60,vlookup(EDATE($D60,AK$6),'Курсы'!$H$2:$L$1980,if($G60="USD",2,if($G60="EUR",3,if($G60="YEN",4,5))))*$H60*$C60,0)</f>
        <v>0</v>
      </c>
      <c r="AL60" s="7">
        <f>if(AL$6&lt;=$B60,vlookup(EDATE($D60,AL$6),'Курсы'!$H$2:$L$1980,if($G60="USD",2,if($G60="EUR",3,if($G60="YEN",4,5))))*$H60*$C60,0)</f>
        <v>0</v>
      </c>
      <c r="AM60" s="7">
        <f>if(AM$6&lt;=$B60,vlookup(EDATE($D60,AM$6),'Курсы'!$H$2:$L$1980,if($G60="USD",2,if($G60="EUR",3,if($G60="YEN",4,5))))*$H60*$C60,0)</f>
        <v>0</v>
      </c>
      <c r="AN60" s="7">
        <f>if(AN$6&lt;=$B60,vlookup(EDATE($D60,AN$6),'Курсы'!$H$2:$L$1980,if($G60="USD",2,if($G60="EUR",3,if($G60="YEN",4,5))))*$H60*$C60,0)</f>
        <v>0</v>
      </c>
      <c r="AO60" s="7">
        <f>if(AO$6&lt;=$B60,vlookup(EDATE($D60,AO$6),'Курсы'!$H$2:$L$1980,if($G60="USD",2,if($G60="EUR",3,if($G60="YEN",4,5))))*$H60*$C60,0)</f>
        <v>0</v>
      </c>
      <c r="AP60" s="7">
        <f>if(AP$6&lt;=$B60,vlookup(EDATE($D60,AP$6),'Курсы'!$H$2:$L$1980,if($G60="USD",2,if($G60="EUR",3,if($G60="YEN",4,5))))*$H60*$C60,0)</f>
        <v>0</v>
      </c>
      <c r="AQ60" s="7">
        <f>if(AQ$6&lt;=$B60,vlookup(EDATE($D60,AQ$6),'Курсы'!$H$2:$L$1980,if($G60="USD",2,if($G60="EUR",3,if($G60="YEN",4,5))))*$H60*$C60,0)</f>
        <v>0</v>
      </c>
      <c r="AR60" s="19">
        <f>if(AR$6&lt;=$B60,vlookup(EDATE($D60,AR$6),'Курсы'!$H$2:$L$1980,if($G60="USD",2,if($G60="EUR",3,if($G60="YEN",4,5))))*$H60*$C60,0)</f>
        <v>0</v>
      </c>
      <c r="AS60" s="7">
        <f t="shared" si="2"/>
        <v>722263.2322</v>
      </c>
    </row>
    <row r="61" ht="15.75" customHeight="1">
      <c r="A61" s="15">
        <v>32.0</v>
      </c>
      <c r="B61" s="16">
        <v>2.0</v>
      </c>
      <c r="C61" s="16">
        <v>0.0402257330512929</v>
      </c>
      <c r="D61" s="17">
        <v>43611.0</v>
      </c>
      <c r="E61" s="17">
        <f t="shared" si="1"/>
        <v>43672</v>
      </c>
      <c r="F61" s="16" t="s">
        <v>21</v>
      </c>
      <c r="G61" s="16" t="s">
        <v>7</v>
      </c>
      <c r="H61" s="18">
        <v>750000.0</v>
      </c>
      <c r="I61" s="7">
        <f>if(I$6&lt;=$B61,vlookup(EDATE($D61,I$6),'Курсы'!$H$2:$L$1980,if($G61="USD",2,if($G61="EUR",3,if($G61="YEN",4,5))))*$H61*$C61,0)</f>
        <v>30169.29979</v>
      </c>
      <c r="J61" s="7">
        <f>if(J$6&lt;=$B61,vlookup(EDATE($D61,J$6),'Курсы'!$H$2:$L$1980,if($G61="USD",2,if($G61="EUR",3,if($G61="YEN",4,5))))*$H61*$C61,0)</f>
        <v>30169.29979</v>
      </c>
      <c r="K61" s="7">
        <f>if(K$6&lt;=$B61,vlookup(EDATE($D61,K$6),'Курсы'!$H$2:$L$1980,if($G61="USD",2,if($G61="EUR",3,if($G61="YEN",4,5))))*$H61*$C61,0)</f>
        <v>0</v>
      </c>
      <c r="L61" s="7">
        <f>if(L$6&lt;=$B61,vlookup(EDATE($D61,L$6),'Курсы'!$H$2:$L$1980,if($G61="USD",2,if($G61="EUR",3,if($G61="YEN",4,5))))*$H61*$C61,0)</f>
        <v>0</v>
      </c>
      <c r="M61" s="7">
        <f>if(M$6&lt;=$B61,vlookup(EDATE($D61,M$6),'Курсы'!$H$2:$L$1980,if($G61="USD",2,if($G61="EUR",3,if($G61="YEN",4,5))))*$H61*$C61,0)</f>
        <v>0</v>
      </c>
      <c r="N61" s="7">
        <f>if(N$6&lt;=$B61,vlookup(EDATE($D61,N$6),'Курсы'!$H$2:$L$1980,if($G61="USD",2,if($G61="EUR",3,if($G61="YEN",4,5))))*$H61*$C61,0)</f>
        <v>0</v>
      </c>
      <c r="O61" s="7">
        <f>if(O$6&lt;=$B61,vlookup(EDATE($D61,O$6),'Курсы'!$H$2:$L$1980,if($G61="USD",2,if($G61="EUR",3,if($G61="YEN",4,5))))*$H61*$C61,0)</f>
        <v>0</v>
      </c>
      <c r="P61" s="7">
        <f>if(P$6&lt;=$B61,vlookup(EDATE($D61,P$6),'Курсы'!$H$2:$L$1980,if($G61="USD",2,if($G61="EUR",3,if($G61="YEN",4,5))))*$H61*$C61,0)</f>
        <v>0</v>
      </c>
      <c r="Q61" s="7">
        <f>if(Q$6&lt;=$B61,vlookup(EDATE($D61,Q$6),'Курсы'!$H$2:$L$1980,if($G61="USD",2,if($G61="EUR",3,if($G61="YEN",4,5))))*$H61*$C61,0)</f>
        <v>0</v>
      </c>
      <c r="R61" s="7">
        <f>if(R$6&lt;=$B61,vlookup(EDATE($D61,R$6),'Курсы'!$H$2:$L$1980,if($G61="USD",2,if($G61="EUR",3,if($G61="YEN",4,5))))*$H61*$C61,0)</f>
        <v>0</v>
      </c>
      <c r="S61" s="7">
        <f>if(S$6&lt;=$B61,vlookup(EDATE($D61,S$6),'Курсы'!$H$2:$L$1980,if($G61="USD",2,if($G61="EUR",3,if($G61="YEN",4,5))))*$H61*$C61,0)</f>
        <v>0</v>
      </c>
      <c r="T61" s="7">
        <f>if(T$6&lt;=$B61,vlookup(EDATE($D61,T$6),'Курсы'!$H$2:$L$1980,if($G61="USD",2,if($G61="EUR",3,if($G61="YEN",4,5))))*$H61*$C61,0)</f>
        <v>0</v>
      </c>
      <c r="U61" s="7">
        <f>if(U$6&lt;=$B61,vlookup(EDATE($D61,U$6),'Курсы'!$H$2:$L$1980,if($G61="USD",2,if($G61="EUR",3,if($G61="YEN",4,5))))*$H61*$C61,0)</f>
        <v>0</v>
      </c>
      <c r="V61" s="7">
        <f>if(V$6&lt;=$B61,vlookup(EDATE($D61,V$6),'Курсы'!$H$2:$L$1980,if($G61="USD",2,if($G61="EUR",3,if($G61="YEN",4,5))))*$H61*$C61,0)</f>
        <v>0</v>
      </c>
      <c r="W61" s="7">
        <f>if(W$6&lt;=$B61,vlookup(EDATE($D61,W$6),'Курсы'!$H$2:$L$1980,if($G61="USD",2,if($G61="EUR",3,if($G61="YEN",4,5))))*$H61*$C61,0)</f>
        <v>0</v>
      </c>
      <c r="X61" s="7">
        <f>if(X$6&lt;=$B61,vlookup(EDATE($D61,X$6),'Курсы'!$H$2:$L$1980,if($G61="USD",2,if($G61="EUR",3,if($G61="YEN",4,5))))*$H61*$C61,0)</f>
        <v>0</v>
      </c>
      <c r="Y61" s="7">
        <f>if(Y$6&lt;=$B61,vlookup(EDATE($D61,Y$6),'Курсы'!$H$2:$L$1980,if($G61="USD",2,if($G61="EUR",3,if($G61="YEN",4,5))))*$H61*$C61,0)</f>
        <v>0</v>
      </c>
      <c r="Z61" s="7">
        <f>if(Z$6&lt;=$B61,vlookup(EDATE($D61,Z$6),'Курсы'!$H$2:$L$1980,if($G61="USD",2,if($G61="EUR",3,if($G61="YEN",4,5))))*$H61*$C61,0)</f>
        <v>0</v>
      </c>
      <c r="AA61" s="7">
        <f>if(AA$6&lt;=$B61,vlookup(EDATE($D61,AA$6),'Курсы'!$H$2:$L$1980,if($G61="USD",2,if($G61="EUR",3,if($G61="YEN",4,5))))*$H61*$C61,0)</f>
        <v>0</v>
      </c>
      <c r="AB61" s="7">
        <f>if(AB$6&lt;=$B61,vlookup(EDATE($D61,AB$6),'Курсы'!$H$2:$L$1980,if($G61="USD",2,if($G61="EUR",3,if($G61="YEN",4,5))))*$H61*$C61,0)</f>
        <v>0</v>
      </c>
      <c r="AC61" s="7">
        <f>if(AC$6&lt;=$B61,vlookup(EDATE($D61,AC$6),'Курсы'!$H$2:$L$1980,if($G61="USD",2,if($G61="EUR",3,if($G61="YEN",4,5))))*$H61*$C61,0)</f>
        <v>0</v>
      </c>
      <c r="AD61" s="7">
        <f>if(AD$6&lt;=$B61,vlookup(EDATE($D61,AD$6),'Курсы'!$H$2:$L$1980,if($G61="USD",2,if($G61="EUR",3,if($G61="YEN",4,5))))*$H61*$C61,0)</f>
        <v>0</v>
      </c>
      <c r="AE61" s="7">
        <f>if(AE$6&lt;=$B61,vlookup(EDATE($D61,AE$6),'Курсы'!$H$2:$L$1980,if($G61="USD",2,if($G61="EUR",3,if($G61="YEN",4,5))))*$H61*$C61,0)</f>
        <v>0</v>
      </c>
      <c r="AF61" s="7">
        <f>if(AF$6&lt;=$B61,vlookup(EDATE($D61,AF$6),'Курсы'!$H$2:$L$1980,if($G61="USD",2,if($G61="EUR",3,if($G61="YEN",4,5))))*$H61*$C61,0)</f>
        <v>0</v>
      </c>
      <c r="AG61" s="7">
        <f>if(AG$6&lt;=$B61,vlookup(EDATE($D61,AG$6),'Курсы'!$H$2:$L$1980,if($G61="USD",2,if($G61="EUR",3,if($G61="YEN",4,5))))*$H61*$C61,0)</f>
        <v>0</v>
      </c>
      <c r="AH61" s="7">
        <f>if(AH$6&lt;=$B61,vlookup(EDATE($D61,AH$6),'Курсы'!$H$2:$L$1980,if($G61="USD",2,if($G61="EUR",3,if($G61="YEN",4,5))))*$H61*$C61,0)</f>
        <v>0</v>
      </c>
      <c r="AI61" s="7">
        <f>if(AI$6&lt;=$B61,vlookup(EDATE($D61,AI$6),'Курсы'!$H$2:$L$1980,if($G61="USD",2,if($G61="EUR",3,if($G61="YEN",4,5))))*$H61*$C61,0)</f>
        <v>0</v>
      </c>
      <c r="AJ61" s="7">
        <f>if(AJ$6&lt;=$B61,vlookup(EDATE($D61,AJ$6),'Курсы'!$H$2:$L$1980,if($G61="USD",2,if($G61="EUR",3,if($G61="YEN",4,5))))*$H61*$C61,0)</f>
        <v>0</v>
      </c>
      <c r="AK61" s="7">
        <f>if(AK$6&lt;=$B61,vlookup(EDATE($D61,AK$6),'Курсы'!$H$2:$L$1980,if($G61="USD",2,if($G61="EUR",3,if($G61="YEN",4,5))))*$H61*$C61,0)</f>
        <v>0</v>
      </c>
      <c r="AL61" s="7">
        <f>if(AL$6&lt;=$B61,vlookup(EDATE($D61,AL$6),'Курсы'!$H$2:$L$1980,if($G61="USD",2,if($G61="EUR",3,if($G61="YEN",4,5))))*$H61*$C61,0)</f>
        <v>0</v>
      </c>
      <c r="AM61" s="7">
        <f>if(AM$6&lt;=$B61,vlookup(EDATE($D61,AM$6),'Курсы'!$H$2:$L$1980,if($G61="USD",2,if($G61="EUR",3,if($G61="YEN",4,5))))*$H61*$C61,0)</f>
        <v>0</v>
      </c>
      <c r="AN61" s="7">
        <f>if(AN$6&lt;=$B61,vlookup(EDATE($D61,AN$6),'Курсы'!$H$2:$L$1980,if($G61="USD",2,if($G61="EUR",3,if($G61="YEN",4,5))))*$H61*$C61,0)</f>
        <v>0</v>
      </c>
      <c r="AO61" s="7">
        <f>if(AO$6&lt;=$B61,vlookup(EDATE($D61,AO$6),'Курсы'!$H$2:$L$1980,if($G61="USD",2,if($G61="EUR",3,if($G61="YEN",4,5))))*$H61*$C61,0)</f>
        <v>0</v>
      </c>
      <c r="AP61" s="7">
        <f>if(AP$6&lt;=$B61,vlookup(EDATE($D61,AP$6),'Курсы'!$H$2:$L$1980,if($G61="USD",2,if($G61="EUR",3,if($G61="YEN",4,5))))*$H61*$C61,0)</f>
        <v>0</v>
      </c>
      <c r="AQ61" s="7">
        <f>if(AQ$6&lt;=$B61,vlookup(EDATE($D61,AQ$6),'Курсы'!$H$2:$L$1980,if($G61="USD",2,if($G61="EUR",3,if($G61="YEN",4,5))))*$H61*$C61,0)</f>
        <v>0</v>
      </c>
      <c r="AR61" s="19">
        <f>if(AR$6&lt;=$B61,vlookup(EDATE($D61,AR$6),'Курсы'!$H$2:$L$1980,if($G61="USD",2,if($G61="EUR",3,if($G61="YEN",4,5))))*$H61*$C61,0)</f>
        <v>0</v>
      </c>
      <c r="AS61" s="7">
        <f t="shared" si="2"/>
        <v>60338.59958</v>
      </c>
    </row>
    <row r="62" ht="15.75" customHeight="1">
      <c r="A62" s="15">
        <v>72.0</v>
      </c>
      <c r="B62" s="16">
        <v>27.0</v>
      </c>
      <c r="C62" s="16">
        <v>0.0483385510370908</v>
      </c>
      <c r="D62" s="17">
        <v>43618.0</v>
      </c>
      <c r="E62" s="17">
        <f t="shared" si="1"/>
        <v>44441</v>
      </c>
      <c r="F62" s="16" t="s">
        <v>21</v>
      </c>
      <c r="G62" s="16" t="s">
        <v>5</v>
      </c>
      <c r="H62" s="18">
        <v>100000.0</v>
      </c>
      <c r="I62" s="7">
        <f>if(I$6&lt;=$B62,vlookup(EDATE($D62,I$6),'Курсы'!$H$2:$L$1980,if($G62="USD",2,if($G62="EUR",3,if($G62="YEN",4,5))))*$H62*$C62,0)</f>
        <v>345118.8858</v>
      </c>
      <c r="J62" s="7">
        <f>if(J$6&lt;=$B62,vlookup(EDATE($D62,J$6),'Курсы'!$H$2:$L$1980,if($G62="USD",2,if($G62="EUR",3,if($G62="YEN",4,5))))*$H62*$C62,0)</f>
        <v>340654.8206</v>
      </c>
      <c r="K62" s="7">
        <f>if(K$6&lt;=$B62,vlookup(EDATE($D62,K$6),'Курсы'!$H$2:$L$1980,if($G62="USD",2,if($G62="EUR",3,if($G62="YEN",4,5))))*$H62*$C62,0)</f>
        <v>354731.0066</v>
      </c>
      <c r="L62" s="7">
        <f>if(L$6&lt;=$B62,vlookup(EDATE($D62,L$6),'Курсы'!$H$2:$L$1980,if($G62="USD",2,if($G62="EUR",3,if($G62="YEN",4,5))))*$H62*$C62,0)</f>
        <v>342453.9814</v>
      </c>
      <c r="M62" s="7">
        <f>if(M$6&lt;=$B62,vlookup(EDATE($D62,M$6),'Курсы'!$H$2:$L$1980,if($G62="USD",2,if($G62="EUR",3,if($G62="YEN",4,5))))*$H62*$C62,0)</f>
        <v>345516.712</v>
      </c>
      <c r="N62" s="7">
        <f>if(N$6&lt;=$B62,vlookup(EDATE($D62,N$6),'Курсы'!$H$2:$L$1980,if($G62="USD",2,if($G62="EUR",3,if($G62="YEN",4,5))))*$H62*$C62,0)</f>
        <v>341016.3929</v>
      </c>
      <c r="O62" s="7">
        <f>if(O$6&lt;=$B62,vlookup(EDATE($D62,O$6),'Курсы'!$H$2:$L$1980,if($G62="USD",2,if($G62="EUR",3,if($G62="YEN",4,5))))*$H62*$C62,0)</f>
        <v>335361.7492</v>
      </c>
      <c r="P62" s="7">
        <f>if(P$6&lt;=$B62,vlookup(EDATE($D62,P$6),'Курсы'!$H$2:$L$1980,if($G62="USD",2,if($G62="EUR",3,if($G62="YEN",4,5))))*$H62*$C62,0)</f>
        <v>336424.714</v>
      </c>
      <c r="Q62" s="7">
        <f>if(Q$6&lt;=$B62,vlookup(EDATE($D62,Q$6),'Курсы'!$H$2:$L$1980,if($G62="USD",2,if($G62="EUR",3,if($G62="YEN",4,5))))*$H62*$C62,0)</f>
        <v>356368.7167</v>
      </c>
      <c r="R62" s="7">
        <f>if(R$6&lt;=$B62,vlookup(EDATE($D62,R$6),'Курсы'!$H$2:$L$1980,if($G62="USD",2,if($G62="EUR",3,if($G62="YEN",4,5))))*$H62*$C62,0)</f>
        <v>414449.4194</v>
      </c>
      <c r="S62" s="7">
        <f>if(S$6&lt;=$B62,vlookup(EDATE($D62,S$6),'Курсы'!$H$2:$L$1980,if($G62="USD",2,if($G62="EUR",3,if($G62="YEN",4,5))))*$H62*$C62,0)</f>
        <v>382449.2986</v>
      </c>
      <c r="T62" s="7">
        <f>if(T$6&lt;=$B62,vlookup(EDATE($D62,T$6),'Курсы'!$H$2:$L$1980,if($G62="USD",2,if($G62="EUR",3,if($G62="YEN",4,5))))*$H62*$C62,0)</f>
        <v>375288.909</v>
      </c>
      <c r="U62" s="7">
        <f>if(U$6&lt;=$B62,vlookup(EDATE($D62,U$6),'Курсы'!$H$2:$L$1980,if($G62="USD",2,if($G62="EUR",3,if($G62="YEN",4,5))))*$H62*$C62,0)</f>
        <v>382793.469</v>
      </c>
      <c r="V62" s="7">
        <f>if(V$6&lt;=$B62,vlookup(EDATE($D62,V$6),'Курсы'!$H$2:$L$1980,if($G62="USD",2,if($G62="EUR",3,if($G62="YEN",4,5))))*$H62*$C62,0)</f>
        <v>421941.8948</v>
      </c>
      <c r="W62" s="7">
        <f>if(W$6&lt;=$B62,vlookup(EDATE($D62,W$6),'Курсы'!$H$2:$L$1980,if($G62="USD",2,if($G62="EUR",3,if($G62="YEN",4,5))))*$H62*$C62,0)</f>
        <v>426127.0465</v>
      </c>
      <c r="X62" s="7">
        <f>if(X$6&lt;=$B62,vlookup(EDATE($D62,X$6),'Курсы'!$H$2:$L$1980,if($G62="USD",2,if($G62="EUR",3,if($G62="YEN",4,5))))*$H62*$C62,0)</f>
        <v>438545.2203</v>
      </c>
      <c r="Y62" s="7">
        <f>if(Y$6&lt;=$B62,vlookup(EDATE($D62,Y$6),'Курсы'!$H$2:$L$1980,if($G62="USD",2,if($G62="EUR",3,if($G62="YEN",4,5))))*$H62*$C62,0)</f>
        <v>447752.2641</v>
      </c>
      <c r="Z62" s="7">
        <f>if(Z$6&lt;=$B62,vlookup(EDATE($D62,Z$6),'Курсы'!$H$2:$L$1980,if($G62="USD",2,if($G62="EUR",3,if($G62="YEN",4,5))))*$H62*$C62,0)</f>
        <v>441377.376</v>
      </c>
      <c r="AA62" s="7">
        <f>if(AA$6&lt;=$B62,vlookup(EDATE($D62,AA$6),'Курсы'!$H$2:$L$1980,if($G62="USD",2,if($G62="EUR",3,if($G62="YEN",4,5))))*$H62*$C62,0)</f>
        <v>438881.1732</v>
      </c>
      <c r="AB62" s="7">
        <f>if(AB$6&lt;=$B62,vlookup(EDATE($D62,AB$6),'Курсы'!$H$2:$L$1980,if($G62="USD",2,if($G62="EUR",3,if($G62="YEN",4,5))))*$H62*$C62,0)</f>
        <v>442503.6642</v>
      </c>
      <c r="AC62" s="7">
        <f>if(AC$6&lt;=$B62,vlookup(EDATE($D62,AC$6),'Курсы'!$H$2:$L$1980,if($G62="USD",2,if($G62="EUR",3,if($G62="YEN",4,5))))*$H62*$C62,0)</f>
        <v>432369.487</v>
      </c>
      <c r="AD62" s="7">
        <f>if(AD$6&lt;=$B62,vlookup(EDATE($D62,AD$6),'Курсы'!$H$2:$L$1980,if($G62="USD",2,if($G62="EUR",3,if($G62="YEN",4,5))))*$H62*$C62,0)</f>
        <v>429982.5293</v>
      </c>
      <c r="AE62" s="7">
        <f>if(AE$6&lt;=$B62,vlookup(EDATE($D62,AE$6),'Курсы'!$H$2:$L$1980,if($G62="USD",2,if($G62="EUR",3,if($G62="YEN",4,5))))*$H62*$C62,0)</f>
        <v>437874.7646</v>
      </c>
      <c r="AF62" s="7">
        <f>if(AF$6&lt;=$B62,vlookup(EDATE($D62,AF$6),'Курсы'!$H$2:$L$1980,if($G62="USD",2,if($G62="EUR",3,if($G62="YEN",4,5))))*$H62*$C62,0)</f>
        <v>433093.1151</v>
      </c>
      <c r="AG62" s="7">
        <f>if(AG$6&lt;=$B62,vlookup(EDATE($D62,AG$6),'Курсы'!$H$2:$L$1980,if($G62="USD",2,if($G62="EUR",3,if($G62="YEN",4,5))))*$H62*$C62,0)</f>
        <v>417699.7035</v>
      </c>
      <c r="AH62" s="7">
        <f>if(AH$6&lt;=$B62,vlookup(EDATE($D62,AH$6),'Курсы'!$H$2:$L$1980,if($G62="USD",2,if($G62="EUR",3,if($G62="YEN",4,5))))*$H62*$C62,0)</f>
        <v>420503.3395</v>
      </c>
      <c r="AI62" s="7">
        <f>if(AI$6&lt;=$B62,vlookup(EDATE($D62,AI$6),'Курсы'!$H$2:$L$1980,if($G62="USD",2,if($G62="EUR",3,if($G62="YEN",4,5))))*$H62*$C62,0)</f>
        <v>413365.0608</v>
      </c>
      <c r="AJ62" s="7">
        <f>if(AJ$6&lt;=$B62,vlookup(EDATE($D62,AJ$6),'Курсы'!$H$2:$L$1980,if($G62="USD",2,if($G62="EUR",3,if($G62="YEN",4,5))))*$H62*$C62,0)</f>
        <v>0</v>
      </c>
      <c r="AK62" s="7">
        <f>if(AK$6&lt;=$B62,vlookup(EDATE($D62,AK$6),'Курсы'!$H$2:$L$1980,if($G62="USD",2,if($G62="EUR",3,if($G62="YEN",4,5))))*$H62*$C62,0)</f>
        <v>0</v>
      </c>
      <c r="AL62" s="7">
        <f>if(AL$6&lt;=$B62,vlookup(EDATE($D62,AL$6),'Курсы'!$H$2:$L$1980,if($G62="USD",2,if($G62="EUR",3,if($G62="YEN",4,5))))*$H62*$C62,0)</f>
        <v>0</v>
      </c>
      <c r="AM62" s="7">
        <f>if(AM$6&lt;=$B62,vlookup(EDATE($D62,AM$6),'Курсы'!$H$2:$L$1980,if($G62="USD",2,if($G62="EUR",3,if($G62="YEN",4,5))))*$H62*$C62,0)</f>
        <v>0</v>
      </c>
      <c r="AN62" s="7">
        <f>if(AN$6&lt;=$B62,vlookup(EDATE($D62,AN$6),'Курсы'!$H$2:$L$1980,if($G62="USD",2,if($G62="EUR",3,if($G62="YEN",4,5))))*$H62*$C62,0)</f>
        <v>0</v>
      </c>
      <c r="AO62" s="7">
        <f>if(AO$6&lt;=$B62,vlookup(EDATE($D62,AO$6),'Курсы'!$H$2:$L$1980,if($G62="USD",2,if($G62="EUR",3,if($G62="YEN",4,5))))*$H62*$C62,0)</f>
        <v>0</v>
      </c>
      <c r="AP62" s="7">
        <f>if(AP$6&lt;=$B62,vlookup(EDATE($D62,AP$6),'Курсы'!$H$2:$L$1980,if($G62="USD",2,if($G62="EUR",3,if($G62="YEN",4,5))))*$H62*$C62,0)</f>
        <v>0</v>
      </c>
      <c r="AQ62" s="7">
        <f>if(AQ$6&lt;=$B62,vlookup(EDATE($D62,AQ$6),'Курсы'!$H$2:$L$1980,if($G62="USD",2,if($G62="EUR",3,if($G62="YEN",4,5))))*$H62*$C62,0)</f>
        <v>0</v>
      </c>
      <c r="AR62" s="19">
        <f>if(AR$6&lt;=$B62,vlookup(EDATE($D62,AR$6),'Курсы'!$H$2:$L$1980,if($G62="USD",2,if($G62="EUR",3,if($G62="YEN",4,5))))*$H62*$C62,0)</f>
        <v>0</v>
      </c>
      <c r="AS62" s="7">
        <f t="shared" si="2"/>
        <v>10694644.71</v>
      </c>
    </row>
    <row r="63" ht="15.75" customHeight="1">
      <c r="A63" s="15">
        <v>5.0</v>
      </c>
      <c r="B63" s="16">
        <v>7.0</v>
      </c>
      <c r="C63" s="16">
        <v>0.0587037019308576</v>
      </c>
      <c r="D63" s="17">
        <v>43621.0</v>
      </c>
      <c r="E63" s="17">
        <f t="shared" si="1"/>
        <v>43835</v>
      </c>
      <c r="F63" s="16" t="s">
        <v>20</v>
      </c>
      <c r="G63" s="16" t="s">
        <v>5</v>
      </c>
      <c r="H63" s="18">
        <v>100000.0</v>
      </c>
      <c r="I63" s="7">
        <f>if(I$6&lt;=$B63,vlookup(EDATE($D63,I$6),'Курсы'!$H$2:$L$1980,if($G63="USD",2,if($G63="EUR",3,if($G63="YEN",4,5))))*$H63*$C63,0)</f>
        <v>419978.0244</v>
      </c>
      <c r="J63" s="7">
        <f>if(J$6&lt;=$B63,vlookup(EDATE($D63,J$6),'Курсы'!$H$2:$L$1980,if($G63="USD",2,if($G63="EUR",3,if($G63="YEN",4,5))))*$H63*$C63,0)</f>
        <v>420950.7447</v>
      </c>
      <c r="K63" s="7">
        <f>if(K$6&lt;=$B63,vlookup(EDATE($D63,K$6),'Курсы'!$H$2:$L$1980,if($G63="USD",2,if($G63="EUR",3,if($G63="YEN",4,5))))*$H63*$C63,0)</f>
        <v>428911.5537</v>
      </c>
      <c r="L63" s="7">
        <f>if(L$6&lt;=$B63,vlookup(EDATE($D63,L$6),'Курсы'!$H$2:$L$1980,if($G63="USD",2,if($G63="EUR",3,if($G63="YEN",4,5))))*$H63*$C63,0)</f>
        <v>418856.1966</v>
      </c>
      <c r="M63" s="7">
        <f>if(M$6&lt;=$B63,vlookup(EDATE($D63,M$6),'Курсы'!$H$2:$L$1980,if($G63="USD",2,if($G63="EUR",3,if($G63="YEN",4,5))))*$H63*$C63,0)</f>
        <v>419605.2558</v>
      </c>
      <c r="N63" s="7">
        <f>if(N$6&lt;=$B63,vlookup(EDATE($D63,N$6),'Курсы'!$H$2:$L$1980,if($G63="USD",2,if($G63="EUR",3,if($G63="YEN",4,5))))*$H63*$C63,0)</f>
        <v>417433.8059</v>
      </c>
      <c r="O63" s="7">
        <f>if(O$6&lt;=$B63,vlookup(EDATE($D63,O$6),'Курсы'!$H$2:$L$1980,if($G63="USD",2,if($G63="EUR",3,if($G63="YEN",4,5))))*$H63*$C63,0)</f>
        <v>407272.7821</v>
      </c>
      <c r="P63" s="7">
        <f>if(P$6&lt;=$B63,vlookup(EDATE($D63,P$6),'Курсы'!$H$2:$L$1980,if($G63="USD",2,if($G63="EUR",3,if($G63="YEN",4,5))))*$H63*$C63,0)</f>
        <v>0</v>
      </c>
      <c r="Q63" s="7">
        <f>if(Q$6&lt;=$B63,vlookup(EDATE($D63,Q$6),'Курсы'!$H$2:$L$1980,if($G63="USD",2,if($G63="EUR",3,if($G63="YEN",4,5))))*$H63*$C63,0)</f>
        <v>0</v>
      </c>
      <c r="R63" s="7">
        <f>if(R$6&lt;=$B63,vlookup(EDATE($D63,R$6),'Курсы'!$H$2:$L$1980,if($G63="USD",2,if($G63="EUR",3,if($G63="YEN",4,5))))*$H63*$C63,0)</f>
        <v>0</v>
      </c>
      <c r="S63" s="7">
        <f>if(S$6&lt;=$B63,vlookup(EDATE($D63,S$6),'Курсы'!$H$2:$L$1980,if($G63="USD",2,if($G63="EUR",3,if($G63="YEN",4,5))))*$H63*$C63,0)</f>
        <v>0</v>
      </c>
      <c r="T63" s="7">
        <f>if(T$6&lt;=$B63,vlookup(EDATE($D63,T$6),'Курсы'!$H$2:$L$1980,if($G63="USD",2,if($G63="EUR",3,if($G63="YEN",4,5))))*$H63*$C63,0)</f>
        <v>0</v>
      </c>
      <c r="U63" s="7">
        <f>if(U$6&lt;=$B63,vlookup(EDATE($D63,U$6),'Курсы'!$H$2:$L$1980,if($G63="USD",2,if($G63="EUR",3,if($G63="YEN",4,5))))*$H63*$C63,0)</f>
        <v>0</v>
      </c>
      <c r="V63" s="7">
        <f>if(V$6&lt;=$B63,vlookup(EDATE($D63,V$6),'Курсы'!$H$2:$L$1980,if($G63="USD",2,if($G63="EUR",3,if($G63="YEN",4,5))))*$H63*$C63,0)</f>
        <v>0</v>
      </c>
      <c r="W63" s="7">
        <f>if(W$6&lt;=$B63,vlookup(EDATE($D63,W$6),'Курсы'!$H$2:$L$1980,if($G63="USD",2,if($G63="EUR",3,if($G63="YEN",4,5))))*$H63*$C63,0)</f>
        <v>0</v>
      </c>
      <c r="X63" s="7">
        <f>if(X$6&lt;=$B63,vlookup(EDATE($D63,X$6),'Курсы'!$H$2:$L$1980,if($G63="USD",2,if($G63="EUR",3,if($G63="YEN",4,5))))*$H63*$C63,0)</f>
        <v>0</v>
      </c>
      <c r="Y63" s="7">
        <f>if(Y$6&lt;=$B63,vlookup(EDATE($D63,Y$6),'Курсы'!$H$2:$L$1980,if($G63="USD",2,if($G63="EUR",3,if($G63="YEN",4,5))))*$H63*$C63,0)</f>
        <v>0</v>
      </c>
      <c r="Z63" s="7">
        <f>if(Z$6&lt;=$B63,vlookup(EDATE($D63,Z$6),'Курсы'!$H$2:$L$1980,if($G63="USD",2,if($G63="EUR",3,if($G63="YEN",4,5))))*$H63*$C63,0)</f>
        <v>0</v>
      </c>
      <c r="AA63" s="7">
        <f>if(AA$6&lt;=$B63,vlookup(EDATE($D63,AA$6),'Курсы'!$H$2:$L$1980,if($G63="USD",2,if($G63="EUR",3,if($G63="YEN",4,5))))*$H63*$C63,0)</f>
        <v>0</v>
      </c>
      <c r="AB63" s="7">
        <f>if(AB$6&lt;=$B63,vlookup(EDATE($D63,AB$6),'Курсы'!$H$2:$L$1980,if($G63="USD",2,if($G63="EUR",3,if($G63="YEN",4,5))))*$H63*$C63,0)</f>
        <v>0</v>
      </c>
      <c r="AC63" s="7">
        <f>if(AC$6&lt;=$B63,vlookup(EDATE($D63,AC$6),'Курсы'!$H$2:$L$1980,if($G63="USD",2,if($G63="EUR",3,if($G63="YEN",4,5))))*$H63*$C63,0)</f>
        <v>0</v>
      </c>
      <c r="AD63" s="7">
        <f>if(AD$6&lt;=$B63,vlookup(EDATE($D63,AD$6),'Курсы'!$H$2:$L$1980,if($G63="USD",2,if($G63="EUR",3,if($G63="YEN",4,5))))*$H63*$C63,0)</f>
        <v>0</v>
      </c>
      <c r="AE63" s="7">
        <f>if(AE$6&lt;=$B63,vlookup(EDATE($D63,AE$6),'Курсы'!$H$2:$L$1980,if($G63="USD",2,if($G63="EUR",3,if($G63="YEN",4,5))))*$H63*$C63,0)</f>
        <v>0</v>
      </c>
      <c r="AF63" s="7">
        <f>if(AF$6&lt;=$B63,vlookup(EDATE($D63,AF$6),'Курсы'!$H$2:$L$1980,if($G63="USD",2,if($G63="EUR",3,if($G63="YEN",4,5))))*$H63*$C63,0)</f>
        <v>0</v>
      </c>
      <c r="AG63" s="7">
        <f>if(AG$6&lt;=$B63,vlookup(EDATE($D63,AG$6),'Курсы'!$H$2:$L$1980,if($G63="USD",2,if($G63="EUR",3,if($G63="YEN",4,5))))*$H63*$C63,0)</f>
        <v>0</v>
      </c>
      <c r="AH63" s="7">
        <f>if(AH$6&lt;=$B63,vlookup(EDATE($D63,AH$6),'Курсы'!$H$2:$L$1980,if($G63="USD",2,if($G63="EUR",3,if($G63="YEN",4,5))))*$H63*$C63,0)</f>
        <v>0</v>
      </c>
      <c r="AI63" s="7">
        <f>if(AI$6&lt;=$B63,vlookup(EDATE($D63,AI$6),'Курсы'!$H$2:$L$1980,if($G63="USD",2,if($G63="EUR",3,if($G63="YEN",4,5))))*$H63*$C63,0)</f>
        <v>0</v>
      </c>
      <c r="AJ63" s="7">
        <f>if(AJ$6&lt;=$B63,vlookup(EDATE($D63,AJ$6),'Курсы'!$H$2:$L$1980,if($G63="USD",2,if($G63="EUR",3,if($G63="YEN",4,5))))*$H63*$C63,0)</f>
        <v>0</v>
      </c>
      <c r="AK63" s="7">
        <f>if(AK$6&lt;=$B63,vlookup(EDATE($D63,AK$6),'Курсы'!$H$2:$L$1980,if($G63="USD",2,if($G63="EUR",3,if($G63="YEN",4,5))))*$H63*$C63,0)</f>
        <v>0</v>
      </c>
      <c r="AL63" s="7">
        <f>if(AL$6&lt;=$B63,vlookup(EDATE($D63,AL$6),'Курсы'!$H$2:$L$1980,if($G63="USD",2,if($G63="EUR",3,if($G63="YEN",4,5))))*$H63*$C63,0)</f>
        <v>0</v>
      </c>
      <c r="AM63" s="7">
        <f>if(AM$6&lt;=$B63,vlookup(EDATE($D63,AM$6),'Курсы'!$H$2:$L$1980,if($G63="USD",2,if($G63="EUR",3,if($G63="YEN",4,5))))*$H63*$C63,0)</f>
        <v>0</v>
      </c>
      <c r="AN63" s="7">
        <f>if(AN$6&lt;=$B63,vlookup(EDATE($D63,AN$6),'Курсы'!$H$2:$L$1980,if($G63="USD",2,if($G63="EUR",3,if($G63="YEN",4,5))))*$H63*$C63,0)</f>
        <v>0</v>
      </c>
      <c r="AO63" s="7">
        <f>if(AO$6&lt;=$B63,vlookup(EDATE($D63,AO$6),'Курсы'!$H$2:$L$1980,if($G63="USD",2,if($G63="EUR",3,if($G63="YEN",4,5))))*$H63*$C63,0)</f>
        <v>0</v>
      </c>
      <c r="AP63" s="7">
        <f>if(AP$6&lt;=$B63,vlookup(EDATE($D63,AP$6),'Курсы'!$H$2:$L$1980,if($G63="USD",2,if($G63="EUR",3,if($G63="YEN",4,5))))*$H63*$C63,0)</f>
        <v>0</v>
      </c>
      <c r="AQ63" s="7">
        <f>if(AQ$6&lt;=$B63,vlookup(EDATE($D63,AQ$6),'Курсы'!$H$2:$L$1980,if($G63="USD",2,if($G63="EUR",3,if($G63="YEN",4,5))))*$H63*$C63,0)</f>
        <v>0</v>
      </c>
      <c r="AR63" s="19">
        <f>if(AR$6&lt;=$B63,vlookup(EDATE($D63,AR$6),'Курсы'!$H$2:$L$1980,if($G63="USD",2,if($G63="EUR",3,if($G63="YEN",4,5))))*$H63*$C63,0)</f>
        <v>0</v>
      </c>
      <c r="AS63" s="7">
        <f t="shared" si="2"/>
        <v>2933008.363</v>
      </c>
    </row>
    <row r="64" ht="15.75" customHeight="1">
      <c r="A64" s="15">
        <v>312.0</v>
      </c>
      <c r="B64" s="16">
        <v>26.0</v>
      </c>
      <c r="C64" s="16">
        <v>0.0368906901828935</v>
      </c>
      <c r="D64" s="17">
        <v>43625.0</v>
      </c>
      <c r="E64" s="17">
        <f t="shared" si="1"/>
        <v>44417</v>
      </c>
      <c r="F64" s="16" t="s">
        <v>21</v>
      </c>
      <c r="G64" s="16" t="s">
        <v>5</v>
      </c>
      <c r="H64" s="18">
        <v>100000.0</v>
      </c>
      <c r="I64" s="7">
        <f>if(I$6&lt;=$B64,vlookup(EDATE($D64,I$6),'Курсы'!$H$2:$L$1980,if($G64="USD",2,if($G64="EUR",3,if($G64="YEN",4,5))))*$H64*$C64,0)</f>
        <v>264530.9654</v>
      </c>
      <c r="J64" s="7">
        <f>if(J$6&lt;=$B64,vlookup(EDATE($D64,J$6),'Курсы'!$H$2:$L$1980,if($G64="USD",2,if($G64="EUR",3,if($G64="YEN",4,5))))*$H64*$C64,0)</f>
        <v>269461.4061</v>
      </c>
      <c r="K64" s="7">
        <f>if(K$6&lt;=$B64,vlookup(EDATE($D64,K$6),'Курсы'!$H$2:$L$1980,if($G64="USD",2,if($G64="EUR",3,if($G64="YEN",4,5))))*$H64*$C64,0)</f>
        <v>268889.9693</v>
      </c>
      <c r="L64" s="7">
        <f>if(L$6&lt;=$B64,vlookup(EDATE($D64,L$6),'Курсы'!$H$2:$L$1980,if($G64="USD",2,if($G64="EUR",3,if($G64="YEN",4,5))))*$H64*$C64,0)</f>
        <v>262798.9475</v>
      </c>
      <c r="M64" s="7">
        <f>if(M$6&lt;=$B64,vlookup(EDATE($D64,M$6),'Курсы'!$H$2:$L$1980,if($G64="USD",2,if($G64="EUR",3,if($G64="YEN",4,5))))*$H64*$C64,0)</f>
        <v>259788.2982</v>
      </c>
      <c r="N64" s="7">
        <f>if(N$6&lt;=$B64,vlookup(EDATE($D64,N$6),'Курсы'!$H$2:$L$1980,if($G64="USD",2,if($G64="EUR",3,if($G64="YEN",4,5))))*$H64*$C64,0)</f>
        <v>261036.3103</v>
      </c>
      <c r="O64" s="7">
        <f>if(O$6&lt;=$B64,vlookup(EDATE($D64,O$6),'Курсы'!$H$2:$L$1980,if($G64="USD",2,if($G64="EUR",3,if($G64="YEN",4,5))))*$H64*$C64,0)</f>
        <v>255939.1236</v>
      </c>
      <c r="P64" s="7">
        <f>if(P$6&lt;=$B64,vlookup(EDATE($D64,P$6),'Курсы'!$H$2:$L$1980,if($G64="USD",2,if($G64="EUR",3,if($G64="YEN",4,5))))*$H64*$C64,0)</f>
        <v>256865.4489</v>
      </c>
      <c r="Q64" s="7">
        <f>if(Q$6&lt;=$B64,vlookup(EDATE($D64,Q$6),'Курсы'!$H$2:$L$1980,if($G64="USD",2,if($G64="EUR",3,if($G64="YEN",4,5))))*$H64*$C64,0)</f>
        <v>279787.8481</v>
      </c>
      <c r="R64" s="7">
        <f>if(R$6&lt;=$B64,vlookup(EDATE($D64,R$6),'Курсы'!$H$2:$L$1980,if($G64="USD",2,if($G64="EUR",3,if($G64="YEN",4,5))))*$H64*$C64,0)</f>
        <v>303367.2706</v>
      </c>
      <c r="S64" s="7">
        <f>if(S$6&lt;=$B64,vlookup(EDATE($D64,S$6),'Курсы'!$H$2:$L$1980,if($G64="USD",2,if($G64="EUR",3,if($G64="YEN",4,5))))*$H64*$C64,0)</f>
        <v>295139.9088</v>
      </c>
      <c r="T64" s="7">
        <f>if(T$6&lt;=$B64,vlookup(EDATE($D64,T$6),'Курсы'!$H$2:$L$1980,if($G64="USD",2,if($G64="EUR",3,if($G64="YEN",4,5))))*$H64*$C64,0)</f>
        <v>284744.8502</v>
      </c>
      <c r="U64" s="7">
        <f>if(U$6&lt;=$B64,vlookup(EDATE($D64,U$6),'Курсы'!$H$2:$L$1980,if($G64="USD",2,if($G64="EUR",3,if($G64="YEN",4,5))))*$H64*$C64,0)</f>
        <v>296624.0213</v>
      </c>
      <c r="V64" s="7">
        <f>if(V$6&lt;=$B64,vlookup(EDATE($D64,V$6),'Курсы'!$H$2:$L$1980,if($G64="USD",2,if($G64="EUR",3,if($G64="YEN",4,5))))*$H64*$C64,0)</f>
        <v>321584.2623</v>
      </c>
      <c r="W64" s="7">
        <f>if(W$6&lt;=$B64,vlookup(EDATE($D64,W$6),'Курсы'!$H$2:$L$1980,if($G64="USD",2,if($G64="EUR",3,if($G64="YEN",4,5))))*$H64*$C64,0)</f>
        <v>331045.6176</v>
      </c>
      <c r="X64" s="7">
        <f>if(X$6&lt;=$B64,vlookup(EDATE($D64,X$6),'Курсы'!$H$2:$L$1980,if($G64="USD",2,if($G64="EUR",3,if($G64="YEN",4,5))))*$H64*$C64,0)</f>
        <v>338283.9399</v>
      </c>
      <c r="Y64" s="7">
        <f>if(Y$6&lt;=$B64,vlookup(EDATE($D64,Y$6),'Курсы'!$H$2:$L$1980,if($G64="USD",2,if($G64="EUR",3,if($G64="YEN",4,5))))*$H64*$C64,0)</f>
        <v>337001.6195</v>
      </c>
      <c r="Z64" s="7">
        <f>if(Z$6&lt;=$B64,vlookup(EDATE($D64,Z$6),'Курсы'!$H$2:$L$1980,if($G64="USD",2,if($G64="EUR",3,if($G64="YEN",4,5))))*$H64*$C64,0)</f>
        <v>329081.1883</v>
      </c>
      <c r="AA64" s="7">
        <f>if(AA$6&lt;=$B64,vlookup(EDATE($D64,AA$6),'Курсы'!$H$2:$L$1980,if($G64="USD",2,if($G64="EUR",3,if($G64="YEN",4,5))))*$H64*$C64,0)</f>
        <v>334942.3812</v>
      </c>
      <c r="AB64" s="7">
        <f>if(AB$6&lt;=$B64,vlookup(EDATE($D64,AB$6),'Курсы'!$H$2:$L$1980,if($G64="USD",2,if($G64="EUR",3,if($G64="YEN",4,5))))*$H64*$C64,0)</f>
        <v>329809.7795</v>
      </c>
      <c r="AC64" s="7">
        <f>if(AC$6&lt;=$B64,vlookup(EDATE($D64,AC$6),'Курсы'!$H$2:$L$1980,if($G64="USD",2,if($G64="EUR",3,if($G64="YEN",4,5))))*$H64*$C64,0)</f>
        <v>328081.4506</v>
      </c>
      <c r="AD64" s="7">
        <f>if(AD$6&lt;=$B64,vlookup(EDATE($D64,AD$6),'Курсы'!$H$2:$L$1980,if($G64="USD",2,if($G64="EUR",3,if($G64="YEN",4,5))))*$H64*$C64,0)</f>
        <v>337989.5522</v>
      </c>
      <c r="AE64" s="7">
        <f>if(AE$6&lt;=$B64,vlookup(EDATE($D64,AE$6),'Курсы'!$H$2:$L$1980,if($G64="USD",2,if($G64="EUR",3,if($G64="YEN",4,5))))*$H64*$C64,0)</f>
        <v>330193.8116</v>
      </c>
      <c r="AF64" s="7">
        <f>if(AF$6&lt;=$B64,vlookup(EDATE($D64,AF$6),'Курсы'!$H$2:$L$1980,if($G64="USD",2,if($G64="EUR",3,if($G64="YEN",4,5))))*$H64*$C64,0)</f>
        <v>327011.2517</v>
      </c>
      <c r="AG64" s="7">
        <f>if(AG$6&lt;=$B64,vlookup(EDATE($D64,AG$6),'Курсы'!$H$2:$L$1980,if($G64="USD",2,if($G64="EUR",3,if($G64="YEN",4,5))))*$H64*$C64,0)</f>
        <v>327498.9466</v>
      </c>
      <c r="AH64" s="7">
        <f>if(AH$6&lt;=$B64,vlookup(EDATE($D64,AH$6),'Курсы'!$H$2:$L$1980,if($G64="USD",2,if($G64="EUR",3,if($G64="YEN",4,5))))*$H64*$C64,0)</f>
        <v>318964.6544</v>
      </c>
      <c r="AI64" s="7">
        <f>if(AI$6&lt;=$B64,vlookup(EDATE($D64,AI$6),'Курсы'!$H$2:$L$1980,if($G64="USD",2,if($G64="EUR",3,if($G64="YEN",4,5))))*$H64*$C64,0)</f>
        <v>0</v>
      </c>
      <c r="AJ64" s="7">
        <f>if(AJ$6&lt;=$B64,vlookup(EDATE($D64,AJ$6),'Курсы'!$H$2:$L$1980,if($G64="USD",2,if($G64="EUR",3,if($G64="YEN",4,5))))*$H64*$C64,0)</f>
        <v>0</v>
      </c>
      <c r="AK64" s="7">
        <f>if(AK$6&lt;=$B64,vlookup(EDATE($D64,AK$6),'Курсы'!$H$2:$L$1980,if($G64="USD",2,if($G64="EUR",3,if($G64="YEN",4,5))))*$H64*$C64,0)</f>
        <v>0</v>
      </c>
      <c r="AL64" s="7">
        <f>if(AL$6&lt;=$B64,vlookup(EDATE($D64,AL$6),'Курсы'!$H$2:$L$1980,if($G64="USD",2,if($G64="EUR",3,if($G64="YEN",4,5))))*$H64*$C64,0)</f>
        <v>0</v>
      </c>
      <c r="AM64" s="7">
        <f>if(AM$6&lt;=$B64,vlookup(EDATE($D64,AM$6),'Курсы'!$H$2:$L$1980,if($G64="USD",2,if($G64="EUR",3,if($G64="YEN",4,5))))*$H64*$C64,0)</f>
        <v>0</v>
      </c>
      <c r="AN64" s="7">
        <f>if(AN$6&lt;=$B64,vlookup(EDATE($D64,AN$6),'Курсы'!$H$2:$L$1980,if($G64="USD",2,if($G64="EUR",3,if($G64="YEN",4,5))))*$H64*$C64,0)</f>
        <v>0</v>
      </c>
      <c r="AO64" s="7">
        <f>if(AO$6&lt;=$B64,vlookup(EDATE($D64,AO$6),'Курсы'!$H$2:$L$1980,if($G64="USD",2,if($G64="EUR",3,if($G64="YEN",4,5))))*$H64*$C64,0)</f>
        <v>0</v>
      </c>
      <c r="AP64" s="7">
        <f>if(AP$6&lt;=$B64,vlookup(EDATE($D64,AP$6),'Курсы'!$H$2:$L$1980,if($G64="USD",2,if($G64="EUR",3,if($G64="YEN",4,5))))*$H64*$C64,0)</f>
        <v>0</v>
      </c>
      <c r="AQ64" s="7">
        <f>if(AQ$6&lt;=$B64,vlookup(EDATE($D64,AQ$6),'Курсы'!$H$2:$L$1980,if($G64="USD",2,if($G64="EUR",3,if($G64="YEN",4,5))))*$H64*$C64,0)</f>
        <v>0</v>
      </c>
      <c r="AR64" s="19">
        <f>if(AR$6&lt;=$B64,vlookup(EDATE($D64,AR$6),'Курсы'!$H$2:$L$1980,if($G64="USD",2,if($G64="EUR",3,if($G64="YEN",4,5))))*$H64*$C64,0)</f>
        <v>0</v>
      </c>
      <c r="AS64" s="7">
        <f t="shared" si="2"/>
        <v>7850462.824</v>
      </c>
    </row>
    <row r="65" ht="15.75" customHeight="1">
      <c r="A65" s="15">
        <v>146.0</v>
      </c>
      <c r="B65" s="16">
        <v>19.0</v>
      </c>
      <c r="C65" s="16">
        <v>0.0159237288131144</v>
      </c>
      <c r="D65" s="17">
        <v>43628.0</v>
      </c>
      <c r="E65" s="17">
        <f t="shared" si="1"/>
        <v>44208</v>
      </c>
      <c r="F65" s="16" t="s">
        <v>19</v>
      </c>
      <c r="G65" s="16" t="s">
        <v>7</v>
      </c>
      <c r="H65" s="18">
        <v>1750000.0</v>
      </c>
      <c r="I65" s="7">
        <f>if(I$6&lt;=$B65,vlookup(EDATE($D65,I$6),'Курсы'!$H$2:$L$1980,if($G65="USD",2,if($G65="EUR",3,if($G65="YEN",4,5))))*$H65*$C65,0)</f>
        <v>27866.52542</v>
      </c>
      <c r="J65" s="7">
        <f>if(J$6&lt;=$B65,vlookup(EDATE($D65,J$6),'Курсы'!$H$2:$L$1980,if($G65="USD",2,if($G65="EUR",3,if($G65="YEN",4,5))))*$H65*$C65,0)</f>
        <v>27866.52542</v>
      </c>
      <c r="K65" s="7">
        <f>if(K$6&lt;=$B65,vlookup(EDATE($D65,K$6),'Курсы'!$H$2:$L$1980,if($G65="USD",2,if($G65="EUR",3,if($G65="YEN",4,5))))*$H65*$C65,0)</f>
        <v>27866.52542</v>
      </c>
      <c r="L65" s="7">
        <f>if(L$6&lt;=$B65,vlookup(EDATE($D65,L$6),'Курсы'!$H$2:$L$1980,if($G65="USD",2,if($G65="EUR",3,if($G65="YEN",4,5))))*$H65*$C65,0)</f>
        <v>27866.52542</v>
      </c>
      <c r="M65" s="7">
        <f>if(M$6&lt;=$B65,vlookup(EDATE($D65,M$6),'Курсы'!$H$2:$L$1980,if($G65="USD",2,if($G65="EUR",3,if($G65="YEN",4,5))))*$H65*$C65,0)</f>
        <v>27866.52542</v>
      </c>
      <c r="N65" s="7">
        <f>if(N$6&lt;=$B65,vlookup(EDATE($D65,N$6),'Курсы'!$H$2:$L$1980,if($G65="USD",2,if($G65="EUR",3,if($G65="YEN",4,5))))*$H65*$C65,0)</f>
        <v>27866.52542</v>
      </c>
      <c r="O65" s="7">
        <f>if(O$6&lt;=$B65,vlookup(EDATE($D65,O$6),'Курсы'!$H$2:$L$1980,if($G65="USD",2,if($G65="EUR",3,if($G65="YEN",4,5))))*$H65*$C65,0)</f>
        <v>27866.52542</v>
      </c>
      <c r="P65" s="7">
        <f>if(P$6&lt;=$B65,vlookup(EDATE($D65,P$6),'Курсы'!$H$2:$L$1980,if($G65="USD",2,if($G65="EUR",3,if($G65="YEN",4,5))))*$H65*$C65,0)</f>
        <v>27866.52542</v>
      </c>
      <c r="Q65" s="7">
        <f>if(Q$6&lt;=$B65,vlookup(EDATE($D65,Q$6),'Курсы'!$H$2:$L$1980,if($G65="USD",2,if($G65="EUR",3,if($G65="YEN",4,5))))*$H65*$C65,0)</f>
        <v>27866.52542</v>
      </c>
      <c r="R65" s="7">
        <f>if(R$6&lt;=$B65,vlookup(EDATE($D65,R$6),'Курсы'!$H$2:$L$1980,if($G65="USD",2,if($G65="EUR",3,if($G65="YEN",4,5))))*$H65*$C65,0)</f>
        <v>27866.52542</v>
      </c>
      <c r="S65" s="7">
        <f>if(S$6&lt;=$B65,vlookup(EDATE($D65,S$6),'Курсы'!$H$2:$L$1980,if($G65="USD",2,if($G65="EUR",3,if($G65="YEN",4,5))))*$H65*$C65,0)</f>
        <v>27866.52542</v>
      </c>
      <c r="T65" s="7">
        <f>if(T$6&lt;=$B65,vlookup(EDATE($D65,T$6),'Курсы'!$H$2:$L$1980,if($G65="USD",2,if($G65="EUR",3,if($G65="YEN",4,5))))*$H65*$C65,0)</f>
        <v>27866.52542</v>
      </c>
      <c r="U65" s="7">
        <f>if(U$6&lt;=$B65,vlookup(EDATE($D65,U$6),'Курсы'!$H$2:$L$1980,if($G65="USD",2,if($G65="EUR",3,if($G65="YEN",4,5))))*$H65*$C65,0)</f>
        <v>27866.52542</v>
      </c>
      <c r="V65" s="7">
        <f>if(V$6&lt;=$B65,vlookup(EDATE($D65,V$6),'Курсы'!$H$2:$L$1980,if($G65="USD",2,if($G65="EUR",3,if($G65="YEN",4,5))))*$H65*$C65,0)</f>
        <v>27866.52542</v>
      </c>
      <c r="W65" s="7">
        <f>if(W$6&lt;=$B65,vlookup(EDATE($D65,W$6),'Курсы'!$H$2:$L$1980,if($G65="USD",2,if($G65="EUR",3,if($G65="YEN",4,5))))*$H65*$C65,0)</f>
        <v>27866.52542</v>
      </c>
      <c r="X65" s="7">
        <f>if(X$6&lt;=$B65,vlookup(EDATE($D65,X$6),'Курсы'!$H$2:$L$1980,if($G65="USD",2,if($G65="EUR",3,if($G65="YEN",4,5))))*$H65*$C65,0)</f>
        <v>27866.52542</v>
      </c>
      <c r="Y65" s="7">
        <f>if(Y$6&lt;=$B65,vlookup(EDATE($D65,Y$6),'Курсы'!$H$2:$L$1980,if($G65="USD",2,if($G65="EUR",3,if($G65="YEN",4,5))))*$H65*$C65,0)</f>
        <v>27866.52542</v>
      </c>
      <c r="Z65" s="7">
        <f>if(Z$6&lt;=$B65,vlookup(EDATE($D65,Z$6),'Курсы'!$H$2:$L$1980,if($G65="USD",2,if($G65="EUR",3,if($G65="YEN",4,5))))*$H65*$C65,0)</f>
        <v>27866.52542</v>
      </c>
      <c r="AA65" s="7">
        <f>if(AA$6&lt;=$B65,vlookup(EDATE($D65,AA$6),'Курсы'!$H$2:$L$1980,if($G65="USD",2,if($G65="EUR",3,if($G65="YEN",4,5))))*$H65*$C65,0)</f>
        <v>27866.52542</v>
      </c>
      <c r="AB65" s="7">
        <f>if(AB$6&lt;=$B65,vlookup(EDATE($D65,AB$6),'Курсы'!$H$2:$L$1980,if($G65="USD",2,if($G65="EUR",3,if($G65="YEN",4,5))))*$H65*$C65,0)</f>
        <v>0</v>
      </c>
      <c r="AC65" s="7">
        <f>if(AC$6&lt;=$B65,vlookup(EDATE($D65,AC$6),'Курсы'!$H$2:$L$1980,if($G65="USD",2,if($G65="EUR",3,if($G65="YEN",4,5))))*$H65*$C65,0)</f>
        <v>0</v>
      </c>
      <c r="AD65" s="7">
        <f>if(AD$6&lt;=$B65,vlookup(EDATE($D65,AD$6),'Курсы'!$H$2:$L$1980,if($G65="USD",2,if($G65="EUR",3,if($G65="YEN",4,5))))*$H65*$C65,0)</f>
        <v>0</v>
      </c>
      <c r="AE65" s="7">
        <f>if(AE$6&lt;=$B65,vlookup(EDATE($D65,AE$6),'Курсы'!$H$2:$L$1980,if($G65="USD",2,if($G65="EUR",3,if($G65="YEN",4,5))))*$H65*$C65,0)</f>
        <v>0</v>
      </c>
      <c r="AF65" s="7">
        <f>if(AF$6&lt;=$B65,vlookup(EDATE($D65,AF$6),'Курсы'!$H$2:$L$1980,if($G65="USD",2,if($G65="EUR",3,if($G65="YEN",4,5))))*$H65*$C65,0)</f>
        <v>0</v>
      </c>
      <c r="AG65" s="7">
        <f>if(AG$6&lt;=$B65,vlookup(EDATE($D65,AG$6),'Курсы'!$H$2:$L$1980,if($G65="USD",2,if($G65="EUR",3,if($G65="YEN",4,5))))*$H65*$C65,0)</f>
        <v>0</v>
      </c>
      <c r="AH65" s="7">
        <f>if(AH$6&lt;=$B65,vlookup(EDATE($D65,AH$6),'Курсы'!$H$2:$L$1980,if($G65="USD",2,if($G65="EUR",3,if($G65="YEN",4,5))))*$H65*$C65,0)</f>
        <v>0</v>
      </c>
      <c r="AI65" s="7">
        <f>if(AI$6&lt;=$B65,vlookup(EDATE($D65,AI$6),'Курсы'!$H$2:$L$1980,if($G65="USD",2,if($G65="EUR",3,if($G65="YEN",4,5))))*$H65*$C65,0)</f>
        <v>0</v>
      </c>
      <c r="AJ65" s="7">
        <f>if(AJ$6&lt;=$B65,vlookup(EDATE($D65,AJ$6),'Курсы'!$H$2:$L$1980,if($G65="USD",2,if($G65="EUR",3,if($G65="YEN",4,5))))*$H65*$C65,0)</f>
        <v>0</v>
      </c>
      <c r="AK65" s="7">
        <f>if(AK$6&lt;=$B65,vlookup(EDATE($D65,AK$6),'Курсы'!$H$2:$L$1980,if($G65="USD",2,if($G65="EUR",3,if($G65="YEN",4,5))))*$H65*$C65,0)</f>
        <v>0</v>
      </c>
      <c r="AL65" s="7">
        <f>if(AL$6&lt;=$B65,vlookup(EDATE($D65,AL$6),'Курсы'!$H$2:$L$1980,if($G65="USD",2,if($G65="EUR",3,if($G65="YEN",4,5))))*$H65*$C65,0)</f>
        <v>0</v>
      </c>
      <c r="AM65" s="7">
        <f>if(AM$6&lt;=$B65,vlookup(EDATE($D65,AM$6),'Курсы'!$H$2:$L$1980,if($G65="USD",2,if($G65="EUR",3,if($G65="YEN",4,5))))*$H65*$C65,0)</f>
        <v>0</v>
      </c>
      <c r="AN65" s="7">
        <f>if(AN$6&lt;=$B65,vlookup(EDATE($D65,AN$6),'Курсы'!$H$2:$L$1980,if($G65="USD",2,if($G65="EUR",3,if($G65="YEN",4,5))))*$H65*$C65,0)</f>
        <v>0</v>
      </c>
      <c r="AO65" s="7">
        <f>if(AO$6&lt;=$B65,vlookup(EDATE($D65,AO$6),'Курсы'!$H$2:$L$1980,if($G65="USD",2,if($G65="EUR",3,if($G65="YEN",4,5))))*$H65*$C65,0)</f>
        <v>0</v>
      </c>
      <c r="AP65" s="7">
        <f>if(AP$6&lt;=$B65,vlookup(EDATE($D65,AP$6),'Курсы'!$H$2:$L$1980,if($G65="USD",2,if($G65="EUR",3,if($G65="YEN",4,5))))*$H65*$C65,0)</f>
        <v>0</v>
      </c>
      <c r="AQ65" s="7">
        <f>if(AQ$6&lt;=$B65,vlookup(EDATE($D65,AQ$6),'Курсы'!$H$2:$L$1980,if($G65="USD",2,if($G65="EUR",3,if($G65="YEN",4,5))))*$H65*$C65,0)</f>
        <v>0</v>
      </c>
      <c r="AR65" s="19">
        <f>if(AR$6&lt;=$B65,vlookup(EDATE($D65,AR$6),'Курсы'!$H$2:$L$1980,if($G65="USD",2,if($G65="EUR",3,if($G65="YEN",4,5))))*$H65*$C65,0)</f>
        <v>0</v>
      </c>
      <c r="AS65" s="7">
        <f t="shared" si="2"/>
        <v>529463.983</v>
      </c>
    </row>
    <row r="66" ht="15.75" customHeight="1">
      <c r="A66" s="15">
        <v>328.0</v>
      </c>
      <c r="B66" s="16">
        <v>34.0</v>
      </c>
      <c r="C66" s="16">
        <v>0.0429066103210177</v>
      </c>
      <c r="D66" s="17">
        <v>43628.0</v>
      </c>
      <c r="E66" s="17">
        <f t="shared" si="1"/>
        <v>44663</v>
      </c>
      <c r="F66" s="16" t="s">
        <v>21</v>
      </c>
      <c r="G66" s="16" t="s">
        <v>5</v>
      </c>
      <c r="H66" s="18">
        <v>100000.0</v>
      </c>
      <c r="I66" s="7">
        <f>if(I$6&lt;=$B66,vlookup(EDATE($D66,I$6),'Курсы'!$H$2:$L$1980,if($G66="USD",2,if($G66="EUR",3,if($G66="YEN",4,5))))*$H66*$C66,0)</f>
        <v>304668.2551</v>
      </c>
      <c r="J66" s="7">
        <f>if(J$6&lt;=$B66,vlookup(EDATE($D66,J$6),'Курсы'!$H$2:$L$1980,if($G66="USD",2,if($G66="EUR",3,if($G66="YEN",4,5))))*$H66*$C66,0)</f>
        <v>313302.3523</v>
      </c>
      <c r="K66" s="7">
        <f>if(K$6&lt;=$B66,vlookup(EDATE($D66,K$6),'Курсы'!$H$2:$L$1980,if($G66="USD",2,if($G66="EUR",3,if($G66="YEN",4,5))))*$H66*$C66,0)</f>
        <v>309888.7024</v>
      </c>
      <c r="L66" s="7">
        <f>if(L$6&lt;=$B66,vlookup(EDATE($D66,L$6),'Курсы'!$H$2:$L$1980,if($G66="USD",2,if($G66="EUR",3,if($G66="YEN",4,5))))*$H66*$C66,0)</f>
        <v>303476.7385</v>
      </c>
      <c r="M66" s="7">
        <f>if(M$6&lt;=$B66,vlookup(EDATE($D66,M$6),'Курсы'!$H$2:$L$1980,if($G66="USD",2,if($G66="EUR",3,if($G66="YEN",4,5))))*$H66*$C66,0)</f>
        <v>302388.1978</v>
      </c>
      <c r="N66" s="7">
        <f>if(N$6&lt;=$B66,vlookup(EDATE($D66,N$6),'Курсы'!$H$2:$L$1980,if($G66="USD",2,if($G66="EUR",3,if($G66="YEN",4,5))))*$H66*$C66,0)</f>
        <v>302301.9555</v>
      </c>
      <c r="O66" s="7">
        <f>if(O$6&lt;=$B66,vlookup(EDATE($D66,O$6),'Курсы'!$H$2:$L$1980,if($G66="USD",2,if($G66="EUR",3,if($G66="YEN",4,5))))*$H66*$C66,0)</f>
        <v>291958.0299</v>
      </c>
      <c r="P66" s="7">
        <f>if(P$6&lt;=$B66,vlookup(EDATE($D66,P$6),'Курсы'!$H$2:$L$1980,if($G66="USD",2,if($G66="EUR",3,if($G66="YEN",4,5))))*$H66*$C66,0)</f>
        <v>299352.5552</v>
      </c>
      <c r="Q66" s="7">
        <f>if(Q$6&lt;=$B66,vlookup(EDATE($D66,Q$6),'Курсы'!$H$2:$L$1980,if($G66="USD",2,if($G66="EUR",3,if($G66="YEN",4,5))))*$H66*$C66,0)</f>
        <v>347632.3603</v>
      </c>
      <c r="R66" s="7">
        <f>if(R$6&lt;=$B66,vlookup(EDATE($D66,R$6),'Курсы'!$H$2:$L$1980,if($G66="USD",2,if($G66="EUR",3,if($G66="YEN",4,5))))*$H66*$C66,0)</f>
        <v>346409.951</v>
      </c>
      <c r="S66" s="7">
        <f>if(S$6&lt;=$B66,vlookup(EDATE($D66,S$6),'Курсы'!$H$2:$L$1980,if($G66="USD",2,if($G66="EUR",3,if($G66="YEN",4,5))))*$H66*$C66,0)</f>
        <v>343269.6161</v>
      </c>
      <c r="T66" s="7">
        <f>if(T$6&lt;=$B66,vlookup(EDATE($D66,T$6),'Курсы'!$H$2:$L$1980,if($G66="USD",2,if($G66="EUR",3,if($G66="YEN",4,5))))*$H66*$C66,0)</f>
        <v>336913.4309</v>
      </c>
      <c r="U66" s="7">
        <f>if(U$6&lt;=$B66,vlookup(EDATE($D66,U$6),'Курсы'!$H$2:$L$1980,if($G66="USD",2,if($G66="EUR",3,if($G66="YEN",4,5))))*$H66*$C66,0)</f>
        <v>344406.6413</v>
      </c>
      <c r="V66" s="7">
        <f>if(V$6&lt;=$B66,vlookup(EDATE($D66,V$6),'Курсы'!$H$2:$L$1980,if($G66="USD",2,if($G66="EUR",3,if($G66="YEN",4,5))))*$H66*$C66,0)</f>
        <v>368673.3329</v>
      </c>
      <c r="W66" s="7">
        <f>if(W$6&lt;=$B66,vlookup(EDATE($D66,W$6),'Курсы'!$H$2:$L$1980,if($G66="USD",2,if($G66="EUR",3,if($G66="YEN",4,5))))*$H66*$C66,0)</f>
        <v>380482.0902</v>
      </c>
      <c r="X66" s="7">
        <f>if(X$6&lt;=$B66,vlookup(EDATE($D66,X$6),'Курсы'!$H$2:$L$1980,if($G66="USD",2,if($G66="EUR",3,if($G66="YEN",4,5))))*$H66*$C66,0)</f>
        <v>389232.8934</v>
      </c>
      <c r="Y66" s="7">
        <f>if(Y$6&lt;=$B66,vlookup(EDATE($D66,Y$6),'Курсы'!$H$2:$L$1980,if($G66="USD",2,if($G66="EUR",3,if($G66="YEN",4,5))))*$H66*$C66,0)</f>
        <v>386360.2958</v>
      </c>
      <c r="Z66" s="7">
        <f>if(Z$6&lt;=$B66,vlookup(EDATE($D66,Z$6),'Курсы'!$H$2:$L$1980,if($G66="USD",2,if($G66="EUR",3,if($G66="YEN",4,5))))*$H66*$C66,0)</f>
        <v>380900.8587</v>
      </c>
      <c r="AA66" s="7">
        <f>if(AA$6&lt;=$B66,vlookup(EDATE($D66,AA$6),'Курсы'!$H$2:$L$1980,if($G66="USD",2,if($G66="EUR",3,if($G66="YEN",4,5))))*$H66*$C66,0)</f>
        <v>389644.7968</v>
      </c>
      <c r="AB66" s="7">
        <f>if(AB$6&lt;=$B66,vlookup(EDATE($D66,AB$6),'Курсы'!$H$2:$L$1980,if($G66="USD",2,if($G66="EUR",3,if($G66="YEN",4,5))))*$H66*$C66,0)</f>
        <v>383751.5739</v>
      </c>
      <c r="AC66" s="7">
        <f>if(AC$6&lt;=$B66,vlookup(EDATE($D66,AC$6),'Курсы'!$H$2:$L$1980,if($G66="USD",2,if($G66="EUR",3,if($G66="YEN",4,5))))*$H66*$C66,0)</f>
        <v>376541.9762</v>
      </c>
      <c r="AD66" s="7">
        <f>if(AD$6&lt;=$B66,vlookup(EDATE($D66,AD$6),'Курсы'!$H$2:$L$1980,if($G66="USD",2,if($G66="EUR",3,if($G66="YEN",4,5))))*$H66*$C66,0)</f>
        <v>393800.7311</v>
      </c>
      <c r="AE66" s="7">
        <f>if(AE$6&lt;=$B66,vlookup(EDATE($D66,AE$6),'Курсы'!$H$2:$L$1980,if($G66="USD",2,if($G66="EUR",3,if($G66="YEN",4,5))))*$H66*$C66,0)</f>
        <v>386176.6555</v>
      </c>
      <c r="AF66" s="7">
        <f>if(AF$6&lt;=$B66,vlookup(EDATE($D66,AF$6),'Курсы'!$H$2:$L$1980,if($G66="USD",2,if($G66="EUR",3,if($G66="YEN",4,5))))*$H66*$C66,0)</f>
        <v>374692.2722</v>
      </c>
      <c r="AG66" s="7">
        <f>if(AG$6&lt;=$B66,vlookup(EDATE($D66,AG$6),'Курсы'!$H$2:$L$1980,if($G66="USD",2,if($G66="EUR",3,if($G66="YEN",4,5))))*$H66*$C66,0)</f>
        <v>378177.5762</v>
      </c>
      <c r="AH66" s="7">
        <f>if(AH$6&lt;=$B66,vlookup(EDATE($D66,AH$6),'Курсы'!$H$2:$L$1980,if($G66="USD",2,if($G66="EUR",3,if($G66="YEN",4,5))))*$H66*$C66,0)</f>
        <v>371681.5154</v>
      </c>
      <c r="AI66" s="7">
        <f>if(AI$6&lt;=$B66,vlookup(EDATE($D66,AI$6),'Курсы'!$H$2:$L$1980,if($G66="USD",2,if($G66="EUR",3,if($G66="YEN",4,5))))*$H66*$C66,0)</f>
        <v>367144.036</v>
      </c>
      <c r="AJ66" s="7">
        <f>if(AJ$6&lt;=$B66,vlookup(EDATE($D66,AJ$6),'Курсы'!$H$2:$L$1980,if($G66="USD",2,if($G66="EUR",3,if($G66="YEN",4,5))))*$H66*$C66,0)</f>
        <v>367820.1262</v>
      </c>
      <c r="AK66" s="7">
        <f>if(AK$6&lt;=$B66,vlookup(EDATE($D66,AK$6),'Курсы'!$H$2:$L$1980,if($G66="USD",2,if($G66="EUR",3,if($G66="YEN",4,5))))*$H66*$C66,0)</f>
        <v>368497.9137</v>
      </c>
      <c r="AL66" s="7">
        <f>if(AL$6&lt;=$B66,vlookup(EDATE($D66,AL$6),'Курсы'!$H$2:$L$1980,if($G66="USD",2,if($G66="EUR",3,if($G66="YEN",4,5))))*$H66*$C66,0)</f>
        <v>369134.8327</v>
      </c>
      <c r="AM66" s="7">
        <f>if(AM$6&lt;=$B66,vlookup(EDATE($D66,AM$6),'Курсы'!$H$2:$L$1980,if($G66="USD",2,if($G66="EUR",3,if($G66="YEN",4,5))))*$H66*$C66,0)</f>
        <v>369774.4561</v>
      </c>
      <c r="AN66" s="7">
        <f>if(AN$6&lt;=$B66,vlookup(EDATE($D66,AN$6),'Курсы'!$H$2:$L$1980,if($G66="USD",2,if($G66="EUR",3,if($G66="YEN",4,5))))*$H66*$C66,0)</f>
        <v>370396.2859</v>
      </c>
      <c r="AO66" s="7">
        <f>if(AO$6&lt;=$B66,vlookup(EDATE($D66,AO$6),'Курсы'!$H$2:$L$1980,if($G66="USD",2,if($G66="EUR",3,if($G66="YEN",4,5))))*$H66*$C66,0)</f>
        <v>370943.4475</v>
      </c>
      <c r="AP66" s="7">
        <f>if(AP$6&lt;=$B66,vlookup(EDATE($D66,AP$6),'Курсы'!$H$2:$L$1980,if($G66="USD",2,if($G66="EUR",3,if($G66="YEN",4,5))))*$H66*$C66,0)</f>
        <v>371534.0099</v>
      </c>
      <c r="AQ66" s="7">
        <f>if(AQ$6&lt;=$B66,vlookup(EDATE($D66,AQ$6),'Курсы'!$H$2:$L$1980,if($G66="USD",2,if($G66="EUR",3,if($G66="YEN",4,5))))*$H66*$C66,0)</f>
        <v>0</v>
      </c>
      <c r="AR66" s="19">
        <f>if(AR$6&lt;=$B66,vlookup(EDATE($D66,AR$6),'Курсы'!$H$2:$L$1980,if($G66="USD",2,if($G66="EUR",3,if($G66="YEN",4,5))))*$H66*$C66,0)</f>
        <v>0</v>
      </c>
      <c r="AS66" s="7">
        <f t="shared" si="2"/>
        <v>12061330.46</v>
      </c>
    </row>
    <row r="67" ht="15.75" customHeight="1">
      <c r="A67" s="15">
        <v>92.0</v>
      </c>
      <c r="B67" s="16">
        <v>14.0</v>
      </c>
      <c r="C67" s="16">
        <v>0.0489030309417024</v>
      </c>
      <c r="D67" s="17">
        <v>43629.0</v>
      </c>
      <c r="E67" s="17">
        <f t="shared" si="1"/>
        <v>44056</v>
      </c>
      <c r="F67" s="16" t="s">
        <v>21</v>
      </c>
      <c r="G67" s="16" t="s">
        <v>5</v>
      </c>
      <c r="H67" s="18">
        <v>250000.0</v>
      </c>
      <c r="I67" s="7">
        <f>if(I$6&lt;=$B67,vlookup(EDATE($D67,I$6),'Курсы'!$H$2:$L$1980,if($G67="USD",2,if($G67="EUR",3,if($G67="YEN",4,5))))*$H67*$C67,0)</f>
        <v>868168.1729</v>
      </c>
      <c r="J67" s="7">
        <f>if(J$6&lt;=$B67,vlookup(EDATE($D67,J$6),'Курсы'!$H$2:$L$1980,if($G67="USD",2,if($G67="EUR",3,if($G67="YEN",4,5))))*$H67*$C67,0)</f>
        <v>893985.3055</v>
      </c>
      <c r="K67" s="7">
        <f>if(K$6&lt;=$B67,vlookup(EDATE($D67,K$6),'Курсы'!$H$2:$L$1980,if($G67="USD",2,if($G67="EUR",3,if($G67="YEN",4,5))))*$H67*$C67,0)</f>
        <v>878143.1686</v>
      </c>
      <c r="L67" s="7">
        <f>if(L$6&lt;=$B67,vlookup(EDATE($D67,L$6),'Курсы'!$H$2:$L$1980,if($G67="USD",2,if($G67="EUR",3,if($G67="YEN",4,5))))*$H67*$C67,0)</f>
        <v>864722.9543</v>
      </c>
      <c r="M67" s="7">
        <f>if(M$6&lt;=$B67,vlookup(EDATE($D67,M$6),'Курсы'!$H$2:$L$1980,if($G67="USD",2,if($G67="EUR",3,if($G67="YEN",4,5))))*$H67*$C67,0)</f>
        <v>860980.6499</v>
      </c>
      <c r="N67" s="7">
        <f>if(N$6&lt;=$B67,vlookup(EDATE($D67,N$6),'Курсы'!$H$2:$L$1980,if($G67="USD",2,if($G67="EUR",3,if($G67="YEN",4,5))))*$H67*$C67,0)</f>
        <v>861024.6626</v>
      </c>
      <c r="O67" s="7">
        <f>if(O$6&lt;=$B67,vlookup(EDATE($D67,O$6),'Курсы'!$H$2:$L$1980,if($G67="USD",2,if($G67="EUR",3,if($G67="YEN",4,5))))*$H67*$C67,0)</f>
        <v>831901.6851</v>
      </c>
      <c r="P67" s="7">
        <f>if(P$6&lt;=$B67,vlookup(EDATE($D67,P$6),'Курсы'!$H$2:$L$1980,if($G67="USD",2,if($G67="EUR",3,if($G67="YEN",4,5))))*$H67*$C67,0)</f>
        <v>840940.1878</v>
      </c>
      <c r="Q67" s="7">
        <f>if(Q$6&lt;=$B67,vlookup(EDATE($D67,Q$6),'Курсы'!$H$2:$L$1980,if($G67="USD",2,if($G67="EUR",3,if($G67="YEN",4,5))))*$H67*$C67,0)</f>
        <v>1022787.331</v>
      </c>
      <c r="R67" s="7">
        <f>if(R$6&lt;=$B67,vlookup(EDATE($D67,R$6),'Курсы'!$H$2:$L$1980,if($G67="USD",2,if($G67="EUR",3,if($G67="YEN",4,5))))*$H67*$C67,0)</f>
        <v>987056.3314</v>
      </c>
      <c r="S67" s="7">
        <f>if(S$6&lt;=$B67,vlookup(EDATE($D67,S$6),'Курсы'!$H$2:$L$1980,if($G67="USD",2,if($G67="EUR",3,if($G67="YEN",4,5))))*$H67*$C67,0)</f>
        <v>971206.859</v>
      </c>
      <c r="T67" s="7">
        <f>if(T$6&lt;=$B67,vlookup(EDATE($D67,T$6),'Курсы'!$H$2:$L$1980,if($G67="USD",2,if($G67="EUR",3,if($G67="YEN",4,5))))*$H67*$C67,0)</f>
        <v>959997.0618</v>
      </c>
      <c r="U67" s="7">
        <f>if(U$6&lt;=$B67,vlookup(EDATE($D67,U$6),'Курсы'!$H$2:$L$1980,if($G67="USD",2,if($G67="EUR",3,if($G67="YEN",4,5))))*$H67*$C67,0)</f>
        <v>981348.1251</v>
      </c>
      <c r="V67" s="7">
        <f>if(V$6&lt;=$B67,vlookup(EDATE($D67,V$6),'Курсы'!$H$2:$L$1980,if($G67="USD",2,if($G67="EUR",3,if($G67="YEN",4,5))))*$H67*$C67,0)</f>
        <v>1050877.232</v>
      </c>
      <c r="W67" s="7">
        <f>if(W$6&lt;=$B67,vlookup(EDATE($D67,W$6),'Курсы'!$H$2:$L$1980,if($G67="USD",2,if($G67="EUR",3,if($G67="YEN",4,5))))*$H67*$C67,0)</f>
        <v>0</v>
      </c>
      <c r="X67" s="7">
        <f>if(X$6&lt;=$B67,vlookup(EDATE($D67,X$6),'Курсы'!$H$2:$L$1980,if($G67="USD",2,if($G67="EUR",3,if($G67="YEN",4,5))))*$H67*$C67,0)</f>
        <v>0</v>
      </c>
      <c r="Y67" s="7">
        <f>if(Y$6&lt;=$B67,vlookup(EDATE($D67,Y$6),'Курсы'!$H$2:$L$1980,if($G67="USD",2,if($G67="EUR",3,if($G67="YEN",4,5))))*$H67*$C67,0)</f>
        <v>0</v>
      </c>
      <c r="Z67" s="7">
        <f>if(Z$6&lt;=$B67,vlookup(EDATE($D67,Z$6),'Курсы'!$H$2:$L$1980,if($G67="USD",2,if($G67="EUR",3,if($G67="YEN",4,5))))*$H67*$C67,0)</f>
        <v>0</v>
      </c>
      <c r="AA67" s="7">
        <f>if(AA$6&lt;=$B67,vlookup(EDATE($D67,AA$6),'Курсы'!$H$2:$L$1980,if($G67="USD",2,if($G67="EUR",3,if($G67="YEN",4,5))))*$H67*$C67,0)</f>
        <v>0</v>
      </c>
      <c r="AB67" s="7">
        <f>if(AB$6&lt;=$B67,vlookup(EDATE($D67,AB$6),'Курсы'!$H$2:$L$1980,if($G67="USD",2,if($G67="EUR",3,if($G67="YEN",4,5))))*$H67*$C67,0)</f>
        <v>0</v>
      </c>
      <c r="AC67" s="7">
        <f>if(AC$6&lt;=$B67,vlookup(EDATE($D67,AC$6),'Курсы'!$H$2:$L$1980,if($G67="USD",2,if($G67="EUR",3,if($G67="YEN",4,5))))*$H67*$C67,0)</f>
        <v>0</v>
      </c>
      <c r="AD67" s="7">
        <f>if(AD$6&lt;=$B67,vlookup(EDATE($D67,AD$6),'Курсы'!$H$2:$L$1980,if($G67="USD",2,if($G67="EUR",3,if($G67="YEN",4,5))))*$H67*$C67,0)</f>
        <v>0</v>
      </c>
      <c r="AE67" s="7">
        <f>if(AE$6&lt;=$B67,vlookup(EDATE($D67,AE$6),'Курсы'!$H$2:$L$1980,if($G67="USD",2,if($G67="EUR",3,if($G67="YEN",4,5))))*$H67*$C67,0)</f>
        <v>0</v>
      </c>
      <c r="AF67" s="7">
        <f>if(AF$6&lt;=$B67,vlookup(EDATE($D67,AF$6),'Курсы'!$H$2:$L$1980,if($G67="USD",2,if($G67="EUR",3,if($G67="YEN",4,5))))*$H67*$C67,0)</f>
        <v>0</v>
      </c>
      <c r="AG67" s="7">
        <f>if(AG$6&lt;=$B67,vlookup(EDATE($D67,AG$6),'Курсы'!$H$2:$L$1980,if($G67="USD",2,if($G67="EUR",3,if($G67="YEN",4,5))))*$H67*$C67,0)</f>
        <v>0</v>
      </c>
      <c r="AH67" s="7">
        <f>if(AH$6&lt;=$B67,vlookup(EDATE($D67,AH$6),'Курсы'!$H$2:$L$1980,if($G67="USD",2,if($G67="EUR",3,if($G67="YEN",4,5))))*$H67*$C67,0)</f>
        <v>0</v>
      </c>
      <c r="AI67" s="7">
        <f>if(AI$6&lt;=$B67,vlookup(EDATE($D67,AI$6),'Курсы'!$H$2:$L$1980,if($G67="USD",2,if($G67="EUR",3,if($G67="YEN",4,5))))*$H67*$C67,0)</f>
        <v>0</v>
      </c>
      <c r="AJ67" s="7">
        <f>if(AJ$6&lt;=$B67,vlookup(EDATE($D67,AJ$6),'Курсы'!$H$2:$L$1980,if($G67="USD",2,if($G67="EUR",3,if($G67="YEN",4,5))))*$H67*$C67,0)</f>
        <v>0</v>
      </c>
      <c r="AK67" s="7">
        <f>if(AK$6&lt;=$B67,vlookup(EDATE($D67,AK$6),'Курсы'!$H$2:$L$1980,if($G67="USD",2,if($G67="EUR",3,if($G67="YEN",4,5))))*$H67*$C67,0)</f>
        <v>0</v>
      </c>
      <c r="AL67" s="7">
        <f>if(AL$6&lt;=$B67,vlookup(EDATE($D67,AL$6),'Курсы'!$H$2:$L$1980,if($G67="USD",2,if($G67="EUR",3,if($G67="YEN",4,5))))*$H67*$C67,0)</f>
        <v>0</v>
      </c>
      <c r="AM67" s="7">
        <f>if(AM$6&lt;=$B67,vlookup(EDATE($D67,AM$6),'Курсы'!$H$2:$L$1980,if($G67="USD",2,if($G67="EUR",3,if($G67="YEN",4,5))))*$H67*$C67,0)</f>
        <v>0</v>
      </c>
      <c r="AN67" s="7">
        <f>if(AN$6&lt;=$B67,vlookup(EDATE($D67,AN$6),'Курсы'!$H$2:$L$1980,if($G67="USD",2,if($G67="EUR",3,if($G67="YEN",4,5))))*$H67*$C67,0)</f>
        <v>0</v>
      </c>
      <c r="AO67" s="7">
        <f>if(AO$6&lt;=$B67,vlookup(EDATE($D67,AO$6),'Курсы'!$H$2:$L$1980,if($G67="USD",2,if($G67="EUR",3,if($G67="YEN",4,5))))*$H67*$C67,0)</f>
        <v>0</v>
      </c>
      <c r="AP67" s="7">
        <f>if(AP$6&lt;=$B67,vlookup(EDATE($D67,AP$6),'Курсы'!$H$2:$L$1980,if($G67="USD",2,if($G67="EUR",3,if($G67="YEN",4,5))))*$H67*$C67,0)</f>
        <v>0</v>
      </c>
      <c r="AQ67" s="7">
        <f>if(AQ$6&lt;=$B67,vlookup(EDATE($D67,AQ$6),'Курсы'!$H$2:$L$1980,if($G67="USD",2,if($G67="EUR",3,if($G67="YEN",4,5))))*$H67*$C67,0)</f>
        <v>0</v>
      </c>
      <c r="AR67" s="19">
        <f>if(AR$6&lt;=$B67,vlookup(EDATE($D67,AR$6),'Курсы'!$H$2:$L$1980,if($G67="USD",2,if($G67="EUR",3,if($G67="YEN",4,5))))*$H67*$C67,0)</f>
        <v>0</v>
      </c>
      <c r="AS67" s="7">
        <f t="shared" si="2"/>
        <v>12873139.73</v>
      </c>
    </row>
    <row r="68" ht="15.75" customHeight="1">
      <c r="A68" s="15">
        <v>337.0</v>
      </c>
      <c r="B68" s="16">
        <v>34.0</v>
      </c>
      <c r="C68" s="16">
        <v>0.00621526591240439</v>
      </c>
      <c r="D68" s="17">
        <v>43633.0</v>
      </c>
      <c r="E68" s="17">
        <f t="shared" si="1"/>
        <v>44668</v>
      </c>
      <c r="F68" s="16" t="s">
        <v>19</v>
      </c>
      <c r="G68" s="16" t="s">
        <v>5</v>
      </c>
      <c r="H68" s="18">
        <v>250000.0</v>
      </c>
      <c r="I68" s="7">
        <f>if(I$6&lt;=$B68,vlookup(EDATE($D68,I$6),'Курсы'!$H$2:$L$1980,if($G68="USD",2,if($G68="EUR",3,if($G68="YEN",4,5))))*$H68*$C68,0)</f>
        <v>109819.2426</v>
      </c>
      <c r="J68" s="7">
        <f>if(J$6&lt;=$B68,vlookup(EDATE($D68,J$6),'Курсы'!$H$2:$L$1980,if($G68="USD",2,if($G68="EUR",3,if($G68="YEN",4,5))))*$H68*$C68,0)</f>
        <v>113774.6378</v>
      </c>
      <c r="K68" s="7">
        <f>if(K$6&lt;=$B68,vlookup(EDATE($D68,K$6),'Курсы'!$H$2:$L$1980,if($G68="USD",2,if($G68="EUR",3,if($G68="YEN",4,5))))*$H68*$C68,0)</f>
        <v>109807.4336</v>
      </c>
      <c r="L68" s="7">
        <f>if(L$6&lt;=$B68,vlookup(EDATE($D68,L$6),'Курсы'!$H$2:$L$1980,if($G68="USD",2,if($G68="EUR",3,if($G68="YEN",4,5))))*$H68*$C68,0)</f>
        <v>110399.1269</v>
      </c>
      <c r="M68" s="7">
        <f>if(M$6&lt;=$B68,vlookup(EDATE($D68,M$6),'Курсы'!$H$2:$L$1980,if($G68="USD",2,if($G68="EUR",3,if($G68="YEN",4,5))))*$H68*$C68,0)</f>
        <v>109405.9274</v>
      </c>
      <c r="N68" s="7">
        <f>if(N$6&lt;=$B68,vlookup(EDATE($D68,N$6),'Курсы'!$H$2:$L$1980,if($G68="USD",2,if($G68="EUR",3,if($G68="YEN",4,5))))*$H68*$C68,0)</f>
        <v>108678.7413</v>
      </c>
      <c r="O68" s="7">
        <f>if(O$6&lt;=$B68,vlookup(EDATE($D68,O$6),'Курсы'!$H$2:$L$1980,if($G68="USD",2,if($G68="EUR",3,if($G68="YEN",4,5))))*$H68*$C68,0)</f>
        <v>106678.8241</v>
      </c>
      <c r="P68" s="7">
        <f>if(P$6&lt;=$B68,vlookup(EDATE($D68,P$6),'Курсы'!$H$2:$L$1980,if($G68="USD",2,if($G68="EUR",3,if($G68="YEN",4,5))))*$H68*$C68,0)</f>
        <v>106857.513</v>
      </c>
      <c r="Q68" s="7">
        <f>if(Q$6&lt;=$B68,vlookup(EDATE($D68,Q$6),'Курсы'!$H$2:$L$1980,if($G68="USD",2,if($G68="EUR",3,if($G68="YEN",4,5))))*$H68*$C68,0)</f>
        <v>128573.8075</v>
      </c>
      <c r="R68" s="7">
        <f>if(R$6&lt;=$B68,vlookup(EDATE($D68,R$6),'Курсы'!$H$2:$L$1980,if($G68="USD",2,if($G68="EUR",3,if($G68="YEN",4,5))))*$H68*$C68,0)</f>
        <v>126292.8049</v>
      </c>
      <c r="S68" s="7">
        <f>if(S$6&lt;=$B68,vlookup(EDATE($D68,S$6),'Курсы'!$H$2:$L$1980,if($G68="USD",2,if($G68="EUR",3,if($G68="YEN",4,5))))*$H68*$C68,0)</f>
        <v>122950.2349</v>
      </c>
      <c r="T68" s="7">
        <f>if(T$6&lt;=$B68,vlookup(EDATE($D68,T$6),'Курсы'!$H$2:$L$1980,if($G68="USD",2,if($G68="EUR",3,if($G68="YEN",4,5))))*$H68*$C68,0)</f>
        <v>122818.9374</v>
      </c>
      <c r="U68" s="7">
        <f>if(U$6&lt;=$B68,vlookup(EDATE($D68,U$6),'Курсы'!$H$2:$L$1980,if($G68="USD",2,if($G68="EUR",3,if($G68="YEN",4,5))))*$H68*$C68,0)</f>
        <v>126219.3094</v>
      </c>
      <c r="V68" s="7">
        <f>if(V$6&lt;=$B68,vlookup(EDATE($D68,V$6),'Курсы'!$H$2:$L$1980,if($G68="USD",2,if($G68="EUR",3,if($G68="YEN",4,5))))*$H68*$C68,0)</f>
        <v>134264.0388</v>
      </c>
      <c r="W68" s="7">
        <f>if(W$6&lt;=$B68,vlookup(EDATE($D68,W$6),'Курсы'!$H$2:$L$1980,if($G68="USD",2,if($G68="EUR",3,if($G68="YEN",4,5))))*$H68*$C68,0)</f>
        <v>138078.969</v>
      </c>
      <c r="X68" s="7">
        <f>if(X$6&lt;=$B68,vlookup(EDATE($D68,X$6),'Курсы'!$H$2:$L$1980,if($G68="USD",2,if($G68="EUR",3,if($G68="YEN",4,5))))*$H68*$C68,0)</f>
        <v>141869.8151</v>
      </c>
      <c r="Y68" s="7">
        <f>if(Y$6&lt;=$B68,vlookup(EDATE($D68,Y$6),'Курсы'!$H$2:$L$1980,if($G68="USD",2,if($G68="EUR",3,if($G68="YEN",4,5))))*$H68*$C68,0)</f>
        <v>141665.9544</v>
      </c>
      <c r="Z68" s="7">
        <f>if(Z$6&lt;=$B68,vlookup(EDATE($D68,Z$6),'Курсы'!$H$2:$L$1980,if($G68="USD",2,if($G68="EUR",3,if($G68="YEN",4,5))))*$H68*$C68,0)</f>
        <v>138791.3939</v>
      </c>
      <c r="AA68" s="7">
        <f>if(AA$6&lt;=$B68,vlookup(EDATE($D68,AA$6),'Курсы'!$H$2:$L$1980,if($G68="USD",2,if($G68="EUR",3,if($G68="YEN",4,5))))*$H68*$C68,0)</f>
        <v>138685.2682</v>
      </c>
      <c r="AB68" s="7">
        <f>if(AB$6&lt;=$B68,vlookup(EDATE($D68,AB$6),'Курсы'!$H$2:$L$1980,if($G68="USD",2,if($G68="EUR",3,if($G68="YEN",4,5))))*$H68*$C68,0)</f>
        <v>138202.8082</v>
      </c>
      <c r="AC68" s="7">
        <f>if(AC$6&lt;=$B68,vlookup(EDATE($D68,AC$6),'Курсы'!$H$2:$L$1980,if($G68="USD",2,if($G68="EUR",3,if($G68="YEN",4,5))))*$H68*$C68,0)</f>
        <v>135159.0371</v>
      </c>
      <c r="AD68" s="7">
        <f>if(AD$6&lt;=$B68,vlookup(EDATE($D68,AD$6),'Курсы'!$H$2:$L$1980,if($G68="USD",2,if($G68="EUR",3,if($G68="YEN",4,5))))*$H68*$C68,0)</f>
        <v>140558.5494</v>
      </c>
      <c r="AE68" s="7">
        <f>if(AE$6&lt;=$B68,vlookup(EDATE($D68,AE$6),'Курсы'!$H$2:$L$1980,if($G68="USD",2,if($G68="EUR",3,if($G68="YEN",4,5))))*$H68*$C68,0)</f>
        <v>139260.6465</v>
      </c>
      <c r="AF68" s="7">
        <f>if(AF$6&lt;=$B68,vlookup(EDATE($D68,AF$6),'Курсы'!$H$2:$L$1980,if($G68="USD",2,if($G68="EUR",3,if($G68="YEN",4,5))))*$H68*$C68,0)</f>
        <v>135731.4631</v>
      </c>
      <c r="AG68" s="7">
        <f>if(AG$6&lt;=$B68,vlookup(EDATE($D68,AG$6),'Курсы'!$H$2:$L$1980,if($G68="USD",2,if($G68="EUR",3,if($G68="YEN",4,5))))*$H68*$C68,0)</f>
        <v>136063.5137</v>
      </c>
      <c r="AH68" s="7">
        <f>if(AH$6&lt;=$B68,vlookup(EDATE($D68,AH$6),'Курсы'!$H$2:$L$1980,if($G68="USD",2,if($G68="EUR",3,if($G68="YEN",4,5))))*$H68*$C68,0)</f>
        <v>134416.3128</v>
      </c>
      <c r="AI68" s="7">
        <f>if(AI$6&lt;=$B68,vlookup(EDATE($D68,AI$6),'Курсы'!$H$2:$L$1980,if($G68="USD",2,if($G68="EUR",3,if($G68="YEN",4,5))))*$H68*$C68,0)</f>
        <v>132998.5652</v>
      </c>
      <c r="AJ68" s="7">
        <f>if(AJ$6&lt;=$B68,vlookup(EDATE($D68,AJ$6),'Курсы'!$H$2:$L$1980,if($G68="USD",2,if($G68="EUR",3,if($G68="YEN",4,5))))*$H68*$C68,0)</f>
        <v>133242.1759</v>
      </c>
      <c r="AK68" s="7">
        <f>if(AK$6&lt;=$B68,vlookup(EDATE($D68,AK$6),'Курсы'!$H$2:$L$1980,if($G68="USD",2,if($G68="EUR",3,if($G68="YEN",4,5))))*$H68*$C68,0)</f>
        <v>133486.4347</v>
      </c>
      <c r="AL68" s="7">
        <f>if(AL$6&lt;=$B68,vlookup(EDATE($D68,AL$6),'Курсы'!$H$2:$L$1980,if($G68="USD",2,if($G68="EUR",3,if($G68="YEN",4,5))))*$H68*$C68,0)</f>
        <v>133715.9978</v>
      </c>
      <c r="AM68" s="7">
        <f>if(AM$6&lt;=$B68,vlookup(EDATE($D68,AM$6),'Курсы'!$H$2:$L$1980,if($G68="USD",2,if($G68="EUR",3,if($G68="YEN",4,5))))*$H68*$C68,0)</f>
        <v>133946.5663</v>
      </c>
      <c r="AN68" s="7">
        <f>if(AN$6&lt;=$B68,vlookup(EDATE($D68,AN$6),'Курсы'!$H$2:$L$1980,if($G68="USD",2,if($G68="EUR",3,if($G68="YEN",4,5))))*$H68*$C68,0)</f>
        <v>134170.7494</v>
      </c>
      <c r="AO68" s="7">
        <f>if(AO$6&lt;=$B68,vlookup(EDATE($D68,AO$6),'Курсы'!$H$2:$L$1980,if($G68="USD",2,if($G68="EUR",3,if($G68="YEN",4,5))))*$H68*$C68,0)</f>
        <v>134368.0357</v>
      </c>
      <c r="AP68" s="7">
        <f>if(AP$6&lt;=$B68,vlookup(EDATE($D68,AP$6),'Курсы'!$H$2:$L$1980,if($G68="USD",2,if($G68="EUR",3,if($G68="YEN",4,5))))*$H68*$C68,0)</f>
        <v>134580.994</v>
      </c>
      <c r="AQ68" s="7">
        <f>if(AQ$6&lt;=$B68,vlookup(EDATE($D68,AQ$6),'Курсы'!$H$2:$L$1980,if($G68="USD",2,if($G68="EUR",3,if($G68="YEN",4,5))))*$H68*$C68,0)</f>
        <v>0</v>
      </c>
      <c r="AR68" s="19">
        <f>if(AR$6&lt;=$B68,vlookup(EDATE($D68,AR$6),'Курсы'!$H$2:$L$1980,if($G68="USD",2,if($G68="EUR",3,if($G68="YEN",4,5))))*$H68*$C68,0)</f>
        <v>0</v>
      </c>
      <c r="AS68" s="7">
        <f t="shared" si="2"/>
        <v>4365533.83</v>
      </c>
    </row>
    <row r="69" ht="15.75" customHeight="1">
      <c r="A69" s="15">
        <v>68.0</v>
      </c>
      <c r="B69" s="16">
        <v>11.0</v>
      </c>
      <c r="C69" s="16">
        <v>0.0415364901268428</v>
      </c>
      <c r="D69" s="17">
        <v>43638.0</v>
      </c>
      <c r="E69" s="17">
        <f t="shared" si="1"/>
        <v>43973</v>
      </c>
      <c r="F69" s="16" t="s">
        <v>21</v>
      </c>
      <c r="G69" s="16" t="s">
        <v>5</v>
      </c>
      <c r="H69" s="18">
        <v>100000.0</v>
      </c>
      <c r="I69" s="7">
        <f>if(I$6&lt;=$B69,vlookup(EDATE($D69,I$6),'Курсы'!$H$2:$L$1980,if($G69="USD",2,if($G69="EUR",3,if($G69="YEN",4,5))))*$H69*$C69,0)</f>
        <v>294053.8436</v>
      </c>
      <c r="J69" s="7">
        <f>if(J$6&lt;=$B69,vlookup(EDATE($D69,J$6),'Курсы'!$H$2:$L$1980,if($G69="USD",2,if($G69="EUR",3,if($G69="YEN",4,5))))*$H69*$C69,0)</f>
        <v>305288.6334</v>
      </c>
      <c r="K69" s="7">
        <f>if(K$6&lt;=$B69,vlookup(EDATE($D69,K$6),'Курсы'!$H$2:$L$1980,if($G69="USD",2,if($G69="EUR",3,if($G69="YEN",4,5))))*$H69*$C69,0)</f>
        <v>293237.2362</v>
      </c>
      <c r="L69" s="7">
        <f>if(L$6&lt;=$B69,vlookup(EDATE($D69,L$6),'Курсы'!$H$2:$L$1980,if($G69="USD",2,if($G69="EUR",3,if($G69="YEN",4,5))))*$H69*$C69,0)</f>
        <v>295613.5388</v>
      </c>
      <c r="M69" s="7">
        <f>if(M$6&lt;=$B69,vlookup(EDATE($D69,M$6),'Курсы'!$H$2:$L$1980,if($G69="USD",2,if($G69="EUR",3,if($G69="YEN",4,5))))*$H69*$C69,0)</f>
        <v>293661.7391</v>
      </c>
      <c r="N69" s="7">
        <f>if(N$6&lt;=$B69,vlookup(EDATE($D69,N$6),'Курсы'!$H$2:$L$1980,if($G69="USD",2,if($G69="EUR",3,if($G69="YEN",4,5))))*$H69*$C69,0)</f>
        <v>288171.8612</v>
      </c>
      <c r="O69" s="7">
        <f>if(O$6&lt;=$B69,vlookup(EDATE($D69,O$6),'Курсы'!$H$2:$L$1980,if($G69="USD",2,if($G69="EUR",3,if($G69="YEN",4,5))))*$H69*$C69,0)</f>
        <v>285032.5333</v>
      </c>
      <c r="P69" s="7">
        <f>if(P$6&lt;=$B69,vlookup(EDATE($D69,P$6),'Курсы'!$H$2:$L$1980,if($G69="USD",2,if($G69="EUR",3,if($G69="YEN",4,5))))*$H69*$C69,0)</f>
        <v>288342.5762</v>
      </c>
      <c r="Q69" s="7">
        <f>if(Q$6&lt;=$B69,vlookup(EDATE($D69,Q$6),'Курсы'!$H$2:$L$1980,if($G69="USD",2,if($G69="EUR",3,if($G69="YEN",4,5))))*$H69*$C69,0)</f>
        <v>349551.1634</v>
      </c>
      <c r="R69" s="7">
        <f>if(R$6&lt;=$B69,vlookup(EDATE($D69,R$6),'Курсы'!$H$2:$L$1980,if($G69="USD",2,if($G69="EUR",3,if($G69="YEN",4,5))))*$H69*$C69,0)</f>
        <v>343157.8668</v>
      </c>
      <c r="S69" s="7">
        <f>if(S$6&lt;=$B69,vlookup(EDATE($D69,S$6),'Курсы'!$H$2:$L$1980,if($G69="USD",2,if($G69="EUR",3,if($G69="YEN",4,5))))*$H69*$C69,0)</f>
        <v>323139.3554</v>
      </c>
      <c r="T69" s="7">
        <f>if(T$6&lt;=$B69,vlookup(EDATE($D69,T$6),'Курсы'!$H$2:$L$1980,if($G69="USD",2,if($G69="EUR",3,if($G69="YEN",4,5))))*$H69*$C69,0)</f>
        <v>0</v>
      </c>
      <c r="U69" s="7">
        <f>if(U$6&lt;=$B69,vlookup(EDATE($D69,U$6),'Курсы'!$H$2:$L$1980,if($G69="USD",2,if($G69="EUR",3,if($G69="YEN",4,5))))*$H69*$C69,0)</f>
        <v>0</v>
      </c>
      <c r="V69" s="7">
        <f>if(V$6&lt;=$B69,vlookup(EDATE($D69,V$6),'Курсы'!$H$2:$L$1980,if($G69="USD",2,if($G69="EUR",3,if($G69="YEN",4,5))))*$H69*$C69,0)</f>
        <v>0</v>
      </c>
      <c r="W69" s="7">
        <f>if(W$6&lt;=$B69,vlookup(EDATE($D69,W$6),'Курсы'!$H$2:$L$1980,if($G69="USD",2,if($G69="EUR",3,if($G69="YEN",4,5))))*$H69*$C69,0)</f>
        <v>0</v>
      </c>
      <c r="X69" s="7">
        <f>if(X$6&lt;=$B69,vlookup(EDATE($D69,X$6),'Курсы'!$H$2:$L$1980,if($G69="USD",2,if($G69="EUR",3,if($G69="YEN",4,5))))*$H69*$C69,0)</f>
        <v>0</v>
      </c>
      <c r="Y69" s="7">
        <f>if(Y$6&lt;=$B69,vlookup(EDATE($D69,Y$6),'Курсы'!$H$2:$L$1980,if($G69="USD",2,if($G69="EUR",3,if($G69="YEN",4,5))))*$H69*$C69,0)</f>
        <v>0</v>
      </c>
      <c r="Z69" s="7">
        <f>if(Z$6&lt;=$B69,vlookup(EDATE($D69,Z$6),'Курсы'!$H$2:$L$1980,if($G69="USD",2,if($G69="EUR",3,if($G69="YEN",4,5))))*$H69*$C69,0)</f>
        <v>0</v>
      </c>
      <c r="AA69" s="7">
        <f>if(AA$6&lt;=$B69,vlookup(EDATE($D69,AA$6),'Курсы'!$H$2:$L$1980,if($G69="USD",2,if($G69="EUR",3,if($G69="YEN",4,5))))*$H69*$C69,0)</f>
        <v>0</v>
      </c>
      <c r="AB69" s="7">
        <f>if(AB$6&lt;=$B69,vlookup(EDATE($D69,AB$6),'Курсы'!$H$2:$L$1980,if($G69="USD",2,if($G69="EUR",3,if($G69="YEN",4,5))))*$H69*$C69,0)</f>
        <v>0</v>
      </c>
      <c r="AC69" s="7">
        <f>if(AC$6&lt;=$B69,vlookup(EDATE($D69,AC$6),'Курсы'!$H$2:$L$1980,if($G69="USD",2,if($G69="EUR",3,if($G69="YEN",4,5))))*$H69*$C69,0)</f>
        <v>0</v>
      </c>
      <c r="AD69" s="7">
        <f>if(AD$6&lt;=$B69,vlookup(EDATE($D69,AD$6),'Курсы'!$H$2:$L$1980,if($G69="USD",2,if($G69="EUR",3,if($G69="YEN",4,5))))*$H69*$C69,0)</f>
        <v>0</v>
      </c>
      <c r="AE69" s="7">
        <f>if(AE$6&lt;=$B69,vlookup(EDATE($D69,AE$6),'Курсы'!$H$2:$L$1980,if($G69="USD",2,if($G69="EUR",3,if($G69="YEN",4,5))))*$H69*$C69,0)</f>
        <v>0</v>
      </c>
      <c r="AF69" s="7">
        <f>if(AF$6&lt;=$B69,vlookup(EDATE($D69,AF$6),'Курсы'!$H$2:$L$1980,if($G69="USD",2,if($G69="EUR",3,if($G69="YEN",4,5))))*$H69*$C69,0)</f>
        <v>0</v>
      </c>
      <c r="AG69" s="7">
        <f>if(AG$6&lt;=$B69,vlookup(EDATE($D69,AG$6),'Курсы'!$H$2:$L$1980,if($G69="USD",2,if($G69="EUR",3,if($G69="YEN",4,5))))*$H69*$C69,0)</f>
        <v>0</v>
      </c>
      <c r="AH69" s="7">
        <f>if(AH$6&lt;=$B69,vlookup(EDATE($D69,AH$6),'Курсы'!$H$2:$L$1980,if($G69="USD",2,if($G69="EUR",3,if($G69="YEN",4,5))))*$H69*$C69,0)</f>
        <v>0</v>
      </c>
      <c r="AI69" s="7">
        <f>if(AI$6&lt;=$B69,vlookup(EDATE($D69,AI$6),'Курсы'!$H$2:$L$1980,if($G69="USD",2,if($G69="EUR",3,if($G69="YEN",4,5))))*$H69*$C69,0)</f>
        <v>0</v>
      </c>
      <c r="AJ69" s="7">
        <f>if(AJ$6&lt;=$B69,vlookup(EDATE($D69,AJ$6),'Курсы'!$H$2:$L$1980,if($G69="USD",2,if($G69="EUR",3,if($G69="YEN",4,5))))*$H69*$C69,0)</f>
        <v>0</v>
      </c>
      <c r="AK69" s="7">
        <f>if(AK$6&lt;=$B69,vlookup(EDATE($D69,AK$6),'Курсы'!$H$2:$L$1980,if($G69="USD",2,if($G69="EUR",3,if($G69="YEN",4,5))))*$H69*$C69,0)</f>
        <v>0</v>
      </c>
      <c r="AL69" s="7">
        <f>if(AL$6&lt;=$B69,vlookup(EDATE($D69,AL$6),'Курсы'!$H$2:$L$1980,if($G69="USD",2,if($G69="EUR",3,if($G69="YEN",4,5))))*$H69*$C69,0)</f>
        <v>0</v>
      </c>
      <c r="AM69" s="7">
        <f>if(AM$6&lt;=$B69,vlookup(EDATE($D69,AM$6),'Курсы'!$H$2:$L$1980,if($G69="USD",2,if($G69="EUR",3,if($G69="YEN",4,5))))*$H69*$C69,0)</f>
        <v>0</v>
      </c>
      <c r="AN69" s="7">
        <f>if(AN$6&lt;=$B69,vlookup(EDATE($D69,AN$6),'Курсы'!$H$2:$L$1980,if($G69="USD",2,if($G69="EUR",3,if($G69="YEN",4,5))))*$H69*$C69,0)</f>
        <v>0</v>
      </c>
      <c r="AO69" s="7">
        <f>if(AO$6&lt;=$B69,vlookup(EDATE($D69,AO$6),'Курсы'!$H$2:$L$1980,if($G69="USD",2,if($G69="EUR",3,if($G69="YEN",4,5))))*$H69*$C69,0)</f>
        <v>0</v>
      </c>
      <c r="AP69" s="7">
        <f>if(AP$6&lt;=$B69,vlookup(EDATE($D69,AP$6),'Курсы'!$H$2:$L$1980,if($G69="USD",2,if($G69="EUR",3,if($G69="YEN",4,5))))*$H69*$C69,0)</f>
        <v>0</v>
      </c>
      <c r="AQ69" s="7">
        <f>if(AQ$6&lt;=$B69,vlookup(EDATE($D69,AQ$6),'Курсы'!$H$2:$L$1980,if($G69="USD",2,if($G69="EUR",3,if($G69="YEN",4,5))))*$H69*$C69,0)</f>
        <v>0</v>
      </c>
      <c r="AR69" s="19">
        <f>if(AR$6&lt;=$B69,vlookup(EDATE($D69,AR$6),'Курсы'!$H$2:$L$1980,if($G69="USD",2,if($G69="EUR",3,if($G69="YEN",4,5))))*$H69*$C69,0)</f>
        <v>0</v>
      </c>
      <c r="AS69" s="7">
        <f t="shared" si="2"/>
        <v>3359250.347</v>
      </c>
    </row>
    <row r="70" ht="15.75" customHeight="1">
      <c r="A70" s="15">
        <v>142.0</v>
      </c>
      <c r="B70" s="16">
        <v>25.0</v>
      </c>
      <c r="C70" s="16">
        <v>0.0424934968534148</v>
      </c>
      <c r="D70" s="17">
        <v>43639.0</v>
      </c>
      <c r="E70" s="17">
        <f t="shared" si="1"/>
        <v>44400</v>
      </c>
      <c r="F70" s="16" t="s">
        <v>21</v>
      </c>
      <c r="G70" s="16" t="s">
        <v>5</v>
      </c>
      <c r="H70" s="18">
        <v>75000.0</v>
      </c>
      <c r="I70" s="7">
        <f>if(I$6&lt;=$B70,vlookup(EDATE($D70,I$6),'Курсы'!$H$2:$L$1980,if($G70="USD",2,if($G70="EUR",3,if($G70="YEN",4,5))))*$H70*$C70,0)</f>
        <v>225177.0767</v>
      </c>
      <c r="J70" s="7">
        <f>if(J$6&lt;=$B70,vlookup(EDATE($D70,J$6),'Курсы'!$H$2:$L$1980,if($G70="USD",2,if($G70="EUR",3,if($G70="YEN",4,5))))*$H70*$C70,0)</f>
        <v>232113.9276</v>
      </c>
      <c r="K70" s="7">
        <f>if(K$6&lt;=$B70,vlookup(EDATE($D70,K$6),'Курсы'!$H$2:$L$1980,if($G70="USD",2,if($G70="EUR",3,if($G70="YEN",4,5))))*$H70*$C70,0)</f>
        <v>224995.0983</v>
      </c>
      <c r="L70" s="7">
        <f>if(L$6&lt;=$B70,vlookup(EDATE($D70,L$6),'Курсы'!$H$2:$L$1980,if($G70="USD",2,if($G70="EUR",3,if($G70="YEN",4,5))))*$H70*$C70,0)</f>
        <v>226021.635</v>
      </c>
      <c r="M70" s="7">
        <f>if(M$6&lt;=$B70,vlookup(EDATE($D70,M$6),'Курсы'!$H$2:$L$1980,if($G70="USD",2,if($G70="EUR",3,if($G70="YEN",4,5))))*$H70*$C70,0)</f>
        <v>224750.3358</v>
      </c>
      <c r="N70" s="7">
        <f>if(N$6&lt;=$B70,vlookup(EDATE($D70,N$6),'Курсы'!$H$2:$L$1980,if($G70="USD",2,if($G70="EUR",3,if($G70="YEN",4,5))))*$H70*$C70,0)</f>
        <v>221108.5369</v>
      </c>
      <c r="O70" s="7">
        <f>if(O$6&lt;=$B70,vlookup(EDATE($D70,O$6),'Курсы'!$H$2:$L$1980,if($G70="USD",2,if($G70="EUR",3,if($G70="YEN",4,5))))*$H70*$C70,0)</f>
        <v>218369.6185</v>
      </c>
      <c r="P70" s="7">
        <f>if(P$6&lt;=$B70,vlookup(EDATE($D70,P$6),'Курсы'!$H$2:$L$1980,if($G70="USD",2,if($G70="EUR",3,if($G70="YEN",4,5))))*$H70*$C70,0)</f>
        <v>221239.5231</v>
      </c>
      <c r="Q70" s="7">
        <f>if(Q$6&lt;=$B70,vlookup(EDATE($D70,Q$6),'Курсы'!$H$2:$L$1980,if($G70="USD",2,if($G70="EUR",3,if($G70="YEN",4,5))))*$H70*$C70,0)</f>
        <v>268203.6545</v>
      </c>
      <c r="R70" s="7">
        <f>if(R$6&lt;=$B70,vlookup(EDATE($D70,R$6),'Курсы'!$H$2:$L$1980,if($G70="USD",2,if($G70="EUR",3,if($G70="YEN",4,5))))*$H70*$C70,0)</f>
        <v>266697.4725</v>
      </c>
      <c r="S70" s="7">
        <f>if(S$6&lt;=$B70,vlookup(EDATE($D70,S$6),'Курсы'!$H$2:$L$1980,if($G70="USD",2,if($G70="EUR",3,if($G70="YEN",4,5))))*$H70*$C70,0)</f>
        <v>249999.1217</v>
      </c>
      <c r="T70" s="7">
        <f>if(T$6&lt;=$B70,vlookup(EDATE($D70,T$6),'Курсы'!$H$2:$L$1980,if($G70="USD",2,if($G70="EUR",3,if($G70="YEN",4,5))))*$H70*$C70,0)</f>
        <v>248040.384</v>
      </c>
      <c r="U70" s="7">
        <f>if(U$6&lt;=$B70,vlookup(EDATE($D70,U$6),'Курсы'!$H$2:$L$1980,if($G70="USD",2,if($G70="EUR",3,if($G70="YEN",4,5))))*$H70*$C70,0)</f>
        <v>260029.6054</v>
      </c>
      <c r="V70" s="7">
        <f>if(V$6&lt;=$B70,vlookup(EDATE($D70,V$6),'Курсы'!$H$2:$L$1980,if($G70="USD",2,if($G70="EUR",3,if($G70="YEN",4,5))))*$H70*$C70,0)</f>
        <v>279610.2901</v>
      </c>
      <c r="W70" s="7">
        <f>if(W$6&lt;=$B70,vlookup(EDATE($D70,W$6),'Курсы'!$H$2:$L$1980,if($G70="USD",2,if($G70="EUR",3,if($G70="YEN",4,5))))*$H70*$C70,0)</f>
        <v>285178.0005</v>
      </c>
      <c r="X70" s="7">
        <f>if(X$6&lt;=$B70,vlookup(EDATE($D70,X$6),'Курсы'!$H$2:$L$1980,if($G70="USD",2,if($G70="EUR",3,if($G70="YEN",4,5))))*$H70*$C70,0)</f>
        <v>291153.6485</v>
      </c>
      <c r="Y70" s="7">
        <f>if(Y$6&lt;=$B70,vlookup(EDATE($D70,Y$6),'Курсы'!$H$2:$L$1980,if($G70="USD",2,if($G70="EUR",3,if($G70="YEN",4,5))))*$H70*$C70,0)</f>
        <v>287673.4311</v>
      </c>
      <c r="Z70" s="7">
        <f>if(Z$6&lt;=$B70,vlookup(EDATE($D70,Z$6),'Курсы'!$H$2:$L$1980,if($G70="USD",2,if($G70="EUR",3,if($G70="YEN",4,5))))*$H70*$C70,0)</f>
        <v>293427.9004</v>
      </c>
      <c r="AA70" s="7">
        <f>if(AA$6&lt;=$B70,vlookup(EDATE($D70,AA$6),'Курсы'!$H$2:$L$1980,if($G70="USD",2,if($G70="EUR",3,if($G70="YEN",4,5))))*$H70*$C70,0)</f>
        <v>288133.6357</v>
      </c>
      <c r="AB70" s="7">
        <f>if(AB$6&lt;=$B70,vlookup(EDATE($D70,AB$6),'Курсы'!$H$2:$L$1980,if($G70="USD",2,if($G70="EUR",3,if($G70="YEN",4,5))))*$H70*$C70,0)</f>
        <v>285748.7944</v>
      </c>
      <c r="AC70" s="7">
        <f>if(AC$6&lt;=$B70,vlookup(EDATE($D70,AC$6),'Курсы'!$H$2:$L$1980,if($G70="USD",2,if($G70="EUR",3,if($G70="YEN",4,5))))*$H70*$C70,0)</f>
        <v>282551.9024</v>
      </c>
      <c r="AD70" s="7">
        <f>if(AD$6&lt;=$B70,vlookup(EDATE($D70,AD$6),'Курсы'!$H$2:$L$1980,if($G70="USD",2,if($G70="EUR",3,if($G70="YEN",4,5))))*$H70*$C70,0)</f>
        <v>293339.9389</v>
      </c>
      <c r="AE70" s="7">
        <f>if(AE$6&lt;=$B70,vlookup(EDATE($D70,AE$6),'Курсы'!$H$2:$L$1980,if($G70="USD",2,if($G70="EUR",3,if($G70="YEN",4,5))))*$H70*$C70,0)</f>
        <v>286654.5433</v>
      </c>
      <c r="AF70" s="7">
        <f>if(AF$6&lt;=$B70,vlookup(EDATE($D70,AF$6),'Курсы'!$H$2:$L$1980,if($G70="USD",2,if($G70="EUR",3,if($G70="YEN",4,5))))*$H70*$C70,0)</f>
        <v>277485.8277</v>
      </c>
      <c r="AG70" s="7">
        <f>if(AG$6&lt;=$B70,vlookup(EDATE($D70,AG$6),'Курсы'!$H$2:$L$1980,if($G70="USD",2,if($G70="EUR",3,if($G70="YEN",4,5))))*$H70*$C70,0)</f>
        <v>277023.7109</v>
      </c>
      <c r="AH70" s="7">
        <f>if(AH$6&lt;=$B70,vlookup(EDATE($D70,AH$6),'Курсы'!$H$2:$L$1980,if($G70="USD",2,if($G70="EUR",3,if($G70="YEN",4,5))))*$H70*$C70,0)</f>
        <v>0</v>
      </c>
      <c r="AI70" s="7">
        <f>if(AI$6&lt;=$B70,vlookup(EDATE($D70,AI$6),'Курсы'!$H$2:$L$1980,if($G70="USD",2,if($G70="EUR",3,if($G70="YEN",4,5))))*$H70*$C70,0)</f>
        <v>0</v>
      </c>
      <c r="AJ70" s="7">
        <f>if(AJ$6&lt;=$B70,vlookup(EDATE($D70,AJ$6),'Курсы'!$H$2:$L$1980,if($G70="USD",2,if($G70="EUR",3,if($G70="YEN",4,5))))*$H70*$C70,0)</f>
        <v>0</v>
      </c>
      <c r="AK70" s="7">
        <f>if(AK$6&lt;=$B70,vlookup(EDATE($D70,AK$6),'Курсы'!$H$2:$L$1980,if($G70="USD",2,if($G70="EUR",3,if($G70="YEN",4,5))))*$H70*$C70,0)</f>
        <v>0</v>
      </c>
      <c r="AL70" s="7">
        <f>if(AL$6&lt;=$B70,vlookup(EDATE($D70,AL$6),'Курсы'!$H$2:$L$1980,if($G70="USD",2,if($G70="EUR",3,if($G70="YEN",4,5))))*$H70*$C70,0)</f>
        <v>0</v>
      </c>
      <c r="AM70" s="7">
        <f>if(AM$6&lt;=$B70,vlookup(EDATE($D70,AM$6),'Курсы'!$H$2:$L$1980,if($G70="USD",2,if($G70="EUR",3,if($G70="YEN",4,5))))*$H70*$C70,0)</f>
        <v>0</v>
      </c>
      <c r="AN70" s="7">
        <f>if(AN$6&lt;=$B70,vlookup(EDATE($D70,AN$6),'Курсы'!$H$2:$L$1980,if($G70="USD",2,if($G70="EUR",3,if($G70="YEN",4,5))))*$H70*$C70,0)</f>
        <v>0</v>
      </c>
      <c r="AO70" s="7">
        <f>if(AO$6&lt;=$B70,vlookup(EDATE($D70,AO$6),'Курсы'!$H$2:$L$1980,if($G70="USD",2,if($G70="EUR",3,if($G70="YEN",4,5))))*$H70*$C70,0)</f>
        <v>0</v>
      </c>
      <c r="AP70" s="7">
        <f>if(AP$6&lt;=$B70,vlookup(EDATE($D70,AP$6),'Курсы'!$H$2:$L$1980,if($G70="USD",2,if($G70="EUR",3,if($G70="YEN",4,5))))*$H70*$C70,0)</f>
        <v>0</v>
      </c>
      <c r="AQ70" s="7">
        <f>if(AQ$6&lt;=$B70,vlookup(EDATE($D70,AQ$6),'Курсы'!$H$2:$L$1980,if($G70="USD",2,if($G70="EUR",3,if($G70="YEN",4,5))))*$H70*$C70,0)</f>
        <v>0</v>
      </c>
      <c r="AR70" s="19">
        <f>if(AR$6&lt;=$B70,vlookup(EDATE($D70,AR$6),'Курсы'!$H$2:$L$1980,if($G70="USD",2,if($G70="EUR",3,if($G70="YEN",4,5))))*$H70*$C70,0)</f>
        <v>0</v>
      </c>
      <c r="AS70" s="7">
        <f t="shared" si="2"/>
        <v>6514727.614</v>
      </c>
    </row>
    <row r="71" ht="15.75" customHeight="1">
      <c r="A71" s="15">
        <v>266.0</v>
      </c>
      <c r="B71" s="16">
        <v>27.0</v>
      </c>
      <c r="C71" s="16">
        <v>0.0514068639526705</v>
      </c>
      <c r="D71" s="17">
        <v>43643.0</v>
      </c>
      <c r="E71" s="17">
        <f t="shared" si="1"/>
        <v>44466</v>
      </c>
      <c r="F71" s="16" t="s">
        <v>21</v>
      </c>
      <c r="G71" s="16" t="s">
        <v>5</v>
      </c>
      <c r="H71" s="18">
        <v>500000.0</v>
      </c>
      <c r="I71" s="7">
        <f>if(I$6&lt;=$B71,vlookup(EDATE($D71,I$6),'Курсы'!$H$2:$L$1980,if($G71="USD",2,if($G71="EUR",3,if($G71="YEN",4,5))))*$H71*$C71,0)</f>
        <v>1807234.006</v>
      </c>
      <c r="J71" s="7">
        <f>if(J$6&lt;=$B71,vlookup(EDATE($D71,J$6),'Курсы'!$H$2:$L$1980,if($G71="USD",2,if($G71="EUR",3,if($G71="YEN",4,5))))*$H71*$C71,0)</f>
        <v>1886516.242</v>
      </c>
      <c r="K71" s="7">
        <f>if(K$6&lt;=$B71,vlookup(EDATE($D71,K$6),'Курсы'!$H$2:$L$1980,if($G71="USD",2,if($G71="EUR",3,if($G71="YEN",4,5))))*$H71*$C71,0)</f>
        <v>1809094.934</v>
      </c>
      <c r="L71" s="7">
        <f>if(L$6&lt;=$B71,vlookup(EDATE($D71,L$6),'Курсы'!$H$2:$L$1980,if($G71="USD",2,if($G71="EUR",3,if($G71="YEN",4,5))))*$H71*$C71,0)</f>
        <v>1828012.66</v>
      </c>
      <c r="M71" s="7">
        <f>if(M$6&lt;=$B71,vlookup(EDATE($D71,M$6),'Курсы'!$H$2:$L$1980,if($G71="USD",2,if($G71="EUR",3,if($G71="YEN",4,5))))*$H71*$C71,0)</f>
        <v>1812500.639</v>
      </c>
      <c r="N71" s="7">
        <f>if(N$6&lt;=$B71,vlookup(EDATE($D71,N$6),'Курсы'!$H$2:$L$1980,if($G71="USD",2,if($G71="EUR",3,if($G71="YEN",4,5))))*$H71*$C71,0)</f>
        <v>1760692.801</v>
      </c>
      <c r="O71" s="7">
        <f>if(O$6&lt;=$B71,vlookup(EDATE($D71,O$6),'Курсы'!$H$2:$L$1980,if($G71="USD",2,if($G71="EUR",3,if($G71="YEN",4,5))))*$H71*$C71,0)</f>
        <v>1755349.058</v>
      </c>
      <c r="P71" s="7">
        <f>if(P$6&lt;=$B71,vlookup(EDATE($D71,P$6),'Курсы'!$H$2:$L$1980,if($G71="USD",2,if($G71="EUR",3,if($G71="YEN",4,5))))*$H71*$C71,0)</f>
        <v>1831212.737</v>
      </c>
      <c r="Q71" s="7">
        <f>if(Q$6&lt;=$B71,vlookup(EDATE($D71,Q$6),'Курсы'!$H$2:$L$1980,if($G71="USD",2,if($G71="EUR",3,if($G71="YEN",4,5))))*$H71*$C71,0)</f>
        <v>2209590.389</v>
      </c>
      <c r="R71" s="7">
        <f>if(R$6&lt;=$B71,vlookup(EDATE($D71,R$6),'Курсы'!$H$2:$L$1980,if($G71="USD",2,if($G71="EUR",3,if($G71="YEN",4,5))))*$H71*$C71,0)</f>
        <v>2062772.386</v>
      </c>
      <c r="S71" s="7">
        <f>if(S$6&lt;=$B71,vlookup(EDATE($D71,S$6),'Курсы'!$H$2:$L$1980,if($G71="USD",2,if($G71="EUR",3,if($G71="YEN",4,5))))*$H71*$C71,0)</f>
        <v>1999351.738</v>
      </c>
      <c r="T71" s="7">
        <f>if(T$6&lt;=$B71,vlookup(EDATE($D71,T$6),'Курсы'!$H$2:$L$1980,if($G71="USD",2,if($G71="EUR",3,if($G71="YEN",4,5))))*$H71*$C71,0)</f>
        <v>1993077.53</v>
      </c>
      <c r="U71" s="7">
        <f>if(U$6&lt;=$B71,vlookup(EDATE($D71,U$6),'Курсы'!$H$2:$L$1980,if($G71="USD",2,if($G71="EUR",3,if($G71="YEN",4,5))))*$H71*$C71,0)</f>
        <v>2136034.878</v>
      </c>
      <c r="V71" s="7">
        <f>if(V$6&lt;=$B71,vlookup(EDATE($D71,V$6),'Курсы'!$H$2:$L$1980,if($G71="USD",2,if($G71="EUR",3,if($G71="YEN",4,5))))*$H71*$C71,0)</f>
        <v>2293398.999</v>
      </c>
      <c r="W71" s="7">
        <f>if(W$6&lt;=$B71,vlookup(EDATE($D71,W$6),'Курсы'!$H$2:$L$1980,if($G71="USD",2,if($G71="EUR",3,if($G71="YEN",4,5))))*$H71*$C71,0)</f>
        <v>2304664.814</v>
      </c>
      <c r="X71" s="7">
        <f>if(X$6&lt;=$B71,vlookup(EDATE($D71,X$6),'Курсы'!$H$2:$L$1980,if($G71="USD",2,if($G71="EUR",3,if($G71="YEN",4,5))))*$H71*$C71,0)</f>
        <v>2324847.148</v>
      </c>
      <c r="Y71" s="7">
        <f>if(Y$6&lt;=$B71,vlookup(EDATE($D71,Y$6),'Курсы'!$H$2:$L$1980,if($G71="USD",2,if($G71="EUR",3,if($G71="YEN",4,5))))*$H71*$C71,0)</f>
        <v>2314056.848</v>
      </c>
      <c r="Z71" s="7">
        <f>if(Z$6&lt;=$B71,vlookup(EDATE($D71,Z$6),'Курсы'!$H$2:$L$1980,if($G71="USD",2,if($G71="EUR",3,if($G71="YEN",4,5))))*$H71*$C71,0)</f>
        <v>2310093.379</v>
      </c>
      <c r="AA71" s="7">
        <f>if(AA$6&lt;=$B71,vlookup(EDATE($D71,AA$6),'Курсы'!$H$2:$L$1980,if($G71="USD",2,if($G71="EUR",3,if($G71="YEN",4,5))))*$H71*$C71,0)</f>
        <v>2356236.18</v>
      </c>
      <c r="AB71" s="7">
        <f>if(AB$6&lt;=$B71,vlookup(EDATE($D71,AB$6),'Курсы'!$H$2:$L$1980,if($G71="USD",2,if($G71="EUR",3,if($G71="YEN",4,5))))*$H71*$C71,0)</f>
        <v>2322929.672</v>
      </c>
      <c r="AC71" s="7">
        <f>if(AC$6&lt;=$B71,vlookup(EDATE($D71,AC$6),'Курсы'!$H$2:$L$1980,if($G71="USD",2,if($G71="EUR",3,if($G71="YEN",4,5))))*$H71*$C71,0)</f>
        <v>2294226.65</v>
      </c>
      <c r="AD71" s="7">
        <f>if(AD$6&lt;=$B71,vlookup(EDATE($D71,AD$6),'Курсы'!$H$2:$L$1980,if($G71="USD",2,if($G71="EUR",3,if($G71="YEN",4,5))))*$H71*$C71,0)</f>
        <v>2324793.171</v>
      </c>
      <c r="AE71" s="7">
        <f>if(AE$6&lt;=$B71,vlookup(EDATE($D71,AE$6),'Курсы'!$H$2:$L$1980,if($G71="USD",2,if($G71="EUR",3,if($G71="YEN",4,5))))*$H71*$C71,0)</f>
        <v>2311746.109</v>
      </c>
      <c r="AF71" s="7">
        <f>if(AF$6&lt;=$B71,vlookup(EDATE($D71,AF$6),'Курсы'!$H$2:$L$1980,if($G71="USD",2,if($G71="EUR",3,if($G71="YEN",4,5))))*$H71*$C71,0)</f>
        <v>2215427.639</v>
      </c>
      <c r="AG71" s="7">
        <f>if(AG$6&lt;=$B71,vlookup(EDATE($D71,AG$6),'Курсы'!$H$2:$L$1980,if($G71="USD",2,if($G71="EUR",3,if($G71="YEN",4,5))))*$H71*$C71,0)</f>
        <v>2244349.14</v>
      </c>
      <c r="AH71" s="7">
        <f>if(AH$6&lt;=$B71,vlookup(EDATE($D71,AH$6),'Курсы'!$H$2:$L$1980,if($G71="USD",2,if($G71="EUR",3,if($G71="YEN",4,5))))*$H71*$C71,0)</f>
        <v>2197184.542</v>
      </c>
      <c r="AI71" s="7">
        <f>if(AI$6&lt;=$B71,vlookup(EDATE($D71,AI$6),'Курсы'!$H$2:$L$1980,if($G71="USD",2,if($G71="EUR",3,if($G71="YEN",4,5))))*$H71*$C71,0)</f>
        <v>2201436.165</v>
      </c>
      <c r="AJ71" s="7">
        <f>if(AJ$6&lt;=$B71,vlookup(EDATE($D71,AJ$6),'Курсы'!$H$2:$L$1980,if($G71="USD",2,if($G71="EUR",3,if($G71="YEN",4,5))))*$H71*$C71,0)</f>
        <v>0</v>
      </c>
      <c r="AK71" s="7">
        <f>if(AK$6&lt;=$B71,vlookup(EDATE($D71,AK$6),'Курсы'!$H$2:$L$1980,if($G71="USD",2,if($G71="EUR",3,if($G71="YEN",4,5))))*$H71*$C71,0)</f>
        <v>0</v>
      </c>
      <c r="AL71" s="7">
        <f>if(AL$6&lt;=$B71,vlookup(EDATE($D71,AL$6),'Курсы'!$H$2:$L$1980,if($G71="USD",2,if($G71="EUR",3,if($G71="YEN",4,5))))*$H71*$C71,0)</f>
        <v>0</v>
      </c>
      <c r="AM71" s="7">
        <f>if(AM$6&lt;=$B71,vlookup(EDATE($D71,AM$6),'Курсы'!$H$2:$L$1980,if($G71="USD",2,if($G71="EUR",3,if($G71="YEN",4,5))))*$H71*$C71,0)</f>
        <v>0</v>
      </c>
      <c r="AN71" s="7">
        <f>if(AN$6&lt;=$B71,vlookup(EDATE($D71,AN$6),'Курсы'!$H$2:$L$1980,if($G71="USD",2,if($G71="EUR",3,if($G71="YEN",4,5))))*$H71*$C71,0)</f>
        <v>0</v>
      </c>
      <c r="AO71" s="7">
        <f>if(AO$6&lt;=$B71,vlookup(EDATE($D71,AO$6),'Курсы'!$H$2:$L$1980,if($G71="USD",2,if($G71="EUR",3,if($G71="YEN",4,5))))*$H71*$C71,0)</f>
        <v>0</v>
      </c>
      <c r="AP71" s="7">
        <f>if(AP$6&lt;=$B71,vlookup(EDATE($D71,AP$6),'Курсы'!$H$2:$L$1980,if($G71="USD",2,if($G71="EUR",3,if($G71="YEN",4,5))))*$H71*$C71,0)</f>
        <v>0</v>
      </c>
      <c r="AQ71" s="7">
        <f>if(AQ$6&lt;=$B71,vlookup(EDATE($D71,AQ$6),'Курсы'!$H$2:$L$1980,if($G71="USD",2,if($G71="EUR",3,if($G71="YEN",4,5))))*$H71*$C71,0)</f>
        <v>0</v>
      </c>
      <c r="AR71" s="19">
        <f>if(AR$6&lt;=$B71,vlookup(EDATE($D71,AR$6),'Курсы'!$H$2:$L$1980,if($G71="USD",2,if($G71="EUR",3,if($G71="YEN",4,5))))*$H71*$C71,0)</f>
        <v>0</v>
      </c>
      <c r="AS71" s="7">
        <f t="shared" si="2"/>
        <v>56906830.45</v>
      </c>
    </row>
    <row r="72" ht="15.75" customHeight="1">
      <c r="A72" s="15">
        <v>57.0</v>
      </c>
      <c r="B72" s="16">
        <v>22.0</v>
      </c>
      <c r="C72" s="16">
        <v>0.032307478181049</v>
      </c>
      <c r="D72" s="17">
        <v>43645.0</v>
      </c>
      <c r="E72" s="17">
        <f t="shared" si="1"/>
        <v>44315</v>
      </c>
      <c r="F72" s="16" t="s">
        <v>23</v>
      </c>
      <c r="G72" s="16" t="s">
        <v>5</v>
      </c>
      <c r="H72" s="18">
        <v>250000.0</v>
      </c>
      <c r="I72" s="7">
        <f>if(I$6&lt;=$B72,vlookup(EDATE($D72,I$6),'Курсы'!$H$2:$L$1980,if($G72="USD",2,if($G72="EUR",3,if($G72="YEN",4,5))))*$H72*$C72,0)</f>
        <v>567892.7746</v>
      </c>
      <c r="J72" s="7">
        <f>if(J$6&lt;=$B72,vlookup(EDATE($D72,J$6),'Курсы'!$H$2:$L$1980,if($G72="USD",2,if($G72="EUR",3,if($G72="YEN",4,5))))*$H72*$C72,0)</f>
        <v>594928.48</v>
      </c>
      <c r="K72" s="7">
        <f>if(K$6&lt;=$B72,vlookup(EDATE($D72,K$6),'Курсы'!$H$2:$L$1980,if($G72="USD",2,if($G72="EUR",3,if($G72="YEN",4,5))))*$H72*$C72,0)</f>
        <v>567933.9666</v>
      </c>
      <c r="L72" s="7">
        <f>if(L$6&lt;=$B72,vlookup(EDATE($D72,L$6),'Курсы'!$H$2:$L$1980,if($G72="USD",2,if($G72="EUR",3,if($G72="YEN",4,5))))*$H72*$C72,0)</f>
        <v>572150.9002</v>
      </c>
      <c r="M72" s="7">
        <f>if(M$6&lt;=$B72,vlookup(EDATE($D72,M$6),'Курсы'!$H$2:$L$1980,if($G72="USD",2,if($G72="EUR",3,if($G72="YEN",4,5))))*$H72*$C72,0)</f>
        <v>570022.6451</v>
      </c>
      <c r="N72" s="7">
        <f>if(N$6&lt;=$B72,vlookup(EDATE($D72,N$6),'Курсы'!$H$2:$L$1980,if($G72="USD",2,if($G72="EUR",3,if($G72="YEN",4,5))))*$H72*$C72,0)</f>
        <v>557585.8814</v>
      </c>
      <c r="O72" s="7">
        <f>if(O$6&lt;=$B72,vlookup(EDATE($D72,O$6),'Курсы'!$H$2:$L$1980,if($G72="USD",2,if($G72="EUR",3,if($G72="YEN",4,5))))*$H72*$C72,0)</f>
        <v>559129.3711</v>
      </c>
      <c r="P72" s="7">
        <f>if(P$6&lt;=$B72,vlookup(EDATE($D72,P$6),'Курсы'!$H$2:$L$1980,if($G72="USD",2,if($G72="EUR",3,if($G72="YEN",4,5))))*$H72*$C72,0)</f>
        <v>595455.0919</v>
      </c>
      <c r="Q72" s="7">
        <f>if(Q$6&lt;=$B72,vlookup(EDATE($D72,Q$6),'Курсы'!$H$2:$L$1980,if($G72="USD",2,if($G72="EUR",3,if($G72="YEN",4,5))))*$H72*$C72,0)</f>
        <v>692501.9103</v>
      </c>
      <c r="R72" s="7">
        <f>if(R$6&lt;=$B72,vlookup(EDATE($D72,R$6),'Курсы'!$H$2:$L$1980,if($G72="USD",2,if($G72="EUR",3,if($G72="YEN",4,5))))*$H72*$C72,0)</f>
        <v>652408.3298</v>
      </c>
      <c r="S72" s="7">
        <f>if(S$6&lt;=$B72,vlookup(EDATE($D72,S$6),'Курсы'!$H$2:$L$1980,if($G72="USD",2,if($G72="EUR",3,if($G72="YEN",4,5))))*$H72*$C72,0)</f>
        <v>632104.6952</v>
      </c>
      <c r="T72" s="7">
        <f>if(T$6&lt;=$B72,vlookup(EDATE($D72,T$6),'Курсы'!$H$2:$L$1980,if($G72="USD",2,if($G72="EUR",3,if($G72="YEN",4,5))))*$H72*$C72,0)</f>
        <v>626290.9645</v>
      </c>
      <c r="U72" s="7">
        <f>if(U$6&lt;=$B72,vlookup(EDATE($D72,U$6),'Курсы'!$H$2:$L$1980,if($G72="USD",2,if($G72="EUR",3,if($G72="YEN",4,5))))*$H72*$C72,0)</f>
        <v>680565.1048</v>
      </c>
      <c r="V72" s="7">
        <f>if(V$6&lt;=$B72,vlookup(EDATE($D72,V$6),'Курсы'!$H$2:$L$1980,if($G72="USD",2,if($G72="EUR",3,if($G72="YEN",4,5))))*$H72*$C72,0)</f>
        <v>716780.1724</v>
      </c>
      <c r="W72" s="7">
        <f>if(W$6&lt;=$B72,vlookup(EDATE($D72,W$6),'Курсы'!$H$2:$L$1980,if($G72="USD",2,if($G72="EUR",3,if($G72="YEN",4,5))))*$H72*$C72,0)</f>
        <v>738863.9491</v>
      </c>
      <c r="X72" s="7">
        <f>if(X$6&lt;=$B72,vlookup(EDATE($D72,X$6),'Курсы'!$H$2:$L$1980,if($G72="USD",2,if($G72="EUR",3,if($G72="YEN",4,5))))*$H72*$C72,0)</f>
        <v>737120.9607</v>
      </c>
      <c r="Y72" s="7">
        <f>if(Y$6&lt;=$B72,vlookup(EDATE($D72,Y$6),'Курсы'!$H$2:$L$1980,if($G72="USD",2,if($G72="EUR",3,if($G72="YEN",4,5))))*$H72*$C72,0)</f>
        <v>730657.042</v>
      </c>
      <c r="Z72" s="7">
        <f>if(Z$6&lt;=$B72,vlookup(EDATE($D72,Z$6),'Курсы'!$H$2:$L$1980,if($G72="USD",2,if($G72="EUR",3,if($G72="YEN",4,5))))*$H72*$C72,0)</f>
        <v>727944.0215</v>
      </c>
      <c r="AA72" s="7">
        <f>if(AA$6&lt;=$B72,vlookup(EDATE($D72,AA$6),'Курсы'!$H$2:$L$1980,if($G72="USD",2,if($G72="EUR",3,if($G72="YEN",4,5))))*$H72*$C72,0)</f>
        <v>744130.0681</v>
      </c>
      <c r="AB72" s="7">
        <f>if(AB$6&lt;=$B72,vlookup(EDATE($D72,AB$6),'Курсы'!$H$2:$L$1980,if($G72="USD",2,if($G72="EUR",3,if($G72="YEN",4,5))))*$H72*$C72,0)</f>
        <v>729941.4313</v>
      </c>
      <c r="AC72" s="7">
        <f>if(AC$6&lt;=$B72,vlookup(EDATE($D72,AC$6),'Курсы'!$H$2:$L$1980,if($G72="USD",2,if($G72="EUR",3,if($G72="YEN",4,5))))*$H72*$C72,0)</f>
        <v>720921.9911</v>
      </c>
      <c r="AD72" s="7">
        <f>if(AD$6&lt;=$B72,vlookup(EDATE($D72,AD$6),'Курсы'!$H$2:$L$1980,if($G72="USD",2,if($G72="EUR",3,if($G72="YEN",4,5))))*$H72*$C72,0)</f>
        <v>730382.4284</v>
      </c>
      <c r="AE72" s="7">
        <f>if(AE$6&lt;=$B72,vlookup(EDATE($D72,AE$6),'Курсы'!$H$2:$L$1980,if($G72="USD",2,if($G72="EUR",3,if($G72="YEN",4,5))))*$H72*$C72,0)</f>
        <v>0</v>
      </c>
      <c r="AF72" s="7">
        <f>if(AF$6&lt;=$B72,vlookup(EDATE($D72,AF$6),'Курсы'!$H$2:$L$1980,if($G72="USD",2,if($G72="EUR",3,if($G72="YEN",4,5))))*$H72*$C72,0)</f>
        <v>0</v>
      </c>
      <c r="AG72" s="7">
        <f>if(AG$6&lt;=$B72,vlookup(EDATE($D72,AG$6),'Курсы'!$H$2:$L$1980,if($G72="USD",2,if($G72="EUR",3,if($G72="YEN",4,5))))*$H72*$C72,0)</f>
        <v>0</v>
      </c>
      <c r="AH72" s="7">
        <f>if(AH$6&lt;=$B72,vlookup(EDATE($D72,AH$6),'Курсы'!$H$2:$L$1980,if($G72="USD",2,if($G72="EUR",3,if($G72="YEN",4,5))))*$H72*$C72,0)</f>
        <v>0</v>
      </c>
      <c r="AI72" s="7">
        <f>if(AI$6&lt;=$B72,vlookup(EDATE($D72,AI$6),'Курсы'!$H$2:$L$1980,if($G72="USD",2,if($G72="EUR",3,if($G72="YEN",4,5))))*$H72*$C72,0)</f>
        <v>0</v>
      </c>
      <c r="AJ72" s="7">
        <f>if(AJ$6&lt;=$B72,vlookup(EDATE($D72,AJ$6),'Курсы'!$H$2:$L$1980,if($G72="USD",2,if($G72="EUR",3,if($G72="YEN",4,5))))*$H72*$C72,0)</f>
        <v>0</v>
      </c>
      <c r="AK72" s="7">
        <f>if(AK$6&lt;=$B72,vlookup(EDATE($D72,AK$6),'Курсы'!$H$2:$L$1980,if($G72="USD",2,if($G72="EUR",3,if($G72="YEN",4,5))))*$H72*$C72,0)</f>
        <v>0</v>
      </c>
      <c r="AL72" s="7">
        <f>if(AL$6&lt;=$B72,vlookup(EDATE($D72,AL$6),'Курсы'!$H$2:$L$1980,if($G72="USD",2,if($G72="EUR",3,if($G72="YEN",4,5))))*$H72*$C72,0)</f>
        <v>0</v>
      </c>
      <c r="AM72" s="7">
        <f>if(AM$6&lt;=$B72,vlookup(EDATE($D72,AM$6),'Курсы'!$H$2:$L$1980,if($G72="USD",2,if($G72="EUR",3,if($G72="YEN",4,5))))*$H72*$C72,0)</f>
        <v>0</v>
      </c>
      <c r="AN72" s="7">
        <f>if(AN$6&lt;=$B72,vlookup(EDATE($D72,AN$6),'Курсы'!$H$2:$L$1980,if($G72="USD",2,if($G72="EUR",3,if($G72="YEN",4,5))))*$H72*$C72,0)</f>
        <v>0</v>
      </c>
      <c r="AO72" s="7">
        <f>if(AO$6&lt;=$B72,vlookup(EDATE($D72,AO$6),'Курсы'!$H$2:$L$1980,if($G72="USD",2,if($G72="EUR",3,if($G72="YEN",4,5))))*$H72*$C72,0)</f>
        <v>0</v>
      </c>
      <c r="AP72" s="7">
        <f>if(AP$6&lt;=$B72,vlookup(EDATE($D72,AP$6),'Курсы'!$H$2:$L$1980,if($G72="USD",2,if($G72="EUR",3,if($G72="YEN",4,5))))*$H72*$C72,0)</f>
        <v>0</v>
      </c>
      <c r="AQ72" s="7">
        <f>if(AQ$6&lt;=$B72,vlookup(EDATE($D72,AQ$6),'Курсы'!$H$2:$L$1980,if($G72="USD",2,if($G72="EUR",3,if($G72="YEN",4,5))))*$H72*$C72,0)</f>
        <v>0</v>
      </c>
      <c r="AR72" s="19">
        <f>if(AR$6&lt;=$B72,vlookup(EDATE($D72,AR$6),'Курсы'!$H$2:$L$1980,if($G72="USD",2,if($G72="EUR",3,if($G72="YEN",4,5))))*$H72*$C72,0)</f>
        <v>0</v>
      </c>
      <c r="AS72" s="7">
        <f t="shared" si="2"/>
        <v>14445712.18</v>
      </c>
    </row>
    <row r="73" ht="15.75" customHeight="1">
      <c r="A73" s="15">
        <v>239.0</v>
      </c>
      <c r="B73" s="16">
        <v>19.0</v>
      </c>
      <c r="C73" s="16">
        <v>0.0451450102862764</v>
      </c>
      <c r="D73" s="17">
        <v>43645.0</v>
      </c>
      <c r="E73" s="17">
        <f t="shared" si="1"/>
        <v>44225</v>
      </c>
      <c r="F73" s="16" t="s">
        <v>21</v>
      </c>
      <c r="G73" s="16" t="s">
        <v>7</v>
      </c>
      <c r="H73" s="18">
        <v>1750000.0</v>
      </c>
      <c r="I73" s="7">
        <f>if(I$6&lt;=$B73,vlookup(EDATE($D73,I$6),'Курсы'!$H$2:$L$1980,if($G73="USD",2,if($G73="EUR",3,if($G73="YEN",4,5))))*$H73*$C73,0)</f>
        <v>79003.768</v>
      </c>
      <c r="J73" s="7">
        <f>if(J$6&lt;=$B73,vlookup(EDATE($D73,J$6),'Курсы'!$H$2:$L$1980,if($G73="USD",2,if($G73="EUR",3,if($G73="YEN",4,5))))*$H73*$C73,0)</f>
        <v>79003.768</v>
      </c>
      <c r="K73" s="7">
        <f>if(K$6&lt;=$B73,vlookup(EDATE($D73,K$6),'Курсы'!$H$2:$L$1980,if($G73="USD",2,if($G73="EUR",3,if($G73="YEN",4,5))))*$H73*$C73,0)</f>
        <v>79003.768</v>
      </c>
      <c r="L73" s="7">
        <f>if(L$6&lt;=$B73,vlookup(EDATE($D73,L$6),'Курсы'!$H$2:$L$1980,if($G73="USD",2,if($G73="EUR",3,if($G73="YEN",4,5))))*$H73*$C73,0)</f>
        <v>79003.768</v>
      </c>
      <c r="M73" s="7">
        <f>if(M$6&lt;=$B73,vlookup(EDATE($D73,M$6),'Курсы'!$H$2:$L$1980,if($G73="USD",2,if($G73="EUR",3,if($G73="YEN",4,5))))*$H73*$C73,0)</f>
        <v>79003.768</v>
      </c>
      <c r="N73" s="7">
        <f>if(N$6&lt;=$B73,vlookup(EDATE($D73,N$6),'Курсы'!$H$2:$L$1980,if($G73="USD",2,if($G73="EUR",3,if($G73="YEN",4,5))))*$H73*$C73,0)</f>
        <v>79003.768</v>
      </c>
      <c r="O73" s="7">
        <f>if(O$6&lt;=$B73,vlookup(EDATE($D73,O$6),'Курсы'!$H$2:$L$1980,if($G73="USD",2,if($G73="EUR",3,if($G73="YEN",4,5))))*$H73*$C73,0)</f>
        <v>79003.768</v>
      </c>
      <c r="P73" s="7">
        <f>if(P$6&lt;=$B73,vlookup(EDATE($D73,P$6),'Курсы'!$H$2:$L$1980,if($G73="USD",2,if($G73="EUR",3,if($G73="YEN",4,5))))*$H73*$C73,0)</f>
        <v>79003.768</v>
      </c>
      <c r="Q73" s="7">
        <f>if(Q$6&lt;=$B73,vlookup(EDATE($D73,Q$6),'Курсы'!$H$2:$L$1980,if($G73="USD",2,if($G73="EUR",3,if($G73="YEN",4,5))))*$H73*$C73,0)</f>
        <v>79003.768</v>
      </c>
      <c r="R73" s="7">
        <f>if(R$6&lt;=$B73,vlookup(EDATE($D73,R$6),'Курсы'!$H$2:$L$1980,if($G73="USD",2,if($G73="EUR",3,if($G73="YEN",4,5))))*$H73*$C73,0)</f>
        <v>79003.768</v>
      </c>
      <c r="S73" s="7">
        <f>if(S$6&lt;=$B73,vlookup(EDATE($D73,S$6),'Курсы'!$H$2:$L$1980,if($G73="USD",2,if($G73="EUR",3,if($G73="YEN",4,5))))*$H73*$C73,0)</f>
        <v>79003.768</v>
      </c>
      <c r="T73" s="7">
        <f>if(T$6&lt;=$B73,vlookup(EDATE($D73,T$6),'Курсы'!$H$2:$L$1980,if($G73="USD",2,if($G73="EUR",3,if($G73="YEN",4,5))))*$H73*$C73,0)</f>
        <v>79003.768</v>
      </c>
      <c r="U73" s="7">
        <f>if(U$6&lt;=$B73,vlookup(EDATE($D73,U$6),'Курсы'!$H$2:$L$1980,if($G73="USD",2,if($G73="EUR",3,if($G73="YEN",4,5))))*$H73*$C73,0)</f>
        <v>79003.768</v>
      </c>
      <c r="V73" s="7">
        <f>if(V$6&lt;=$B73,vlookup(EDATE($D73,V$6),'Курсы'!$H$2:$L$1980,if($G73="USD",2,if($G73="EUR",3,if($G73="YEN",4,5))))*$H73*$C73,0)</f>
        <v>79003.768</v>
      </c>
      <c r="W73" s="7">
        <f>if(W$6&lt;=$B73,vlookup(EDATE($D73,W$6),'Курсы'!$H$2:$L$1980,if($G73="USD",2,if($G73="EUR",3,if($G73="YEN",4,5))))*$H73*$C73,0)</f>
        <v>79003.768</v>
      </c>
      <c r="X73" s="7">
        <f>if(X$6&lt;=$B73,vlookup(EDATE($D73,X$6),'Курсы'!$H$2:$L$1980,if($G73="USD",2,if($G73="EUR",3,if($G73="YEN",4,5))))*$H73*$C73,0)</f>
        <v>79003.768</v>
      </c>
      <c r="Y73" s="7">
        <f>if(Y$6&lt;=$B73,vlookup(EDATE($D73,Y$6),'Курсы'!$H$2:$L$1980,if($G73="USD",2,if($G73="EUR",3,if($G73="YEN",4,5))))*$H73*$C73,0)</f>
        <v>79003.768</v>
      </c>
      <c r="Z73" s="7">
        <f>if(Z$6&lt;=$B73,vlookup(EDATE($D73,Z$6),'Курсы'!$H$2:$L$1980,if($G73="USD",2,if($G73="EUR",3,if($G73="YEN",4,5))))*$H73*$C73,0)</f>
        <v>79003.768</v>
      </c>
      <c r="AA73" s="7">
        <f>if(AA$6&lt;=$B73,vlookup(EDATE($D73,AA$6),'Курсы'!$H$2:$L$1980,if($G73="USD",2,if($G73="EUR",3,if($G73="YEN",4,5))))*$H73*$C73,0)</f>
        <v>79003.768</v>
      </c>
      <c r="AB73" s="7">
        <f>if(AB$6&lt;=$B73,vlookup(EDATE($D73,AB$6),'Курсы'!$H$2:$L$1980,if($G73="USD",2,if($G73="EUR",3,if($G73="YEN",4,5))))*$H73*$C73,0)</f>
        <v>0</v>
      </c>
      <c r="AC73" s="7">
        <f>if(AC$6&lt;=$B73,vlookup(EDATE($D73,AC$6),'Курсы'!$H$2:$L$1980,if($G73="USD",2,if($G73="EUR",3,if($G73="YEN",4,5))))*$H73*$C73,0)</f>
        <v>0</v>
      </c>
      <c r="AD73" s="7">
        <f>if(AD$6&lt;=$B73,vlookup(EDATE($D73,AD$6),'Курсы'!$H$2:$L$1980,if($G73="USD",2,if($G73="EUR",3,if($G73="YEN",4,5))))*$H73*$C73,0)</f>
        <v>0</v>
      </c>
      <c r="AE73" s="7">
        <f>if(AE$6&lt;=$B73,vlookup(EDATE($D73,AE$6),'Курсы'!$H$2:$L$1980,if($G73="USD",2,if($G73="EUR",3,if($G73="YEN",4,5))))*$H73*$C73,0)</f>
        <v>0</v>
      </c>
      <c r="AF73" s="7">
        <f>if(AF$6&lt;=$B73,vlookup(EDATE($D73,AF$6),'Курсы'!$H$2:$L$1980,if($G73="USD",2,if($G73="EUR",3,if($G73="YEN",4,5))))*$H73*$C73,0)</f>
        <v>0</v>
      </c>
      <c r="AG73" s="7">
        <f>if(AG$6&lt;=$B73,vlookup(EDATE($D73,AG$6),'Курсы'!$H$2:$L$1980,if($G73="USD",2,if($G73="EUR",3,if($G73="YEN",4,5))))*$H73*$C73,0)</f>
        <v>0</v>
      </c>
      <c r="AH73" s="7">
        <f>if(AH$6&lt;=$B73,vlookup(EDATE($D73,AH$6),'Курсы'!$H$2:$L$1980,if($G73="USD",2,if($G73="EUR",3,if($G73="YEN",4,5))))*$H73*$C73,0)</f>
        <v>0</v>
      </c>
      <c r="AI73" s="7">
        <f>if(AI$6&lt;=$B73,vlookup(EDATE($D73,AI$6),'Курсы'!$H$2:$L$1980,if($G73="USD",2,if($G73="EUR",3,if($G73="YEN",4,5))))*$H73*$C73,0)</f>
        <v>0</v>
      </c>
      <c r="AJ73" s="7">
        <f>if(AJ$6&lt;=$B73,vlookup(EDATE($D73,AJ$6),'Курсы'!$H$2:$L$1980,if($G73="USD",2,if($G73="EUR",3,if($G73="YEN",4,5))))*$H73*$C73,0)</f>
        <v>0</v>
      </c>
      <c r="AK73" s="7">
        <f>if(AK$6&lt;=$B73,vlookup(EDATE($D73,AK$6),'Курсы'!$H$2:$L$1980,if($G73="USD",2,if($G73="EUR",3,if($G73="YEN",4,5))))*$H73*$C73,0)</f>
        <v>0</v>
      </c>
      <c r="AL73" s="7">
        <f>if(AL$6&lt;=$B73,vlookup(EDATE($D73,AL$6),'Курсы'!$H$2:$L$1980,if($G73="USD",2,if($G73="EUR",3,if($G73="YEN",4,5))))*$H73*$C73,0)</f>
        <v>0</v>
      </c>
      <c r="AM73" s="7">
        <f>if(AM$6&lt;=$B73,vlookup(EDATE($D73,AM$6),'Курсы'!$H$2:$L$1980,if($G73="USD",2,if($G73="EUR",3,if($G73="YEN",4,5))))*$H73*$C73,0)</f>
        <v>0</v>
      </c>
      <c r="AN73" s="7">
        <f>if(AN$6&lt;=$B73,vlookup(EDATE($D73,AN$6),'Курсы'!$H$2:$L$1980,if($G73="USD",2,if($G73="EUR",3,if($G73="YEN",4,5))))*$H73*$C73,0)</f>
        <v>0</v>
      </c>
      <c r="AO73" s="7">
        <f>if(AO$6&lt;=$B73,vlookup(EDATE($D73,AO$6),'Курсы'!$H$2:$L$1980,if($G73="USD",2,if($G73="EUR",3,if($G73="YEN",4,5))))*$H73*$C73,0)</f>
        <v>0</v>
      </c>
      <c r="AP73" s="7">
        <f>if(AP$6&lt;=$B73,vlookup(EDATE($D73,AP$6),'Курсы'!$H$2:$L$1980,if($G73="USD",2,if($G73="EUR",3,if($G73="YEN",4,5))))*$H73*$C73,0)</f>
        <v>0</v>
      </c>
      <c r="AQ73" s="7">
        <f>if(AQ$6&lt;=$B73,vlookup(EDATE($D73,AQ$6),'Курсы'!$H$2:$L$1980,if($G73="USD",2,if($G73="EUR",3,if($G73="YEN",4,5))))*$H73*$C73,0)</f>
        <v>0</v>
      </c>
      <c r="AR73" s="19">
        <f>if(AR$6&lt;=$B73,vlookup(EDATE($D73,AR$6),'Курсы'!$H$2:$L$1980,if($G73="USD",2,if($G73="EUR",3,if($G73="YEN",4,5))))*$H73*$C73,0)</f>
        <v>0</v>
      </c>
      <c r="AS73" s="7">
        <f t="shared" si="2"/>
        <v>1501071.592</v>
      </c>
    </row>
    <row r="74" ht="15.75" customHeight="1">
      <c r="A74" s="15">
        <v>295.0</v>
      </c>
      <c r="B74" s="16">
        <v>30.0</v>
      </c>
      <c r="C74" s="16">
        <v>0.0508714569296027</v>
      </c>
      <c r="D74" s="17">
        <v>43646.0</v>
      </c>
      <c r="E74" s="17">
        <f t="shared" si="1"/>
        <v>44560</v>
      </c>
      <c r="F74" s="16" t="s">
        <v>21</v>
      </c>
      <c r="G74" s="16" t="s">
        <v>5</v>
      </c>
      <c r="H74" s="18">
        <v>75000.0</v>
      </c>
      <c r="I74" s="7">
        <f>if(I$6&lt;=$B74,vlookup(EDATE($D74,I$6),'Курсы'!$H$2:$L$1980,if($G74="USD",2,if($G74="EUR",3,if($G74="YEN",4,5))))*$H74*$C74,0)</f>
        <v>269523.4649</v>
      </c>
      <c r="J74" s="7">
        <f>if(J$6&lt;=$B74,vlookup(EDATE($D74,J$6),'Курсы'!$H$2:$L$1980,if($G74="USD",2,if($G74="EUR",3,if($G74="YEN",4,5))))*$H74*$C74,0)</f>
        <v>282167.9471</v>
      </c>
      <c r="K74" s="7">
        <f>if(K$6&lt;=$B74,vlookup(EDATE($D74,K$6),'Курсы'!$H$2:$L$1980,if($G74="USD",2,if($G74="EUR",3,if($G74="YEN",4,5))))*$H74*$C74,0)</f>
        <v>268281.1839</v>
      </c>
      <c r="L74" s="7">
        <f>if(L$6&lt;=$B74,vlookup(EDATE($D74,L$6),'Курсы'!$H$2:$L$1980,if($G74="USD",2,if($G74="EUR",3,if($G74="YEN",4,5))))*$H74*$C74,0)</f>
        <v>270039.3015</v>
      </c>
      <c r="M74" s="7">
        <f>if(M$6&lt;=$B74,vlookup(EDATE($D74,M$6),'Курсы'!$H$2:$L$1980,if($G74="USD",2,if($G74="EUR",3,if($G74="YEN",4,5))))*$H74*$C74,0)</f>
        <v>269164.0581</v>
      </c>
      <c r="N74" s="7">
        <f>if(N$6&lt;=$B74,vlookup(EDATE($D74,N$6),'Курсы'!$H$2:$L$1980,if($G74="USD",2,if($G74="EUR",3,if($G74="YEN",4,5))))*$H74*$C74,0)</f>
        <v>263392.9456</v>
      </c>
      <c r="O74" s="7">
        <f>if(O$6&lt;=$B74,vlookup(EDATE($D74,O$6),'Курсы'!$H$2:$L$1980,if($G74="USD",2,if($G74="EUR",3,if($G74="YEN",4,5))))*$H74*$C74,0)</f>
        <v>262025.1394</v>
      </c>
      <c r="P74" s="7">
        <f>if(P$6&lt;=$B74,vlookup(EDATE($D74,P$6),'Курсы'!$H$2:$L$1980,if($G74="USD",2,if($G74="EUR",3,if($G74="YEN",4,5))))*$H74*$C74,0)</f>
        <v>281281.6391</v>
      </c>
      <c r="Q74" s="7">
        <f>if(Q$6&lt;=$B74,vlookup(EDATE($D74,Q$6),'Курсы'!$H$2:$L$1980,if($G74="USD",2,if($G74="EUR",3,if($G74="YEN",4,5))))*$H74*$C74,0)</f>
        <v>327124.7069</v>
      </c>
      <c r="R74" s="7">
        <f>if(R$6&lt;=$B74,vlookup(EDATE($D74,R$6),'Курсы'!$H$2:$L$1980,if($G74="USD",2,if($G74="EUR",3,if($G74="YEN",4,5))))*$H74*$C74,0)</f>
        <v>305414.9311</v>
      </c>
      <c r="S74" s="7">
        <f>if(S$6&lt;=$B74,vlookup(EDATE($D74,S$6),'Курсы'!$H$2:$L$1980,if($G74="USD",2,if($G74="EUR",3,if($G74="YEN",4,5))))*$H74*$C74,0)</f>
        <v>299692.2737</v>
      </c>
      <c r="T74" s="7">
        <f>if(T$6&lt;=$B74,vlookup(EDATE($D74,T$6),'Курсы'!$H$2:$L$1980,if($G74="USD",2,if($G74="EUR",3,if($G74="YEN",4,5))))*$H74*$C74,0)</f>
        <v>300197.0458</v>
      </c>
      <c r="U74" s="7">
        <f>if(U$6&lt;=$B74,vlookup(EDATE($D74,U$6),'Курсы'!$H$2:$L$1980,if($G74="USD",2,if($G74="EUR",3,if($G74="YEN",4,5))))*$H74*$C74,0)</f>
        <v>323969.7863</v>
      </c>
      <c r="V74" s="7">
        <f>if(V$6&lt;=$B74,vlookup(EDATE($D74,V$6),'Курсы'!$H$2:$L$1980,if($G74="USD",2,if($G74="EUR",3,if($G74="YEN",4,5))))*$H74*$C74,0)</f>
        <v>338593.2953</v>
      </c>
      <c r="W74" s="7">
        <f>if(W$6&lt;=$B74,vlookup(EDATE($D74,W$6),'Курсы'!$H$2:$L$1980,if($G74="USD",2,if($G74="EUR",3,if($G74="YEN",4,5))))*$H74*$C74,0)</f>
        <v>354918.8361</v>
      </c>
      <c r="X74" s="7">
        <f>if(X$6&lt;=$B74,vlookup(EDATE($D74,X$6),'Курсы'!$H$2:$L$1980,if($G74="USD",2,if($G74="EUR",3,if($G74="YEN",4,5))))*$H74*$C74,0)</f>
        <v>353306.4653</v>
      </c>
      <c r="Y74" s="7">
        <f>if(Y$6&lt;=$B74,vlookup(EDATE($D74,Y$6),'Курсы'!$H$2:$L$1980,if($G74="USD",2,if($G74="EUR",3,if($G74="YEN",4,5))))*$H74*$C74,0)</f>
        <v>345148.4641</v>
      </c>
      <c r="Z74" s="7">
        <f>if(Z$6&lt;=$B74,vlookup(EDATE($D74,Z$6),'Курсы'!$H$2:$L$1980,if($G74="USD",2,if($G74="EUR",3,if($G74="YEN",4,5))))*$H74*$C74,0)</f>
        <v>344173.6398</v>
      </c>
      <c r="AA74" s="7">
        <f>if(AA$6&lt;=$B74,vlookup(EDATE($D74,AA$6),'Курсы'!$H$2:$L$1980,if($G74="USD",2,if($G74="EUR",3,if($G74="YEN",4,5))))*$H74*$C74,0)</f>
        <v>352143.5438</v>
      </c>
      <c r="AB74" s="7">
        <f>if(AB$6&lt;=$B74,vlookup(EDATE($D74,AB$6),'Курсы'!$H$2:$L$1980,if($G74="USD",2,if($G74="EUR",3,if($G74="YEN",4,5))))*$H74*$C74,0)</f>
        <v>344810.4232</v>
      </c>
      <c r="AC74" s="7">
        <f>if(AC$6&lt;=$B74,vlookup(EDATE($D74,AC$6),'Курсы'!$H$2:$L$1980,if($G74="USD",2,if($G74="EUR",3,if($G74="YEN",4,5))))*$H74*$C74,0)</f>
        <v>340898.5354</v>
      </c>
      <c r="AD74" s="7">
        <f>if(AD$6&lt;=$B74,vlookup(EDATE($D74,AD$6),'Курсы'!$H$2:$L$1980,if($G74="USD",2,if($G74="EUR",3,if($G74="YEN",4,5))))*$H74*$C74,0)</f>
        <v>343959.5981</v>
      </c>
      <c r="AE74" s="7">
        <f>if(AE$6&lt;=$B74,vlookup(EDATE($D74,AE$6),'Курсы'!$H$2:$L$1980,if($G74="USD",2,if($G74="EUR",3,if($G74="YEN",4,5))))*$H74*$C74,0)</f>
        <v>342135.0933</v>
      </c>
      <c r="AF74" s="7">
        <f>if(AF$6&lt;=$B74,vlookup(EDATE($D74,AF$6),'Курсы'!$H$2:$L$1980,if($G74="USD",2,if($G74="EUR",3,if($G74="YEN",4,5))))*$H74*$C74,0)</f>
        <v>328893.889</v>
      </c>
      <c r="AG74" s="7">
        <f>if(AG$6&lt;=$B74,vlookup(EDATE($D74,AG$6),'Курсы'!$H$2:$L$1980,if($G74="USD",2,if($G74="EUR",3,if($G74="YEN",4,5))))*$H74*$C74,0)</f>
        <v>331411.263</v>
      </c>
      <c r="AH74" s="7">
        <f>if(AH$6&lt;=$B74,vlookup(EDATE($D74,AH$6),'Курсы'!$H$2:$L$1980,if($G74="USD",2,if($G74="EUR",3,if($G74="YEN",4,5))))*$H74*$C74,0)</f>
        <v>326207.0582</v>
      </c>
      <c r="AI74" s="7">
        <f>if(AI$6&lt;=$B74,vlookup(EDATE($D74,AI$6),'Курсы'!$H$2:$L$1980,if($G74="USD",2,if($G74="EUR",3,if($G74="YEN",4,5))))*$H74*$C74,0)</f>
        <v>326836.2263</v>
      </c>
      <c r="AJ74" s="7">
        <f>if(AJ$6&lt;=$B74,vlookup(EDATE($D74,AJ$6),'Курсы'!$H$2:$L$1980,if($G74="USD",2,if($G74="EUR",3,if($G74="YEN",4,5))))*$H74*$C74,0)</f>
        <v>327426.706</v>
      </c>
      <c r="AK74" s="7">
        <f>if(AK$6&lt;=$B74,vlookup(EDATE($D74,AK$6),'Курсы'!$H$2:$L$1980,if($G74="USD",2,if($G74="EUR",3,if($G74="YEN",4,5))))*$H74*$C74,0)</f>
        <v>328018.983</v>
      </c>
      <c r="AL74" s="7">
        <f>if(AL$6&lt;=$B74,vlookup(EDATE($D74,AL$6),'Курсы'!$H$2:$L$1980,if($G74="USD",2,if($G74="EUR",3,if($G74="YEN",4,5))))*$H74*$C74,0)</f>
        <v>328575.8268</v>
      </c>
      <c r="AM74" s="7">
        <f>if(AM$6&lt;=$B74,vlookup(EDATE($D74,AM$6),'Курсы'!$H$2:$L$1980,if($G74="USD",2,if($G74="EUR",3,if($G74="YEN",4,5))))*$H74*$C74,0)</f>
        <v>0</v>
      </c>
      <c r="AN74" s="7">
        <f>if(AN$6&lt;=$B74,vlookup(EDATE($D74,AN$6),'Курсы'!$H$2:$L$1980,if($G74="USD",2,if($G74="EUR",3,if($G74="YEN",4,5))))*$H74*$C74,0)</f>
        <v>0</v>
      </c>
      <c r="AO74" s="7">
        <f>if(AO$6&lt;=$B74,vlookup(EDATE($D74,AO$6),'Курсы'!$H$2:$L$1980,if($G74="USD",2,if($G74="EUR",3,if($G74="YEN",4,5))))*$H74*$C74,0)</f>
        <v>0</v>
      </c>
      <c r="AP74" s="7">
        <f>if(AP$6&lt;=$B74,vlookup(EDATE($D74,AP$6),'Курсы'!$H$2:$L$1980,if($G74="USD",2,if($G74="EUR",3,if($G74="YEN",4,5))))*$H74*$C74,0)</f>
        <v>0</v>
      </c>
      <c r="AQ74" s="7">
        <f>if(AQ$6&lt;=$B74,vlookup(EDATE($D74,AQ$6),'Курсы'!$H$2:$L$1980,if($G74="USD",2,if($G74="EUR",3,if($G74="YEN",4,5))))*$H74*$C74,0)</f>
        <v>0</v>
      </c>
      <c r="AR74" s="19">
        <f>if(AR$6&lt;=$B74,vlookup(EDATE($D74,AR$6),'Курсы'!$H$2:$L$1980,if($G74="USD",2,if($G74="EUR",3,if($G74="YEN",4,5))))*$H74*$C74,0)</f>
        <v>0</v>
      </c>
      <c r="AS74" s="7">
        <f t="shared" si="2"/>
        <v>9479732.27</v>
      </c>
    </row>
    <row r="75" ht="15.75" customHeight="1">
      <c r="A75" s="15">
        <v>12.0</v>
      </c>
      <c r="B75" s="16">
        <v>6.0</v>
      </c>
      <c r="C75" s="16">
        <v>0.0211382756182393</v>
      </c>
      <c r="D75" s="17">
        <v>43649.0</v>
      </c>
      <c r="E75" s="17">
        <f t="shared" si="1"/>
        <v>43833</v>
      </c>
      <c r="F75" s="16" t="s">
        <v>19</v>
      </c>
      <c r="G75" s="16" t="s">
        <v>4</v>
      </c>
      <c r="H75" s="18">
        <v>250000.0</v>
      </c>
      <c r="I75" s="7">
        <f>if(I$6&lt;=$B75,vlookup(EDATE($D75,I$6),'Курсы'!$H$2:$L$1980,if($G75="USD",2,if($G75="EUR",3,if($G75="YEN",4,5))))*$H75*$C75,0)</f>
        <v>341606.6885</v>
      </c>
      <c r="J75" s="7">
        <f>if(J$6&lt;=$B75,vlookup(EDATE($D75,J$6),'Курсы'!$H$2:$L$1980,if($G75="USD",2,if($G75="EUR",3,if($G75="YEN",4,5))))*$H75*$C75,0)</f>
        <v>352076.4764</v>
      </c>
      <c r="K75" s="7">
        <f>if(K$6&lt;=$B75,vlookup(EDATE($D75,K$6),'Курсы'!$H$2:$L$1980,if($G75="USD",2,if($G75="EUR",3,if($G75="YEN",4,5))))*$H75*$C75,0)</f>
        <v>345821.6607</v>
      </c>
      <c r="L75" s="7">
        <f>if(L$6&lt;=$B75,vlookup(EDATE($D75,L$6),'Курсы'!$H$2:$L$1980,if($G75="USD",2,if($G75="EUR",3,if($G75="YEN",4,5))))*$H75*$C75,0)</f>
        <v>338379.4023</v>
      </c>
      <c r="M75" s="7">
        <f>if(M$6&lt;=$B75,vlookup(EDATE($D75,M$6),'Курсы'!$H$2:$L$1980,if($G75="USD",2,if($G75="EUR",3,if($G75="YEN",4,5))))*$H75*$C75,0)</f>
        <v>340377.4978</v>
      </c>
      <c r="N75" s="7">
        <f>if(N$6&lt;=$B75,vlookup(EDATE($D75,N$6),'Курсы'!$H$2:$L$1980,if($G75="USD",2,if($G75="EUR",3,if($G75="YEN",4,5))))*$H75*$C75,0)</f>
        <v>327144.9372</v>
      </c>
      <c r="O75" s="7">
        <f>if(O$6&lt;=$B75,vlookup(EDATE($D75,O$6),'Курсы'!$H$2:$L$1980,if($G75="USD",2,if($G75="EUR",3,if($G75="YEN",4,5))))*$H75*$C75,0)</f>
        <v>0</v>
      </c>
      <c r="P75" s="7">
        <f>if(P$6&lt;=$B75,vlookup(EDATE($D75,P$6),'Курсы'!$H$2:$L$1980,if($G75="USD",2,if($G75="EUR",3,if($G75="YEN",4,5))))*$H75*$C75,0)</f>
        <v>0</v>
      </c>
      <c r="Q75" s="7">
        <f>if(Q$6&lt;=$B75,vlookup(EDATE($D75,Q$6),'Курсы'!$H$2:$L$1980,if($G75="USD",2,if($G75="EUR",3,if($G75="YEN",4,5))))*$H75*$C75,0)</f>
        <v>0</v>
      </c>
      <c r="R75" s="7">
        <f>if(R$6&lt;=$B75,vlookup(EDATE($D75,R$6),'Курсы'!$H$2:$L$1980,if($G75="USD",2,if($G75="EUR",3,if($G75="YEN",4,5))))*$H75*$C75,0)</f>
        <v>0</v>
      </c>
      <c r="S75" s="7">
        <f>if(S$6&lt;=$B75,vlookup(EDATE($D75,S$6),'Курсы'!$H$2:$L$1980,if($G75="USD",2,if($G75="EUR",3,if($G75="YEN",4,5))))*$H75*$C75,0)</f>
        <v>0</v>
      </c>
      <c r="T75" s="7">
        <f>if(T$6&lt;=$B75,vlookup(EDATE($D75,T$6),'Курсы'!$H$2:$L$1980,if($G75="USD",2,if($G75="EUR",3,if($G75="YEN",4,5))))*$H75*$C75,0)</f>
        <v>0</v>
      </c>
      <c r="U75" s="7">
        <f>if(U$6&lt;=$B75,vlookup(EDATE($D75,U$6),'Курсы'!$H$2:$L$1980,if($G75="USD",2,if($G75="EUR",3,if($G75="YEN",4,5))))*$H75*$C75,0)</f>
        <v>0</v>
      </c>
      <c r="V75" s="7">
        <f>if(V$6&lt;=$B75,vlookup(EDATE($D75,V$6),'Курсы'!$H$2:$L$1980,if($G75="USD",2,if($G75="EUR",3,if($G75="YEN",4,5))))*$H75*$C75,0)</f>
        <v>0</v>
      </c>
      <c r="W75" s="7">
        <f>if(W$6&lt;=$B75,vlookup(EDATE($D75,W$6),'Курсы'!$H$2:$L$1980,if($G75="USD",2,if($G75="EUR",3,if($G75="YEN",4,5))))*$H75*$C75,0)</f>
        <v>0</v>
      </c>
      <c r="X75" s="7">
        <f>if(X$6&lt;=$B75,vlookup(EDATE($D75,X$6),'Курсы'!$H$2:$L$1980,if($G75="USD",2,if($G75="EUR",3,if($G75="YEN",4,5))))*$H75*$C75,0)</f>
        <v>0</v>
      </c>
      <c r="Y75" s="7">
        <f>if(Y$6&lt;=$B75,vlookup(EDATE($D75,Y$6),'Курсы'!$H$2:$L$1980,if($G75="USD",2,if($G75="EUR",3,if($G75="YEN",4,5))))*$H75*$C75,0)</f>
        <v>0</v>
      </c>
      <c r="Z75" s="7">
        <f>if(Z$6&lt;=$B75,vlookup(EDATE($D75,Z$6),'Курсы'!$H$2:$L$1980,if($G75="USD",2,if($G75="EUR",3,if($G75="YEN",4,5))))*$H75*$C75,0)</f>
        <v>0</v>
      </c>
      <c r="AA75" s="7">
        <f>if(AA$6&lt;=$B75,vlookup(EDATE($D75,AA$6),'Курсы'!$H$2:$L$1980,if($G75="USD",2,if($G75="EUR",3,if($G75="YEN",4,5))))*$H75*$C75,0)</f>
        <v>0</v>
      </c>
      <c r="AB75" s="7">
        <f>if(AB$6&lt;=$B75,vlookup(EDATE($D75,AB$6),'Курсы'!$H$2:$L$1980,if($G75="USD",2,if($G75="EUR",3,if($G75="YEN",4,5))))*$H75*$C75,0)</f>
        <v>0</v>
      </c>
      <c r="AC75" s="7">
        <f>if(AC$6&lt;=$B75,vlookup(EDATE($D75,AC$6),'Курсы'!$H$2:$L$1980,if($G75="USD",2,if($G75="EUR",3,if($G75="YEN",4,5))))*$H75*$C75,0)</f>
        <v>0</v>
      </c>
      <c r="AD75" s="7">
        <f>if(AD$6&lt;=$B75,vlookup(EDATE($D75,AD$6),'Курсы'!$H$2:$L$1980,if($G75="USD",2,if($G75="EUR",3,if($G75="YEN",4,5))))*$H75*$C75,0)</f>
        <v>0</v>
      </c>
      <c r="AE75" s="7">
        <f>if(AE$6&lt;=$B75,vlookup(EDATE($D75,AE$6),'Курсы'!$H$2:$L$1980,if($G75="USD",2,if($G75="EUR",3,if($G75="YEN",4,5))))*$H75*$C75,0)</f>
        <v>0</v>
      </c>
      <c r="AF75" s="7">
        <f>if(AF$6&lt;=$B75,vlookup(EDATE($D75,AF$6),'Курсы'!$H$2:$L$1980,if($G75="USD",2,if($G75="EUR",3,if($G75="YEN",4,5))))*$H75*$C75,0)</f>
        <v>0</v>
      </c>
      <c r="AG75" s="7">
        <f>if(AG$6&lt;=$B75,vlookup(EDATE($D75,AG$6),'Курсы'!$H$2:$L$1980,if($G75="USD",2,if($G75="EUR",3,if($G75="YEN",4,5))))*$H75*$C75,0)</f>
        <v>0</v>
      </c>
      <c r="AH75" s="7">
        <f>if(AH$6&lt;=$B75,vlookup(EDATE($D75,AH$6),'Курсы'!$H$2:$L$1980,if($G75="USD",2,if($G75="EUR",3,if($G75="YEN",4,5))))*$H75*$C75,0)</f>
        <v>0</v>
      </c>
      <c r="AI75" s="7">
        <f>if(AI$6&lt;=$B75,vlookup(EDATE($D75,AI$6),'Курсы'!$H$2:$L$1980,if($G75="USD",2,if($G75="EUR",3,if($G75="YEN",4,5))))*$H75*$C75,0)</f>
        <v>0</v>
      </c>
      <c r="AJ75" s="7">
        <f>if(AJ$6&lt;=$B75,vlookup(EDATE($D75,AJ$6),'Курсы'!$H$2:$L$1980,if($G75="USD",2,if($G75="EUR",3,if($G75="YEN",4,5))))*$H75*$C75,0)</f>
        <v>0</v>
      </c>
      <c r="AK75" s="7">
        <f>if(AK$6&lt;=$B75,vlookup(EDATE($D75,AK$6),'Курсы'!$H$2:$L$1980,if($G75="USD",2,if($G75="EUR",3,if($G75="YEN",4,5))))*$H75*$C75,0)</f>
        <v>0</v>
      </c>
      <c r="AL75" s="7">
        <f>if(AL$6&lt;=$B75,vlookup(EDATE($D75,AL$6),'Курсы'!$H$2:$L$1980,if($G75="USD",2,if($G75="EUR",3,if($G75="YEN",4,5))))*$H75*$C75,0)</f>
        <v>0</v>
      </c>
      <c r="AM75" s="7">
        <f>if(AM$6&lt;=$B75,vlookup(EDATE($D75,AM$6),'Курсы'!$H$2:$L$1980,if($G75="USD",2,if($G75="EUR",3,if($G75="YEN",4,5))))*$H75*$C75,0)</f>
        <v>0</v>
      </c>
      <c r="AN75" s="7">
        <f>if(AN$6&lt;=$B75,vlookup(EDATE($D75,AN$6),'Курсы'!$H$2:$L$1980,if($G75="USD",2,if($G75="EUR",3,if($G75="YEN",4,5))))*$H75*$C75,0)</f>
        <v>0</v>
      </c>
      <c r="AO75" s="7">
        <f>if(AO$6&lt;=$B75,vlookup(EDATE($D75,AO$6),'Курсы'!$H$2:$L$1980,if($G75="USD",2,if($G75="EUR",3,if($G75="YEN",4,5))))*$H75*$C75,0)</f>
        <v>0</v>
      </c>
      <c r="AP75" s="7">
        <f>if(AP$6&lt;=$B75,vlookup(EDATE($D75,AP$6),'Курсы'!$H$2:$L$1980,if($G75="USD",2,if($G75="EUR",3,if($G75="YEN",4,5))))*$H75*$C75,0)</f>
        <v>0</v>
      </c>
      <c r="AQ75" s="7">
        <f>if(AQ$6&lt;=$B75,vlookup(EDATE($D75,AQ$6),'Курсы'!$H$2:$L$1980,if($G75="USD",2,if($G75="EUR",3,if($G75="YEN",4,5))))*$H75*$C75,0)</f>
        <v>0</v>
      </c>
      <c r="AR75" s="19">
        <f>if(AR$6&lt;=$B75,vlookup(EDATE($D75,AR$6),'Курсы'!$H$2:$L$1980,if($G75="USD",2,if($G75="EUR",3,if($G75="YEN",4,5))))*$H75*$C75,0)</f>
        <v>0</v>
      </c>
      <c r="AS75" s="7">
        <f t="shared" si="2"/>
        <v>2045406.663</v>
      </c>
    </row>
    <row r="76" ht="15.75" customHeight="1">
      <c r="A76" s="15">
        <v>81.0</v>
      </c>
      <c r="B76" s="16">
        <v>20.0</v>
      </c>
      <c r="C76" s="16">
        <v>0.0132187079878889</v>
      </c>
      <c r="D76" s="17">
        <v>43649.0</v>
      </c>
      <c r="E76" s="17">
        <f t="shared" si="1"/>
        <v>44258</v>
      </c>
      <c r="F76" s="16" t="s">
        <v>19</v>
      </c>
      <c r="G76" s="16" t="s">
        <v>5</v>
      </c>
      <c r="H76" s="18">
        <v>500000.0</v>
      </c>
      <c r="I76" s="7">
        <f>if(I$6&lt;=$B76,vlookup(EDATE($D76,I$6),'Курсы'!$H$2:$L$1980,if($G76="USD",2,if($G76="EUR",3,if($G76="YEN",4,5))))*$H76*$C76,0)</f>
        <v>473941.5734</v>
      </c>
      <c r="J76" s="7">
        <f>if(J$6&lt;=$B76,vlookup(EDATE($D76,J$6),'Курсы'!$H$2:$L$1980,if($G76="USD",2,if($G76="EUR",3,if($G76="YEN",4,5))))*$H76*$C76,0)</f>
        <v>483623.6161</v>
      </c>
      <c r="K76" s="7">
        <f>if(K$6&lt;=$B76,vlookup(EDATE($D76,K$6),'Курсы'!$H$2:$L$1980,if($G76="USD",2,if($G76="EUR",3,if($G76="YEN",4,5))))*$H76*$C76,0)</f>
        <v>472350.0409</v>
      </c>
      <c r="L76" s="7">
        <f>if(L$6&lt;=$B76,vlookup(EDATE($D76,L$6),'Курсы'!$H$2:$L$1980,if($G76="USD",2,if($G76="EUR",3,if($G76="YEN",4,5))))*$H76*$C76,0)</f>
        <v>472426.7095</v>
      </c>
      <c r="M76" s="7">
        <f>if(M$6&lt;=$B76,vlookup(EDATE($D76,M$6),'Курсы'!$H$2:$L$1980,if($G76="USD",2,if($G76="EUR",3,if($G76="YEN",4,5))))*$H76*$C76,0)</f>
        <v>469085.681</v>
      </c>
      <c r="N76" s="7">
        <f>if(N$6&lt;=$B76,vlookup(EDATE($D76,N$6),'Курсы'!$H$2:$L$1980,if($G76="USD",2,if($G76="EUR",3,if($G76="YEN",4,5))))*$H76*$C76,0)</f>
        <v>458541.7786</v>
      </c>
      <c r="O76" s="7">
        <f>if(O$6&lt;=$B76,vlookup(EDATE($D76,O$6),'Курсы'!$H$2:$L$1980,if($G76="USD",2,if($G76="EUR",3,if($G76="YEN",4,5))))*$H76*$C76,0)</f>
        <v>459995.1755</v>
      </c>
      <c r="P76" s="7">
        <f>if(P$6&lt;=$B76,vlookup(EDATE($D76,P$6),'Курсы'!$H$2:$L$1980,if($G76="USD",2,if($G76="EUR",3,if($G76="YEN",4,5))))*$H76*$C76,0)</f>
        <v>485244.2297</v>
      </c>
      <c r="Q76" s="7">
        <f>if(Q$6&lt;=$B76,vlookup(EDATE($D76,Q$6),'Курсы'!$H$2:$L$1980,if($G76="USD",2,if($G76="EUR",3,if($G76="YEN",4,5))))*$H76*$C76,0)</f>
        <v>566678.7412</v>
      </c>
      <c r="R76" s="7">
        <f>if(R$6&lt;=$B76,vlookup(EDATE($D76,R$6),'Курсы'!$H$2:$L$1980,if($G76="USD",2,if($G76="EUR",3,if($G76="YEN",4,5))))*$H76*$C76,0)</f>
        <v>522924.8177</v>
      </c>
      <c r="S76" s="7">
        <f>if(S$6&lt;=$B76,vlookup(EDATE($D76,S$6),'Курсы'!$H$2:$L$1980,if($G76="USD",2,if($G76="EUR",3,if($G76="YEN",4,5))))*$H76*$C76,0)</f>
        <v>507454.3028</v>
      </c>
      <c r="T76" s="7">
        <f>if(T$6&lt;=$B76,vlookup(EDATE($D76,T$6),'Курсы'!$H$2:$L$1980,if($G76="USD",2,if($G76="EUR",3,if($G76="YEN",4,5))))*$H76*$C76,0)</f>
        <v>525563.2718</v>
      </c>
      <c r="U76" s="7">
        <f>if(U$6&lt;=$B76,vlookup(EDATE($D76,U$6),'Курсы'!$H$2:$L$1980,if($G76="USD",2,if($G76="EUR",3,if($G76="YEN",4,5))))*$H76*$C76,0)</f>
        <v>576923.2398</v>
      </c>
      <c r="V76" s="7">
        <f>if(V$6&lt;=$B76,vlookup(EDATE($D76,V$6),'Курсы'!$H$2:$L$1980,if($G76="USD",2,if($G76="EUR",3,if($G76="YEN",4,5))))*$H76*$C76,0)</f>
        <v>579884.2304</v>
      </c>
      <c r="W76" s="7">
        <f>if(W$6&lt;=$B76,vlookup(EDATE($D76,W$6),'Курсы'!$H$2:$L$1980,if($G76="USD",2,if($G76="EUR",3,if($G76="YEN",4,5))))*$H76*$C76,0)</f>
        <v>605270.7591</v>
      </c>
      <c r="X76" s="7">
        <f>if(X$6&lt;=$B76,vlookup(EDATE($D76,X$6),'Курсы'!$H$2:$L$1980,if($G76="USD",2,if($G76="EUR",3,if($G76="YEN",4,5))))*$H76*$C76,0)</f>
        <v>619673.2024</v>
      </c>
      <c r="Y76" s="7">
        <f>if(Y$6&lt;=$B76,vlookup(EDATE($D76,Y$6),'Курсы'!$H$2:$L$1980,if($G76="USD",2,if($G76="EUR",3,if($G76="YEN",4,5))))*$H76*$C76,0)</f>
        <v>603468.3883</v>
      </c>
      <c r="Z76" s="7">
        <f>if(Z$6&lt;=$B76,vlookup(EDATE($D76,Z$6),'Курсы'!$H$2:$L$1980,if($G76="USD",2,if($G76="EUR",3,if($G76="YEN",4,5))))*$H76*$C76,0)</f>
        <v>600084.399</v>
      </c>
      <c r="AA76" s="7">
        <f>if(AA$6&lt;=$B76,vlookup(EDATE($D76,AA$6),'Курсы'!$H$2:$L$1980,if($G76="USD",2,if($G76="EUR",3,if($G76="YEN",4,5))))*$H76*$C76,0)</f>
        <v>605582.0597</v>
      </c>
      <c r="AB76" s="7">
        <f>if(AB$6&lt;=$B76,vlookup(EDATE($D76,AB$6),'Курсы'!$H$2:$L$1980,if($G76="USD",2,if($G76="EUR",3,if($G76="YEN",4,5))))*$H76*$C76,0)</f>
        <v>591968.1123</v>
      </c>
      <c r="AC76" s="7">
        <f>if(AC$6&lt;=$B76,vlookup(EDATE($D76,AC$6),'Курсы'!$H$2:$L$1980,if($G76="USD",2,if($G76="EUR",3,if($G76="YEN",4,5))))*$H76*$C76,0)</f>
        <v>0</v>
      </c>
      <c r="AD76" s="7">
        <f>if(AD$6&lt;=$B76,vlookup(EDATE($D76,AD$6),'Курсы'!$H$2:$L$1980,if($G76="USD",2,if($G76="EUR",3,if($G76="YEN",4,5))))*$H76*$C76,0)</f>
        <v>0</v>
      </c>
      <c r="AE76" s="7">
        <f>if(AE$6&lt;=$B76,vlookup(EDATE($D76,AE$6),'Курсы'!$H$2:$L$1980,if($G76="USD",2,if($G76="EUR",3,if($G76="YEN",4,5))))*$H76*$C76,0)</f>
        <v>0</v>
      </c>
      <c r="AF76" s="7">
        <f>if(AF$6&lt;=$B76,vlookup(EDATE($D76,AF$6),'Курсы'!$H$2:$L$1980,if($G76="USD",2,if($G76="EUR",3,if($G76="YEN",4,5))))*$H76*$C76,0)</f>
        <v>0</v>
      </c>
      <c r="AG76" s="7">
        <f>if(AG$6&lt;=$B76,vlookup(EDATE($D76,AG$6),'Курсы'!$H$2:$L$1980,if($G76="USD",2,if($G76="EUR",3,if($G76="YEN",4,5))))*$H76*$C76,0)</f>
        <v>0</v>
      </c>
      <c r="AH76" s="7">
        <f>if(AH$6&lt;=$B76,vlookup(EDATE($D76,AH$6),'Курсы'!$H$2:$L$1980,if($G76="USD",2,if($G76="EUR",3,if($G76="YEN",4,5))))*$H76*$C76,0)</f>
        <v>0</v>
      </c>
      <c r="AI76" s="7">
        <f>if(AI$6&lt;=$B76,vlookup(EDATE($D76,AI$6),'Курсы'!$H$2:$L$1980,if($G76="USD",2,if($G76="EUR",3,if($G76="YEN",4,5))))*$H76*$C76,0)</f>
        <v>0</v>
      </c>
      <c r="AJ76" s="7">
        <f>if(AJ$6&lt;=$B76,vlookup(EDATE($D76,AJ$6),'Курсы'!$H$2:$L$1980,if($G76="USD",2,if($G76="EUR",3,if($G76="YEN",4,5))))*$H76*$C76,0)</f>
        <v>0</v>
      </c>
      <c r="AK76" s="7">
        <f>if(AK$6&lt;=$B76,vlookup(EDATE($D76,AK$6),'Курсы'!$H$2:$L$1980,if($G76="USD",2,if($G76="EUR",3,if($G76="YEN",4,5))))*$H76*$C76,0)</f>
        <v>0</v>
      </c>
      <c r="AL76" s="7">
        <f>if(AL$6&lt;=$B76,vlookup(EDATE($D76,AL$6),'Курсы'!$H$2:$L$1980,if($G76="USD",2,if($G76="EUR",3,if($G76="YEN",4,5))))*$H76*$C76,0)</f>
        <v>0</v>
      </c>
      <c r="AM76" s="7">
        <f>if(AM$6&lt;=$B76,vlookup(EDATE($D76,AM$6),'Курсы'!$H$2:$L$1980,if($G76="USD",2,if($G76="EUR",3,if($G76="YEN",4,5))))*$H76*$C76,0)</f>
        <v>0</v>
      </c>
      <c r="AN76" s="7">
        <f>if(AN$6&lt;=$B76,vlookup(EDATE($D76,AN$6),'Курсы'!$H$2:$L$1980,if($G76="USD",2,if($G76="EUR",3,if($G76="YEN",4,5))))*$H76*$C76,0)</f>
        <v>0</v>
      </c>
      <c r="AO76" s="7">
        <f>if(AO$6&lt;=$B76,vlookup(EDATE($D76,AO$6),'Курсы'!$H$2:$L$1980,if($G76="USD",2,if($G76="EUR",3,if($G76="YEN",4,5))))*$H76*$C76,0)</f>
        <v>0</v>
      </c>
      <c r="AP76" s="7">
        <f>if(AP$6&lt;=$B76,vlookup(EDATE($D76,AP$6),'Курсы'!$H$2:$L$1980,if($G76="USD",2,if($G76="EUR",3,if($G76="YEN",4,5))))*$H76*$C76,0)</f>
        <v>0</v>
      </c>
      <c r="AQ76" s="7">
        <f>if(AQ$6&lt;=$B76,vlookup(EDATE($D76,AQ$6),'Курсы'!$H$2:$L$1980,if($G76="USD",2,if($G76="EUR",3,if($G76="YEN",4,5))))*$H76*$C76,0)</f>
        <v>0</v>
      </c>
      <c r="AR76" s="19">
        <f>if(AR$6&lt;=$B76,vlookup(EDATE($D76,AR$6),'Курсы'!$H$2:$L$1980,if($G76="USD",2,if($G76="EUR",3,if($G76="YEN",4,5))))*$H76*$C76,0)</f>
        <v>0</v>
      </c>
      <c r="AS76" s="7">
        <f t="shared" si="2"/>
        <v>10680684.33</v>
      </c>
    </row>
    <row r="77" ht="15.75" customHeight="1">
      <c r="A77" s="15">
        <v>136.0</v>
      </c>
      <c r="B77" s="16">
        <v>19.0</v>
      </c>
      <c r="C77" s="16">
        <v>0.0367018642402244</v>
      </c>
      <c r="D77" s="17">
        <v>43651.0</v>
      </c>
      <c r="E77" s="17">
        <f t="shared" si="1"/>
        <v>44232</v>
      </c>
      <c r="F77" s="16" t="s">
        <v>21</v>
      </c>
      <c r="G77" s="16" t="s">
        <v>5</v>
      </c>
      <c r="H77" s="18">
        <v>100000.0</v>
      </c>
      <c r="I77" s="7">
        <f>if(I$6&lt;=$B77,vlookup(EDATE($D77,I$6),'Курсы'!$H$2:$L$1980,if($G77="USD",2,if($G77="EUR",3,if($G77="YEN",4,5))))*$H77*$C77,0)</f>
        <v>263180.627</v>
      </c>
      <c r="J77" s="7">
        <f>if(J$6&lt;=$B77,vlookup(EDATE($D77,J$6),'Курсы'!$H$2:$L$1980,if($G77="USD",2,if($G77="EUR",3,if($G77="YEN",4,5))))*$H77*$C77,0)</f>
        <v>268157.7668</v>
      </c>
      <c r="K77" s="7">
        <f>if(K$6&lt;=$B77,vlookup(EDATE($D77,K$6),'Курсы'!$H$2:$L$1980,if($G77="USD",2,if($G77="EUR",3,if($G77="YEN",4,5))))*$H77*$C77,0)</f>
        <v>261871.1045</v>
      </c>
      <c r="L77" s="7">
        <f>if(L$6&lt;=$B77,vlookup(EDATE($D77,L$6),'Курсы'!$H$2:$L$1980,if($G77="USD",2,if($G77="EUR",3,if($G77="YEN",4,5))))*$H77*$C77,0)</f>
        <v>262339.4203</v>
      </c>
      <c r="M77" s="7">
        <f>if(M$6&lt;=$B77,vlookup(EDATE($D77,M$6),'Курсы'!$H$2:$L$1980,if($G77="USD",2,if($G77="EUR",3,if($G77="YEN",4,5))))*$H77*$C77,0)</f>
        <v>260981.8184</v>
      </c>
      <c r="N77" s="7">
        <f>if(N$6&lt;=$B77,vlookup(EDATE($D77,N$6),'Курсы'!$H$2:$L$1980,if($G77="USD",2,if($G77="EUR",3,if($G77="YEN",4,5))))*$H77*$C77,0)</f>
        <v>254629.0927</v>
      </c>
      <c r="O77" s="7">
        <f>if(O$6&lt;=$B77,vlookup(EDATE($D77,O$6),'Курсы'!$H$2:$L$1980,if($G77="USD",2,if($G77="EUR",3,if($G77="YEN",4,5))))*$H77*$C77,0)</f>
        <v>257377.3283</v>
      </c>
      <c r="P77" s="7">
        <f>if(P$6&lt;=$B77,vlookup(EDATE($D77,P$6),'Курсы'!$H$2:$L$1980,if($G77="USD",2,if($G77="EUR",3,if($G77="YEN",4,5))))*$H77*$C77,0)</f>
        <v>270628.1693</v>
      </c>
      <c r="Q77" s="7">
        <f>if(Q$6&lt;=$B77,vlookup(EDATE($D77,Q$6),'Курсы'!$H$2:$L$1980,if($G77="USD",2,if($G77="EUR",3,if($G77="YEN",4,5))))*$H77*$C77,0)</f>
        <v>314677.7468</v>
      </c>
      <c r="R77" s="7">
        <f>if(R$6&lt;=$B77,vlookup(EDATE($D77,R$6),'Курсы'!$H$2:$L$1980,if($G77="USD",2,if($G77="EUR",3,if($G77="YEN",4,5))))*$H77*$C77,0)</f>
        <v>290381.1127</v>
      </c>
      <c r="S77" s="7">
        <f>if(S$6&lt;=$B77,vlookup(EDATE($D77,S$6),'Курсы'!$H$2:$L$1980,if($G77="USD",2,if($G77="EUR",3,if($G77="YEN",4,5))))*$H77*$C77,0)</f>
        <v>283795.3301</v>
      </c>
      <c r="T77" s="7">
        <f>if(T$6&lt;=$B77,vlookup(EDATE($D77,T$6),'Курсы'!$H$2:$L$1980,if($G77="USD",2,if($G77="EUR",3,if($G77="YEN",4,5))))*$H77*$C77,0)</f>
        <v>290754.7376</v>
      </c>
      <c r="U77" s="7">
        <f>if(U$6&lt;=$B77,vlookup(EDATE($D77,U$6),'Курсы'!$H$2:$L$1980,if($G77="USD",2,if($G77="EUR",3,if($G77="YEN",4,5))))*$H77*$C77,0)</f>
        <v>317475.1629</v>
      </c>
      <c r="V77" s="7">
        <f>if(V$6&lt;=$B77,vlookup(EDATE($D77,V$6),'Курсы'!$H$2:$L$1980,if($G77="USD",2,if($G77="EUR",3,if($G77="YEN",4,5))))*$H77*$C77,0)</f>
        <v>326787.5269</v>
      </c>
      <c r="W77" s="7">
        <f>if(W$6&lt;=$B77,vlookup(EDATE($D77,W$6),'Курсы'!$H$2:$L$1980,if($G77="USD",2,if($G77="EUR",3,if($G77="YEN",4,5))))*$H77*$C77,0)</f>
        <v>336107.9653</v>
      </c>
      <c r="X77" s="7">
        <f>if(X$6&lt;=$B77,vlookup(EDATE($D77,X$6),'Курсы'!$H$2:$L$1980,if($G77="USD",2,if($G77="EUR",3,if($G77="YEN",4,5))))*$H77*$C77,0)</f>
        <v>342592.4507</v>
      </c>
      <c r="Y77" s="7">
        <f>if(Y$6&lt;=$B77,vlookup(EDATE($D77,Y$6),'Курсы'!$H$2:$L$1980,if($G77="USD",2,if($G77="EUR",3,if($G77="YEN",4,5))))*$H77*$C77,0)</f>
        <v>331277.633</v>
      </c>
      <c r="Z77" s="7">
        <f>if(Z$6&lt;=$B77,vlookup(EDATE($D77,Z$6),'Курсы'!$H$2:$L$1980,if($G77="USD",2,if($G77="EUR",3,if($G77="YEN",4,5))))*$H77*$C77,0)</f>
        <v>333227.97</v>
      </c>
      <c r="AA77" s="7">
        <f>if(AA$6&lt;=$B77,vlookup(EDATE($D77,AA$6),'Курсы'!$H$2:$L$1980,if($G77="USD",2,if($G77="EUR",3,if($G77="YEN",4,5))))*$H77*$C77,0)</f>
        <v>333695.5518</v>
      </c>
      <c r="AB77" s="7">
        <f>if(AB$6&lt;=$B77,vlookup(EDATE($D77,AB$6),'Курсы'!$H$2:$L$1980,if($G77="USD",2,if($G77="EUR",3,if($G77="YEN",4,5))))*$H77*$C77,0)</f>
        <v>0</v>
      </c>
      <c r="AC77" s="7">
        <f>if(AC$6&lt;=$B77,vlookup(EDATE($D77,AC$6),'Курсы'!$H$2:$L$1980,if($G77="USD",2,if($G77="EUR",3,if($G77="YEN",4,5))))*$H77*$C77,0)</f>
        <v>0</v>
      </c>
      <c r="AD77" s="7">
        <f>if(AD$6&lt;=$B77,vlookup(EDATE($D77,AD$6),'Курсы'!$H$2:$L$1980,if($G77="USD",2,if($G77="EUR",3,if($G77="YEN",4,5))))*$H77*$C77,0)</f>
        <v>0</v>
      </c>
      <c r="AE77" s="7">
        <f>if(AE$6&lt;=$B77,vlookup(EDATE($D77,AE$6),'Курсы'!$H$2:$L$1980,if($G77="USD",2,if($G77="EUR",3,if($G77="YEN",4,5))))*$H77*$C77,0)</f>
        <v>0</v>
      </c>
      <c r="AF77" s="7">
        <f>if(AF$6&lt;=$B77,vlookup(EDATE($D77,AF$6),'Курсы'!$H$2:$L$1980,if($G77="USD",2,if($G77="EUR",3,if($G77="YEN",4,5))))*$H77*$C77,0)</f>
        <v>0</v>
      </c>
      <c r="AG77" s="7">
        <f>if(AG$6&lt;=$B77,vlookup(EDATE($D77,AG$6),'Курсы'!$H$2:$L$1980,if($G77="USD",2,if($G77="EUR",3,if($G77="YEN",4,5))))*$H77*$C77,0)</f>
        <v>0</v>
      </c>
      <c r="AH77" s="7">
        <f>if(AH$6&lt;=$B77,vlookup(EDATE($D77,AH$6),'Курсы'!$H$2:$L$1980,if($G77="USD",2,if($G77="EUR",3,if($G77="YEN",4,5))))*$H77*$C77,0)</f>
        <v>0</v>
      </c>
      <c r="AI77" s="7">
        <f>if(AI$6&lt;=$B77,vlookup(EDATE($D77,AI$6),'Курсы'!$H$2:$L$1980,if($G77="USD",2,if($G77="EUR",3,if($G77="YEN",4,5))))*$H77*$C77,0)</f>
        <v>0</v>
      </c>
      <c r="AJ77" s="7">
        <f>if(AJ$6&lt;=$B77,vlookup(EDATE($D77,AJ$6),'Курсы'!$H$2:$L$1980,if($G77="USD",2,if($G77="EUR",3,if($G77="YEN",4,5))))*$H77*$C77,0)</f>
        <v>0</v>
      </c>
      <c r="AK77" s="7">
        <f>if(AK$6&lt;=$B77,vlookup(EDATE($D77,AK$6),'Курсы'!$H$2:$L$1980,if($G77="USD",2,if($G77="EUR",3,if($G77="YEN",4,5))))*$H77*$C77,0)</f>
        <v>0</v>
      </c>
      <c r="AL77" s="7">
        <f>if(AL$6&lt;=$B77,vlookup(EDATE($D77,AL$6),'Курсы'!$H$2:$L$1980,if($G77="USD",2,if($G77="EUR",3,if($G77="YEN",4,5))))*$H77*$C77,0)</f>
        <v>0</v>
      </c>
      <c r="AM77" s="7">
        <f>if(AM$6&lt;=$B77,vlookup(EDATE($D77,AM$6),'Курсы'!$H$2:$L$1980,if($G77="USD",2,if($G77="EUR",3,if($G77="YEN",4,5))))*$H77*$C77,0)</f>
        <v>0</v>
      </c>
      <c r="AN77" s="7">
        <f>if(AN$6&lt;=$B77,vlookup(EDATE($D77,AN$6),'Курсы'!$H$2:$L$1980,if($G77="USD",2,if($G77="EUR",3,if($G77="YEN",4,5))))*$H77*$C77,0)</f>
        <v>0</v>
      </c>
      <c r="AO77" s="7">
        <f>if(AO$6&lt;=$B77,vlookup(EDATE($D77,AO$6),'Курсы'!$H$2:$L$1980,if($G77="USD",2,if($G77="EUR",3,if($G77="YEN",4,5))))*$H77*$C77,0)</f>
        <v>0</v>
      </c>
      <c r="AP77" s="7">
        <f>if(AP$6&lt;=$B77,vlookup(EDATE($D77,AP$6),'Курсы'!$H$2:$L$1980,if($G77="USD",2,if($G77="EUR",3,if($G77="YEN",4,5))))*$H77*$C77,0)</f>
        <v>0</v>
      </c>
      <c r="AQ77" s="7">
        <f>if(AQ$6&lt;=$B77,vlookup(EDATE($D77,AQ$6),'Курсы'!$H$2:$L$1980,if($G77="USD",2,if($G77="EUR",3,if($G77="YEN",4,5))))*$H77*$C77,0)</f>
        <v>0</v>
      </c>
      <c r="AR77" s="19">
        <f>if(AR$6&lt;=$B77,vlookup(EDATE($D77,AR$6),'Курсы'!$H$2:$L$1980,if($G77="USD",2,if($G77="EUR",3,if($G77="YEN",4,5))))*$H77*$C77,0)</f>
        <v>0</v>
      </c>
      <c r="AS77" s="7">
        <f t="shared" si="2"/>
        <v>5599938.515</v>
      </c>
    </row>
    <row r="78" ht="15.75" customHeight="1">
      <c r="A78" s="15">
        <v>189.0</v>
      </c>
      <c r="B78" s="16">
        <v>9.0</v>
      </c>
      <c r="C78" s="16">
        <v>0.0306249850466048</v>
      </c>
      <c r="D78" s="17">
        <v>43651.0</v>
      </c>
      <c r="E78" s="17">
        <f t="shared" si="1"/>
        <v>43926</v>
      </c>
      <c r="F78" s="16" t="s">
        <v>23</v>
      </c>
      <c r="G78" s="16" t="s">
        <v>4</v>
      </c>
      <c r="H78" s="18">
        <v>500000.0</v>
      </c>
      <c r="I78" s="7">
        <f>if(I$6&lt;=$B78,vlookup(EDATE($D78,I$6),'Курсы'!$H$2:$L$1980,if($G78="USD",2,if($G78="EUR",3,if($G78="YEN",4,5))))*$H78*$C78,0)</f>
        <v>989834.7354</v>
      </c>
      <c r="J78" s="7">
        <f>if(J$6&lt;=$B78,vlookup(EDATE($D78,J$6),'Курсы'!$H$2:$L$1980,if($G78="USD",2,if($G78="EUR",3,if($G78="YEN",4,5))))*$H78*$C78,0)</f>
        <v>1018283.815</v>
      </c>
      <c r="K78" s="7">
        <f>if(K$6&lt;=$B78,vlookup(EDATE($D78,K$6),'Курсы'!$H$2:$L$1980,if($G78="USD",2,if($G78="EUR",3,if($G78="YEN",4,5))))*$H78*$C78,0)</f>
        <v>995771.3888</v>
      </c>
      <c r="L78" s="7">
        <f>if(L$6&lt;=$B78,vlookup(EDATE($D78,L$6),'Курсы'!$H$2:$L$1980,if($G78="USD",2,if($G78="EUR",3,if($G78="YEN",4,5))))*$H78*$C78,0)</f>
        <v>980483.3963</v>
      </c>
      <c r="M78" s="7">
        <f>if(M$6&lt;=$B78,vlookup(EDATE($D78,M$6),'Курсы'!$H$2:$L$1980,if($G78="USD",2,if($G78="EUR",3,if($G78="YEN",4,5))))*$H78*$C78,0)</f>
        <v>982982.395</v>
      </c>
      <c r="N78" s="7">
        <f>if(N$6&lt;=$B78,vlookup(EDATE($D78,N$6),'Курсы'!$H$2:$L$1980,if($G78="USD",2,if($G78="EUR",3,if($G78="YEN",4,5))))*$H78*$C78,0)</f>
        <v>947930.5684</v>
      </c>
      <c r="O78" s="7">
        <f>if(O$6&lt;=$B78,vlookup(EDATE($D78,O$6),'Курсы'!$H$2:$L$1980,if($G78="USD",2,if($G78="EUR",3,if($G78="YEN",4,5))))*$H78*$C78,0)</f>
        <v>971335.7132</v>
      </c>
      <c r="P78" s="7">
        <f>if(P$6&lt;=$B78,vlookup(EDATE($D78,P$6),'Курсы'!$H$2:$L$1980,if($G78="USD",2,if($G78="EUR",3,if($G78="YEN",4,5))))*$H78*$C78,0)</f>
        <v>1011825.006</v>
      </c>
      <c r="Q78" s="7">
        <f>if(Q$6&lt;=$B78,vlookup(EDATE($D78,Q$6),'Курсы'!$H$2:$L$1980,if($G78="USD",2,if($G78="EUR",3,if($G78="YEN",4,5))))*$H78*$C78,0)</f>
        <v>1190278.325</v>
      </c>
      <c r="R78" s="7">
        <f>if(R$6&lt;=$B78,vlookup(EDATE($D78,R$6),'Курсы'!$H$2:$L$1980,if($G78="USD",2,if($G78="EUR",3,if($G78="YEN",4,5))))*$H78*$C78,0)</f>
        <v>0</v>
      </c>
      <c r="S78" s="7">
        <f>if(S$6&lt;=$B78,vlookup(EDATE($D78,S$6),'Курсы'!$H$2:$L$1980,if($G78="USD",2,if($G78="EUR",3,if($G78="YEN",4,5))))*$H78*$C78,0)</f>
        <v>0</v>
      </c>
      <c r="T78" s="7">
        <f>if(T$6&lt;=$B78,vlookup(EDATE($D78,T$6),'Курсы'!$H$2:$L$1980,if($G78="USD",2,if($G78="EUR",3,if($G78="YEN",4,5))))*$H78*$C78,0)</f>
        <v>0</v>
      </c>
      <c r="U78" s="7">
        <f>if(U$6&lt;=$B78,vlookup(EDATE($D78,U$6),'Курсы'!$H$2:$L$1980,if($G78="USD",2,if($G78="EUR",3,if($G78="YEN",4,5))))*$H78*$C78,0)</f>
        <v>0</v>
      </c>
      <c r="V78" s="7">
        <f>if(V$6&lt;=$B78,vlookup(EDATE($D78,V$6),'Курсы'!$H$2:$L$1980,if($G78="USD",2,if($G78="EUR",3,if($G78="YEN",4,5))))*$H78*$C78,0)</f>
        <v>0</v>
      </c>
      <c r="W78" s="7">
        <f>if(W$6&lt;=$B78,vlookup(EDATE($D78,W$6),'Курсы'!$H$2:$L$1980,if($G78="USD",2,if($G78="EUR",3,if($G78="YEN",4,5))))*$H78*$C78,0)</f>
        <v>0</v>
      </c>
      <c r="X78" s="7">
        <f>if(X$6&lt;=$B78,vlookup(EDATE($D78,X$6),'Курсы'!$H$2:$L$1980,if($G78="USD",2,if($G78="EUR",3,if($G78="YEN",4,5))))*$H78*$C78,0)</f>
        <v>0</v>
      </c>
      <c r="Y78" s="7">
        <f>if(Y$6&lt;=$B78,vlookup(EDATE($D78,Y$6),'Курсы'!$H$2:$L$1980,if($G78="USD",2,if($G78="EUR",3,if($G78="YEN",4,5))))*$H78*$C78,0)</f>
        <v>0</v>
      </c>
      <c r="Z78" s="7">
        <f>if(Z$6&lt;=$B78,vlookup(EDATE($D78,Z$6),'Курсы'!$H$2:$L$1980,if($G78="USD",2,if($G78="EUR",3,if($G78="YEN",4,5))))*$H78*$C78,0)</f>
        <v>0</v>
      </c>
      <c r="AA78" s="7">
        <f>if(AA$6&lt;=$B78,vlookup(EDATE($D78,AA$6),'Курсы'!$H$2:$L$1980,if($G78="USD",2,if($G78="EUR",3,if($G78="YEN",4,5))))*$H78*$C78,0)</f>
        <v>0</v>
      </c>
      <c r="AB78" s="7">
        <f>if(AB$6&lt;=$B78,vlookup(EDATE($D78,AB$6),'Курсы'!$H$2:$L$1980,if($G78="USD",2,if($G78="EUR",3,if($G78="YEN",4,5))))*$H78*$C78,0)</f>
        <v>0</v>
      </c>
      <c r="AC78" s="7">
        <f>if(AC$6&lt;=$B78,vlookup(EDATE($D78,AC$6),'Курсы'!$H$2:$L$1980,if($G78="USD",2,if($G78="EUR",3,if($G78="YEN",4,5))))*$H78*$C78,0)</f>
        <v>0</v>
      </c>
      <c r="AD78" s="7">
        <f>if(AD$6&lt;=$B78,vlookup(EDATE($D78,AD$6),'Курсы'!$H$2:$L$1980,if($G78="USD",2,if($G78="EUR",3,if($G78="YEN",4,5))))*$H78*$C78,0)</f>
        <v>0</v>
      </c>
      <c r="AE78" s="7">
        <f>if(AE$6&lt;=$B78,vlookup(EDATE($D78,AE$6),'Курсы'!$H$2:$L$1980,if($G78="USD",2,if($G78="EUR",3,if($G78="YEN",4,5))))*$H78*$C78,0)</f>
        <v>0</v>
      </c>
      <c r="AF78" s="7">
        <f>if(AF$6&lt;=$B78,vlookup(EDATE($D78,AF$6),'Курсы'!$H$2:$L$1980,if($G78="USD",2,if($G78="EUR",3,if($G78="YEN",4,5))))*$H78*$C78,0)</f>
        <v>0</v>
      </c>
      <c r="AG78" s="7">
        <f>if(AG$6&lt;=$B78,vlookup(EDATE($D78,AG$6),'Курсы'!$H$2:$L$1980,if($G78="USD",2,if($G78="EUR",3,if($G78="YEN",4,5))))*$H78*$C78,0)</f>
        <v>0</v>
      </c>
      <c r="AH78" s="7">
        <f>if(AH$6&lt;=$B78,vlookup(EDATE($D78,AH$6),'Курсы'!$H$2:$L$1980,if($G78="USD",2,if($G78="EUR",3,if($G78="YEN",4,5))))*$H78*$C78,0)</f>
        <v>0</v>
      </c>
      <c r="AI78" s="7">
        <f>if(AI$6&lt;=$B78,vlookup(EDATE($D78,AI$6),'Курсы'!$H$2:$L$1980,if($G78="USD",2,if($G78="EUR",3,if($G78="YEN",4,5))))*$H78*$C78,0)</f>
        <v>0</v>
      </c>
      <c r="AJ78" s="7">
        <f>if(AJ$6&lt;=$B78,vlookup(EDATE($D78,AJ$6),'Курсы'!$H$2:$L$1980,if($G78="USD",2,if($G78="EUR",3,if($G78="YEN",4,5))))*$H78*$C78,0)</f>
        <v>0</v>
      </c>
      <c r="AK78" s="7">
        <f>if(AK$6&lt;=$B78,vlookup(EDATE($D78,AK$6),'Курсы'!$H$2:$L$1980,if($G78="USD",2,if($G78="EUR",3,if($G78="YEN",4,5))))*$H78*$C78,0)</f>
        <v>0</v>
      </c>
      <c r="AL78" s="7">
        <f>if(AL$6&lt;=$B78,vlookup(EDATE($D78,AL$6),'Курсы'!$H$2:$L$1980,if($G78="USD",2,if($G78="EUR",3,if($G78="YEN",4,5))))*$H78*$C78,0)</f>
        <v>0</v>
      </c>
      <c r="AM78" s="7">
        <f>if(AM$6&lt;=$B78,vlookup(EDATE($D78,AM$6),'Курсы'!$H$2:$L$1980,if($G78="USD",2,if($G78="EUR",3,if($G78="YEN",4,5))))*$H78*$C78,0)</f>
        <v>0</v>
      </c>
      <c r="AN78" s="7">
        <f>if(AN$6&lt;=$B78,vlookup(EDATE($D78,AN$6),'Курсы'!$H$2:$L$1980,if($G78="USD",2,if($G78="EUR",3,if($G78="YEN",4,5))))*$H78*$C78,0)</f>
        <v>0</v>
      </c>
      <c r="AO78" s="7">
        <f>if(AO$6&lt;=$B78,vlookup(EDATE($D78,AO$6),'Курсы'!$H$2:$L$1980,if($G78="USD",2,if($G78="EUR",3,if($G78="YEN",4,5))))*$H78*$C78,0)</f>
        <v>0</v>
      </c>
      <c r="AP78" s="7">
        <f>if(AP$6&lt;=$B78,vlookup(EDATE($D78,AP$6),'Курсы'!$H$2:$L$1980,if($G78="USD",2,if($G78="EUR",3,if($G78="YEN",4,5))))*$H78*$C78,0)</f>
        <v>0</v>
      </c>
      <c r="AQ78" s="7">
        <f>if(AQ$6&lt;=$B78,vlookup(EDATE($D78,AQ$6),'Курсы'!$H$2:$L$1980,if($G78="USD",2,if($G78="EUR",3,if($G78="YEN",4,5))))*$H78*$C78,0)</f>
        <v>0</v>
      </c>
      <c r="AR78" s="19">
        <f>if(AR$6&lt;=$B78,vlookup(EDATE($D78,AR$6),'Курсы'!$H$2:$L$1980,if($G78="USD",2,if($G78="EUR",3,if($G78="YEN",4,5))))*$H78*$C78,0)</f>
        <v>0</v>
      </c>
      <c r="AS78" s="7">
        <f t="shared" si="2"/>
        <v>9088725.343</v>
      </c>
    </row>
    <row r="79" ht="15.75" customHeight="1">
      <c r="A79" s="15">
        <v>336.0</v>
      </c>
      <c r="B79" s="16">
        <v>28.0</v>
      </c>
      <c r="C79" s="16">
        <v>0.0475376965764462</v>
      </c>
      <c r="D79" s="17">
        <v>43655.0</v>
      </c>
      <c r="E79" s="17">
        <f t="shared" si="1"/>
        <v>44509</v>
      </c>
      <c r="F79" s="16" t="s">
        <v>21</v>
      </c>
      <c r="G79" s="16" t="s">
        <v>5</v>
      </c>
      <c r="H79" s="18">
        <v>100000.0</v>
      </c>
      <c r="I79" s="7">
        <f>if(I$6&lt;=$B79,vlookup(EDATE($D79,I$6),'Курсы'!$H$2:$L$1980,if($G79="USD",2,if($G79="EUR",3,if($G79="YEN",4,5))))*$H79*$C79,0)</f>
        <v>347230.5479</v>
      </c>
      <c r="J79" s="7">
        <f>if(J$6&lt;=$B79,vlookup(EDATE($D79,J$6),'Курсы'!$H$2:$L$1980,if($G79="USD",2,if($G79="EUR",3,if($G79="YEN",4,5))))*$H79*$C79,0)</f>
        <v>346494.1889</v>
      </c>
      <c r="K79" s="7">
        <f>if(K$6&lt;=$B79,vlookup(EDATE($D79,K$6),'Курсы'!$H$2:$L$1980,if($G79="USD",2,if($G79="EUR",3,if($G79="YEN",4,5))))*$H79*$C79,0)</f>
        <v>338645.2399</v>
      </c>
      <c r="L79" s="7">
        <f>if(L$6&lt;=$B79,vlookup(EDATE($D79,L$6),'Курсы'!$H$2:$L$1980,if($G79="USD",2,if($G79="EUR",3,if($G79="YEN",4,5))))*$H79*$C79,0)</f>
        <v>334765.6884</v>
      </c>
      <c r="M79" s="7">
        <f>if(M$6&lt;=$B79,vlookup(EDATE($D79,M$6),'Курсы'!$H$2:$L$1980,if($G79="USD",2,if($G79="EUR",3,if($G79="YEN",4,5))))*$H79*$C79,0)</f>
        <v>336373.8887</v>
      </c>
      <c r="N79" s="7">
        <f>if(N$6&lt;=$B79,vlookup(EDATE($D79,N$6),'Курсы'!$H$2:$L$1980,if($G79="USD",2,if($G79="EUR",3,if($G79="YEN",4,5))))*$H79*$C79,0)</f>
        <v>329805.6052</v>
      </c>
      <c r="O79" s="7">
        <f>if(O$6&lt;=$B79,vlookup(EDATE($D79,O$6),'Курсы'!$H$2:$L$1980,if($G79="USD",2,if($G79="EUR",3,if($G79="YEN",4,5))))*$H79*$C79,0)</f>
        <v>330999.2767</v>
      </c>
      <c r="P79" s="7">
        <f>if(P$6&lt;=$B79,vlookup(EDATE($D79,P$6),'Курсы'!$H$2:$L$1980,if($G79="USD",2,if($G79="EUR",3,if($G79="YEN",4,5))))*$H79*$C79,0)</f>
        <v>360537.2999</v>
      </c>
      <c r="Q79" s="7">
        <f>if(Q$6&lt;=$B79,vlookup(EDATE($D79,Q$6),'Курсы'!$H$2:$L$1980,if($G79="USD",2,if($G79="EUR",3,if($G79="YEN",4,5))))*$H79*$C79,0)</f>
        <v>390921.9694</v>
      </c>
      <c r="R79" s="7">
        <f>if(R$6&lt;=$B79,vlookup(EDATE($D79,R$6),'Курсы'!$H$2:$L$1980,if($G79="USD",2,if($G79="EUR",3,if($G79="YEN",4,5))))*$H79*$C79,0)</f>
        <v>380320.1123</v>
      </c>
      <c r="S79" s="7">
        <f>if(S$6&lt;=$B79,vlookup(EDATE($D79,S$6),'Курсы'!$H$2:$L$1980,if($G79="USD",2,if($G79="EUR",3,if($G79="YEN",4,5))))*$H79*$C79,0)</f>
        <v>366924.9402</v>
      </c>
      <c r="T79" s="7">
        <f>if(T$6&lt;=$B79,vlookup(EDATE($D79,T$6),'Курсы'!$H$2:$L$1980,if($G79="USD",2,if($G79="EUR",3,if($G79="YEN",4,5))))*$H79*$C79,0)</f>
        <v>382232.5538</v>
      </c>
      <c r="U79" s="7">
        <f>if(U$6&lt;=$B79,vlookup(EDATE($D79,U$6),'Курсы'!$H$2:$L$1980,if($G79="USD",2,if($G79="EUR",3,if($G79="YEN",4,5))))*$H79*$C79,0)</f>
        <v>414396.5594</v>
      </c>
      <c r="V79" s="7">
        <f>if(V$6&lt;=$B79,vlookup(EDATE($D79,V$6),'Курсы'!$H$2:$L$1980,if($G79="USD",2,if($G79="EUR",3,if($G79="YEN",4,5))))*$H79*$C79,0)</f>
        <v>426588.5524</v>
      </c>
      <c r="W79" s="7">
        <f>if(W$6&lt;=$B79,vlookup(EDATE($D79,W$6),'Курсы'!$H$2:$L$1980,if($G79="USD",2,if($G79="EUR",3,if($G79="YEN",4,5))))*$H79*$C79,0)</f>
        <v>435915.9238</v>
      </c>
      <c r="X79" s="7">
        <f>if(X$6&lt;=$B79,vlookup(EDATE($D79,X$6),'Курсы'!$H$2:$L$1980,if($G79="USD",2,if($G79="EUR",3,if($G79="YEN",4,5))))*$H79*$C79,0)</f>
        <v>434263.5135</v>
      </c>
      <c r="Y79" s="7">
        <f>if(Y$6&lt;=$B79,vlookup(EDATE($D79,Y$6),'Курсы'!$H$2:$L$1980,if($G79="USD",2,if($G79="EUR",3,if($G79="YEN",4,5))))*$H79*$C79,0)</f>
        <v>424057.17</v>
      </c>
      <c r="Z79" s="7">
        <f>if(Z$6&lt;=$B79,vlookup(EDATE($D79,Z$6),'Курсы'!$H$2:$L$1980,if($G79="USD",2,if($G79="EUR",3,if($G79="YEN",4,5))))*$H79*$C79,0)</f>
        <v>431609.9593</v>
      </c>
      <c r="AA79" s="7">
        <f>if(AA$6&lt;=$B79,vlookup(EDATE($D79,AA$6),'Курсы'!$H$2:$L$1980,if($G79="USD",2,if($G79="EUR",3,if($G79="YEN",4,5))))*$H79*$C79,0)</f>
        <v>424996.0396</v>
      </c>
      <c r="AB79" s="7">
        <f>if(AB$6&lt;=$B79,vlookup(EDATE($D79,AB$6),'Курсы'!$H$2:$L$1980,if($G79="USD",2,if($G79="EUR",3,if($G79="YEN",4,5))))*$H79*$C79,0)</f>
        <v>422768.8985</v>
      </c>
      <c r="AC79" s="7">
        <f>if(AC$6&lt;=$B79,vlookup(EDATE($D79,AC$6),'Курсы'!$H$2:$L$1980,if($G79="USD",2,if($G79="EUR",3,if($G79="YEN",4,5))))*$H79*$C79,0)</f>
        <v>435536.573</v>
      </c>
      <c r="AD79" s="7">
        <f>if(AD$6&lt;=$B79,vlookup(EDATE($D79,AD$6),'Курсы'!$H$2:$L$1980,if($G79="USD",2,if($G79="EUR",3,if($G79="YEN",4,5))))*$H79*$C79,0)</f>
        <v>425490.907</v>
      </c>
      <c r="AE79" s="7">
        <f>if(AE$6&lt;=$B79,vlookup(EDATE($D79,AE$6),'Курсы'!$H$2:$L$1980,if($G79="USD",2,if($G79="EUR",3,if($G79="YEN",4,5))))*$H79*$C79,0)</f>
        <v>421389.8299</v>
      </c>
      <c r="AF79" s="7">
        <f>if(AF$6&lt;=$B79,vlookup(EDATE($D79,AF$6),'Курсы'!$H$2:$L$1980,if($G79="USD",2,if($G79="EUR",3,if($G79="YEN",4,5))))*$H79*$C79,0)</f>
        <v>422018.2782</v>
      </c>
      <c r="AG79" s="7">
        <f>if(AG$6&lt;=$B79,vlookup(EDATE($D79,AG$6),'Курсы'!$H$2:$L$1980,if($G79="USD",2,if($G79="EUR",3,if($G79="YEN",4,5))))*$H79*$C79,0)</f>
        <v>411020.9075</v>
      </c>
      <c r="AH79" s="7">
        <f>if(AH$6&lt;=$B79,vlookup(EDATE($D79,AH$6),'Курсы'!$H$2:$L$1980,if($G79="USD",2,if($G79="EUR",3,if($G79="YEN",4,5))))*$H79*$C79,0)</f>
        <v>406695.2286</v>
      </c>
      <c r="AI79" s="7">
        <f>if(AI$6&lt;=$B79,vlookup(EDATE($D79,AI$6),'Курсы'!$H$2:$L$1980,if($G79="USD",2,if($G79="EUR",3,if($G79="YEN",4,5))))*$H79*$C79,0)</f>
        <v>407446.5644</v>
      </c>
      <c r="AJ79" s="7">
        <f>if(AJ$6&lt;=$B79,vlookup(EDATE($D79,AJ$6),'Курсы'!$H$2:$L$1980,if($G79="USD",2,if($G79="EUR",3,if($G79="YEN",4,5))))*$H79*$C79,0)</f>
        <v>408199.7184</v>
      </c>
      <c r="AK79" s="7">
        <f>if(AK$6&lt;=$B79,vlookup(EDATE($D79,AK$6),'Курсы'!$H$2:$L$1980,if($G79="USD",2,if($G79="EUR",3,if($G79="YEN",4,5))))*$H79*$C79,0)</f>
        <v>0</v>
      </c>
      <c r="AL79" s="7">
        <f>if(AL$6&lt;=$B79,vlookup(EDATE($D79,AL$6),'Курсы'!$H$2:$L$1980,if($G79="USD",2,if($G79="EUR",3,if($G79="YEN",4,5))))*$H79*$C79,0)</f>
        <v>0</v>
      </c>
      <c r="AM79" s="7">
        <f>if(AM$6&lt;=$B79,vlookup(EDATE($D79,AM$6),'Курсы'!$H$2:$L$1980,if($G79="USD",2,if($G79="EUR",3,if($G79="YEN",4,5))))*$H79*$C79,0)</f>
        <v>0</v>
      </c>
      <c r="AN79" s="7">
        <f>if(AN$6&lt;=$B79,vlookup(EDATE($D79,AN$6),'Курсы'!$H$2:$L$1980,if($G79="USD",2,if($G79="EUR",3,if($G79="YEN",4,5))))*$H79*$C79,0)</f>
        <v>0</v>
      </c>
      <c r="AO79" s="7">
        <f>if(AO$6&lt;=$B79,vlookup(EDATE($D79,AO$6),'Курсы'!$H$2:$L$1980,if($G79="USD",2,if($G79="EUR",3,if($G79="YEN",4,5))))*$H79*$C79,0)</f>
        <v>0</v>
      </c>
      <c r="AP79" s="7">
        <f>if(AP$6&lt;=$B79,vlookup(EDATE($D79,AP$6),'Курсы'!$H$2:$L$1980,if($G79="USD",2,if($G79="EUR",3,if($G79="YEN",4,5))))*$H79*$C79,0)</f>
        <v>0</v>
      </c>
      <c r="AQ79" s="7">
        <f>if(AQ$6&lt;=$B79,vlookup(EDATE($D79,AQ$6),'Курсы'!$H$2:$L$1980,if($G79="USD",2,if($G79="EUR",3,if($G79="YEN",4,5))))*$H79*$C79,0)</f>
        <v>0</v>
      </c>
      <c r="AR79" s="19">
        <f>if(AR$6&lt;=$B79,vlookup(EDATE($D79,AR$6),'Курсы'!$H$2:$L$1980,if($G79="USD",2,if($G79="EUR",3,if($G79="YEN",4,5))))*$H79*$C79,0)</f>
        <v>0</v>
      </c>
      <c r="AS79" s="7">
        <f t="shared" si="2"/>
        <v>10997645.93</v>
      </c>
    </row>
    <row r="80" ht="15.75" customHeight="1">
      <c r="A80" s="15">
        <v>141.0</v>
      </c>
      <c r="B80" s="16">
        <v>23.0</v>
      </c>
      <c r="C80" s="16">
        <v>0.027943315122832</v>
      </c>
      <c r="D80" s="17">
        <v>43657.0</v>
      </c>
      <c r="E80" s="17">
        <f t="shared" si="1"/>
        <v>44358</v>
      </c>
      <c r="F80" s="16" t="s">
        <v>22</v>
      </c>
      <c r="G80" s="16" t="s">
        <v>7</v>
      </c>
      <c r="H80" s="18">
        <v>1000000.0</v>
      </c>
      <c r="I80" s="7">
        <f>if(I$6&lt;=$B80,vlookup(EDATE($D80,I$6),'Курсы'!$H$2:$L$1980,if($G80="USD",2,if($G80="EUR",3,if($G80="YEN",4,5))))*$H80*$C80,0)</f>
        <v>27943.31512</v>
      </c>
      <c r="J80" s="7">
        <f>if(J$6&lt;=$B80,vlookup(EDATE($D80,J$6),'Курсы'!$H$2:$L$1980,if($G80="USD",2,if($G80="EUR",3,if($G80="YEN",4,5))))*$H80*$C80,0)</f>
        <v>27943.31512</v>
      </c>
      <c r="K80" s="7">
        <f>if(K$6&lt;=$B80,vlookup(EDATE($D80,K$6),'Курсы'!$H$2:$L$1980,if($G80="USD",2,if($G80="EUR",3,if($G80="YEN",4,5))))*$H80*$C80,0)</f>
        <v>27943.31512</v>
      </c>
      <c r="L80" s="7">
        <f>if(L$6&lt;=$B80,vlookup(EDATE($D80,L$6),'Курсы'!$H$2:$L$1980,if($G80="USD",2,if($G80="EUR",3,if($G80="YEN",4,5))))*$H80*$C80,0)</f>
        <v>27943.31512</v>
      </c>
      <c r="M80" s="7">
        <f>if(M$6&lt;=$B80,vlookup(EDATE($D80,M$6),'Курсы'!$H$2:$L$1980,if($G80="USD",2,if($G80="EUR",3,if($G80="YEN",4,5))))*$H80*$C80,0)</f>
        <v>27943.31512</v>
      </c>
      <c r="N80" s="7">
        <f>if(N$6&lt;=$B80,vlookup(EDATE($D80,N$6),'Курсы'!$H$2:$L$1980,if($G80="USD",2,if($G80="EUR",3,if($G80="YEN",4,5))))*$H80*$C80,0)</f>
        <v>27943.31512</v>
      </c>
      <c r="O80" s="7">
        <f>if(O$6&lt;=$B80,vlookup(EDATE($D80,O$6),'Курсы'!$H$2:$L$1980,if($G80="USD",2,if($G80="EUR",3,if($G80="YEN",4,5))))*$H80*$C80,0)</f>
        <v>27943.31512</v>
      </c>
      <c r="P80" s="7">
        <f>if(P$6&lt;=$B80,vlookup(EDATE($D80,P$6),'Курсы'!$H$2:$L$1980,if($G80="USD",2,if($G80="EUR",3,if($G80="YEN",4,5))))*$H80*$C80,0)</f>
        <v>27943.31512</v>
      </c>
      <c r="Q80" s="7">
        <f>if(Q$6&lt;=$B80,vlookup(EDATE($D80,Q$6),'Курсы'!$H$2:$L$1980,if($G80="USD",2,if($G80="EUR",3,if($G80="YEN",4,5))))*$H80*$C80,0)</f>
        <v>27943.31512</v>
      </c>
      <c r="R80" s="7">
        <f>if(R$6&lt;=$B80,vlookup(EDATE($D80,R$6),'Курсы'!$H$2:$L$1980,if($G80="USD",2,if($G80="EUR",3,if($G80="YEN",4,5))))*$H80*$C80,0)</f>
        <v>27943.31512</v>
      </c>
      <c r="S80" s="7">
        <f>if(S$6&lt;=$B80,vlookup(EDATE($D80,S$6),'Курсы'!$H$2:$L$1980,if($G80="USD",2,if($G80="EUR",3,if($G80="YEN",4,5))))*$H80*$C80,0)</f>
        <v>27943.31512</v>
      </c>
      <c r="T80" s="7">
        <f>if(T$6&lt;=$B80,vlookup(EDATE($D80,T$6),'Курсы'!$H$2:$L$1980,if($G80="USD",2,if($G80="EUR",3,if($G80="YEN",4,5))))*$H80*$C80,0)</f>
        <v>27943.31512</v>
      </c>
      <c r="U80" s="7">
        <f>if(U$6&lt;=$B80,vlookup(EDATE($D80,U$6),'Курсы'!$H$2:$L$1980,if($G80="USD",2,if($G80="EUR",3,if($G80="YEN",4,5))))*$H80*$C80,0)</f>
        <v>27943.31512</v>
      </c>
      <c r="V80" s="7">
        <f>if(V$6&lt;=$B80,vlookup(EDATE($D80,V$6),'Курсы'!$H$2:$L$1980,if($G80="USD",2,if($G80="EUR",3,if($G80="YEN",4,5))))*$H80*$C80,0)</f>
        <v>27943.31512</v>
      </c>
      <c r="W80" s="7">
        <f>if(W$6&lt;=$B80,vlookup(EDATE($D80,W$6),'Курсы'!$H$2:$L$1980,if($G80="USD",2,if($G80="EUR",3,if($G80="YEN",4,5))))*$H80*$C80,0)</f>
        <v>27943.31512</v>
      </c>
      <c r="X80" s="7">
        <f>if(X$6&lt;=$B80,vlookup(EDATE($D80,X$6),'Курсы'!$H$2:$L$1980,if($G80="USD",2,if($G80="EUR",3,if($G80="YEN",4,5))))*$H80*$C80,0)</f>
        <v>27943.31512</v>
      </c>
      <c r="Y80" s="7">
        <f>if(Y$6&lt;=$B80,vlookup(EDATE($D80,Y$6),'Курсы'!$H$2:$L$1980,if($G80="USD",2,if($G80="EUR",3,if($G80="YEN",4,5))))*$H80*$C80,0)</f>
        <v>27943.31512</v>
      </c>
      <c r="Z80" s="7">
        <f>if(Z$6&lt;=$B80,vlookup(EDATE($D80,Z$6),'Курсы'!$H$2:$L$1980,if($G80="USD",2,if($G80="EUR",3,if($G80="YEN",4,5))))*$H80*$C80,0)</f>
        <v>27943.31512</v>
      </c>
      <c r="AA80" s="7">
        <f>if(AA$6&lt;=$B80,vlookup(EDATE($D80,AA$6),'Курсы'!$H$2:$L$1980,if($G80="USD",2,if($G80="EUR",3,if($G80="YEN",4,5))))*$H80*$C80,0)</f>
        <v>27943.31512</v>
      </c>
      <c r="AB80" s="7">
        <f>if(AB$6&lt;=$B80,vlookup(EDATE($D80,AB$6),'Курсы'!$H$2:$L$1980,if($G80="USD",2,if($G80="EUR",3,if($G80="YEN",4,5))))*$H80*$C80,0)</f>
        <v>27943.31512</v>
      </c>
      <c r="AC80" s="7">
        <f>if(AC$6&lt;=$B80,vlookup(EDATE($D80,AC$6),'Курсы'!$H$2:$L$1980,if($G80="USD",2,if($G80="EUR",3,if($G80="YEN",4,5))))*$H80*$C80,0)</f>
        <v>27943.31512</v>
      </c>
      <c r="AD80" s="7">
        <f>if(AD$6&lt;=$B80,vlookup(EDATE($D80,AD$6),'Курсы'!$H$2:$L$1980,if($G80="USD",2,if($G80="EUR",3,if($G80="YEN",4,5))))*$H80*$C80,0)</f>
        <v>27943.31512</v>
      </c>
      <c r="AE80" s="7">
        <f>if(AE$6&lt;=$B80,vlookup(EDATE($D80,AE$6),'Курсы'!$H$2:$L$1980,if($G80="USD",2,if($G80="EUR",3,if($G80="YEN",4,5))))*$H80*$C80,0)</f>
        <v>27943.31512</v>
      </c>
      <c r="AF80" s="7">
        <f>if(AF$6&lt;=$B80,vlookup(EDATE($D80,AF$6),'Курсы'!$H$2:$L$1980,if($G80="USD",2,if($G80="EUR",3,if($G80="YEN",4,5))))*$H80*$C80,0)</f>
        <v>0</v>
      </c>
      <c r="AG80" s="7">
        <f>if(AG$6&lt;=$B80,vlookup(EDATE($D80,AG$6),'Курсы'!$H$2:$L$1980,if($G80="USD",2,if($G80="EUR",3,if($G80="YEN",4,5))))*$H80*$C80,0)</f>
        <v>0</v>
      </c>
      <c r="AH80" s="7">
        <f>if(AH$6&lt;=$B80,vlookup(EDATE($D80,AH$6),'Курсы'!$H$2:$L$1980,if($G80="USD",2,if($G80="EUR",3,if($G80="YEN",4,5))))*$H80*$C80,0)</f>
        <v>0</v>
      </c>
      <c r="AI80" s="7">
        <f>if(AI$6&lt;=$B80,vlookup(EDATE($D80,AI$6),'Курсы'!$H$2:$L$1980,if($G80="USD",2,if($G80="EUR",3,if($G80="YEN",4,5))))*$H80*$C80,0)</f>
        <v>0</v>
      </c>
      <c r="AJ80" s="7">
        <f>if(AJ$6&lt;=$B80,vlookup(EDATE($D80,AJ$6),'Курсы'!$H$2:$L$1980,if($G80="USD",2,if($G80="EUR",3,if($G80="YEN",4,5))))*$H80*$C80,0)</f>
        <v>0</v>
      </c>
      <c r="AK80" s="7">
        <f>if(AK$6&lt;=$B80,vlookup(EDATE($D80,AK$6),'Курсы'!$H$2:$L$1980,if($G80="USD",2,if($G80="EUR",3,if($G80="YEN",4,5))))*$H80*$C80,0)</f>
        <v>0</v>
      </c>
      <c r="AL80" s="7">
        <f>if(AL$6&lt;=$B80,vlookup(EDATE($D80,AL$6),'Курсы'!$H$2:$L$1980,if($G80="USD",2,if($G80="EUR",3,if($G80="YEN",4,5))))*$H80*$C80,0)</f>
        <v>0</v>
      </c>
      <c r="AM80" s="7">
        <f>if(AM$6&lt;=$B80,vlookup(EDATE($D80,AM$6),'Курсы'!$H$2:$L$1980,if($G80="USD",2,if($G80="EUR",3,if($G80="YEN",4,5))))*$H80*$C80,0)</f>
        <v>0</v>
      </c>
      <c r="AN80" s="7">
        <f>if(AN$6&lt;=$B80,vlookup(EDATE($D80,AN$6),'Курсы'!$H$2:$L$1980,if($G80="USD",2,if($G80="EUR",3,if($G80="YEN",4,5))))*$H80*$C80,0)</f>
        <v>0</v>
      </c>
      <c r="AO80" s="7">
        <f>if(AO$6&lt;=$B80,vlookup(EDATE($D80,AO$6),'Курсы'!$H$2:$L$1980,if($G80="USD",2,if($G80="EUR",3,if($G80="YEN",4,5))))*$H80*$C80,0)</f>
        <v>0</v>
      </c>
      <c r="AP80" s="7">
        <f>if(AP$6&lt;=$B80,vlookup(EDATE($D80,AP$6),'Курсы'!$H$2:$L$1980,if($G80="USD",2,if($G80="EUR",3,if($G80="YEN",4,5))))*$H80*$C80,0)</f>
        <v>0</v>
      </c>
      <c r="AQ80" s="7">
        <f>if(AQ$6&lt;=$B80,vlookup(EDATE($D80,AQ$6),'Курсы'!$H$2:$L$1980,if($G80="USD",2,if($G80="EUR",3,if($G80="YEN",4,5))))*$H80*$C80,0)</f>
        <v>0</v>
      </c>
      <c r="AR80" s="19">
        <f>if(AR$6&lt;=$B80,vlookup(EDATE($D80,AR$6),'Курсы'!$H$2:$L$1980,if($G80="USD",2,if($G80="EUR",3,if($G80="YEN",4,5))))*$H80*$C80,0)</f>
        <v>0</v>
      </c>
      <c r="AS80" s="7">
        <f t="shared" si="2"/>
        <v>642696.2478</v>
      </c>
    </row>
    <row r="81" ht="15.75" customHeight="1">
      <c r="A81" s="15">
        <v>240.0</v>
      </c>
      <c r="B81" s="16">
        <v>33.0</v>
      </c>
      <c r="C81" s="16">
        <v>0.0392067916236394</v>
      </c>
      <c r="D81" s="17">
        <v>43665.0</v>
      </c>
      <c r="E81" s="17">
        <f t="shared" si="1"/>
        <v>44670</v>
      </c>
      <c r="F81" s="16" t="s">
        <v>21</v>
      </c>
      <c r="G81" s="16" t="s">
        <v>5</v>
      </c>
      <c r="H81" s="18">
        <v>500000.0</v>
      </c>
      <c r="I81" s="7">
        <f>if(I$6&lt;=$B81,vlookup(EDATE($D81,I$6),'Курсы'!$H$2:$L$1980,if($G81="USD",2,if($G81="EUR",3,if($G81="YEN",4,5))))*$H81*$C81,0)</f>
        <v>1435413.571</v>
      </c>
      <c r="J81" s="7">
        <f>if(J$6&lt;=$B81,vlookup(EDATE($D81,J$6),'Курсы'!$H$2:$L$1980,if($G81="USD",2,if($G81="EUR",3,if($G81="YEN",4,5))))*$H81*$C81,0)</f>
        <v>1396528.275</v>
      </c>
      <c r="K81" s="7">
        <f>if(K$6&lt;=$B81,vlookup(EDATE($D81,K$6),'Курсы'!$H$2:$L$1980,if($G81="USD",2,if($G81="EUR",3,if($G81="YEN",4,5))))*$H81*$C81,0)</f>
        <v>1394387.584</v>
      </c>
      <c r="L81" s="7">
        <f>if(L$6&lt;=$B81,vlookup(EDATE($D81,L$6),'Курсы'!$H$2:$L$1980,if($G81="USD",2,if($G81="EUR",3,if($G81="YEN",4,5))))*$H81*$C81,0)</f>
        <v>1382652.991</v>
      </c>
      <c r="M81" s="7">
        <f>if(M$6&lt;=$B81,vlookup(EDATE($D81,M$6),'Курсы'!$H$2:$L$1980,if($G81="USD",2,if($G81="EUR",3,if($G81="YEN",4,5))))*$H81*$C81,0)</f>
        <v>1366209.663</v>
      </c>
      <c r="N81" s="7">
        <f>if(N$6&lt;=$B81,vlookup(EDATE($D81,N$6),'Курсы'!$H$2:$L$1980,if($G81="USD",2,if($G81="EUR",3,if($G81="YEN",4,5))))*$H81*$C81,0)</f>
        <v>1343534.415</v>
      </c>
      <c r="O81" s="7">
        <f>if(O$6&lt;=$B81,vlookup(EDATE($D81,O$6),'Курсы'!$H$2:$L$1980,if($G81="USD",2,if($G81="EUR",3,if($G81="YEN",4,5))))*$H81*$C81,0)</f>
        <v>1354363.331</v>
      </c>
      <c r="P81" s="7">
        <f>if(P$6&lt;=$B81,vlookup(EDATE($D81,P$6),'Курсы'!$H$2:$L$1980,if($G81="USD",2,if($G81="EUR",3,if($G81="YEN",4,5))))*$H81*$C81,0)</f>
        <v>1664095.024</v>
      </c>
      <c r="Q81" s="7">
        <f>if(Q$6&lt;=$B81,vlookup(EDATE($D81,Q$6),'Курсы'!$H$2:$L$1980,if($G81="USD",2,if($G81="EUR",3,if($G81="YEN",4,5))))*$H81*$C81,0)</f>
        <v>1570447.642</v>
      </c>
      <c r="R81" s="7">
        <f>if(R$6&lt;=$B81,vlookup(EDATE($D81,R$6),'Курсы'!$H$2:$L$1980,if($G81="USD",2,if($G81="EUR",3,if($G81="YEN",4,5))))*$H81*$C81,0)</f>
        <v>1547535.193</v>
      </c>
      <c r="S81" s="7">
        <f>if(S$6&lt;=$B81,vlookup(EDATE($D81,S$6),'Курсы'!$H$2:$L$1980,if($G81="USD",2,if($G81="EUR",3,if($G81="YEN",4,5))))*$H81*$C81,0)</f>
        <v>1534796.906</v>
      </c>
      <c r="T81" s="7">
        <f>if(T$6&lt;=$B81,vlookup(EDATE($D81,T$6),'Курсы'!$H$2:$L$1980,if($G81="USD",2,if($G81="EUR",3,if($G81="YEN",4,5))))*$H81*$C81,0)</f>
        <v>1601246.537</v>
      </c>
      <c r="U81" s="7">
        <f>if(U$6&lt;=$B81,vlookup(EDATE($D81,U$6),'Курсы'!$H$2:$L$1980,if($G81="USD",2,if($G81="EUR",3,if($G81="YEN",4,5))))*$H81*$C81,0)</f>
        <v>1712162.551</v>
      </c>
      <c r="V81" s="7">
        <f>if(V$6&lt;=$B81,vlookup(EDATE($D81,V$6),'Курсы'!$H$2:$L$1980,if($G81="USD",2,if($G81="EUR",3,if($G81="YEN",4,5))))*$H81*$C81,0)</f>
        <v>1743874.964</v>
      </c>
      <c r="W81" s="7">
        <f>if(W$6&lt;=$B81,vlookup(EDATE($D81,W$6),'Курсы'!$H$2:$L$1980,if($G81="USD",2,if($G81="EUR",3,if($G81="YEN",4,5))))*$H81*$C81,0)</f>
        <v>1789870.412</v>
      </c>
      <c r="X81" s="7">
        <f>if(X$6&lt;=$B81,vlookup(EDATE($D81,X$6),'Курсы'!$H$2:$L$1980,if($G81="USD",2,if($G81="EUR",3,if($G81="YEN",4,5))))*$H81*$C81,0)</f>
        <v>1768841.849</v>
      </c>
      <c r="Y81" s="7">
        <f>if(Y$6&lt;=$B81,vlookup(EDATE($D81,Y$6),'Курсы'!$H$2:$L$1980,if($G81="USD",2,if($G81="EUR",3,if($G81="YEN",4,5))))*$H81*$C81,0)</f>
        <v>1760898.553</v>
      </c>
      <c r="Z81" s="7">
        <f>if(Z$6&lt;=$B81,vlookup(EDATE($D81,Z$6),'Курсы'!$H$2:$L$1980,if($G81="USD",2,if($G81="EUR",3,if($G81="YEN",4,5))))*$H81*$C81,0)</f>
        <v>1751179.189</v>
      </c>
      <c r="AA81" s="7">
        <f>if(AA$6&lt;=$B81,vlookup(EDATE($D81,AA$6),'Курсы'!$H$2:$L$1980,if($G81="USD",2,if($G81="EUR",3,if($G81="YEN",4,5))))*$H81*$C81,0)</f>
        <v>1742153.786</v>
      </c>
      <c r="AB81" s="7">
        <f>if(AB$6&lt;=$B81,vlookup(EDATE($D81,AB$6),'Курсы'!$H$2:$L$1980,if($G81="USD",2,if($G81="EUR",3,if($G81="YEN",4,5))))*$H81*$C81,0)</f>
        <v>1727398.31</v>
      </c>
      <c r="AC81" s="7">
        <f>if(AC$6&lt;=$B81,vlookup(EDATE($D81,AC$6),'Курсы'!$H$2:$L$1980,if($G81="USD",2,if($G81="EUR",3,if($G81="YEN",4,5))))*$H81*$C81,0)</f>
        <v>1773327.106</v>
      </c>
      <c r="AD81" s="7">
        <f>if(AD$6&lt;=$B81,vlookup(EDATE($D81,AD$6),'Курсы'!$H$2:$L$1980,if($G81="USD",2,if($G81="EUR",3,if($G81="YEN",4,5))))*$H81*$C81,0)</f>
        <v>1762457.023</v>
      </c>
      <c r="AE81" s="7">
        <f>if(AE$6&lt;=$B81,vlookup(EDATE($D81,AE$6),'Курсы'!$H$2:$L$1980,if($G81="USD",2,if($G81="EUR",3,if($G81="YEN",4,5))))*$H81*$C81,0)</f>
        <v>1685780.3</v>
      </c>
      <c r="AF81" s="7">
        <f>if(AF$6&lt;=$B81,vlookup(EDATE($D81,AF$6),'Курсы'!$H$2:$L$1980,if($G81="USD",2,if($G81="EUR",3,if($G81="YEN",4,5))))*$H81*$C81,0)</f>
        <v>1716616.442</v>
      </c>
      <c r="AG81" s="7">
        <f>if(AG$6&lt;=$B81,vlookup(EDATE($D81,AG$6),'Курсы'!$H$2:$L$1980,if($G81="USD",2,if($G81="EUR",3,if($G81="YEN",4,5))))*$H81*$C81,0)</f>
        <v>1688264.051</v>
      </c>
      <c r="AH81" s="7">
        <f>if(AH$6&lt;=$B81,vlookup(EDATE($D81,AH$6),'Курсы'!$H$2:$L$1980,if($G81="USD",2,if($G81="EUR",3,if($G81="YEN",4,5))))*$H81*$C81,0)</f>
        <v>1678155.97</v>
      </c>
      <c r="AI81" s="7">
        <f>if(AI$6&lt;=$B81,vlookup(EDATE($D81,AI$6),'Курсы'!$H$2:$L$1980,if($G81="USD",2,if($G81="EUR",3,if($G81="YEN",4,5))))*$H81*$C81,0)</f>
        <v>1681223.278</v>
      </c>
      <c r="AJ81" s="7">
        <f>if(AJ$6&lt;=$B81,vlookup(EDATE($D81,AJ$6),'Курсы'!$H$2:$L$1980,if($G81="USD",2,if($G81="EUR",3,if($G81="YEN",4,5))))*$H81*$C81,0)</f>
        <v>1684298.93</v>
      </c>
      <c r="AK81" s="7">
        <f>if(AK$6&lt;=$B81,vlookup(EDATE($D81,AK$6),'Курсы'!$H$2:$L$1980,if($G81="USD",2,if($G81="EUR",3,if($G81="YEN",4,5))))*$H81*$C81,0)</f>
        <v>1687189.699</v>
      </c>
      <c r="AL81" s="7">
        <f>if(AL$6&lt;=$B81,vlookup(EDATE($D81,AL$6),'Курсы'!$H$2:$L$1980,if($G81="USD",2,if($G81="EUR",3,if($G81="YEN",4,5))))*$H81*$C81,0)</f>
        <v>1690093.283</v>
      </c>
      <c r="AM81" s="7">
        <f>if(AM$6&lt;=$B81,vlookup(EDATE($D81,AM$6),'Курсы'!$H$2:$L$1980,if($G81="USD",2,if($G81="EUR",3,if($G81="YEN",4,5))))*$H81*$C81,0)</f>
        <v>1692916.596</v>
      </c>
      <c r="AN81" s="7">
        <f>if(AN$6&lt;=$B81,vlookup(EDATE($D81,AN$6),'Курсы'!$H$2:$L$1980,if($G81="USD",2,if($G81="EUR",3,if($G81="YEN",4,5))))*$H81*$C81,0)</f>
        <v>1695401.292</v>
      </c>
      <c r="AO81" s="7">
        <f>if(AO$6&lt;=$B81,vlookup(EDATE($D81,AO$6),'Курсы'!$H$2:$L$1980,if($G81="USD",2,if($G81="EUR",3,if($G81="YEN",4,5))))*$H81*$C81,0)</f>
        <v>1698083.483</v>
      </c>
      <c r="AP81" s="7">
        <f>if(AP$6&lt;=$B81,vlookup(EDATE($D81,AP$6),'Курсы'!$H$2:$L$1980,if($G81="USD",2,if($G81="EUR",3,if($G81="YEN",4,5))))*$H81*$C81,0)</f>
        <v>0</v>
      </c>
      <c r="AQ81" s="7">
        <f>if(AQ$6&lt;=$B81,vlookup(EDATE($D81,AQ$6),'Курсы'!$H$2:$L$1980,if($G81="USD",2,if($G81="EUR",3,if($G81="YEN",4,5))))*$H81*$C81,0)</f>
        <v>0</v>
      </c>
      <c r="AR81" s="19">
        <f>if(AR$6&lt;=$B81,vlookup(EDATE($D81,AR$6),'Курсы'!$H$2:$L$1980,if($G81="USD",2,if($G81="EUR",3,if($G81="YEN",4,5))))*$H81*$C81,0)</f>
        <v>0</v>
      </c>
      <c r="AS81" s="7">
        <f t="shared" si="2"/>
        <v>53721398.2</v>
      </c>
    </row>
    <row r="82" ht="15.75" customHeight="1">
      <c r="A82" s="15">
        <v>203.0</v>
      </c>
      <c r="B82" s="16">
        <v>19.0</v>
      </c>
      <c r="C82" s="16">
        <v>0.0155459208740058</v>
      </c>
      <c r="D82" s="17">
        <v>43667.0</v>
      </c>
      <c r="E82" s="17">
        <f t="shared" si="1"/>
        <v>44248</v>
      </c>
      <c r="F82" s="16" t="s">
        <v>19</v>
      </c>
      <c r="G82" s="16" t="s">
        <v>4</v>
      </c>
      <c r="H82" s="18">
        <v>250000.0</v>
      </c>
      <c r="I82" s="7">
        <f>if(I$6&lt;=$B82,vlookup(EDATE($D82,I$6),'Курсы'!$H$2:$L$1980,if($G82="USD",2,if($G82="EUR",3,if($G82="YEN",4,5))))*$H82*$C82,0)</f>
        <v>259554.6949</v>
      </c>
      <c r="J82" s="7">
        <f>if(J$6&lt;=$B82,vlookup(EDATE($D82,J$6),'Курсы'!$H$2:$L$1980,if($G82="USD",2,if($G82="EUR",3,if($G82="YEN",4,5))))*$H82*$C82,0)</f>
        <v>248146.7095</v>
      </c>
      <c r="K82" s="7">
        <f>if(K$6&lt;=$B82,vlookup(EDATE($D82,K$6),'Курсы'!$H$2:$L$1980,if($G82="USD",2,if($G82="EUR",3,if($G82="YEN",4,5))))*$H82*$C82,0)</f>
        <v>248556.7332</v>
      </c>
      <c r="L82" s="7">
        <f>if(L$6&lt;=$B82,vlookup(EDATE($D82,L$6),'Курсы'!$H$2:$L$1980,if($G82="USD",2,if($G82="EUR",3,if($G82="YEN",4,5))))*$H82*$C82,0)</f>
        <v>248817.516</v>
      </c>
      <c r="M82" s="7">
        <f>if(M$6&lt;=$B82,vlookup(EDATE($D82,M$6),'Курсы'!$H$2:$L$1980,if($G82="USD",2,if($G82="EUR",3,if($G82="YEN",4,5))))*$H82*$C82,0)</f>
        <v>242543.9596</v>
      </c>
      <c r="N82" s="7">
        <f>if(N$6&lt;=$B82,vlookup(EDATE($D82,N$6),'Курсы'!$H$2:$L$1980,if($G82="USD",2,if($G82="EUR",3,if($G82="YEN",4,5))))*$H82*$C82,0)</f>
        <v>238884.0612</v>
      </c>
      <c r="O82" s="7">
        <f>if(O$6&lt;=$B82,vlookup(EDATE($D82,O$6),'Курсы'!$H$2:$L$1980,if($G82="USD",2,if($G82="EUR",3,if($G82="YEN",4,5))))*$H82*$C82,0)</f>
        <v>247729.3016</v>
      </c>
      <c r="P82" s="7">
        <f>if(P$6&lt;=$B82,vlookup(EDATE($D82,P$6),'Курсы'!$H$2:$L$1980,if($G82="USD",2,if($G82="EUR",3,if($G82="YEN",4,5))))*$H82*$C82,0)</f>
        <v>303317.6281</v>
      </c>
      <c r="Q82" s="7">
        <f>if(Q$6&lt;=$B82,vlookup(EDATE($D82,Q$6),'Курсы'!$H$2:$L$1980,if($G82="USD",2,if($G82="EUR",3,if($G82="YEN",4,5))))*$H82*$C82,0)</f>
        <v>290186.7661</v>
      </c>
      <c r="R82" s="7">
        <f>if(R$6&lt;=$B82,vlookup(EDATE($D82,R$6),'Курсы'!$H$2:$L$1980,if($G82="USD",2,if($G82="EUR",3,if($G82="YEN",4,5))))*$H82*$C82,0)</f>
        <v>281140.5947</v>
      </c>
      <c r="S82" s="7">
        <f>if(S$6&lt;=$B82,vlookup(EDATE($D82,S$6),'Курсы'!$H$2:$L$1980,if($G82="USD",2,if($G82="EUR",3,if($G82="YEN",4,5))))*$H82*$C82,0)</f>
        <v>270392.145</v>
      </c>
      <c r="T82" s="7">
        <f>if(T$6&lt;=$B82,vlookup(EDATE($D82,T$6),'Курсы'!$H$2:$L$1980,if($G82="USD",2,if($G82="EUR",3,if($G82="YEN",4,5))))*$H82*$C82,0)</f>
        <v>279681.9987</v>
      </c>
      <c r="U82" s="7">
        <f>if(U$6&lt;=$B82,vlookup(EDATE($D82,U$6),'Курсы'!$H$2:$L$1980,if($G82="USD",2,if($G82="EUR",3,if($G82="YEN",4,5))))*$H82*$C82,0)</f>
        <v>286709.9208</v>
      </c>
      <c r="V82" s="7">
        <f>if(V$6&lt;=$B82,vlookup(EDATE($D82,V$6),'Курсы'!$H$2:$L$1980,if($G82="USD",2,if($G82="EUR",3,if($G82="YEN",4,5))))*$H82*$C82,0)</f>
        <v>291609.9951</v>
      </c>
      <c r="W82" s="7">
        <f>if(W$6&lt;=$B82,vlookup(EDATE($D82,W$6),'Курсы'!$H$2:$L$1980,if($G82="USD",2,if($G82="EUR",3,if($G82="YEN",4,5))))*$H82*$C82,0)</f>
        <v>302282.6584</v>
      </c>
      <c r="X82" s="7">
        <f>if(X$6&lt;=$B82,vlookup(EDATE($D82,X$6),'Курсы'!$H$2:$L$1980,if($G82="USD",2,if($G82="EUR",3,if($G82="YEN",4,5))))*$H82*$C82,0)</f>
        <v>295419.1344</v>
      </c>
      <c r="Y82" s="7">
        <f>if(Y$6&lt;=$B82,vlookup(EDATE($D82,Y$6),'Курсы'!$H$2:$L$1980,if($G82="USD",2,if($G82="EUR",3,if($G82="YEN",4,5))))*$H82*$C82,0)</f>
        <v>284939.2405</v>
      </c>
      <c r="Z82" s="7">
        <f>if(Z$6&lt;=$B82,vlookup(EDATE($D82,Z$6),'Курсы'!$H$2:$L$1980,if($G82="USD",2,if($G82="EUR",3,if($G82="YEN",4,5))))*$H82*$C82,0)</f>
        <v>285092.7564</v>
      </c>
      <c r="AA82" s="7">
        <f>if(AA$6&lt;=$B82,vlookup(EDATE($D82,AA$6),'Курсы'!$H$2:$L$1980,if($G82="USD",2,if($G82="EUR",3,if($G82="YEN",4,5))))*$H82*$C82,0)</f>
        <v>287534.6319</v>
      </c>
      <c r="AB82" s="7">
        <f>if(AB$6&lt;=$B82,vlookup(EDATE($D82,AB$6),'Курсы'!$H$2:$L$1980,if($G82="USD",2,if($G82="EUR",3,if($G82="YEN",4,5))))*$H82*$C82,0)</f>
        <v>0</v>
      </c>
      <c r="AC82" s="7">
        <f>if(AC$6&lt;=$B82,vlookup(EDATE($D82,AC$6),'Курсы'!$H$2:$L$1980,if($G82="USD",2,if($G82="EUR",3,if($G82="YEN",4,5))))*$H82*$C82,0)</f>
        <v>0</v>
      </c>
      <c r="AD82" s="7">
        <f>if(AD$6&lt;=$B82,vlookup(EDATE($D82,AD$6),'Курсы'!$H$2:$L$1980,if($G82="USD",2,if($G82="EUR",3,if($G82="YEN",4,5))))*$H82*$C82,0)</f>
        <v>0</v>
      </c>
      <c r="AE82" s="7">
        <f>if(AE$6&lt;=$B82,vlookup(EDATE($D82,AE$6),'Курсы'!$H$2:$L$1980,if($G82="USD",2,if($G82="EUR",3,if($G82="YEN",4,5))))*$H82*$C82,0)</f>
        <v>0</v>
      </c>
      <c r="AF82" s="7">
        <f>if(AF$6&lt;=$B82,vlookup(EDATE($D82,AF$6),'Курсы'!$H$2:$L$1980,if($G82="USD",2,if($G82="EUR",3,if($G82="YEN",4,5))))*$H82*$C82,0)</f>
        <v>0</v>
      </c>
      <c r="AG82" s="7">
        <f>if(AG$6&lt;=$B82,vlookup(EDATE($D82,AG$6),'Курсы'!$H$2:$L$1980,if($G82="USD",2,if($G82="EUR",3,if($G82="YEN",4,5))))*$H82*$C82,0)</f>
        <v>0</v>
      </c>
      <c r="AH82" s="7">
        <f>if(AH$6&lt;=$B82,vlookup(EDATE($D82,AH$6),'Курсы'!$H$2:$L$1980,if($G82="USD",2,if($G82="EUR",3,if($G82="YEN",4,5))))*$H82*$C82,0)</f>
        <v>0</v>
      </c>
      <c r="AI82" s="7">
        <f>if(AI$6&lt;=$B82,vlookup(EDATE($D82,AI$6),'Курсы'!$H$2:$L$1980,if($G82="USD",2,if($G82="EUR",3,if($G82="YEN",4,5))))*$H82*$C82,0)</f>
        <v>0</v>
      </c>
      <c r="AJ82" s="7">
        <f>if(AJ$6&lt;=$B82,vlookup(EDATE($D82,AJ$6),'Курсы'!$H$2:$L$1980,if($G82="USD",2,if($G82="EUR",3,if($G82="YEN",4,5))))*$H82*$C82,0)</f>
        <v>0</v>
      </c>
      <c r="AK82" s="7">
        <f>if(AK$6&lt;=$B82,vlookup(EDATE($D82,AK$6),'Курсы'!$H$2:$L$1980,if($G82="USD",2,if($G82="EUR",3,if($G82="YEN",4,5))))*$H82*$C82,0)</f>
        <v>0</v>
      </c>
      <c r="AL82" s="7">
        <f>if(AL$6&lt;=$B82,vlookup(EDATE($D82,AL$6),'Курсы'!$H$2:$L$1980,if($G82="USD",2,if($G82="EUR",3,if($G82="YEN",4,5))))*$H82*$C82,0)</f>
        <v>0</v>
      </c>
      <c r="AM82" s="7">
        <f>if(AM$6&lt;=$B82,vlookup(EDATE($D82,AM$6),'Курсы'!$H$2:$L$1980,if($G82="USD",2,if($G82="EUR",3,if($G82="YEN",4,5))))*$H82*$C82,0)</f>
        <v>0</v>
      </c>
      <c r="AN82" s="7">
        <f>if(AN$6&lt;=$B82,vlookup(EDATE($D82,AN$6),'Курсы'!$H$2:$L$1980,if($G82="USD",2,if($G82="EUR",3,if($G82="YEN",4,5))))*$H82*$C82,0)</f>
        <v>0</v>
      </c>
      <c r="AO82" s="7">
        <f>if(AO$6&lt;=$B82,vlookup(EDATE($D82,AO$6),'Курсы'!$H$2:$L$1980,if($G82="USD",2,if($G82="EUR",3,if($G82="YEN",4,5))))*$H82*$C82,0)</f>
        <v>0</v>
      </c>
      <c r="AP82" s="7">
        <f>if(AP$6&lt;=$B82,vlookup(EDATE($D82,AP$6),'Курсы'!$H$2:$L$1980,if($G82="USD",2,if($G82="EUR",3,if($G82="YEN",4,5))))*$H82*$C82,0)</f>
        <v>0</v>
      </c>
      <c r="AQ82" s="7">
        <f>if(AQ$6&lt;=$B82,vlookup(EDATE($D82,AQ$6),'Курсы'!$H$2:$L$1980,if($G82="USD",2,if($G82="EUR",3,if($G82="YEN",4,5))))*$H82*$C82,0)</f>
        <v>0</v>
      </c>
      <c r="AR82" s="19">
        <f>if(AR$6&lt;=$B82,vlookup(EDATE($D82,AR$6),'Курсы'!$H$2:$L$1980,if($G82="USD",2,if($G82="EUR",3,if($G82="YEN",4,5))))*$H82*$C82,0)</f>
        <v>0</v>
      </c>
      <c r="AS82" s="7">
        <f t="shared" si="2"/>
        <v>5192540.446</v>
      </c>
    </row>
    <row r="83" ht="15.75" customHeight="1">
      <c r="A83" s="15">
        <v>160.0</v>
      </c>
      <c r="B83" s="16">
        <v>23.0</v>
      </c>
      <c r="C83" s="16">
        <v>0.0322081173655527</v>
      </c>
      <c r="D83" s="17">
        <v>43669.0</v>
      </c>
      <c r="E83" s="17">
        <f t="shared" si="1"/>
        <v>44370</v>
      </c>
      <c r="F83" s="16" t="s">
        <v>23</v>
      </c>
      <c r="G83" s="16" t="s">
        <v>4</v>
      </c>
      <c r="H83" s="18">
        <v>100000.0</v>
      </c>
      <c r="I83" s="7">
        <f>if(I$6&lt;=$B83,vlookup(EDATE($D83,I$6),'Курсы'!$H$2:$L$1980,if($G83="USD",2,if($G83="EUR",3,if($G83="YEN",4,5))))*$H83*$C83,0)</f>
        <v>211348.3778</v>
      </c>
      <c r="J83" s="7">
        <f>if(J$6&lt;=$B83,vlookup(EDATE($D83,J$6),'Курсы'!$H$2:$L$1980,if($G83="USD",2,if($G83="EUR",3,if($G83="YEN",4,5))))*$H83*$C83,0)</f>
        <v>205644.6423</v>
      </c>
      <c r="K83" s="7">
        <f>if(K$6&lt;=$B83,vlookup(EDATE($D83,K$6),'Курсы'!$H$2:$L$1980,if($G83="USD",2,if($G83="EUR",3,if($G83="YEN",4,5))))*$H83*$C83,0)</f>
        <v>204951.8457</v>
      </c>
      <c r="L83" s="7">
        <f>if(L$6&lt;=$B83,vlookup(EDATE($D83,L$6),'Курсы'!$H$2:$L$1980,if($G83="USD",2,if($G83="EUR",3,if($G83="YEN",4,5))))*$H83*$C83,0)</f>
        <v>205198.2378</v>
      </c>
      <c r="M83" s="7">
        <f>if(M$6&lt;=$B83,vlookup(EDATE($D83,M$6),'Курсы'!$H$2:$L$1980,if($G83="USD",2,if($G83="EUR",3,if($G83="YEN",4,5))))*$H83*$C83,0)</f>
        <v>201001.5201</v>
      </c>
      <c r="N83" s="7">
        <f>if(N$6&lt;=$B83,vlookup(EDATE($D83,N$6),'Курсы'!$H$2:$L$1980,if($G83="USD",2,if($G83="EUR",3,if($G83="YEN",4,5))))*$H83*$C83,0)</f>
        <v>199156.6392</v>
      </c>
      <c r="O83" s="7">
        <f>if(O$6&lt;=$B83,vlookup(EDATE($D83,O$6),'Курсы'!$H$2:$L$1980,if($G83="USD",2,if($G83="EUR",3,if($G83="YEN",4,5))))*$H83*$C83,0)</f>
        <v>207100.7713</v>
      </c>
      <c r="P83" s="7">
        <f>if(P$6&lt;=$B83,vlookup(EDATE($D83,P$6),'Курсы'!$H$2:$L$1980,if($G83="USD",2,if($G83="EUR",3,if($G83="YEN",4,5))))*$H83*$C83,0)</f>
        <v>251365.9974</v>
      </c>
      <c r="Q83" s="7">
        <f>if(Q$6&lt;=$B83,vlookup(EDATE($D83,Q$6),'Курсы'!$H$2:$L$1980,if($G83="USD",2,if($G83="EUR",3,if($G83="YEN",4,5))))*$H83*$C83,0)</f>
        <v>248136.4895</v>
      </c>
      <c r="R83" s="7">
        <f>if(R$6&lt;=$B83,vlookup(EDATE($D83,R$6),'Курсы'!$H$2:$L$1980,if($G83="USD",2,if($G83="EUR",3,if($G83="YEN",4,5))))*$H83*$C83,0)</f>
        <v>231513.2359</v>
      </c>
      <c r="S83" s="7">
        <f>if(S$6&lt;=$B83,vlookup(EDATE($D83,S$6),'Курсы'!$H$2:$L$1980,if($G83="USD",2,if($G83="EUR",3,if($G83="YEN",4,5))))*$H83*$C83,0)</f>
        <v>223793.2723</v>
      </c>
      <c r="T83" s="7">
        <f>if(T$6&lt;=$B83,vlookup(EDATE($D83,T$6),'Курсы'!$H$2:$L$1980,if($G83="USD",2,if($G83="EUR",3,if($G83="YEN",4,5))))*$H83*$C83,0)</f>
        <v>227995.1433</v>
      </c>
      <c r="U83" s="7">
        <f>if(U$6&lt;=$B83,vlookup(EDATE($D83,U$6),'Курсы'!$H$2:$L$1980,if($G83="USD",2,if($G83="EUR",3,if($G83="YEN",4,5))))*$H83*$C83,0)</f>
        <v>238661.8276</v>
      </c>
      <c r="V83" s="7">
        <f>if(V$6&lt;=$B83,vlookup(EDATE($D83,V$6),'Курсы'!$H$2:$L$1980,if($G83="USD",2,if($G83="EUR",3,if($G83="YEN",4,5))))*$H83*$C83,0)</f>
        <v>245654.854</v>
      </c>
      <c r="W83" s="7">
        <f>if(W$6&lt;=$B83,vlookup(EDATE($D83,W$6),'Курсы'!$H$2:$L$1980,if($G83="USD",2,if($G83="EUR",3,if($G83="YEN",4,5))))*$H83*$C83,0)</f>
        <v>248263.0674</v>
      </c>
      <c r="X83" s="7">
        <f>if(X$6&lt;=$B83,vlookup(EDATE($D83,X$6),'Курсы'!$H$2:$L$1980,if($G83="USD",2,if($G83="EUR",3,if($G83="YEN",4,5))))*$H83*$C83,0)</f>
        <v>244820.3417</v>
      </c>
      <c r="Y83" s="7">
        <f>if(Y$6&lt;=$B83,vlookup(EDATE($D83,Y$6),'Курсы'!$H$2:$L$1980,if($G83="USD",2,if($G83="EUR",3,if($G83="YEN",4,5))))*$H83*$C83,0)</f>
        <v>242687.5202</v>
      </c>
      <c r="Z83" s="7">
        <f>if(Z$6&lt;=$B83,vlookup(EDATE($D83,Z$6),'Курсы'!$H$2:$L$1980,if($G83="USD",2,if($G83="EUR",3,if($G83="YEN",4,5))))*$H83*$C83,0)</f>
        <v>239504.3919</v>
      </c>
      <c r="AA83" s="7">
        <f>if(AA$6&lt;=$B83,vlookup(EDATE($D83,AA$6),'Курсы'!$H$2:$L$1980,if($G83="USD",2,if($G83="EUR",3,if($G83="YEN",4,5))))*$H83*$C83,0)</f>
        <v>238286.2809</v>
      </c>
      <c r="AB83" s="7">
        <f>if(AB$6&lt;=$B83,vlookup(EDATE($D83,AB$6),'Курсы'!$H$2:$L$1980,if($G83="USD",2,if($G83="EUR",3,if($G83="YEN",4,5))))*$H83*$C83,0)</f>
        <v>240299.9324</v>
      </c>
      <c r="AC83" s="7">
        <f>if(AC$6&lt;=$B83,vlookup(EDATE($D83,AC$6),'Курсы'!$H$2:$L$1980,if($G83="USD",2,if($G83="EUR",3,if($G83="YEN",4,5))))*$H83*$C83,0)</f>
        <v>246139.9083</v>
      </c>
      <c r="AD83" s="7">
        <f>if(AD$6&lt;=$B83,vlookup(EDATE($D83,AD$6),'Курсы'!$H$2:$L$1980,if($G83="USD",2,if($G83="EUR",3,if($G83="YEN",4,5))))*$H83*$C83,0)</f>
        <v>236988.2938</v>
      </c>
      <c r="AE83" s="7">
        <f>if(AE$6&lt;=$B83,vlookup(EDATE($D83,AE$6),'Курсы'!$H$2:$L$1980,if($G83="USD",2,if($G83="EUR",3,if($G83="YEN",4,5))))*$H83*$C83,0)</f>
        <v>235654.2336</v>
      </c>
      <c r="AF83" s="7">
        <f>if(AF$6&lt;=$B83,vlookup(EDATE($D83,AF$6),'Курсы'!$H$2:$L$1980,if($G83="USD",2,if($G83="EUR",3,if($G83="YEN",4,5))))*$H83*$C83,0)</f>
        <v>0</v>
      </c>
      <c r="AG83" s="7">
        <f>if(AG$6&lt;=$B83,vlookup(EDATE($D83,AG$6),'Курсы'!$H$2:$L$1980,if($G83="USD",2,if($G83="EUR",3,if($G83="YEN",4,5))))*$H83*$C83,0)</f>
        <v>0</v>
      </c>
      <c r="AH83" s="7">
        <f>if(AH$6&lt;=$B83,vlookup(EDATE($D83,AH$6),'Курсы'!$H$2:$L$1980,if($G83="USD",2,if($G83="EUR",3,if($G83="YEN",4,5))))*$H83*$C83,0)</f>
        <v>0</v>
      </c>
      <c r="AI83" s="7">
        <f>if(AI$6&lt;=$B83,vlookup(EDATE($D83,AI$6),'Курсы'!$H$2:$L$1980,if($G83="USD",2,if($G83="EUR",3,if($G83="YEN",4,5))))*$H83*$C83,0)</f>
        <v>0</v>
      </c>
      <c r="AJ83" s="7">
        <f>if(AJ$6&lt;=$B83,vlookup(EDATE($D83,AJ$6),'Курсы'!$H$2:$L$1980,if($G83="USD",2,if($G83="EUR",3,if($G83="YEN",4,5))))*$H83*$C83,0)</f>
        <v>0</v>
      </c>
      <c r="AK83" s="7">
        <f>if(AK$6&lt;=$B83,vlookup(EDATE($D83,AK$6),'Курсы'!$H$2:$L$1980,if($G83="USD",2,if($G83="EUR",3,if($G83="YEN",4,5))))*$H83*$C83,0)</f>
        <v>0</v>
      </c>
      <c r="AL83" s="7">
        <f>if(AL$6&lt;=$B83,vlookup(EDATE($D83,AL$6),'Курсы'!$H$2:$L$1980,if($G83="USD",2,if($G83="EUR",3,if($G83="YEN",4,5))))*$H83*$C83,0)</f>
        <v>0</v>
      </c>
      <c r="AM83" s="7">
        <f>if(AM$6&lt;=$B83,vlookup(EDATE($D83,AM$6),'Курсы'!$H$2:$L$1980,if($G83="USD",2,if($G83="EUR",3,if($G83="YEN",4,5))))*$H83*$C83,0)</f>
        <v>0</v>
      </c>
      <c r="AN83" s="7">
        <f>if(AN$6&lt;=$B83,vlookup(EDATE($D83,AN$6),'Курсы'!$H$2:$L$1980,if($G83="USD",2,if($G83="EUR",3,if($G83="YEN",4,5))))*$H83*$C83,0)</f>
        <v>0</v>
      </c>
      <c r="AO83" s="7">
        <f>if(AO$6&lt;=$B83,vlookup(EDATE($D83,AO$6),'Курсы'!$H$2:$L$1980,if($G83="USD",2,if($G83="EUR",3,if($G83="YEN",4,5))))*$H83*$C83,0)</f>
        <v>0</v>
      </c>
      <c r="AP83" s="7">
        <f>if(AP$6&lt;=$B83,vlookup(EDATE($D83,AP$6),'Курсы'!$H$2:$L$1980,if($G83="USD",2,if($G83="EUR",3,if($G83="YEN",4,5))))*$H83*$C83,0)</f>
        <v>0</v>
      </c>
      <c r="AQ83" s="7">
        <f>if(AQ$6&lt;=$B83,vlookup(EDATE($D83,AQ$6),'Курсы'!$H$2:$L$1980,if($G83="USD",2,if($G83="EUR",3,if($G83="YEN",4,5))))*$H83*$C83,0)</f>
        <v>0</v>
      </c>
      <c r="AR83" s="19">
        <f>if(AR$6&lt;=$B83,vlookup(EDATE($D83,AR$6),'Курсы'!$H$2:$L$1980,if($G83="USD",2,if($G83="EUR",3,if($G83="YEN",4,5))))*$H83*$C83,0)</f>
        <v>0</v>
      </c>
      <c r="AS83" s="7">
        <f t="shared" si="2"/>
        <v>5274166.825</v>
      </c>
    </row>
    <row r="84" ht="15.75" customHeight="1">
      <c r="A84" s="15">
        <v>289.0</v>
      </c>
      <c r="B84" s="16">
        <v>21.0</v>
      </c>
      <c r="C84" s="16">
        <v>0.0320022398350801</v>
      </c>
      <c r="D84" s="17">
        <v>43669.0</v>
      </c>
      <c r="E84" s="17">
        <f t="shared" si="1"/>
        <v>44309</v>
      </c>
      <c r="F84" s="16" t="s">
        <v>23</v>
      </c>
      <c r="G84" s="16" t="s">
        <v>5</v>
      </c>
      <c r="H84" s="18">
        <v>250000.0</v>
      </c>
      <c r="I84" s="7">
        <f>if(I$6&lt;=$B84,vlookup(EDATE($D84,I$6),'Курсы'!$H$2:$L$1980,if($G84="USD",2,if($G84="EUR",3,if($G84="YEN",4,5))))*$H84*$C84,0)</f>
        <v>582690.3825</v>
      </c>
      <c r="J84" s="7">
        <f>if(J$6&lt;=$B84,vlookup(EDATE($D84,J$6),'Курсы'!$H$2:$L$1980,if($G84="USD",2,if($G84="EUR",3,if($G84="YEN",4,5))))*$H84*$C84,0)</f>
        <v>564819.5317</v>
      </c>
      <c r="K84" s="7">
        <f>if(K$6&lt;=$B84,vlookup(EDATE($D84,K$6),'Курсы'!$H$2:$L$1980,if($G84="USD",2,if($G84="EUR",3,if($G84="YEN",4,5))))*$H84*$C84,0)</f>
        <v>567396.5121</v>
      </c>
      <c r="L84" s="7">
        <f>if(L$6&lt;=$B84,vlookup(EDATE($D84,L$6),'Курсы'!$H$2:$L$1980,if($G84="USD",2,if($G84="EUR",3,if($G84="YEN",4,5))))*$H84*$C84,0)</f>
        <v>564205.0887</v>
      </c>
      <c r="M84" s="7">
        <f>if(M$6&lt;=$B84,vlookup(EDATE($D84,M$6),'Курсы'!$H$2:$L$1980,if($G84="USD",2,if($G84="EUR",3,if($G84="YEN",4,5))))*$H84*$C84,0)</f>
        <v>555062.8488</v>
      </c>
      <c r="N84" s="7">
        <f>if(N$6&lt;=$B84,vlookup(EDATE($D84,N$6),'Курсы'!$H$2:$L$1980,if($G84="USD",2,if($G84="EUR",3,if($G84="YEN",4,5))))*$H84*$C84,0)</f>
        <v>548187.1676</v>
      </c>
      <c r="O84" s="7">
        <f>if(O$6&lt;=$B84,vlookup(EDATE($D84,O$6),'Курсы'!$H$2:$L$1980,if($G84="USD",2,if($G84="EUR",3,if($G84="YEN",4,5))))*$H84*$C84,0)</f>
        <v>555391.6718</v>
      </c>
      <c r="P84" s="7">
        <f>if(P$6&lt;=$B84,vlookup(EDATE($D84,P$6),'Курсы'!$H$2:$L$1980,if($G84="USD",2,if($G84="EUR",3,if($G84="YEN",4,5))))*$H84*$C84,0)</f>
        <v>673288.7234</v>
      </c>
      <c r="Q84" s="7">
        <f>if(Q$6&lt;=$B84,vlookup(EDATE($D84,Q$6),'Курсы'!$H$2:$L$1980,if($G84="USD",2,if($G84="EUR",3,if($G84="YEN",4,5))))*$H84*$C84,0)</f>
        <v>669507.6588</v>
      </c>
      <c r="R84" s="7">
        <f>if(R$6&lt;=$B84,vlookup(EDATE($D84,R$6),'Курсы'!$H$2:$L$1980,if($G84="USD",2,if($G84="EUR",3,if($G84="YEN",4,5))))*$H84*$C84,0)</f>
        <v>627588.7249</v>
      </c>
      <c r="S84" s="7">
        <f>if(S$6&lt;=$B84,vlookup(EDATE($D84,S$6),'Курсы'!$H$2:$L$1980,if($G84="USD",2,if($G84="EUR",3,if($G84="YEN",4,5))))*$H84*$C84,0)</f>
        <v>622671.5808</v>
      </c>
      <c r="T84" s="7">
        <f>if(T$6&lt;=$B84,vlookup(EDATE($D84,T$6),'Курсы'!$H$2:$L$1980,if($G84="USD",2,if($G84="EUR",3,if($G84="YEN",4,5))))*$H84*$C84,0)</f>
        <v>652768.8873</v>
      </c>
      <c r="U84" s="7">
        <f>if(U$6&lt;=$B84,vlookup(EDATE($D84,U$6),'Курсы'!$H$2:$L$1980,if($G84="USD",2,if($G84="EUR",3,if($G84="YEN",4,5))))*$H84*$C84,0)</f>
        <v>701923.5276</v>
      </c>
      <c r="V84" s="7">
        <f>if(V$6&lt;=$B84,vlookup(EDATE($D84,V$6),'Курсы'!$H$2:$L$1980,if($G84="USD",2,if($G84="EUR",3,if($G84="YEN",4,5))))*$H84*$C84,0)</f>
        <v>715900.5058</v>
      </c>
      <c r="W84" s="7">
        <f>if(W$6&lt;=$B84,vlookup(EDATE($D84,W$6),'Курсы'!$H$2:$L$1980,if($G84="USD",2,if($G84="EUR",3,if($G84="YEN",4,5))))*$H84*$C84,0)</f>
        <v>730901.5558</v>
      </c>
      <c r="X84" s="7">
        <f>if(X$6&lt;=$B84,vlookup(EDATE($D84,X$6),'Курсы'!$H$2:$L$1980,if($G84="USD",2,if($G84="EUR",3,if($G84="YEN",4,5))))*$H84*$C84,0)</f>
        <v>722164.9443</v>
      </c>
      <c r="Y84" s="7">
        <f>if(Y$6&lt;=$B84,vlookup(EDATE($D84,Y$6),'Курсы'!$H$2:$L$1980,if($G84="USD",2,if($G84="EUR",3,if($G84="YEN",4,5))))*$H84*$C84,0)</f>
        <v>736610.7553</v>
      </c>
      <c r="Z84" s="7">
        <f>if(Z$6&lt;=$B84,vlookup(EDATE($D84,Z$6),'Курсы'!$H$2:$L$1980,if($G84="USD",2,if($G84="EUR",3,if($G84="YEN",4,5))))*$H84*$C84,0)</f>
        <v>723320.2251</v>
      </c>
      <c r="AA84" s="7">
        <f>if(AA$6&lt;=$B84,vlookup(EDATE($D84,AA$6),'Курсы'!$H$2:$L$1980,if($G84="USD",2,if($G84="EUR",3,if($G84="YEN",4,5))))*$H84*$C84,0)</f>
        <v>717333.4061</v>
      </c>
      <c r="AB84" s="7">
        <f>if(AB$6&lt;=$B84,vlookup(EDATE($D84,AB$6),'Курсы'!$H$2:$L$1980,if($G84="USD",2,if($G84="EUR",3,if($G84="YEN",4,5))))*$H84*$C84,0)</f>
        <v>709308.0444</v>
      </c>
      <c r="AC84" s="7">
        <f>if(AC$6&lt;=$B84,vlookup(EDATE($D84,AC$6),'Курсы'!$H$2:$L$1980,if($G84="USD",2,if($G84="EUR",3,if($G84="YEN",4,5))))*$H84*$C84,0)</f>
        <v>736389.9399</v>
      </c>
      <c r="AD84" s="7">
        <f>if(AD$6&lt;=$B84,vlookup(EDATE($D84,AD$6),'Курсы'!$H$2:$L$1980,if($G84="USD",2,if($G84="EUR",3,if($G84="YEN",4,5))))*$H84*$C84,0)</f>
        <v>0</v>
      </c>
      <c r="AE84" s="7">
        <f>if(AE$6&lt;=$B84,vlookup(EDATE($D84,AE$6),'Курсы'!$H$2:$L$1980,if($G84="USD",2,if($G84="EUR",3,if($G84="YEN",4,5))))*$H84*$C84,0)</f>
        <v>0</v>
      </c>
      <c r="AF84" s="7">
        <f>if(AF$6&lt;=$B84,vlookup(EDATE($D84,AF$6),'Курсы'!$H$2:$L$1980,if($G84="USD",2,if($G84="EUR",3,if($G84="YEN",4,5))))*$H84*$C84,0)</f>
        <v>0</v>
      </c>
      <c r="AG84" s="7">
        <f>if(AG$6&lt;=$B84,vlookup(EDATE($D84,AG$6),'Курсы'!$H$2:$L$1980,if($G84="USD",2,if($G84="EUR",3,if($G84="YEN",4,5))))*$H84*$C84,0)</f>
        <v>0</v>
      </c>
      <c r="AH84" s="7">
        <f>if(AH$6&lt;=$B84,vlookup(EDATE($D84,AH$6),'Курсы'!$H$2:$L$1980,if($G84="USD",2,if($G84="EUR",3,if($G84="YEN",4,5))))*$H84*$C84,0)</f>
        <v>0</v>
      </c>
      <c r="AI84" s="7">
        <f>if(AI$6&lt;=$B84,vlookup(EDATE($D84,AI$6),'Курсы'!$H$2:$L$1980,if($G84="USD",2,if($G84="EUR",3,if($G84="YEN",4,5))))*$H84*$C84,0)</f>
        <v>0</v>
      </c>
      <c r="AJ84" s="7">
        <f>if(AJ$6&lt;=$B84,vlookup(EDATE($D84,AJ$6),'Курсы'!$H$2:$L$1980,if($G84="USD",2,if($G84="EUR",3,if($G84="YEN",4,5))))*$H84*$C84,0)</f>
        <v>0</v>
      </c>
      <c r="AK84" s="7">
        <f>if(AK$6&lt;=$B84,vlookup(EDATE($D84,AK$6),'Курсы'!$H$2:$L$1980,if($G84="USD",2,if($G84="EUR",3,if($G84="YEN",4,5))))*$H84*$C84,0)</f>
        <v>0</v>
      </c>
      <c r="AL84" s="7">
        <f>if(AL$6&lt;=$B84,vlookup(EDATE($D84,AL$6),'Курсы'!$H$2:$L$1980,if($G84="USD",2,if($G84="EUR",3,if($G84="YEN",4,5))))*$H84*$C84,0)</f>
        <v>0</v>
      </c>
      <c r="AM84" s="7">
        <f>if(AM$6&lt;=$B84,vlookup(EDATE($D84,AM$6),'Курсы'!$H$2:$L$1980,if($G84="USD",2,if($G84="EUR",3,if($G84="YEN",4,5))))*$H84*$C84,0)</f>
        <v>0</v>
      </c>
      <c r="AN84" s="7">
        <f>if(AN$6&lt;=$B84,vlookup(EDATE($D84,AN$6),'Курсы'!$H$2:$L$1980,if($G84="USD",2,if($G84="EUR",3,if($G84="YEN",4,5))))*$H84*$C84,0)</f>
        <v>0</v>
      </c>
      <c r="AO84" s="7">
        <f>if(AO$6&lt;=$B84,vlookup(EDATE($D84,AO$6),'Курсы'!$H$2:$L$1980,if($G84="USD",2,if($G84="EUR",3,if($G84="YEN",4,5))))*$H84*$C84,0)</f>
        <v>0</v>
      </c>
      <c r="AP84" s="7">
        <f>if(AP$6&lt;=$B84,vlookup(EDATE($D84,AP$6),'Курсы'!$H$2:$L$1980,if($G84="USD",2,if($G84="EUR",3,if($G84="YEN",4,5))))*$H84*$C84,0)</f>
        <v>0</v>
      </c>
      <c r="AQ84" s="7">
        <f>if(AQ$6&lt;=$B84,vlookup(EDATE($D84,AQ$6),'Курсы'!$H$2:$L$1980,if($G84="USD",2,if($G84="EUR",3,if($G84="YEN",4,5))))*$H84*$C84,0)</f>
        <v>0</v>
      </c>
      <c r="AR84" s="19">
        <f>if(AR$6&lt;=$B84,vlookup(EDATE($D84,AR$6),'Курсы'!$H$2:$L$1980,if($G84="USD",2,if($G84="EUR",3,if($G84="YEN",4,5))))*$H84*$C84,0)</f>
        <v>0</v>
      </c>
      <c r="AS84" s="7">
        <f t="shared" si="2"/>
        <v>13677431.68</v>
      </c>
    </row>
    <row r="85" ht="15.75" customHeight="1">
      <c r="A85" s="15">
        <v>49.0</v>
      </c>
      <c r="B85" s="16">
        <v>16.0</v>
      </c>
      <c r="C85" s="16">
        <v>0.0497737128733244</v>
      </c>
      <c r="D85" s="17">
        <v>43670.0</v>
      </c>
      <c r="E85" s="17">
        <f t="shared" si="1"/>
        <v>44159</v>
      </c>
      <c r="F85" s="16" t="s">
        <v>21</v>
      </c>
      <c r="G85" s="16" t="s">
        <v>5</v>
      </c>
      <c r="H85" s="18">
        <v>250000.0</v>
      </c>
      <c r="I85" s="7">
        <f>if(I$6&lt;=$B85,vlookup(EDATE($D85,I$6),'Курсы'!$H$2:$L$1980,if($G85="USD",2,if($G85="EUR",3,if($G85="YEN",4,5))))*$H85*$C85,0)</f>
        <v>903695.264</v>
      </c>
      <c r="J85" s="7">
        <f>if(J$6&lt;=$B85,vlookup(EDATE($D85,J$6),'Курсы'!$H$2:$L$1980,if($G85="USD",2,if($G85="EUR",3,if($G85="YEN",4,5))))*$H85*$C85,0)</f>
        <v>874473.1171</v>
      </c>
      <c r="K85" s="7">
        <f>if(K$6&lt;=$B85,vlookup(EDATE($D85,K$6),'Курсы'!$H$2:$L$1980,if($G85="USD",2,if($G85="EUR",3,if($G85="YEN",4,5))))*$H85*$C85,0)</f>
        <v>883040.4175</v>
      </c>
      <c r="L85" s="7">
        <f>if(L$6&lt;=$B85,vlookup(EDATE($D85,L$6),'Курсы'!$H$2:$L$1980,if($G85="USD",2,if($G85="EUR",3,if($G85="YEN",4,5))))*$H85*$C85,0)</f>
        <v>877519.2684</v>
      </c>
      <c r="M85" s="7">
        <f>if(M$6&lt;=$B85,vlookup(EDATE($D85,M$6),'Курсы'!$H$2:$L$1980,if($G85="USD",2,if($G85="EUR",3,if($G85="YEN",4,5))))*$H85*$C85,0)</f>
        <v>858569.1715</v>
      </c>
      <c r="N85" s="7">
        <f>if(N$6&lt;=$B85,vlookup(EDATE($D85,N$6),'Курсы'!$H$2:$L$1980,if($G85="USD",2,if($G85="EUR",3,if($G85="YEN",4,5))))*$H85*$C85,0)</f>
        <v>854684.3332</v>
      </c>
      <c r="O85" s="7">
        <f>if(O$6&lt;=$B85,vlookup(EDATE($D85,O$6),'Курсы'!$H$2:$L$1980,if($G85="USD",2,if($G85="EUR",3,if($G85="YEN",4,5))))*$H85*$C85,0)</f>
        <v>863811.5878</v>
      </c>
      <c r="P85" s="7">
        <f>if(P$6&lt;=$B85,vlookup(EDATE($D85,P$6),'Курсы'!$H$2:$L$1980,if($G85="USD",2,if($G85="EUR",3,if($G85="YEN",4,5))))*$H85*$C85,0)</f>
        <v>1078907.444</v>
      </c>
      <c r="Q85" s="7">
        <f>if(Q$6&lt;=$B85,vlookup(EDATE($D85,Q$6),'Курсы'!$H$2:$L$1980,if($G85="USD",2,if($G85="EUR",3,if($G85="YEN",4,5))))*$H85*$C85,0)</f>
        <v>1009744.381</v>
      </c>
      <c r="R85" s="7">
        <f>if(R$6&lt;=$B85,vlookup(EDATE($D85,R$6),'Курсы'!$H$2:$L$1980,if($G85="USD",2,if($G85="EUR",3,if($G85="YEN",4,5))))*$H85*$C85,0)</f>
        <v>976101.0841</v>
      </c>
      <c r="S85" s="7">
        <f>if(S$6&lt;=$B85,vlookup(EDATE($D85,S$6),'Курсы'!$H$2:$L$1980,if($G85="USD",2,if($G85="EUR",3,if($G85="YEN",4,5))))*$H85*$C85,0)</f>
        <v>966645.323</v>
      </c>
      <c r="T85" s="7">
        <f>if(T$6&lt;=$B85,vlookup(EDATE($D85,T$6),'Курсы'!$H$2:$L$1980,if($G85="USD",2,if($G85="EUR",3,if($G85="YEN",4,5))))*$H85*$C85,0)</f>
        <v>1022716.655</v>
      </c>
      <c r="U85" s="7">
        <f>if(U$6&lt;=$B85,vlookup(EDATE($D85,U$6),'Курсы'!$H$2:$L$1980,if($G85="USD",2,if($G85="EUR",3,if($G85="YEN",4,5))))*$H85*$C85,0)</f>
        <v>1091715.464</v>
      </c>
      <c r="V85" s="7">
        <f>if(V$6&lt;=$B85,vlookup(EDATE($D85,V$6),'Курсы'!$H$2:$L$1980,if($G85="USD",2,if($G85="EUR",3,if($G85="YEN",4,5))))*$H85*$C85,0)</f>
        <v>1110585.923</v>
      </c>
      <c r="W85" s="7">
        <f>if(W$6&lt;=$B85,vlookup(EDATE($D85,W$6),'Курсы'!$H$2:$L$1980,if($G85="USD",2,if($G85="EUR",3,if($G85="YEN",4,5))))*$H85*$C85,0)</f>
        <v>1125062.608</v>
      </c>
      <c r="X85" s="7">
        <f>if(X$6&lt;=$B85,vlookup(EDATE($D85,X$6),'Курсы'!$H$2:$L$1980,if($G85="USD",2,if($G85="EUR",3,if($G85="YEN",4,5))))*$H85*$C85,0)</f>
        <v>1119095.984</v>
      </c>
      <c r="Y85" s="7">
        <f>if(Y$6&lt;=$B85,vlookup(EDATE($D85,Y$6),'Курсы'!$H$2:$L$1980,if($G85="USD",2,if($G85="EUR",3,if($G85="YEN",4,5))))*$H85*$C85,0)</f>
        <v>0</v>
      </c>
      <c r="Z85" s="7">
        <f>if(Z$6&lt;=$B85,vlookup(EDATE($D85,Z$6),'Курсы'!$H$2:$L$1980,if($G85="USD",2,if($G85="EUR",3,if($G85="YEN",4,5))))*$H85*$C85,0)</f>
        <v>0</v>
      </c>
      <c r="AA85" s="7">
        <f>if(AA$6&lt;=$B85,vlookup(EDATE($D85,AA$6),'Курсы'!$H$2:$L$1980,if($G85="USD",2,if($G85="EUR",3,if($G85="YEN",4,5))))*$H85*$C85,0)</f>
        <v>0</v>
      </c>
      <c r="AB85" s="7">
        <f>if(AB$6&lt;=$B85,vlookup(EDATE($D85,AB$6),'Курсы'!$H$2:$L$1980,if($G85="USD",2,if($G85="EUR",3,if($G85="YEN",4,5))))*$H85*$C85,0)</f>
        <v>0</v>
      </c>
      <c r="AC85" s="7">
        <f>if(AC$6&lt;=$B85,vlookup(EDATE($D85,AC$6),'Курсы'!$H$2:$L$1980,if($G85="USD",2,if($G85="EUR",3,if($G85="YEN",4,5))))*$H85*$C85,0)</f>
        <v>0</v>
      </c>
      <c r="AD85" s="7">
        <f>if(AD$6&lt;=$B85,vlookup(EDATE($D85,AD$6),'Курсы'!$H$2:$L$1980,if($G85="USD",2,if($G85="EUR",3,if($G85="YEN",4,5))))*$H85*$C85,0)</f>
        <v>0</v>
      </c>
      <c r="AE85" s="7">
        <f>if(AE$6&lt;=$B85,vlookup(EDATE($D85,AE$6),'Курсы'!$H$2:$L$1980,if($G85="USD",2,if($G85="EUR",3,if($G85="YEN",4,5))))*$H85*$C85,0)</f>
        <v>0</v>
      </c>
      <c r="AF85" s="7">
        <f>if(AF$6&lt;=$B85,vlookup(EDATE($D85,AF$6),'Курсы'!$H$2:$L$1980,if($G85="USD",2,if($G85="EUR",3,if($G85="YEN",4,5))))*$H85*$C85,0)</f>
        <v>0</v>
      </c>
      <c r="AG85" s="7">
        <f>if(AG$6&lt;=$B85,vlookup(EDATE($D85,AG$6),'Курсы'!$H$2:$L$1980,if($G85="USD",2,if($G85="EUR",3,if($G85="YEN",4,5))))*$H85*$C85,0)</f>
        <v>0</v>
      </c>
      <c r="AH85" s="7">
        <f>if(AH$6&lt;=$B85,vlookup(EDATE($D85,AH$6),'Курсы'!$H$2:$L$1980,if($G85="USD",2,if($G85="EUR",3,if($G85="YEN",4,5))))*$H85*$C85,0)</f>
        <v>0</v>
      </c>
      <c r="AI85" s="7">
        <f>if(AI$6&lt;=$B85,vlookup(EDATE($D85,AI$6),'Курсы'!$H$2:$L$1980,if($G85="USD",2,if($G85="EUR",3,if($G85="YEN",4,5))))*$H85*$C85,0)</f>
        <v>0</v>
      </c>
      <c r="AJ85" s="7">
        <f>if(AJ$6&lt;=$B85,vlookup(EDATE($D85,AJ$6),'Курсы'!$H$2:$L$1980,if($G85="USD",2,if($G85="EUR",3,if($G85="YEN",4,5))))*$H85*$C85,0)</f>
        <v>0</v>
      </c>
      <c r="AK85" s="7">
        <f>if(AK$6&lt;=$B85,vlookup(EDATE($D85,AK$6),'Курсы'!$H$2:$L$1980,if($G85="USD",2,if($G85="EUR",3,if($G85="YEN",4,5))))*$H85*$C85,0)</f>
        <v>0</v>
      </c>
      <c r="AL85" s="7">
        <f>if(AL$6&lt;=$B85,vlookup(EDATE($D85,AL$6),'Курсы'!$H$2:$L$1980,if($G85="USD",2,if($G85="EUR",3,if($G85="YEN",4,5))))*$H85*$C85,0)</f>
        <v>0</v>
      </c>
      <c r="AM85" s="7">
        <f>if(AM$6&lt;=$B85,vlookup(EDATE($D85,AM$6),'Курсы'!$H$2:$L$1980,if($G85="USD",2,if($G85="EUR",3,if($G85="YEN",4,5))))*$H85*$C85,0)</f>
        <v>0</v>
      </c>
      <c r="AN85" s="7">
        <f>if(AN$6&lt;=$B85,vlookup(EDATE($D85,AN$6),'Курсы'!$H$2:$L$1980,if($G85="USD",2,if($G85="EUR",3,if($G85="YEN",4,5))))*$H85*$C85,0)</f>
        <v>0</v>
      </c>
      <c r="AO85" s="7">
        <f>if(AO$6&lt;=$B85,vlookup(EDATE($D85,AO$6),'Курсы'!$H$2:$L$1980,if($G85="USD",2,if($G85="EUR",3,if($G85="YEN",4,5))))*$H85*$C85,0)</f>
        <v>0</v>
      </c>
      <c r="AP85" s="7">
        <f>if(AP$6&lt;=$B85,vlookup(EDATE($D85,AP$6),'Курсы'!$H$2:$L$1980,if($G85="USD",2,if($G85="EUR",3,if($G85="YEN",4,5))))*$H85*$C85,0)</f>
        <v>0</v>
      </c>
      <c r="AQ85" s="7">
        <f>if(AQ$6&lt;=$B85,vlookup(EDATE($D85,AQ$6),'Курсы'!$H$2:$L$1980,if($G85="USD",2,if($G85="EUR",3,if($G85="YEN",4,5))))*$H85*$C85,0)</f>
        <v>0</v>
      </c>
      <c r="AR85" s="19">
        <f>if(AR$6&lt;=$B85,vlookup(EDATE($D85,AR$6),'Курсы'!$H$2:$L$1980,if($G85="USD",2,if($G85="EUR",3,if($G85="YEN",4,5))))*$H85*$C85,0)</f>
        <v>0</v>
      </c>
      <c r="AS85" s="7">
        <f t="shared" si="2"/>
        <v>15616368.02</v>
      </c>
    </row>
    <row r="86" ht="15.75" customHeight="1">
      <c r="A86" s="15">
        <v>327.0</v>
      </c>
      <c r="B86" s="16">
        <v>3.0</v>
      </c>
      <c r="C86" s="16">
        <v>0.0297583589546814</v>
      </c>
      <c r="D86" s="17">
        <v>43672.0</v>
      </c>
      <c r="E86" s="17">
        <f t="shared" si="1"/>
        <v>43764</v>
      </c>
      <c r="F86" s="16" t="s">
        <v>22</v>
      </c>
      <c r="G86" s="16" t="s">
        <v>4</v>
      </c>
      <c r="H86" s="18">
        <v>250000.0</v>
      </c>
      <c r="I86" s="7">
        <f>if(I$6&lt;=$B86,vlookup(EDATE($D86,I$6),'Курсы'!$H$2:$L$1980,if($G86="USD",2,if($G86="EUR",3,if($G86="YEN",4,5))))*$H86*$C86,0)</f>
        <v>488071.309</v>
      </c>
      <c r="J86" s="7">
        <f>if(J$6&lt;=$B86,vlookup(EDATE($D86,J$6),'Курсы'!$H$2:$L$1980,if($G86="USD",2,if($G86="EUR",3,if($G86="YEN",4,5))))*$H86*$C86,0)</f>
        <v>477527.1784</v>
      </c>
      <c r="K86" s="7">
        <f>if(K$6&lt;=$B86,vlookup(EDATE($D86,K$6),'Курсы'!$H$2:$L$1980,if($G86="USD",2,if($G86="EUR",3,if($G86="YEN",4,5))))*$H86*$C86,0)</f>
        <v>476108.4487</v>
      </c>
      <c r="L86" s="7">
        <f>if(L$6&lt;=$B86,vlookup(EDATE($D86,L$6),'Курсы'!$H$2:$L$1980,if($G86="USD",2,if($G86="EUR",3,if($G86="YEN",4,5))))*$H86*$C86,0)</f>
        <v>0</v>
      </c>
      <c r="M86" s="7">
        <f>if(M$6&lt;=$B86,vlookup(EDATE($D86,M$6),'Курсы'!$H$2:$L$1980,if($G86="USD",2,if($G86="EUR",3,if($G86="YEN",4,5))))*$H86*$C86,0)</f>
        <v>0</v>
      </c>
      <c r="N86" s="7">
        <f>if(N$6&lt;=$B86,vlookup(EDATE($D86,N$6),'Курсы'!$H$2:$L$1980,if($G86="USD",2,if($G86="EUR",3,if($G86="YEN",4,5))))*$H86*$C86,0)</f>
        <v>0</v>
      </c>
      <c r="O86" s="7">
        <f>if(O$6&lt;=$B86,vlookup(EDATE($D86,O$6),'Курсы'!$H$2:$L$1980,if($G86="USD",2,if($G86="EUR",3,if($G86="YEN",4,5))))*$H86*$C86,0)</f>
        <v>0</v>
      </c>
      <c r="P86" s="7">
        <f>if(P$6&lt;=$B86,vlookup(EDATE($D86,P$6),'Курсы'!$H$2:$L$1980,if($G86="USD",2,if($G86="EUR",3,if($G86="YEN",4,5))))*$H86*$C86,0)</f>
        <v>0</v>
      </c>
      <c r="Q86" s="7">
        <f>if(Q$6&lt;=$B86,vlookup(EDATE($D86,Q$6),'Курсы'!$H$2:$L$1980,if($G86="USD",2,if($G86="EUR",3,if($G86="YEN",4,5))))*$H86*$C86,0)</f>
        <v>0</v>
      </c>
      <c r="R86" s="7">
        <f>if(R$6&lt;=$B86,vlookup(EDATE($D86,R$6),'Курсы'!$H$2:$L$1980,if($G86="USD",2,if($G86="EUR",3,if($G86="YEN",4,5))))*$H86*$C86,0)</f>
        <v>0</v>
      </c>
      <c r="S86" s="7">
        <f>if(S$6&lt;=$B86,vlookup(EDATE($D86,S$6),'Курсы'!$H$2:$L$1980,if($G86="USD",2,if($G86="EUR",3,if($G86="YEN",4,5))))*$H86*$C86,0)</f>
        <v>0</v>
      </c>
      <c r="T86" s="7">
        <f>if(T$6&lt;=$B86,vlookup(EDATE($D86,T$6),'Курсы'!$H$2:$L$1980,if($G86="USD",2,if($G86="EUR",3,if($G86="YEN",4,5))))*$H86*$C86,0)</f>
        <v>0</v>
      </c>
      <c r="U86" s="7">
        <f>if(U$6&lt;=$B86,vlookup(EDATE($D86,U$6),'Курсы'!$H$2:$L$1980,if($G86="USD",2,if($G86="EUR",3,if($G86="YEN",4,5))))*$H86*$C86,0)</f>
        <v>0</v>
      </c>
      <c r="V86" s="7">
        <f>if(V$6&lt;=$B86,vlookup(EDATE($D86,V$6),'Курсы'!$H$2:$L$1980,if($G86="USD",2,if($G86="EUR",3,if($G86="YEN",4,5))))*$H86*$C86,0)</f>
        <v>0</v>
      </c>
      <c r="W86" s="7">
        <f>if(W$6&lt;=$B86,vlookup(EDATE($D86,W$6),'Курсы'!$H$2:$L$1980,if($G86="USD",2,if($G86="EUR",3,if($G86="YEN",4,5))))*$H86*$C86,0)</f>
        <v>0</v>
      </c>
      <c r="X86" s="7">
        <f>if(X$6&lt;=$B86,vlookup(EDATE($D86,X$6),'Курсы'!$H$2:$L$1980,if($G86="USD",2,if($G86="EUR",3,if($G86="YEN",4,5))))*$H86*$C86,0)</f>
        <v>0</v>
      </c>
      <c r="Y86" s="7">
        <f>if(Y$6&lt;=$B86,vlookup(EDATE($D86,Y$6),'Курсы'!$H$2:$L$1980,if($G86="USD",2,if($G86="EUR",3,if($G86="YEN",4,5))))*$H86*$C86,0)</f>
        <v>0</v>
      </c>
      <c r="Z86" s="7">
        <f>if(Z$6&lt;=$B86,vlookup(EDATE($D86,Z$6),'Курсы'!$H$2:$L$1980,if($G86="USD",2,if($G86="EUR",3,if($G86="YEN",4,5))))*$H86*$C86,0)</f>
        <v>0</v>
      </c>
      <c r="AA86" s="7">
        <f>if(AA$6&lt;=$B86,vlookup(EDATE($D86,AA$6),'Курсы'!$H$2:$L$1980,if($G86="USD",2,if($G86="EUR",3,if($G86="YEN",4,5))))*$H86*$C86,0)</f>
        <v>0</v>
      </c>
      <c r="AB86" s="7">
        <f>if(AB$6&lt;=$B86,vlookup(EDATE($D86,AB$6),'Курсы'!$H$2:$L$1980,if($G86="USD",2,if($G86="EUR",3,if($G86="YEN",4,5))))*$H86*$C86,0)</f>
        <v>0</v>
      </c>
      <c r="AC86" s="7">
        <f>if(AC$6&lt;=$B86,vlookup(EDATE($D86,AC$6),'Курсы'!$H$2:$L$1980,if($G86="USD",2,if($G86="EUR",3,if($G86="YEN",4,5))))*$H86*$C86,0)</f>
        <v>0</v>
      </c>
      <c r="AD86" s="7">
        <f>if(AD$6&lt;=$B86,vlookup(EDATE($D86,AD$6),'Курсы'!$H$2:$L$1980,if($G86="USD",2,if($G86="EUR",3,if($G86="YEN",4,5))))*$H86*$C86,0)</f>
        <v>0</v>
      </c>
      <c r="AE86" s="7">
        <f>if(AE$6&lt;=$B86,vlookup(EDATE($D86,AE$6),'Курсы'!$H$2:$L$1980,if($G86="USD",2,if($G86="EUR",3,if($G86="YEN",4,5))))*$H86*$C86,0)</f>
        <v>0</v>
      </c>
      <c r="AF86" s="7">
        <f>if(AF$6&lt;=$B86,vlookup(EDATE($D86,AF$6),'Курсы'!$H$2:$L$1980,if($G86="USD",2,if($G86="EUR",3,if($G86="YEN",4,5))))*$H86*$C86,0)</f>
        <v>0</v>
      </c>
      <c r="AG86" s="7">
        <f>if(AG$6&lt;=$B86,vlookup(EDATE($D86,AG$6),'Курсы'!$H$2:$L$1980,if($G86="USD",2,if($G86="EUR",3,if($G86="YEN",4,5))))*$H86*$C86,0)</f>
        <v>0</v>
      </c>
      <c r="AH86" s="7">
        <f>if(AH$6&lt;=$B86,vlookup(EDATE($D86,AH$6),'Курсы'!$H$2:$L$1980,if($G86="USD",2,if($G86="EUR",3,if($G86="YEN",4,5))))*$H86*$C86,0)</f>
        <v>0</v>
      </c>
      <c r="AI86" s="7">
        <f>if(AI$6&lt;=$B86,vlookup(EDATE($D86,AI$6),'Курсы'!$H$2:$L$1980,if($G86="USD",2,if($G86="EUR",3,if($G86="YEN",4,5))))*$H86*$C86,0)</f>
        <v>0</v>
      </c>
      <c r="AJ86" s="7">
        <f>if(AJ$6&lt;=$B86,vlookup(EDATE($D86,AJ$6),'Курсы'!$H$2:$L$1980,if($G86="USD",2,if($G86="EUR",3,if($G86="YEN",4,5))))*$H86*$C86,0)</f>
        <v>0</v>
      </c>
      <c r="AK86" s="7">
        <f>if(AK$6&lt;=$B86,vlookup(EDATE($D86,AK$6),'Курсы'!$H$2:$L$1980,if($G86="USD",2,if($G86="EUR",3,if($G86="YEN",4,5))))*$H86*$C86,0)</f>
        <v>0</v>
      </c>
      <c r="AL86" s="7">
        <f>if(AL$6&lt;=$B86,vlookup(EDATE($D86,AL$6),'Курсы'!$H$2:$L$1980,if($G86="USD",2,if($G86="EUR",3,if($G86="YEN",4,5))))*$H86*$C86,0)</f>
        <v>0</v>
      </c>
      <c r="AM86" s="7">
        <f>if(AM$6&lt;=$B86,vlookup(EDATE($D86,AM$6),'Курсы'!$H$2:$L$1980,if($G86="USD",2,if($G86="EUR",3,if($G86="YEN",4,5))))*$H86*$C86,0)</f>
        <v>0</v>
      </c>
      <c r="AN86" s="7">
        <f>if(AN$6&lt;=$B86,vlookup(EDATE($D86,AN$6),'Курсы'!$H$2:$L$1980,if($G86="USD",2,if($G86="EUR",3,if($G86="YEN",4,5))))*$H86*$C86,0)</f>
        <v>0</v>
      </c>
      <c r="AO86" s="7">
        <f>if(AO$6&lt;=$B86,vlookup(EDATE($D86,AO$6),'Курсы'!$H$2:$L$1980,if($G86="USD",2,if($G86="EUR",3,if($G86="YEN",4,5))))*$H86*$C86,0)</f>
        <v>0</v>
      </c>
      <c r="AP86" s="7">
        <f>if(AP$6&lt;=$B86,vlookup(EDATE($D86,AP$6),'Курсы'!$H$2:$L$1980,if($G86="USD",2,if($G86="EUR",3,if($G86="YEN",4,5))))*$H86*$C86,0)</f>
        <v>0</v>
      </c>
      <c r="AQ86" s="7">
        <f>if(AQ$6&lt;=$B86,vlookup(EDATE($D86,AQ$6),'Курсы'!$H$2:$L$1980,if($G86="USD",2,if($G86="EUR",3,if($G86="YEN",4,5))))*$H86*$C86,0)</f>
        <v>0</v>
      </c>
      <c r="AR86" s="19">
        <f>if(AR$6&lt;=$B86,vlookup(EDATE($D86,AR$6),'Курсы'!$H$2:$L$1980,if($G86="USD",2,if($G86="EUR",3,if($G86="YEN",4,5))))*$H86*$C86,0)</f>
        <v>0</v>
      </c>
      <c r="AS86" s="7">
        <f t="shared" si="2"/>
        <v>1441706.936</v>
      </c>
    </row>
    <row r="87" ht="15.75" customHeight="1">
      <c r="A87" s="15">
        <v>317.0</v>
      </c>
      <c r="B87" s="16">
        <v>31.0</v>
      </c>
      <c r="C87" s="16">
        <v>0.0548414344122598</v>
      </c>
      <c r="D87" s="17">
        <v>43682.0</v>
      </c>
      <c r="E87" s="17">
        <f t="shared" si="1"/>
        <v>44625</v>
      </c>
      <c r="F87" s="16" t="s">
        <v>21</v>
      </c>
      <c r="G87" s="16" t="s">
        <v>4</v>
      </c>
      <c r="H87" s="18">
        <v>250000.0</v>
      </c>
      <c r="I87" s="7">
        <f>if(I$6&lt;=$B87,vlookup(EDATE($D87,I$6),'Курсы'!$H$2:$L$1980,if($G87="USD",2,if($G87="EUR",3,if($G87="YEN",4,5))))*$H87*$C87,0)</f>
        <v>911741.5892</v>
      </c>
      <c r="J87" s="7">
        <f>if(J$6&lt;=$B87,vlookup(EDATE($D87,J$6),'Курсы'!$H$2:$L$1980,if($G87="USD",2,if($G87="EUR",3,if($G87="YEN",4,5))))*$H87*$C87,0)</f>
        <v>891584.62</v>
      </c>
      <c r="K87" s="7">
        <f>if(K$6&lt;=$B87,vlookup(EDATE($D87,K$6),'Курсы'!$H$2:$L$1980,if($G87="USD",2,if($G87="EUR",3,if($G87="YEN",4,5))))*$H87*$C87,0)</f>
        <v>877896.1979</v>
      </c>
      <c r="L87" s="7">
        <f>if(L$6&lt;=$B87,vlookup(EDATE($D87,L$6),'Курсы'!$H$2:$L$1980,if($G87="USD",2,if($G87="EUR",3,if($G87="YEN",4,5))))*$H87*$C87,0)</f>
        <v>880133.7285</v>
      </c>
      <c r="M87" s="7">
        <f>if(M$6&lt;=$B87,vlookup(EDATE($D87,M$6),'Курсы'!$H$2:$L$1980,if($G87="USD",2,if($G87="EUR",3,if($G87="YEN",4,5))))*$H87*$C87,0)</f>
        <v>848749.3466</v>
      </c>
      <c r="N87" s="7">
        <f>if(N$6&lt;=$B87,vlookup(EDATE($D87,N$6),'Курсы'!$H$2:$L$1980,if($G87="USD",2,if($G87="EUR",3,if($G87="YEN",4,5))))*$H87*$C87,0)</f>
        <v>869705.6297</v>
      </c>
      <c r="O87" s="7">
        <f>if(O$6&lt;=$B87,vlookup(EDATE($D87,O$6),'Курсы'!$H$2:$L$1980,if($G87="USD",2,if($G87="EUR",3,if($G87="YEN",4,5))))*$H87*$C87,0)</f>
        <v>905958.5599</v>
      </c>
      <c r="P87" s="7">
        <f>if(P$6&lt;=$B87,vlookup(EDATE($D87,P$6),'Курсы'!$H$2:$L$1980,if($G87="USD",2,if($G87="EUR",3,if($G87="YEN",4,5))))*$H87*$C87,0)</f>
        <v>1065740.45</v>
      </c>
      <c r="Q87" s="7">
        <f>if(Q$6&lt;=$B87,vlookup(EDATE($D87,Q$6),'Курсы'!$H$2:$L$1980,if($G87="USD",2,if($G87="EUR",3,if($G87="YEN",4,5))))*$H87*$C87,0)</f>
        <v>997103.6529</v>
      </c>
      <c r="R87" s="7">
        <f>if(R$6&lt;=$B87,vlookup(EDATE($D87,R$6),'Курсы'!$H$2:$L$1980,if($G87="USD",2,if($G87="EUR",3,if($G87="YEN",4,5))))*$H87*$C87,0)</f>
        <v>946221.77</v>
      </c>
      <c r="S87" s="7">
        <f>if(S$6&lt;=$B87,vlookup(EDATE($D87,S$6),'Курсы'!$H$2:$L$1980,if($G87="USD",2,if($G87="EUR",3,if($G87="YEN",4,5))))*$H87*$C87,0)</f>
        <v>966578.9105</v>
      </c>
      <c r="T87" s="7">
        <f>if(T$6&lt;=$B87,vlookup(EDATE($D87,T$6),'Курсы'!$H$2:$L$1980,if($G87="USD",2,if($G87="EUR",3,if($G87="YEN",4,5))))*$H87*$C87,0)</f>
        <v>1006074.341</v>
      </c>
      <c r="U87" s="7">
        <f>if(U$6&lt;=$B87,vlookup(EDATE($D87,U$6),'Курсы'!$H$2:$L$1980,if($G87="USD",2,if($G87="EUR",3,if($G87="YEN",4,5))))*$H87*$C87,0)</f>
        <v>1030776.294</v>
      </c>
      <c r="V87" s="7">
        <f>if(V$6&lt;=$B87,vlookup(EDATE($D87,V$6),'Курсы'!$H$2:$L$1980,if($G87="USD",2,if($G87="EUR",3,if($G87="YEN",4,5))))*$H87*$C87,0)</f>
        <v>1070662.469</v>
      </c>
      <c r="W87" s="7">
        <f>if(W$6&lt;=$B87,vlookup(EDATE($D87,W$6),'Курсы'!$H$2:$L$1980,if($G87="USD",2,if($G87="EUR",3,if($G87="YEN",4,5))))*$H87*$C87,0)</f>
        <v>1096836.914</v>
      </c>
      <c r="X87" s="7">
        <f>if(X$6&lt;=$B87,vlookup(EDATE($D87,X$6),'Курсы'!$H$2:$L$1980,if($G87="USD",2,if($G87="EUR",3,if($G87="YEN",4,5))))*$H87*$C87,0)</f>
        <v>1018033.886</v>
      </c>
      <c r="Y87" s="7">
        <f>if(Y$6&lt;=$B87,vlookup(EDATE($D87,Y$6),'Курсы'!$H$2:$L$1980,if($G87="USD",2,if($G87="EUR",3,if($G87="YEN",4,5))))*$H87*$C87,0)</f>
        <v>1012862.339</v>
      </c>
      <c r="Z87" s="7">
        <f>if(Z$6&lt;=$B87,vlookup(EDATE($D87,Z$6),'Курсы'!$H$2:$L$1980,if($G87="USD",2,if($G87="EUR",3,if($G87="YEN",4,5))))*$H87*$C87,0)</f>
        <v>1038275.86</v>
      </c>
      <c r="AA87" s="7">
        <f>if(AA$6&lt;=$B87,vlookup(EDATE($D87,AA$6),'Курсы'!$H$2:$L$1980,if($G87="USD",2,if($G87="EUR",3,if($G87="YEN",4,5))))*$H87*$C87,0)</f>
        <v>1011638.004</v>
      </c>
      <c r="AB87" s="7">
        <f>if(AB$6&lt;=$B87,vlookup(EDATE($D87,AB$6),'Курсы'!$H$2:$L$1980,if($G87="USD",2,if($G87="EUR",3,if($G87="YEN",4,5))))*$H87*$C87,0)</f>
        <v>1042993.594</v>
      </c>
      <c r="AC87" s="7">
        <f>if(AC$6&lt;=$B87,vlookup(EDATE($D87,AC$6),'Курсы'!$H$2:$L$1980,if($G87="USD",2,if($G87="EUR",3,if($G87="YEN",4,5))))*$H87*$C87,0)</f>
        <v>1031796.344</v>
      </c>
      <c r="AD87" s="7">
        <f>if(AD$6&lt;=$B87,vlookup(EDATE($D87,AD$6),'Курсы'!$H$2:$L$1980,if($G87="USD",2,if($G87="EUR",3,if($G87="YEN",4,5))))*$H87*$C87,0)</f>
        <v>1004586.767</v>
      </c>
      <c r="AE87" s="7">
        <f>if(AE$6&lt;=$B87,vlookup(EDATE($D87,AE$6),'Курсы'!$H$2:$L$1980,if($G87="USD",2,if($G87="EUR",3,if($G87="YEN",4,5))))*$H87*$C87,0)</f>
        <v>1009322.324</v>
      </c>
      <c r="AF87" s="7">
        <f>if(AF$6&lt;=$B87,vlookup(EDATE($D87,AF$6),'Курсы'!$H$2:$L$1980,if($G87="USD",2,if($G87="EUR",3,if($G87="YEN",4,5))))*$H87*$C87,0)</f>
        <v>997918.0482</v>
      </c>
      <c r="AG87" s="7">
        <f>if(AG$6&lt;=$B87,vlookup(EDATE($D87,AG$6),'Курсы'!$H$2:$L$1980,if($G87="USD",2,if($G87="EUR",3,if($G87="YEN",4,5))))*$H87*$C87,0)</f>
        <v>1002587.852</v>
      </c>
      <c r="AH87" s="7">
        <f>if(AH$6&lt;=$B87,vlookup(EDATE($D87,AH$6),'Курсы'!$H$2:$L$1980,if($G87="USD",2,if($G87="EUR",3,if($G87="YEN",4,5))))*$H87*$C87,0)</f>
        <v>1003961.778</v>
      </c>
      <c r="AI87" s="7">
        <f>if(AI$6&lt;=$B87,vlookup(EDATE($D87,AI$6),'Курсы'!$H$2:$L$1980,if($G87="USD",2,if($G87="EUR",3,if($G87="YEN",4,5))))*$H87*$C87,0)</f>
        <v>1005338.861</v>
      </c>
      <c r="AJ87" s="7">
        <f>if(AJ$6&lt;=$B87,vlookup(EDATE($D87,AJ$6),'Курсы'!$H$2:$L$1980,if($G87="USD",2,if($G87="EUR",3,if($G87="YEN",4,5))))*$H87*$C87,0)</f>
        <v>1006632.652</v>
      </c>
      <c r="AK87" s="7">
        <f>if(AK$6&lt;=$B87,vlookup(EDATE($D87,AK$6),'Курсы'!$H$2:$L$1980,if($G87="USD",2,if($G87="EUR",3,if($G87="YEN",4,5))))*$H87*$C87,0)</f>
        <v>1007931.692</v>
      </c>
      <c r="AL87" s="7">
        <f>if(AL$6&lt;=$B87,vlookup(EDATE($D87,AL$6),'Курсы'!$H$2:$L$1980,if($G87="USD",2,if($G87="EUR",3,if($G87="YEN",4,5))))*$H87*$C87,0)</f>
        <v>1009194.365</v>
      </c>
      <c r="AM87" s="7">
        <f>if(AM$6&lt;=$B87,vlookup(EDATE($D87,AM$6),'Курсы'!$H$2:$L$1980,if($G87="USD",2,if($G87="EUR",3,if($G87="YEN",4,5))))*$H87*$C87,0)</f>
        <v>1010305.238</v>
      </c>
      <c r="AN87" s="7">
        <f>if(AN$6&lt;=$B87,vlookup(EDATE($D87,AN$6),'Курсы'!$H$2:$L$1980,if($G87="USD",2,if($G87="EUR",3,if($G87="YEN",4,5))))*$H87*$C87,0)</f>
        <v>0</v>
      </c>
      <c r="AO87" s="7">
        <f>if(AO$6&lt;=$B87,vlookup(EDATE($D87,AO$6),'Курсы'!$H$2:$L$1980,if($G87="USD",2,if($G87="EUR",3,if($G87="YEN",4,5))))*$H87*$C87,0)</f>
        <v>0</v>
      </c>
      <c r="AP87" s="7">
        <f>if(AP$6&lt;=$B87,vlookup(EDATE($D87,AP$6),'Курсы'!$H$2:$L$1980,if($G87="USD",2,if($G87="EUR",3,if($G87="YEN",4,5))))*$H87*$C87,0)</f>
        <v>0</v>
      </c>
      <c r="AQ87" s="7">
        <f>if(AQ$6&lt;=$B87,vlookup(EDATE($D87,AQ$6),'Курсы'!$H$2:$L$1980,if($G87="USD",2,if($G87="EUR",3,if($G87="YEN",4,5))))*$H87*$C87,0)</f>
        <v>0</v>
      </c>
      <c r="AR87" s="19">
        <f>if(AR$6&lt;=$B87,vlookup(EDATE($D87,AR$6),'Курсы'!$H$2:$L$1980,if($G87="USD",2,if($G87="EUR",3,if($G87="YEN",4,5))))*$H87*$C87,0)</f>
        <v>0</v>
      </c>
      <c r="AS87" s="7">
        <f t="shared" si="2"/>
        <v>30579144.08</v>
      </c>
    </row>
    <row r="88" ht="15.75" customHeight="1">
      <c r="A88" s="15">
        <v>116.0</v>
      </c>
      <c r="B88" s="16">
        <v>26.0</v>
      </c>
      <c r="C88" s="16">
        <v>0.040051919944773</v>
      </c>
      <c r="D88" s="17">
        <v>43686.0</v>
      </c>
      <c r="E88" s="17">
        <f t="shared" si="1"/>
        <v>44478</v>
      </c>
      <c r="F88" s="16" t="s">
        <v>21</v>
      </c>
      <c r="G88" s="16" t="s">
        <v>7</v>
      </c>
      <c r="H88" s="18">
        <v>1750000.0</v>
      </c>
      <c r="I88" s="7">
        <f>if(I$6&lt;=$B88,vlookup(EDATE($D88,I$6),'Курсы'!$H$2:$L$1980,if($G88="USD",2,if($G88="EUR",3,if($G88="YEN",4,5))))*$H88*$C88,0)</f>
        <v>70090.8599</v>
      </c>
      <c r="J88" s="7">
        <f>if(J$6&lt;=$B88,vlookup(EDATE($D88,J$6),'Курсы'!$H$2:$L$1980,if($G88="USD",2,if($G88="EUR",3,if($G88="YEN",4,5))))*$H88*$C88,0)</f>
        <v>70090.8599</v>
      </c>
      <c r="K88" s="7">
        <f>if(K$6&lt;=$B88,vlookup(EDATE($D88,K$6),'Курсы'!$H$2:$L$1980,if($G88="USD",2,if($G88="EUR",3,if($G88="YEN",4,5))))*$H88*$C88,0)</f>
        <v>70090.8599</v>
      </c>
      <c r="L88" s="7">
        <f>if(L$6&lt;=$B88,vlookup(EDATE($D88,L$6),'Курсы'!$H$2:$L$1980,if($G88="USD",2,if($G88="EUR",3,if($G88="YEN",4,5))))*$H88*$C88,0)</f>
        <v>70090.8599</v>
      </c>
      <c r="M88" s="7">
        <f>if(M$6&lt;=$B88,vlookup(EDATE($D88,M$6),'Курсы'!$H$2:$L$1980,if($G88="USD",2,if($G88="EUR",3,if($G88="YEN",4,5))))*$H88*$C88,0)</f>
        <v>70090.8599</v>
      </c>
      <c r="N88" s="7">
        <f>if(N$6&lt;=$B88,vlookup(EDATE($D88,N$6),'Курсы'!$H$2:$L$1980,if($G88="USD",2,if($G88="EUR",3,if($G88="YEN",4,5))))*$H88*$C88,0)</f>
        <v>70090.8599</v>
      </c>
      <c r="O88" s="7">
        <f>if(O$6&lt;=$B88,vlookup(EDATE($D88,O$6),'Курсы'!$H$2:$L$1980,if($G88="USD",2,if($G88="EUR",3,if($G88="YEN",4,5))))*$H88*$C88,0)</f>
        <v>70090.8599</v>
      </c>
      <c r="P88" s="7">
        <f>if(P$6&lt;=$B88,vlookup(EDATE($D88,P$6),'Курсы'!$H$2:$L$1980,if($G88="USD",2,if($G88="EUR",3,if($G88="YEN",4,5))))*$H88*$C88,0)</f>
        <v>70090.8599</v>
      </c>
      <c r="Q88" s="7">
        <f>if(Q$6&lt;=$B88,vlookup(EDATE($D88,Q$6),'Курсы'!$H$2:$L$1980,if($G88="USD",2,if($G88="EUR",3,if($G88="YEN",4,5))))*$H88*$C88,0)</f>
        <v>70090.8599</v>
      </c>
      <c r="R88" s="7">
        <f>if(R$6&lt;=$B88,vlookup(EDATE($D88,R$6),'Курсы'!$H$2:$L$1980,if($G88="USD",2,if($G88="EUR",3,if($G88="YEN",4,5))))*$H88*$C88,0)</f>
        <v>70090.8599</v>
      </c>
      <c r="S88" s="7">
        <f>if(S$6&lt;=$B88,vlookup(EDATE($D88,S$6),'Курсы'!$H$2:$L$1980,if($G88="USD",2,if($G88="EUR",3,if($G88="YEN",4,5))))*$H88*$C88,0)</f>
        <v>70090.8599</v>
      </c>
      <c r="T88" s="7">
        <f>if(T$6&lt;=$B88,vlookup(EDATE($D88,T$6),'Курсы'!$H$2:$L$1980,if($G88="USD",2,if($G88="EUR",3,if($G88="YEN",4,5))))*$H88*$C88,0)</f>
        <v>70090.8599</v>
      </c>
      <c r="U88" s="7">
        <f>if(U$6&lt;=$B88,vlookup(EDATE($D88,U$6),'Курсы'!$H$2:$L$1980,if($G88="USD",2,if($G88="EUR",3,if($G88="YEN",4,5))))*$H88*$C88,0)</f>
        <v>70090.8599</v>
      </c>
      <c r="V88" s="7">
        <f>if(V$6&lt;=$B88,vlookup(EDATE($D88,V$6),'Курсы'!$H$2:$L$1980,if($G88="USD",2,if($G88="EUR",3,if($G88="YEN",4,5))))*$H88*$C88,0)</f>
        <v>70090.8599</v>
      </c>
      <c r="W88" s="7">
        <f>if(W$6&lt;=$B88,vlookup(EDATE($D88,W$6),'Курсы'!$H$2:$L$1980,if($G88="USD",2,if($G88="EUR",3,if($G88="YEN",4,5))))*$H88*$C88,0)</f>
        <v>70090.8599</v>
      </c>
      <c r="X88" s="7">
        <f>if(X$6&lt;=$B88,vlookup(EDATE($D88,X$6),'Курсы'!$H$2:$L$1980,if($G88="USD",2,if($G88="EUR",3,if($G88="YEN",4,5))))*$H88*$C88,0)</f>
        <v>70090.8599</v>
      </c>
      <c r="Y88" s="7">
        <f>if(Y$6&lt;=$B88,vlookup(EDATE($D88,Y$6),'Курсы'!$H$2:$L$1980,if($G88="USD",2,if($G88="EUR",3,if($G88="YEN",4,5))))*$H88*$C88,0)</f>
        <v>70090.8599</v>
      </c>
      <c r="Z88" s="7">
        <f>if(Z$6&lt;=$B88,vlookup(EDATE($D88,Z$6),'Курсы'!$H$2:$L$1980,if($G88="USD",2,if($G88="EUR",3,if($G88="YEN",4,5))))*$H88*$C88,0)</f>
        <v>70090.8599</v>
      </c>
      <c r="AA88" s="7">
        <f>if(AA$6&lt;=$B88,vlookup(EDATE($D88,AA$6),'Курсы'!$H$2:$L$1980,if($G88="USD",2,if($G88="EUR",3,if($G88="YEN",4,5))))*$H88*$C88,0)</f>
        <v>70090.8599</v>
      </c>
      <c r="AB88" s="7">
        <f>if(AB$6&lt;=$B88,vlookup(EDATE($D88,AB$6),'Курсы'!$H$2:$L$1980,if($G88="USD",2,if($G88="EUR",3,if($G88="YEN",4,5))))*$H88*$C88,0)</f>
        <v>70090.8599</v>
      </c>
      <c r="AC88" s="7">
        <f>if(AC$6&lt;=$B88,vlookup(EDATE($D88,AC$6),'Курсы'!$H$2:$L$1980,if($G88="USD",2,if($G88="EUR",3,if($G88="YEN",4,5))))*$H88*$C88,0)</f>
        <v>70090.8599</v>
      </c>
      <c r="AD88" s="7">
        <f>if(AD$6&lt;=$B88,vlookup(EDATE($D88,AD$6),'Курсы'!$H$2:$L$1980,if($G88="USD",2,if($G88="EUR",3,if($G88="YEN",4,5))))*$H88*$C88,0)</f>
        <v>70090.8599</v>
      </c>
      <c r="AE88" s="7">
        <f>if(AE$6&lt;=$B88,vlookup(EDATE($D88,AE$6),'Курсы'!$H$2:$L$1980,if($G88="USD",2,if($G88="EUR",3,if($G88="YEN",4,5))))*$H88*$C88,0)</f>
        <v>70090.8599</v>
      </c>
      <c r="AF88" s="7">
        <f>if(AF$6&lt;=$B88,vlookup(EDATE($D88,AF$6),'Курсы'!$H$2:$L$1980,if($G88="USD",2,if($G88="EUR",3,if($G88="YEN",4,5))))*$H88*$C88,0)</f>
        <v>70090.8599</v>
      </c>
      <c r="AG88" s="7">
        <f>if(AG$6&lt;=$B88,vlookup(EDATE($D88,AG$6),'Курсы'!$H$2:$L$1980,if($G88="USD",2,if($G88="EUR",3,if($G88="YEN",4,5))))*$H88*$C88,0)</f>
        <v>70090.8599</v>
      </c>
      <c r="AH88" s="7">
        <f>if(AH$6&lt;=$B88,vlookup(EDATE($D88,AH$6),'Курсы'!$H$2:$L$1980,if($G88="USD",2,if($G88="EUR",3,if($G88="YEN",4,5))))*$H88*$C88,0)</f>
        <v>70090.8599</v>
      </c>
      <c r="AI88" s="7">
        <f>if(AI$6&lt;=$B88,vlookup(EDATE($D88,AI$6),'Курсы'!$H$2:$L$1980,if($G88="USD",2,if($G88="EUR",3,if($G88="YEN",4,5))))*$H88*$C88,0)</f>
        <v>0</v>
      </c>
      <c r="AJ88" s="7">
        <f>if(AJ$6&lt;=$B88,vlookup(EDATE($D88,AJ$6),'Курсы'!$H$2:$L$1980,if($G88="USD",2,if($G88="EUR",3,if($G88="YEN",4,5))))*$H88*$C88,0)</f>
        <v>0</v>
      </c>
      <c r="AK88" s="7">
        <f>if(AK$6&lt;=$B88,vlookup(EDATE($D88,AK$6),'Курсы'!$H$2:$L$1980,if($G88="USD",2,if($G88="EUR",3,if($G88="YEN",4,5))))*$H88*$C88,0)</f>
        <v>0</v>
      </c>
      <c r="AL88" s="7">
        <f>if(AL$6&lt;=$B88,vlookup(EDATE($D88,AL$6),'Курсы'!$H$2:$L$1980,if($G88="USD",2,if($G88="EUR",3,if($G88="YEN",4,5))))*$H88*$C88,0)</f>
        <v>0</v>
      </c>
      <c r="AM88" s="7">
        <f>if(AM$6&lt;=$B88,vlookup(EDATE($D88,AM$6),'Курсы'!$H$2:$L$1980,if($G88="USD",2,if($G88="EUR",3,if($G88="YEN",4,5))))*$H88*$C88,0)</f>
        <v>0</v>
      </c>
      <c r="AN88" s="7">
        <f>if(AN$6&lt;=$B88,vlookup(EDATE($D88,AN$6),'Курсы'!$H$2:$L$1980,if($G88="USD",2,if($G88="EUR",3,if($G88="YEN",4,5))))*$H88*$C88,0)</f>
        <v>0</v>
      </c>
      <c r="AO88" s="7">
        <f>if(AO$6&lt;=$B88,vlookup(EDATE($D88,AO$6),'Курсы'!$H$2:$L$1980,if($G88="USD",2,if($G88="EUR",3,if($G88="YEN",4,5))))*$H88*$C88,0)</f>
        <v>0</v>
      </c>
      <c r="AP88" s="7">
        <f>if(AP$6&lt;=$B88,vlookup(EDATE($D88,AP$6),'Курсы'!$H$2:$L$1980,if($G88="USD",2,if($G88="EUR",3,if($G88="YEN",4,5))))*$H88*$C88,0)</f>
        <v>0</v>
      </c>
      <c r="AQ88" s="7">
        <f>if(AQ$6&lt;=$B88,vlookup(EDATE($D88,AQ$6),'Курсы'!$H$2:$L$1980,if($G88="USD",2,if($G88="EUR",3,if($G88="YEN",4,5))))*$H88*$C88,0)</f>
        <v>0</v>
      </c>
      <c r="AR88" s="19">
        <f>if(AR$6&lt;=$B88,vlookup(EDATE($D88,AR$6),'Курсы'!$H$2:$L$1980,if($G88="USD",2,if($G88="EUR",3,if($G88="YEN",4,5))))*$H88*$C88,0)</f>
        <v>0</v>
      </c>
      <c r="AS88" s="7">
        <f t="shared" si="2"/>
        <v>1822362.357</v>
      </c>
    </row>
    <row r="89" ht="15.75" customHeight="1">
      <c r="A89" s="15">
        <v>257.0</v>
      </c>
      <c r="B89" s="16">
        <v>11.0</v>
      </c>
      <c r="C89" s="16">
        <v>0.0151533604243402</v>
      </c>
      <c r="D89" s="17">
        <v>43688.0</v>
      </c>
      <c r="E89" s="17">
        <f t="shared" si="1"/>
        <v>44023</v>
      </c>
      <c r="F89" s="16" t="s">
        <v>19</v>
      </c>
      <c r="G89" s="16" t="s">
        <v>5</v>
      </c>
      <c r="H89" s="18">
        <v>500000.0</v>
      </c>
      <c r="I89" s="7">
        <f>if(I$6&lt;=$B89,vlookup(EDATE($D89,I$6),'Курсы'!$H$2:$L$1980,if($G89="USD",2,if($G89="EUR",3,if($G89="YEN",4,5))))*$H89*$C89,0)</f>
        <v>547823.5284</v>
      </c>
      <c r="J89" s="7">
        <f>if(J$6&lt;=$B89,vlookup(EDATE($D89,J$6),'Курсы'!$H$2:$L$1980,if($G89="USD",2,if($G89="EUR",3,if($G89="YEN",4,5))))*$H89*$C89,0)</f>
        <v>540216.5415</v>
      </c>
      <c r="K89" s="7">
        <f>if(K$6&lt;=$B89,vlookup(EDATE($D89,K$6),'Курсы'!$H$2:$L$1980,if($G89="USD",2,if($G89="EUR",3,if($G89="YEN",4,5))))*$H89*$C89,0)</f>
        <v>533558.1549</v>
      </c>
      <c r="L89" s="7">
        <f>if(L$6&lt;=$B89,vlookup(EDATE($D89,L$6),'Курсы'!$H$2:$L$1980,if($G89="USD",2,if($G89="EUR",3,if($G89="YEN",4,5))))*$H89*$C89,0)</f>
        <v>533308.1244</v>
      </c>
      <c r="M89" s="7">
        <f>if(M$6&lt;=$B89,vlookup(EDATE($D89,M$6),'Курсы'!$H$2:$L$1980,if($G89="USD",2,if($G89="EUR",3,if($G89="YEN",4,5))))*$H89*$C89,0)</f>
        <v>515555.205</v>
      </c>
      <c r="N89" s="7">
        <f>if(N$6&lt;=$B89,vlookup(EDATE($D89,N$6),'Курсы'!$H$2:$L$1980,if($G89="USD",2,if($G89="EUR",3,if($G89="YEN",4,5))))*$H89*$C89,0)</f>
        <v>529023.5118</v>
      </c>
      <c r="O89" s="7">
        <f>if(O$6&lt;=$B89,vlookup(EDATE($D89,O$6),'Курсы'!$H$2:$L$1980,if($G89="USD",2,if($G89="EUR",3,if($G89="YEN",4,5))))*$H89*$C89,0)</f>
        <v>620217.9502</v>
      </c>
      <c r="P89" s="7">
        <f>if(P$6&lt;=$B89,vlookup(EDATE($D89,P$6),'Курсы'!$H$2:$L$1980,if($G89="USD",2,if($G89="EUR",3,if($G89="YEN",4,5))))*$H89*$C89,0)</f>
        <v>611709.3383</v>
      </c>
      <c r="Q89" s="7">
        <f>if(Q$6&lt;=$B89,vlookup(EDATE($D89,Q$6),'Курсы'!$H$2:$L$1980,if($G89="USD",2,if($G89="EUR",3,if($G89="YEN",4,5))))*$H89*$C89,0)</f>
        <v>606163.966</v>
      </c>
      <c r="R89" s="7">
        <f>if(R$6&lt;=$B89,vlookup(EDATE($D89,R$6),'Курсы'!$H$2:$L$1980,if($G89="USD",2,if($G89="EUR",3,if($G89="YEN",4,5))))*$H89*$C89,0)</f>
        <v>590396.8945</v>
      </c>
      <c r="S89" s="7">
        <f>if(S$6&lt;=$B89,vlookup(EDATE($D89,S$6),'Курсы'!$H$2:$L$1980,if($G89="USD",2,if($G89="EUR",3,if($G89="YEN",4,5))))*$H89*$C89,0)</f>
        <v>608171.7863</v>
      </c>
      <c r="T89" s="7">
        <f>if(T$6&lt;=$B89,vlookup(EDATE($D89,T$6),'Курсы'!$H$2:$L$1980,if($G89="USD",2,if($G89="EUR",3,if($G89="YEN",4,5))))*$H89*$C89,0)</f>
        <v>0</v>
      </c>
      <c r="U89" s="7">
        <f>if(U$6&lt;=$B89,vlookup(EDATE($D89,U$6),'Курсы'!$H$2:$L$1980,if($G89="USD",2,if($G89="EUR",3,if($G89="YEN",4,5))))*$H89*$C89,0)</f>
        <v>0</v>
      </c>
      <c r="V89" s="7">
        <f>if(V$6&lt;=$B89,vlookup(EDATE($D89,V$6),'Курсы'!$H$2:$L$1980,if($G89="USD",2,if($G89="EUR",3,if($G89="YEN",4,5))))*$H89*$C89,0)</f>
        <v>0</v>
      </c>
      <c r="W89" s="7">
        <f>if(W$6&lt;=$B89,vlookup(EDATE($D89,W$6),'Курсы'!$H$2:$L$1980,if($G89="USD",2,if($G89="EUR",3,if($G89="YEN",4,5))))*$H89*$C89,0)</f>
        <v>0</v>
      </c>
      <c r="X89" s="7">
        <f>if(X$6&lt;=$B89,vlookup(EDATE($D89,X$6),'Курсы'!$H$2:$L$1980,if($G89="USD",2,if($G89="EUR",3,if($G89="YEN",4,5))))*$H89*$C89,0)</f>
        <v>0</v>
      </c>
      <c r="Y89" s="7">
        <f>if(Y$6&lt;=$B89,vlookup(EDATE($D89,Y$6),'Курсы'!$H$2:$L$1980,if($G89="USD",2,if($G89="EUR",3,if($G89="YEN",4,5))))*$H89*$C89,0)</f>
        <v>0</v>
      </c>
      <c r="Z89" s="7">
        <f>if(Z$6&lt;=$B89,vlookup(EDATE($D89,Z$6),'Курсы'!$H$2:$L$1980,if($G89="USD",2,if($G89="EUR",3,if($G89="YEN",4,5))))*$H89*$C89,0)</f>
        <v>0</v>
      </c>
      <c r="AA89" s="7">
        <f>if(AA$6&lt;=$B89,vlookup(EDATE($D89,AA$6),'Курсы'!$H$2:$L$1980,if($G89="USD",2,if($G89="EUR",3,if($G89="YEN",4,5))))*$H89*$C89,0)</f>
        <v>0</v>
      </c>
      <c r="AB89" s="7">
        <f>if(AB$6&lt;=$B89,vlookup(EDATE($D89,AB$6),'Курсы'!$H$2:$L$1980,if($G89="USD",2,if($G89="EUR",3,if($G89="YEN",4,5))))*$H89*$C89,0)</f>
        <v>0</v>
      </c>
      <c r="AC89" s="7">
        <f>if(AC$6&lt;=$B89,vlookup(EDATE($D89,AC$6),'Курсы'!$H$2:$L$1980,if($G89="USD",2,if($G89="EUR",3,if($G89="YEN",4,5))))*$H89*$C89,0)</f>
        <v>0</v>
      </c>
      <c r="AD89" s="7">
        <f>if(AD$6&lt;=$B89,vlookup(EDATE($D89,AD$6),'Курсы'!$H$2:$L$1980,if($G89="USD",2,if($G89="EUR",3,if($G89="YEN",4,5))))*$H89*$C89,0)</f>
        <v>0</v>
      </c>
      <c r="AE89" s="7">
        <f>if(AE$6&lt;=$B89,vlookup(EDATE($D89,AE$6),'Курсы'!$H$2:$L$1980,if($G89="USD",2,if($G89="EUR",3,if($G89="YEN",4,5))))*$H89*$C89,0)</f>
        <v>0</v>
      </c>
      <c r="AF89" s="7">
        <f>if(AF$6&lt;=$B89,vlookup(EDATE($D89,AF$6),'Курсы'!$H$2:$L$1980,if($G89="USD",2,if($G89="EUR",3,if($G89="YEN",4,5))))*$H89*$C89,0)</f>
        <v>0</v>
      </c>
      <c r="AG89" s="7">
        <f>if(AG$6&lt;=$B89,vlookup(EDATE($D89,AG$6),'Курсы'!$H$2:$L$1980,if($G89="USD",2,if($G89="EUR",3,if($G89="YEN",4,5))))*$H89*$C89,0)</f>
        <v>0</v>
      </c>
      <c r="AH89" s="7">
        <f>if(AH$6&lt;=$B89,vlookup(EDATE($D89,AH$6),'Курсы'!$H$2:$L$1980,if($G89="USD",2,if($G89="EUR",3,if($G89="YEN",4,5))))*$H89*$C89,0)</f>
        <v>0</v>
      </c>
      <c r="AI89" s="7">
        <f>if(AI$6&lt;=$B89,vlookup(EDATE($D89,AI$6),'Курсы'!$H$2:$L$1980,if($G89="USD",2,if($G89="EUR",3,if($G89="YEN",4,5))))*$H89*$C89,0)</f>
        <v>0</v>
      </c>
      <c r="AJ89" s="7">
        <f>if(AJ$6&lt;=$B89,vlookup(EDATE($D89,AJ$6),'Курсы'!$H$2:$L$1980,if($G89="USD",2,if($G89="EUR",3,if($G89="YEN",4,5))))*$H89*$C89,0)</f>
        <v>0</v>
      </c>
      <c r="AK89" s="7">
        <f>if(AK$6&lt;=$B89,vlookup(EDATE($D89,AK$6),'Курсы'!$H$2:$L$1980,if($G89="USD",2,if($G89="EUR",3,if($G89="YEN",4,5))))*$H89*$C89,0)</f>
        <v>0</v>
      </c>
      <c r="AL89" s="7">
        <f>if(AL$6&lt;=$B89,vlookup(EDATE($D89,AL$6),'Курсы'!$H$2:$L$1980,if($G89="USD",2,if($G89="EUR",3,if($G89="YEN",4,5))))*$H89*$C89,0)</f>
        <v>0</v>
      </c>
      <c r="AM89" s="7">
        <f>if(AM$6&lt;=$B89,vlookup(EDATE($D89,AM$6),'Курсы'!$H$2:$L$1980,if($G89="USD",2,if($G89="EUR",3,if($G89="YEN",4,5))))*$H89*$C89,0)</f>
        <v>0</v>
      </c>
      <c r="AN89" s="7">
        <f>if(AN$6&lt;=$B89,vlookup(EDATE($D89,AN$6),'Курсы'!$H$2:$L$1980,if($G89="USD",2,if($G89="EUR",3,if($G89="YEN",4,5))))*$H89*$C89,0)</f>
        <v>0</v>
      </c>
      <c r="AO89" s="7">
        <f>if(AO$6&lt;=$B89,vlookup(EDATE($D89,AO$6),'Курсы'!$H$2:$L$1980,if($G89="USD",2,if($G89="EUR",3,if($G89="YEN",4,5))))*$H89*$C89,0)</f>
        <v>0</v>
      </c>
      <c r="AP89" s="7">
        <f>if(AP$6&lt;=$B89,vlookup(EDATE($D89,AP$6),'Курсы'!$H$2:$L$1980,if($G89="USD",2,if($G89="EUR",3,if($G89="YEN",4,5))))*$H89*$C89,0)</f>
        <v>0</v>
      </c>
      <c r="AQ89" s="7">
        <f>if(AQ$6&lt;=$B89,vlookup(EDATE($D89,AQ$6),'Курсы'!$H$2:$L$1980,if($G89="USD",2,if($G89="EUR",3,if($G89="YEN",4,5))))*$H89*$C89,0)</f>
        <v>0</v>
      </c>
      <c r="AR89" s="19">
        <f>if(AR$6&lt;=$B89,vlookup(EDATE($D89,AR$6),'Курсы'!$H$2:$L$1980,if($G89="USD",2,if($G89="EUR",3,if($G89="YEN",4,5))))*$H89*$C89,0)</f>
        <v>0</v>
      </c>
      <c r="AS89" s="7">
        <f t="shared" si="2"/>
        <v>6236145.001</v>
      </c>
    </row>
    <row r="90" ht="15.75" customHeight="1">
      <c r="A90" s="15">
        <v>131.0</v>
      </c>
      <c r="B90" s="16">
        <v>34.0</v>
      </c>
      <c r="C90" s="16">
        <v>0.0388301806781714</v>
      </c>
      <c r="D90" s="17">
        <v>43689.0</v>
      </c>
      <c r="E90" s="17">
        <f t="shared" si="1"/>
        <v>44724</v>
      </c>
      <c r="F90" s="16" t="s">
        <v>21</v>
      </c>
      <c r="G90" s="16" t="s">
        <v>4</v>
      </c>
      <c r="H90" s="18">
        <v>500000.0</v>
      </c>
      <c r="I90" s="7">
        <f>if(I$6&lt;=$B90,vlookup(EDATE($D90,I$6),'Курсы'!$H$2:$L$1980,if($G90="USD",2,if($G90="EUR",3,if($G90="YEN",4,5))))*$H90*$C90,0)</f>
        <v>1270370.133</v>
      </c>
      <c r="J90" s="7">
        <f>if(J$6&lt;=$B90,vlookup(EDATE($D90,J$6),'Курсы'!$H$2:$L$1980,if($G90="USD",2,if($G90="EUR",3,if($G90="YEN",4,5))))*$H90*$C90,0)</f>
        <v>1246908.937</v>
      </c>
      <c r="K90" s="7">
        <f>if(K$6&lt;=$B90,vlookup(EDATE($D90,K$6),'Курсы'!$H$2:$L$1980,if($G90="USD",2,if($G90="EUR",3,if($G90="YEN",4,5))))*$H90*$C90,0)</f>
        <v>1240859.195</v>
      </c>
      <c r="L90" s="7">
        <f>if(L$6&lt;=$B90,vlookup(EDATE($D90,L$6),'Курсы'!$H$2:$L$1980,if($G90="USD",2,if($G90="EUR",3,if($G90="YEN",4,5))))*$H90*$C90,0)</f>
        <v>1234126.042</v>
      </c>
      <c r="M90" s="7">
        <f>if(M$6&lt;=$B90,vlookup(EDATE($D90,M$6),'Курсы'!$H$2:$L$1980,if($G90="USD",2,if($G90="EUR",3,if($G90="YEN",4,5))))*$H90*$C90,0)</f>
        <v>1189430.562</v>
      </c>
      <c r="N90" s="7">
        <f>if(N$6&lt;=$B90,vlookup(EDATE($D90,N$6),'Курсы'!$H$2:$L$1980,if($G90="USD",2,if($G90="EUR",3,if($G90="YEN",4,5))))*$H90*$C90,0)</f>
        <v>1241575.612</v>
      </c>
      <c r="O90" s="7">
        <f>if(O$6&lt;=$B90,vlookup(EDATE($D90,O$6),'Курсы'!$H$2:$L$1980,if($G90="USD",2,if($G90="EUR",3,if($G90="YEN",4,5))))*$H90*$C90,0)</f>
        <v>1387635.337</v>
      </c>
      <c r="P90" s="7">
        <f>if(P$6&lt;=$B90,vlookup(EDATE($D90,P$6),'Курсы'!$H$2:$L$1980,if($G90="USD",2,if($G90="EUR",3,if($G90="YEN",4,5))))*$H90*$C90,0)</f>
        <v>1431892.035</v>
      </c>
      <c r="Q90" s="7">
        <f>if(Q$6&lt;=$B90,vlookup(EDATE($D90,Q$6),'Курсы'!$H$2:$L$1980,if($G90="USD",2,if($G90="EUR",3,if($G90="YEN",4,5))))*$H90*$C90,0)</f>
        <v>1434241.261</v>
      </c>
      <c r="R90" s="7">
        <f>if(R$6&lt;=$B90,vlookup(EDATE($D90,R$6),'Курсы'!$H$2:$L$1980,if($G90="USD",2,if($G90="EUR",3,if($G90="YEN",4,5))))*$H90*$C90,0)</f>
        <v>1342007.933</v>
      </c>
      <c r="S90" s="7">
        <f>if(S$6&lt;=$B90,vlookup(EDATE($D90,S$6),'Курсы'!$H$2:$L$1980,if($G90="USD",2,if($G90="EUR",3,if($G90="YEN",4,5))))*$H90*$C90,0)</f>
        <v>1382933.002</v>
      </c>
      <c r="T90" s="7">
        <f>if(T$6&lt;=$B90,vlookup(EDATE($D90,T$6),'Курсы'!$H$2:$L$1980,if($G90="USD",2,if($G90="EUR",3,if($G90="YEN",4,5))))*$H90*$C90,0)</f>
        <v>1420256.572</v>
      </c>
      <c r="U90" s="7">
        <f>if(U$6&lt;=$B90,vlookup(EDATE($D90,U$6),'Курсы'!$H$2:$L$1980,if($G90="USD",2,if($G90="EUR",3,if($G90="YEN",4,5))))*$H90*$C90,0)</f>
        <v>1453988.349</v>
      </c>
      <c r="V90" s="7">
        <f>if(V$6&lt;=$B90,vlookup(EDATE($D90,V$6),'Курсы'!$H$2:$L$1980,if($G90="USD",2,if($G90="EUR",3,if($G90="YEN",4,5))))*$H90*$C90,0)</f>
        <v>1495513.345</v>
      </c>
      <c r="W90" s="7">
        <f>if(W$6&lt;=$B90,vlookup(EDATE($D90,W$6),'Курсы'!$H$2:$L$1980,if($G90="USD",2,if($G90="EUR",3,if($G90="YEN",4,5))))*$H90*$C90,0)</f>
        <v>1479575.497</v>
      </c>
      <c r="X90" s="7">
        <f>if(X$6&lt;=$B90,vlookup(EDATE($D90,X$6),'Курсы'!$H$2:$L$1980,if($G90="USD",2,if($G90="EUR",3,if($G90="YEN",4,5))))*$H90*$C90,0)</f>
        <v>1419621.698</v>
      </c>
      <c r="Y90" s="7">
        <f>if(Y$6&lt;=$B90,vlookup(EDATE($D90,Y$6),'Курсы'!$H$2:$L$1980,if($G90="USD",2,if($G90="EUR",3,if($G90="YEN",4,5))))*$H90*$C90,0)</f>
        <v>1446729.047</v>
      </c>
      <c r="Z90" s="7">
        <f>if(Z$6&lt;=$B90,vlookup(EDATE($D90,Z$6),'Курсы'!$H$2:$L$1980,if($G90="USD",2,if($G90="EUR",3,if($G90="YEN",4,5))))*$H90*$C90,0)</f>
        <v>1432016.292</v>
      </c>
      <c r="AA90" s="7">
        <f>if(AA$6&lt;=$B90,vlookup(EDATE($D90,AA$6),'Курсы'!$H$2:$L$1980,if($G90="USD",2,if($G90="EUR",3,if($G90="YEN",4,5))))*$H90*$C90,0)</f>
        <v>1427001.374</v>
      </c>
      <c r="AB90" s="7">
        <f>if(AB$6&lt;=$B90,vlookup(EDATE($D90,AB$6),'Курсы'!$H$2:$L$1980,if($G90="USD",2,if($G90="EUR",3,if($G90="YEN",4,5))))*$H90*$C90,0)</f>
        <v>1498179.037</v>
      </c>
      <c r="AC90" s="7">
        <f>if(AC$6&lt;=$B90,vlookup(EDATE($D90,AC$6),'Курсы'!$H$2:$L$1980,if($G90="USD",2,if($G90="EUR",3,if($G90="YEN",4,5))))*$H90*$C90,0)</f>
        <v>1439759.03</v>
      </c>
      <c r="AD90" s="7">
        <f>if(AD$6&lt;=$B90,vlookup(EDATE($D90,AD$6),'Курсы'!$H$2:$L$1980,if($G90="USD",2,if($G90="EUR",3,if($G90="YEN",4,5))))*$H90*$C90,0)</f>
        <v>1391667.851</v>
      </c>
      <c r="AE90" s="7">
        <f>if(AE$6&lt;=$B90,vlookup(EDATE($D90,AE$6),'Курсы'!$H$2:$L$1980,if($G90="USD",2,if($G90="EUR",3,if($G90="YEN",4,5))))*$H90*$C90,0)</f>
        <v>1445793.24</v>
      </c>
      <c r="AF90" s="7">
        <f>if(AF$6&lt;=$B90,vlookup(EDATE($D90,AF$6),'Курсы'!$H$2:$L$1980,if($G90="USD",2,if($G90="EUR",3,if($G90="YEN",4,5))))*$H90*$C90,0)</f>
        <v>1436124.525</v>
      </c>
      <c r="AG90" s="7">
        <f>if(AG$6&lt;=$B90,vlookup(EDATE($D90,AG$6),'Курсы'!$H$2:$L$1980,if($G90="USD",2,if($G90="EUR",3,if($G90="YEN",4,5))))*$H90*$C90,0)</f>
        <v>1420213.103</v>
      </c>
      <c r="AH90" s="7">
        <f>if(AH$6&lt;=$B90,vlookup(EDATE($D90,AH$6),'Курсы'!$H$2:$L$1980,if($G90="USD",2,if($G90="EUR",3,if($G90="YEN",4,5))))*$H90*$C90,0)</f>
        <v>1422144.973</v>
      </c>
      <c r="AI90" s="7">
        <f>if(AI$6&lt;=$B90,vlookup(EDATE($D90,AI$6),'Курсы'!$H$2:$L$1980,if($G90="USD",2,if($G90="EUR",3,if($G90="YEN",4,5))))*$H90*$C90,0)</f>
        <v>1424081.694</v>
      </c>
      <c r="AJ90" s="7">
        <f>if(AJ$6&lt;=$B90,vlookup(EDATE($D90,AJ$6),'Курсы'!$H$2:$L$1980,if($G90="USD",2,if($G90="EUR",3,if($G90="YEN",4,5))))*$H90*$C90,0)</f>
        <v>1425901.636</v>
      </c>
      <c r="AK90" s="7">
        <f>if(AK$6&lt;=$B90,vlookup(EDATE($D90,AK$6),'Курсы'!$H$2:$L$1980,if($G90="USD",2,if($G90="EUR",3,if($G90="YEN",4,5))))*$H90*$C90,0)</f>
        <v>1427729.306</v>
      </c>
      <c r="AL90" s="7">
        <f>if(AL$6&lt;=$B90,vlookup(EDATE($D90,AL$6),'Курсы'!$H$2:$L$1980,if($G90="USD",2,if($G90="EUR",3,if($G90="YEN",4,5))))*$H90*$C90,0)</f>
        <v>1429506.132</v>
      </c>
      <c r="AM90" s="7">
        <f>if(AM$6&lt;=$B90,vlookup(EDATE($D90,AM$6),'Курсы'!$H$2:$L$1980,if($G90="USD",2,if($G90="EUR",3,if($G90="YEN",4,5))))*$H90*$C90,0)</f>
        <v>1431069.6</v>
      </c>
      <c r="AN90" s="7">
        <f>if(AN$6&lt;=$B90,vlookup(EDATE($D90,AN$6),'Курсы'!$H$2:$L$1980,if($G90="USD",2,if($G90="EUR",3,if($G90="YEN",4,5))))*$H90*$C90,0)</f>
        <v>1432757.082</v>
      </c>
      <c r="AO90" s="7">
        <f>if(AO$6&lt;=$B90,vlookup(EDATE($D90,AO$6),'Курсы'!$H$2:$L$1980,if($G90="USD",2,if($G90="EUR",3,if($G90="YEN",4,5))))*$H90*$C90,0)</f>
        <v>1434348.75</v>
      </c>
      <c r="AP90" s="7">
        <f>if(AP$6&lt;=$B90,vlookup(EDATE($D90,AP$6),'Курсы'!$H$2:$L$1980,if($G90="USD",2,if($G90="EUR",3,if($G90="YEN",4,5))))*$H90*$C90,0)</f>
        <v>1435952.84</v>
      </c>
      <c r="AQ90" s="7">
        <f>if(AQ$6&lt;=$B90,vlookup(EDATE($D90,AQ$6),'Курсы'!$H$2:$L$1980,if($G90="USD",2,if($G90="EUR",3,if($G90="YEN",4,5))))*$H90*$C90,0)</f>
        <v>0</v>
      </c>
      <c r="AR90" s="19">
        <f>if(AR$6&lt;=$B90,vlookup(EDATE($D90,AR$6),'Курсы'!$H$2:$L$1980,if($G90="USD",2,if($G90="EUR",3,if($G90="YEN",4,5))))*$H90*$C90,0)</f>
        <v>0</v>
      </c>
      <c r="AS90" s="7">
        <f t="shared" si="2"/>
        <v>47471911.02</v>
      </c>
    </row>
    <row r="91" ht="15.75" customHeight="1">
      <c r="A91" s="15">
        <v>61.0</v>
      </c>
      <c r="B91" s="16">
        <v>6.0</v>
      </c>
      <c r="C91" s="16">
        <v>0.02458571861867</v>
      </c>
      <c r="D91" s="17">
        <v>43691.0</v>
      </c>
      <c r="E91" s="17">
        <f t="shared" si="1"/>
        <v>43875</v>
      </c>
      <c r="F91" s="16" t="s">
        <v>22</v>
      </c>
      <c r="G91" s="16" t="s">
        <v>7</v>
      </c>
      <c r="H91" s="18">
        <v>1000000.0</v>
      </c>
      <c r="I91" s="7">
        <f>if(I$6&lt;=$B91,vlookup(EDATE($D91,I$6),'Курсы'!$H$2:$L$1980,if($G91="USD",2,if($G91="EUR",3,if($G91="YEN",4,5))))*$H91*$C91,0)</f>
        <v>24585.71862</v>
      </c>
      <c r="J91" s="7">
        <f>if(J$6&lt;=$B91,vlookup(EDATE($D91,J$6),'Курсы'!$H$2:$L$1980,if($G91="USD",2,if($G91="EUR",3,if($G91="YEN",4,5))))*$H91*$C91,0)</f>
        <v>24585.71862</v>
      </c>
      <c r="K91" s="7">
        <f>if(K$6&lt;=$B91,vlookup(EDATE($D91,K$6),'Курсы'!$H$2:$L$1980,if($G91="USD",2,if($G91="EUR",3,if($G91="YEN",4,5))))*$H91*$C91,0)</f>
        <v>24585.71862</v>
      </c>
      <c r="L91" s="7">
        <f>if(L$6&lt;=$B91,vlookup(EDATE($D91,L$6),'Курсы'!$H$2:$L$1980,if($G91="USD",2,if($G91="EUR",3,if($G91="YEN",4,5))))*$H91*$C91,0)</f>
        <v>24585.71862</v>
      </c>
      <c r="M91" s="7">
        <f>if(M$6&lt;=$B91,vlookup(EDATE($D91,M$6),'Курсы'!$H$2:$L$1980,if($G91="USD",2,if($G91="EUR",3,if($G91="YEN",4,5))))*$H91*$C91,0)</f>
        <v>24585.71862</v>
      </c>
      <c r="N91" s="7">
        <f>if(N$6&lt;=$B91,vlookup(EDATE($D91,N$6),'Курсы'!$H$2:$L$1980,if($G91="USD",2,if($G91="EUR",3,if($G91="YEN",4,5))))*$H91*$C91,0)</f>
        <v>24585.71862</v>
      </c>
      <c r="O91" s="7">
        <f>if(O$6&lt;=$B91,vlookup(EDATE($D91,O$6),'Курсы'!$H$2:$L$1980,if($G91="USD",2,if($G91="EUR",3,if($G91="YEN",4,5))))*$H91*$C91,0)</f>
        <v>0</v>
      </c>
      <c r="P91" s="7">
        <f>if(P$6&lt;=$B91,vlookup(EDATE($D91,P$6),'Курсы'!$H$2:$L$1980,if($G91="USD",2,if($G91="EUR",3,if($G91="YEN",4,5))))*$H91*$C91,0)</f>
        <v>0</v>
      </c>
      <c r="Q91" s="7">
        <f>if(Q$6&lt;=$B91,vlookup(EDATE($D91,Q$6),'Курсы'!$H$2:$L$1980,if($G91="USD",2,if($G91="EUR",3,if($G91="YEN",4,5))))*$H91*$C91,0)</f>
        <v>0</v>
      </c>
      <c r="R91" s="7">
        <f>if(R$6&lt;=$B91,vlookup(EDATE($D91,R$6),'Курсы'!$H$2:$L$1980,if($G91="USD",2,if($G91="EUR",3,if($G91="YEN",4,5))))*$H91*$C91,0)</f>
        <v>0</v>
      </c>
      <c r="S91" s="7">
        <f>if(S$6&lt;=$B91,vlookup(EDATE($D91,S$6),'Курсы'!$H$2:$L$1980,if($G91="USD",2,if($G91="EUR",3,if($G91="YEN",4,5))))*$H91*$C91,0)</f>
        <v>0</v>
      </c>
      <c r="T91" s="7">
        <f>if(T$6&lt;=$B91,vlookup(EDATE($D91,T$6),'Курсы'!$H$2:$L$1980,if($G91="USD",2,if($G91="EUR",3,if($G91="YEN",4,5))))*$H91*$C91,0)</f>
        <v>0</v>
      </c>
      <c r="U91" s="7">
        <f>if(U$6&lt;=$B91,vlookup(EDATE($D91,U$6),'Курсы'!$H$2:$L$1980,if($G91="USD",2,if($G91="EUR",3,if($G91="YEN",4,5))))*$H91*$C91,0)</f>
        <v>0</v>
      </c>
      <c r="V91" s="7">
        <f>if(V$6&lt;=$B91,vlookup(EDATE($D91,V$6),'Курсы'!$H$2:$L$1980,if($G91="USD",2,if($G91="EUR",3,if($G91="YEN",4,5))))*$H91*$C91,0)</f>
        <v>0</v>
      </c>
      <c r="W91" s="7">
        <f>if(W$6&lt;=$B91,vlookup(EDATE($D91,W$6),'Курсы'!$H$2:$L$1980,if($G91="USD",2,if($G91="EUR",3,if($G91="YEN",4,5))))*$H91*$C91,0)</f>
        <v>0</v>
      </c>
      <c r="X91" s="7">
        <f>if(X$6&lt;=$B91,vlookup(EDATE($D91,X$6),'Курсы'!$H$2:$L$1980,if($G91="USD",2,if($G91="EUR",3,if($G91="YEN",4,5))))*$H91*$C91,0)</f>
        <v>0</v>
      </c>
      <c r="Y91" s="7">
        <f>if(Y$6&lt;=$B91,vlookup(EDATE($D91,Y$6),'Курсы'!$H$2:$L$1980,if($G91="USD",2,if($G91="EUR",3,if($G91="YEN",4,5))))*$H91*$C91,0)</f>
        <v>0</v>
      </c>
      <c r="Z91" s="7">
        <f>if(Z$6&lt;=$B91,vlookup(EDATE($D91,Z$6),'Курсы'!$H$2:$L$1980,if($G91="USD",2,if($G91="EUR",3,if($G91="YEN",4,5))))*$H91*$C91,0)</f>
        <v>0</v>
      </c>
      <c r="AA91" s="7">
        <f>if(AA$6&lt;=$B91,vlookup(EDATE($D91,AA$6),'Курсы'!$H$2:$L$1980,if($G91="USD",2,if($G91="EUR",3,if($G91="YEN",4,5))))*$H91*$C91,0)</f>
        <v>0</v>
      </c>
      <c r="AB91" s="7">
        <f>if(AB$6&lt;=$B91,vlookup(EDATE($D91,AB$6),'Курсы'!$H$2:$L$1980,if($G91="USD",2,if($G91="EUR",3,if($G91="YEN",4,5))))*$H91*$C91,0)</f>
        <v>0</v>
      </c>
      <c r="AC91" s="7">
        <f>if(AC$6&lt;=$B91,vlookup(EDATE($D91,AC$6),'Курсы'!$H$2:$L$1980,if($G91="USD",2,if($G91="EUR",3,if($G91="YEN",4,5))))*$H91*$C91,0)</f>
        <v>0</v>
      </c>
      <c r="AD91" s="7">
        <f>if(AD$6&lt;=$B91,vlookup(EDATE($D91,AD$6),'Курсы'!$H$2:$L$1980,if($G91="USD",2,if($G91="EUR",3,if($G91="YEN",4,5))))*$H91*$C91,0)</f>
        <v>0</v>
      </c>
      <c r="AE91" s="7">
        <f>if(AE$6&lt;=$B91,vlookup(EDATE($D91,AE$6),'Курсы'!$H$2:$L$1980,if($G91="USD",2,if($G91="EUR",3,if($G91="YEN",4,5))))*$H91*$C91,0)</f>
        <v>0</v>
      </c>
      <c r="AF91" s="7">
        <f>if(AF$6&lt;=$B91,vlookup(EDATE($D91,AF$6),'Курсы'!$H$2:$L$1980,if($G91="USD",2,if($G91="EUR",3,if($G91="YEN",4,5))))*$H91*$C91,0)</f>
        <v>0</v>
      </c>
      <c r="AG91" s="7">
        <f>if(AG$6&lt;=$B91,vlookup(EDATE($D91,AG$6),'Курсы'!$H$2:$L$1980,if($G91="USD",2,if($G91="EUR",3,if($G91="YEN",4,5))))*$H91*$C91,0)</f>
        <v>0</v>
      </c>
      <c r="AH91" s="7">
        <f>if(AH$6&lt;=$B91,vlookup(EDATE($D91,AH$6),'Курсы'!$H$2:$L$1980,if($G91="USD",2,if($G91="EUR",3,if($G91="YEN",4,5))))*$H91*$C91,0)</f>
        <v>0</v>
      </c>
      <c r="AI91" s="7">
        <f>if(AI$6&lt;=$B91,vlookup(EDATE($D91,AI$6),'Курсы'!$H$2:$L$1980,if($G91="USD",2,if($G91="EUR",3,if($G91="YEN",4,5))))*$H91*$C91,0)</f>
        <v>0</v>
      </c>
      <c r="AJ91" s="7">
        <f>if(AJ$6&lt;=$B91,vlookup(EDATE($D91,AJ$6),'Курсы'!$H$2:$L$1980,if($G91="USD",2,if($G91="EUR",3,if($G91="YEN",4,5))))*$H91*$C91,0)</f>
        <v>0</v>
      </c>
      <c r="AK91" s="7">
        <f>if(AK$6&lt;=$B91,vlookup(EDATE($D91,AK$6),'Курсы'!$H$2:$L$1980,if($G91="USD",2,if($G91="EUR",3,if($G91="YEN",4,5))))*$H91*$C91,0)</f>
        <v>0</v>
      </c>
      <c r="AL91" s="7">
        <f>if(AL$6&lt;=$B91,vlookup(EDATE($D91,AL$6),'Курсы'!$H$2:$L$1980,if($G91="USD",2,if($G91="EUR",3,if($G91="YEN",4,5))))*$H91*$C91,0)</f>
        <v>0</v>
      </c>
      <c r="AM91" s="7">
        <f>if(AM$6&lt;=$B91,vlookup(EDATE($D91,AM$6),'Курсы'!$H$2:$L$1980,if($G91="USD",2,if($G91="EUR",3,if($G91="YEN",4,5))))*$H91*$C91,0)</f>
        <v>0</v>
      </c>
      <c r="AN91" s="7">
        <f>if(AN$6&lt;=$B91,vlookup(EDATE($D91,AN$6),'Курсы'!$H$2:$L$1980,if($G91="USD",2,if($G91="EUR",3,if($G91="YEN",4,5))))*$H91*$C91,0)</f>
        <v>0</v>
      </c>
      <c r="AO91" s="7">
        <f>if(AO$6&lt;=$B91,vlookup(EDATE($D91,AO$6),'Курсы'!$H$2:$L$1980,if($G91="USD",2,if($G91="EUR",3,if($G91="YEN",4,5))))*$H91*$C91,0)</f>
        <v>0</v>
      </c>
      <c r="AP91" s="7">
        <f>if(AP$6&lt;=$B91,vlookup(EDATE($D91,AP$6),'Курсы'!$H$2:$L$1980,if($G91="USD",2,if($G91="EUR",3,if($G91="YEN",4,5))))*$H91*$C91,0)</f>
        <v>0</v>
      </c>
      <c r="AQ91" s="7">
        <f>if(AQ$6&lt;=$B91,vlookup(EDATE($D91,AQ$6),'Курсы'!$H$2:$L$1980,if($G91="USD",2,if($G91="EUR",3,if($G91="YEN",4,5))))*$H91*$C91,0)</f>
        <v>0</v>
      </c>
      <c r="AR91" s="19">
        <f>if(AR$6&lt;=$B91,vlookup(EDATE($D91,AR$6),'Курсы'!$H$2:$L$1980,if($G91="USD",2,if($G91="EUR",3,if($G91="YEN",4,5))))*$H91*$C91,0)</f>
        <v>0</v>
      </c>
      <c r="AS91" s="7">
        <f t="shared" si="2"/>
        <v>147514.3117</v>
      </c>
    </row>
    <row r="92" ht="15.75" customHeight="1">
      <c r="A92" s="15">
        <v>192.0</v>
      </c>
      <c r="B92" s="16">
        <v>15.0</v>
      </c>
      <c r="C92" s="16">
        <v>0.0325902849709016</v>
      </c>
      <c r="D92" s="17">
        <v>43695.0</v>
      </c>
      <c r="E92" s="17">
        <f t="shared" si="1"/>
        <v>44153</v>
      </c>
      <c r="F92" s="16" t="s">
        <v>21</v>
      </c>
      <c r="G92" s="16" t="s">
        <v>4</v>
      </c>
      <c r="H92" s="18">
        <v>500000.0</v>
      </c>
      <c r="I92" s="7">
        <f>if(I$6&lt;=$B92,vlookup(EDATE($D92,I$6),'Курсы'!$H$2:$L$1980,if($G92="USD",2,if($G92="EUR",3,if($G92="YEN",4,5))))*$H92*$C92,0)</f>
        <v>1044865.72</v>
      </c>
      <c r="J92" s="7">
        <f>if(J$6&lt;=$B92,vlookup(EDATE($D92,J$6),'Курсы'!$H$2:$L$1980,if($G92="USD",2,if($G92="EUR",3,if($G92="YEN",4,5))))*$H92*$C92,0)</f>
        <v>1043123.769</v>
      </c>
      <c r="K92" s="7">
        <f>if(K$6&lt;=$B92,vlookup(EDATE($D92,K$6),'Курсы'!$H$2:$L$1980,if($G92="USD",2,if($G92="EUR",3,if($G92="YEN",4,5))))*$H92*$C92,0)</f>
        <v>1041065.693</v>
      </c>
      <c r="L92" s="7">
        <f>if(L$6&lt;=$B92,vlookup(EDATE($D92,L$6),'Курсы'!$H$2:$L$1980,if($G92="USD",2,if($G92="EUR",3,if($G92="YEN",4,5))))*$H92*$C92,0)</f>
        <v>1018977.627</v>
      </c>
      <c r="M92" s="7">
        <f>if(M$6&lt;=$B92,vlookup(EDATE($D92,M$6),'Курсы'!$H$2:$L$1980,if($G92="USD",2,if($G92="EUR",3,if($G92="YEN",4,5))))*$H92*$C92,0)</f>
        <v>1002693.891</v>
      </c>
      <c r="N92" s="7">
        <f>if(N$6&lt;=$B92,vlookup(EDATE($D92,N$6),'Курсы'!$H$2:$L$1980,if($G92="USD",2,if($G92="EUR",3,if($G92="YEN",4,5))))*$H92*$C92,0)</f>
        <v>1031621.028</v>
      </c>
      <c r="O92" s="7">
        <f>if(O$6&lt;=$B92,vlookup(EDATE($D92,O$6),'Курсы'!$H$2:$L$1980,if($G92="USD",2,if($G92="EUR",3,if($G92="YEN",4,5))))*$H92*$C92,0)</f>
        <v>1204041.56</v>
      </c>
      <c r="P92" s="7">
        <f>if(P$6&lt;=$B92,vlookup(EDATE($D92,P$6),'Курсы'!$H$2:$L$1980,if($G92="USD",2,if($G92="EUR",3,if($G92="YEN",4,5))))*$H92*$C92,0)</f>
        <v>1204929.645</v>
      </c>
      <c r="Q92" s="7">
        <f>if(Q$6&lt;=$B92,vlookup(EDATE($D92,Q$6),'Курсы'!$H$2:$L$1980,if($G92="USD",2,if($G92="EUR",3,if($G92="YEN",4,5))))*$H92*$C92,0)</f>
        <v>1192895.683</v>
      </c>
      <c r="R92" s="7">
        <f>if(R$6&lt;=$B92,vlookup(EDATE($D92,R$6),'Курсы'!$H$2:$L$1980,if($G92="USD",2,if($G92="EUR",3,if($G92="YEN",4,5))))*$H92*$C92,0)</f>
        <v>1132222.349</v>
      </c>
      <c r="S92" s="7">
        <f>if(S$6&lt;=$B92,vlookup(EDATE($D92,S$6),'Курсы'!$H$2:$L$1980,if($G92="USD",2,if($G92="EUR",3,if($G92="YEN",4,5))))*$H92*$C92,0)</f>
        <v>1168588.219</v>
      </c>
      <c r="T92" s="7">
        <f>if(T$6&lt;=$B92,vlookup(EDATE($D92,T$6),'Курсы'!$H$2:$L$1980,if($G92="USD",2,if($G92="EUR",3,if($G92="YEN",4,5))))*$H92*$C92,0)</f>
        <v>1189017.439</v>
      </c>
      <c r="U92" s="7">
        <f>if(U$6&lt;=$B92,vlookup(EDATE($D92,U$6),'Курсы'!$H$2:$L$1980,if($G92="USD",2,if($G92="EUR",3,if($G92="YEN",4,5))))*$H92*$C92,0)</f>
        <v>1225298.574</v>
      </c>
      <c r="V92" s="7">
        <f>if(V$6&lt;=$B92,vlookup(EDATE($D92,V$6),'Курсы'!$H$2:$L$1980,if($G92="USD",2,if($G92="EUR",3,if($G92="YEN",4,5))))*$H92*$C92,0)</f>
        <v>1270441.007</v>
      </c>
      <c r="W92" s="7">
        <f>if(W$6&lt;=$B92,vlookup(EDATE($D92,W$6),'Курсы'!$H$2:$L$1980,if($G92="USD",2,if($G92="EUR",3,if($G92="YEN",4,5))))*$H92*$C92,0)</f>
        <v>1242553.5</v>
      </c>
      <c r="X92" s="7">
        <f>if(X$6&lt;=$B92,vlookup(EDATE($D92,X$6),'Курсы'!$H$2:$L$1980,if($G92="USD",2,if($G92="EUR",3,if($G92="YEN",4,5))))*$H92*$C92,0)</f>
        <v>0</v>
      </c>
      <c r="Y92" s="7">
        <f>if(Y$6&lt;=$B92,vlookup(EDATE($D92,Y$6),'Курсы'!$H$2:$L$1980,if($G92="USD",2,if($G92="EUR",3,if($G92="YEN",4,5))))*$H92*$C92,0)</f>
        <v>0</v>
      </c>
      <c r="Z92" s="7">
        <f>if(Z$6&lt;=$B92,vlookup(EDATE($D92,Z$6),'Курсы'!$H$2:$L$1980,if($G92="USD",2,if($G92="EUR",3,if($G92="YEN",4,5))))*$H92*$C92,0)</f>
        <v>0</v>
      </c>
      <c r="AA92" s="7">
        <f>if(AA$6&lt;=$B92,vlookup(EDATE($D92,AA$6),'Курсы'!$H$2:$L$1980,if($G92="USD",2,if($G92="EUR",3,if($G92="YEN",4,5))))*$H92*$C92,0)</f>
        <v>0</v>
      </c>
      <c r="AB92" s="7">
        <f>if(AB$6&lt;=$B92,vlookup(EDATE($D92,AB$6),'Курсы'!$H$2:$L$1980,if($G92="USD",2,if($G92="EUR",3,if($G92="YEN",4,5))))*$H92*$C92,0)</f>
        <v>0</v>
      </c>
      <c r="AC92" s="7">
        <f>if(AC$6&lt;=$B92,vlookup(EDATE($D92,AC$6),'Курсы'!$H$2:$L$1980,if($G92="USD",2,if($G92="EUR",3,if($G92="YEN",4,5))))*$H92*$C92,0)</f>
        <v>0</v>
      </c>
      <c r="AD92" s="7">
        <f>if(AD$6&lt;=$B92,vlookup(EDATE($D92,AD$6),'Курсы'!$H$2:$L$1980,if($G92="USD",2,if($G92="EUR",3,if($G92="YEN",4,5))))*$H92*$C92,0)</f>
        <v>0</v>
      </c>
      <c r="AE92" s="7">
        <f>if(AE$6&lt;=$B92,vlookup(EDATE($D92,AE$6),'Курсы'!$H$2:$L$1980,if($G92="USD",2,if($G92="EUR",3,if($G92="YEN",4,5))))*$H92*$C92,0)</f>
        <v>0</v>
      </c>
      <c r="AF92" s="7">
        <f>if(AF$6&lt;=$B92,vlookup(EDATE($D92,AF$6),'Курсы'!$H$2:$L$1980,if($G92="USD",2,if($G92="EUR",3,if($G92="YEN",4,5))))*$H92*$C92,0)</f>
        <v>0</v>
      </c>
      <c r="AG92" s="7">
        <f>if(AG$6&lt;=$B92,vlookup(EDATE($D92,AG$6),'Курсы'!$H$2:$L$1980,if($G92="USD",2,if($G92="EUR",3,if($G92="YEN",4,5))))*$H92*$C92,0)</f>
        <v>0</v>
      </c>
      <c r="AH92" s="7">
        <f>if(AH$6&lt;=$B92,vlookup(EDATE($D92,AH$6),'Курсы'!$H$2:$L$1980,if($G92="USD",2,if($G92="EUR",3,if($G92="YEN",4,5))))*$H92*$C92,0)</f>
        <v>0</v>
      </c>
      <c r="AI92" s="7">
        <f>if(AI$6&lt;=$B92,vlookup(EDATE($D92,AI$6),'Курсы'!$H$2:$L$1980,if($G92="USD",2,if($G92="EUR",3,if($G92="YEN",4,5))))*$H92*$C92,0)</f>
        <v>0</v>
      </c>
      <c r="AJ92" s="7">
        <f>if(AJ$6&lt;=$B92,vlookup(EDATE($D92,AJ$6),'Курсы'!$H$2:$L$1980,if($G92="USD",2,if($G92="EUR",3,if($G92="YEN",4,5))))*$H92*$C92,0)</f>
        <v>0</v>
      </c>
      <c r="AK92" s="7">
        <f>if(AK$6&lt;=$B92,vlookup(EDATE($D92,AK$6),'Курсы'!$H$2:$L$1980,if($G92="USD",2,if($G92="EUR",3,if($G92="YEN",4,5))))*$H92*$C92,0)</f>
        <v>0</v>
      </c>
      <c r="AL92" s="7">
        <f>if(AL$6&lt;=$B92,vlookup(EDATE($D92,AL$6),'Курсы'!$H$2:$L$1980,if($G92="USD",2,if($G92="EUR",3,if($G92="YEN",4,5))))*$H92*$C92,0)</f>
        <v>0</v>
      </c>
      <c r="AM92" s="7">
        <f>if(AM$6&lt;=$B92,vlookup(EDATE($D92,AM$6),'Курсы'!$H$2:$L$1980,if($G92="USD",2,if($G92="EUR",3,if($G92="YEN",4,5))))*$H92*$C92,0)</f>
        <v>0</v>
      </c>
      <c r="AN92" s="7">
        <f>if(AN$6&lt;=$B92,vlookup(EDATE($D92,AN$6),'Курсы'!$H$2:$L$1980,if($G92="USD",2,if($G92="EUR",3,if($G92="YEN",4,5))))*$H92*$C92,0)</f>
        <v>0</v>
      </c>
      <c r="AO92" s="7">
        <f>if(AO$6&lt;=$B92,vlookup(EDATE($D92,AO$6),'Курсы'!$H$2:$L$1980,if($G92="USD",2,if($G92="EUR",3,if($G92="YEN",4,5))))*$H92*$C92,0)</f>
        <v>0</v>
      </c>
      <c r="AP92" s="7">
        <f>if(AP$6&lt;=$B92,vlookup(EDATE($D92,AP$6),'Курсы'!$H$2:$L$1980,if($G92="USD",2,if($G92="EUR",3,if($G92="YEN",4,5))))*$H92*$C92,0)</f>
        <v>0</v>
      </c>
      <c r="AQ92" s="7">
        <f>if(AQ$6&lt;=$B92,vlookup(EDATE($D92,AQ$6),'Курсы'!$H$2:$L$1980,if($G92="USD",2,if($G92="EUR",3,if($G92="YEN",4,5))))*$H92*$C92,0)</f>
        <v>0</v>
      </c>
      <c r="AR92" s="19">
        <f>if(AR$6&lt;=$B92,vlookup(EDATE($D92,AR$6),'Курсы'!$H$2:$L$1980,if($G92="USD",2,if($G92="EUR",3,if($G92="YEN",4,5))))*$H92*$C92,0)</f>
        <v>0</v>
      </c>
      <c r="AS92" s="7">
        <f t="shared" si="2"/>
        <v>17012335.7</v>
      </c>
    </row>
    <row r="93" ht="15.75" customHeight="1">
      <c r="A93" s="15">
        <v>163.0</v>
      </c>
      <c r="B93" s="16">
        <v>6.0</v>
      </c>
      <c r="C93" s="16">
        <v>0.0416737532918144</v>
      </c>
      <c r="D93" s="17">
        <v>43696.0</v>
      </c>
      <c r="E93" s="17">
        <f t="shared" si="1"/>
        <v>43880</v>
      </c>
      <c r="F93" s="16" t="s">
        <v>21</v>
      </c>
      <c r="G93" s="16" t="s">
        <v>4</v>
      </c>
      <c r="H93" s="18">
        <v>100000.0</v>
      </c>
      <c r="I93" s="7">
        <f>if(I$6&lt;=$B93,vlookup(EDATE($D93,I$6),'Курсы'!$H$2:$L$1980,if($G93="USD",2,if($G93="EUR",3,if($G93="YEN",4,5))))*$H93*$C93,0)</f>
        <v>268499.8251</v>
      </c>
      <c r="J93" s="7">
        <f>if(J$6&lt;=$B93,vlookup(EDATE($D93,J$6),'Курсы'!$H$2:$L$1980,if($G93="USD",2,if($G93="EUR",3,if($G93="YEN",4,5))))*$H93*$C93,0)</f>
        <v>266521.1553</v>
      </c>
      <c r="K93" s="7">
        <f>if(K$6&lt;=$B93,vlookup(EDATE($D93,K$6),'Курсы'!$H$2:$L$1980,if($G93="USD",2,if($G93="EUR",3,if($G93="YEN",4,5))))*$H93*$C93,0)</f>
        <v>265687.6802</v>
      </c>
      <c r="L93" s="7">
        <f>if(L$6&lt;=$B93,vlookup(EDATE($D93,L$6),'Курсы'!$H$2:$L$1980,if($G93="USD",2,if($G93="EUR",3,if($G93="YEN",4,5))))*$H93*$C93,0)</f>
        <v>260807.267</v>
      </c>
      <c r="M93" s="7">
        <f>if(M$6&lt;=$B93,vlookup(EDATE($D93,M$6),'Курсы'!$H$2:$L$1980,if($G93="USD",2,if($G93="EUR",3,if($G93="YEN",4,5))))*$H93*$C93,0)</f>
        <v>256432.3563</v>
      </c>
      <c r="N93" s="7">
        <f>if(N$6&lt;=$B93,vlookup(EDATE($D93,N$6),'Курсы'!$H$2:$L$1980,if($G93="USD",2,if($G93="EUR",3,if($G93="YEN",4,5))))*$H93*$C93,0)</f>
        <v>265752.6913</v>
      </c>
      <c r="O93" s="7">
        <f>if(O$6&lt;=$B93,vlookup(EDATE($D93,O$6),'Курсы'!$H$2:$L$1980,if($G93="USD",2,if($G93="EUR",3,if($G93="YEN",4,5))))*$H93*$C93,0)</f>
        <v>0</v>
      </c>
      <c r="P93" s="7">
        <f>if(P$6&lt;=$B93,vlookup(EDATE($D93,P$6),'Курсы'!$H$2:$L$1980,if($G93="USD",2,if($G93="EUR",3,if($G93="YEN",4,5))))*$H93*$C93,0)</f>
        <v>0</v>
      </c>
      <c r="Q93" s="7">
        <f>if(Q$6&lt;=$B93,vlookup(EDATE($D93,Q$6),'Курсы'!$H$2:$L$1980,if($G93="USD",2,if($G93="EUR",3,if($G93="YEN",4,5))))*$H93*$C93,0)</f>
        <v>0</v>
      </c>
      <c r="R93" s="7">
        <f>if(R$6&lt;=$B93,vlookup(EDATE($D93,R$6),'Курсы'!$H$2:$L$1980,if($G93="USD",2,if($G93="EUR",3,if($G93="YEN",4,5))))*$H93*$C93,0)</f>
        <v>0</v>
      </c>
      <c r="S93" s="7">
        <f>if(S$6&lt;=$B93,vlookup(EDATE($D93,S$6),'Курсы'!$H$2:$L$1980,if($G93="USD",2,if($G93="EUR",3,if($G93="YEN",4,5))))*$H93*$C93,0)</f>
        <v>0</v>
      </c>
      <c r="T93" s="7">
        <f>if(T$6&lt;=$B93,vlookup(EDATE($D93,T$6),'Курсы'!$H$2:$L$1980,if($G93="USD",2,if($G93="EUR",3,if($G93="YEN",4,5))))*$H93*$C93,0)</f>
        <v>0</v>
      </c>
      <c r="U93" s="7">
        <f>if(U$6&lt;=$B93,vlookup(EDATE($D93,U$6),'Курсы'!$H$2:$L$1980,if($G93="USD",2,if($G93="EUR",3,if($G93="YEN",4,5))))*$H93*$C93,0)</f>
        <v>0</v>
      </c>
      <c r="V93" s="7">
        <f>if(V$6&lt;=$B93,vlookup(EDATE($D93,V$6),'Курсы'!$H$2:$L$1980,if($G93="USD",2,if($G93="EUR",3,if($G93="YEN",4,5))))*$H93*$C93,0)</f>
        <v>0</v>
      </c>
      <c r="W93" s="7">
        <f>if(W$6&lt;=$B93,vlookup(EDATE($D93,W$6),'Курсы'!$H$2:$L$1980,if($G93="USD",2,if($G93="EUR",3,if($G93="YEN",4,5))))*$H93*$C93,0)</f>
        <v>0</v>
      </c>
      <c r="X93" s="7">
        <f>if(X$6&lt;=$B93,vlookup(EDATE($D93,X$6),'Курсы'!$H$2:$L$1980,if($G93="USD",2,if($G93="EUR",3,if($G93="YEN",4,5))))*$H93*$C93,0)</f>
        <v>0</v>
      </c>
      <c r="Y93" s="7">
        <f>if(Y$6&lt;=$B93,vlookup(EDATE($D93,Y$6),'Курсы'!$H$2:$L$1980,if($G93="USD",2,if($G93="EUR",3,if($G93="YEN",4,5))))*$H93*$C93,0)</f>
        <v>0</v>
      </c>
      <c r="Z93" s="7">
        <f>if(Z$6&lt;=$B93,vlookup(EDATE($D93,Z$6),'Курсы'!$H$2:$L$1980,if($G93="USD",2,if($G93="EUR",3,if($G93="YEN",4,5))))*$H93*$C93,0)</f>
        <v>0</v>
      </c>
      <c r="AA93" s="7">
        <f>if(AA$6&lt;=$B93,vlookup(EDATE($D93,AA$6),'Курсы'!$H$2:$L$1980,if($G93="USD",2,if($G93="EUR",3,if($G93="YEN",4,5))))*$H93*$C93,0)</f>
        <v>0</v>
      </c>
      <c r="AB93" s="7">
        <f>if(AB$6&lt;=$B93,vlookup(EDATE($D93,AB$6),'Курсы'!$H$2:$L$1980,if($G93="USD",2,if($G93="EUR",3,if($G93="YEN",4,5))))*$H93*$C93,0)</f>
        <v>0</v>
      </c>
      <c r="AC93" s="7">
        <f>if(AC$6&lt;=$B93,vlookup(EDATE($D93,AC$6),'Курсы'!$H$2:$L$1980,if($G93="USD",2,if($G93="EUR",3,if($G93="YEN",4,5))))*$H93*$C93,0)</f>
        <v>0</v>
      </c>
      <c r="AD93" s="7">
        <f>if(AD$6&lt;=$B93,vlookup(EDATE($D93,AD$6),'Курсы'!$H$2:$L$1980,if($G93="USD",2,if($G93="EUR",3,if($G93="YEN",4,5))))*$H93*$C93,0)</f>
        <v>0</v>
      </c>
      <c r="AE93" s="7">
        <f>if(AE$6&lt;=$B93,vlookup(EDATE($D93,AE$6),'Курсы'!$H$2:$L$1980,if($G93="USD",2,if($G93="EUR",3,if($G93="YEN",4,5))))*$H93*$C93,0)</f>
        <v>0</v>
      </c>
      <c r="AF93" s="7">
        <f>if(AF$6&lt;=$B93,vlookup(EDATE($D93,AF$6),'Курсы'!$H$2:$L$1980,if($G93="USD",2,if($G93="EUR",3,if($G93="YEN",4,5))))*$H93*$C93,0)</f>
        <v>0</v>
      </c>
      <c r="AG93" s="7">
        <f>if(AG$6&lt;=$B93,vlookup(EDATE($D93,AG$6),'Курсы'!$H$2:$L$1980,if($G93="USD",2,if($G93="EUR",3,if($G93="YEN",4,5))))*$H93*$C93,0)</f>
        <v>0</v>
      </c>
      <c r="AH93" s="7">
        <f>if(AH$6&lt;=$B93,vlookup(EDATE($D93,AH$6),'Курсы'!$H$2:$L$1980,if($G93="USD",2,if($G93="EUR",3,if($G93="YEN",4,5))))*$H93*$C93,0)</f>
        <v>0</v>
      </c>
      <c r="AI93" s="7">
        <f>if(AI$6&lt;=$B93,vlookup(EDATE($D93,AI$6),'Курсы'!$H$2:$L$1980,if($G93="USD",2,if($G93="EUR",3,if($G93="YEN",4,5))))*$H93*$C93,0)</f>
        <v>0</v>
      </c>
      <c r="AJ93" s="7">
        <f>if(AJ$6&lt;=$B93,vlookup(EDATE($D93,AJ$6),'Курсы'!$H$2:$L$1980,if($G93="USD",2,if($G93="EUR",3,if($G93="YEN",4,5))))*$H93*$C93,0)</f>
        <v>0</v>
      </c>
      <c r="AK93" s="7">
        <f>if(AK$6&lt;=$B93,vlookup(EDATE($D93,AK$6),'Курсы'!$H$2:$L$1980,if($G93="USD",2,if($G93="EUR",3,if($G93="YEN",4,5))))*$H93*$C93,0)</f>
        <v>0</v>
      </c>
      <c r="AL93" s="7">
        <f>if(AL$6&lt;=$B93,vlookup(EDATE($D93,AL$6),'Курсы'!$H$2:$L$1980,if($G93="USD",2,if($G93="EUR",3,if($G93="YEN",4,5))))*$H93*$C93,0)</f>
        <v>0</v>
      </c>
      <c r="AM93" s="7">
        <f>if(AM$6&lt;=$B93,vlookup(EDATE($D93,AM$6),'Курсы'!$H$2:$L$1980,if($G93="USD",2,if($G93="EUR",3,if($G93="YEN",4,5))))*$H93*$C93,0)</f>
        <v>0</v>
      </c>
      <c r="AN93" s="7">
        <f>if(AN$6&lt;=$B93,vlookup(EDATE($D93,AN$6),'Курсы'!$H$2:$L$1980,if($G93="USD",2,if($G93="EUR",3,if($G93="YEN",4,5))))*$H93*$C93,0)</f>
        <v>0</v>
      </c>
      <c r="AO93" s="7">
        <f>if(AO$6&lt;=$B93,vlookup(EDATE($D93,AO$6),'Курсы'!$H$2:$L$1980,if($G93="USD",2,if($G93="EUR",3,if($G93="YEN",4,5))))*$H93*$C93,0)</f>
        <v>0</v>
      </c>
      <c r="AP93" s="7">
        <f>if(AP$6&lt;=$B93,vlookup(EDATE($D93,AP$6),'Курсы'!$H$2:$L$1980,if($G93="USD",2,if($G93="EUR",3,if($G93="YEN",4,5))))*$H93*$C93,0)</f>
        <v>0</v>
      </c>
      <c r="AQ93" s="7">
        <f>if(AQ$6&lt;=$B93,vlookup(EDATE($D93,AQ$6),'Курсы'!$H$2:$L$1980,if($G93="USD",2,if($G93="EUR",3,if($G93="YEN",4,5))))*$H93*$C93,0)</f>
        <v>0</v>
      </c>
      <c r="AR93" s="19">
        <f>if(AR$6&lt;=$B93,vlookup(EDATE($D93,AR$6),'Курсы'!$H$2:$L$1980,if($G93="USD",2,if($G93="EUR",3,if($G93="YEN",4,5))))*$H93*$C93,0)</f>
        <v>0</v>
      </c>
      <c r="AS93" s="7">
        <f t="shared" si="2"/>
        <v>1583700.975</v>
      </c>
    </row>
    <row r="94" ht="15.75" customHeight="1">
      <c r="A94" s="15">
        <v>51.0</v>
      </c>
      <c r="B94" s="16">
        <v>33.0</v>
      </c>
      <c r="C94" s="16">
        <v>0.0451589062944863</v>
      </c>
      <c r="D94" s="17">
        <v>43698.0</v>
      </c>
      <c r="E94" s="17">
        <f t="shared" si="1"/>
        <v>44702</v>
      </c>
      <c r="F94" s="16" t="s">
        <v>21</v>
      </c>
      <c r="G94" s="16" t="s">
        <v>5</v>
      </c>
      <c r="H94" s="18">
        <v>100000.0</v>
      </c>
      <c r="I94" s="7">
        <f>if(I$6&lt;=$B94,vlookup(EDATE($D94,I$6),'Курсы'!$H$2:$L$1980,if($G94="USD",2,if($G94="EUR",3,if($G94="YEN",4,5))))*$H94*$C94,0)</f>
        <v>318810.5887</v>
      </c>
      <c r="J94" s="7">
        <f>if(J$6&lt;=$B94,vlookup(EDATE($D94,J$6),'Курсы'!$H$2:$L$1980,if($G94="USD",2,if($G94="EUR",3,if($G94="YEN",4,5))))*$H94*$C94,0)</f>
        <v>321214.8489</v>
      </c>
      <c r="K94" s="7">
        <f>if(K$6&lt;=$B94,vlookup(EDATE($D94,K$6),'Курсы'!$H$2:$L$1980,if($G94="USD",2,if($G94="EUR",3,if($G94="YEN",4,5))))*$H94*$C94,0)</f>
        <v>319961.6892</v>
      </c>
      <c r="L94" s="7">
        <f>if(L$6&lt;=$B94,vlookup(EDATE($D94,L$6),'Курсы'!$H$2:$L$1980,if($G94="USD",2,if($G94="EUR",3,if($G94="YEN",4,5))))*$H94*$C94,0)</f>
        <v>313303.4601</v>
      </c>
      <c r="M94" s="7">
        <f>if(M$6&lt;=$B94,vlookup(EDATE($D94,M$6),'Курсы'!$H$2:$L$1980,if($G94="USD",2,if($G94="EUR",3,if($G94="YEN",4,5))))*$H94*$C94,0)</f>
        <v>308020.7712</v>
      </c>
      <c r="N94" s="7">
        <f>if(N$6&lt;=$B94,vlookup(EDATE($D94,N$6),'Курсы'!$H$2:$L$1980,if($G94="USD",2,if($G94="EUR",3,if($G94="YEN",4,5))))*$H94*$C94,0)</f>
        <v>310560.0565</v>
      </c>
      <c r="O94" s="7">
        <f>if(O$6&lt;=$B94,vlookup(EDATE($D94,O$6),'Курсы'!$H$2:$L$1980,if($G94="USD",2,if($G94="EUR",3,if($G94="YEN",4,5))))*$H94*$C94,0)</f>
        <v>380035.6791</v>
      </c>
      <c r="P94" s="7">
        <f>if(P$6&lt;=$B94,vlookup(EDATE($D94,P$6),'Курсы'!$H$2:$L$1980,if($G94="USD",2,if($G94="EUR",3,if($G94="YEN",4,5))))*$H94*$C94,0)</f>
        <v>366247.3102</v>
      </c>
      <c r="Q94" s="7">
        <f>if(Q$6&lt;=$B94,vlookup(EDATE($D94,Q$6),'Курсы'!$H$2:$L$1980,if($G94="USD",2,if($G94="EUR",3,if($G94="YEN",4,5))))*$H94*$C94,0)</f>
        <v>357574.0907</v>
      </c>
      <c r="R94" s="7">
        <f>if(R$6&lt;=$B94,vlookup(EDATE($D94,R$6),'Курсы'!$H$2:$L$1980,if($G94="USD",2,if($G94="EUR",3,if($G94="YEN",4,5))))*$H94*$C94,0)</f>
        <v>352260.6938</v>
      </c>
      <c r="S94" s="7">
        <f>if(S$6&lt;=$B94,vlookup(EDATE($D94,S$6),'Курсы'!$H$2:$L$1980,if($G94="USD",2,if($G94="EUR",3,if($G94="YEN",4,5))))*$H94*$C94,0)</f>
        <v>372065.1321</v>
      </c>
      <c r="T94" s="7">
        <f>if(T$6&lt;=$B94,vlookup(EDATE($D94,T$6),'Курсы'!$H$2:$L$1980,if($G94="USD",2,if($G94="EUR",3,if($G94="YEN",4,5))))*$H94*$C94,0)</f>
        <v>394806.7058</v>
      </c>
      <c r="U94" s="7">
        <f>if(U$6&lt;=$B94,vlookup(EDATE($D94,U$6),'Курсы'!$H$2:$L$1980,if($G94="USD",2,if($G94="EUR",3,if($G94="YEN",4,5))))*$H94*$C94,0)</f>
        <v>401723.6954</v>
      </c>
      <c r="V94" s="7">
        <f>if(V$6&lt;=$B94,vlookup(EDATE($D94,V$6),'Курсы'!$H$2:$L$1980,if($G94="USD",2,if($G94="EUR",3,if($G94="YEN",4,5))))*$H94*$C94,0)</f>
        <v>413476.3008</v>
      </c>
      <c r="W94" s="7">
        <f>if(W$6&lt;=$B94,vlookup(EDATE($D94,W$6),'Курсы'!$H$2:$L$1980,if($G94="USD",2,if($G94="EUR",3,if($G94="YEN",4,5))))*$H94*$C94,0)</f>
        <v>407623.7065</v>
      </c>
      <c r="X94" s="7">
        <f>if(X$6&lt;=$B94,vlookup(EDATE($D94,X$6),'Курсы'!$H$2:$L$1980,if($G94="USD",2,if($G94="EUR",3,if($G94="YEN",4,5))))*$H94*$C94,0)</f>
        <v>405645.2949</v>
      </c>
      <c r="Y94" s="7">
        <f>if(Y$6&lt;=$B94,vlookup(EDATE($D94,Y$6),'Курсы'!$H$2:$L$1980,if($G94="USD",2,if($G94="EUR",3,if($G94="YEN",4,5))))*$H94*$C94,0)</f>
        <v>402583.9726</v>
      </c>
      <c r="Z94" s="7">
        <f>if(Z$6&lt;=$B94,vlookup(EDATE($D94,Z$6),'Курсы'!$H$2:$L$1980,if($G94="USD",2,if($G94="EUR",3,if($G94="YEN",4,5))))*$H94*$C94,0)</f>
        <v>404896.5602</v>
      </c>
      <c r="AA94" s="7">
        <f>if(AA$6&lt;=$B94,vlookup(EDATE($D94,AA$6),'Курсы'!$H$2:$L$1980,if($G94="USD",2,if($G94="EUR",3,if($G94="YEN",4,5))))*$H94*$C94,0)</f>
        <v>399353.756</v>
      </c>
      <c r="AB94" s="7">
        <f>if(AB$6&lt;=$B94,vlookup(EDATE($D94,AB$6),'Курсы'!$H$2:$L$1980,if($G94="USD",2,if($G94="EUR",3,if($G94="YEN",4,5))))*$H94*$C94,0)</f>
        <v>414336.1264</v>
      </c>
      <c r="AC94" s="7">
        <f>if(AC$6&lt;=$B94,vlookup(EDATE($D94,AC$6),'Курсы'!$H$2:$L$1980,if($G94="USD",2,if($G94="EUR",3,if($G94="YEN",4,5))))*$H94*$C94,0)</f>
        <v>405395.1145</v>
      </c>
      <c r="AD94" s="7">
        <f>if(AD$6&lt;=$B94,vlookup(EDATE($D94,AD$6),'Курсы'!$H$2:$L$1980,if($G94="USD",2,if($G94="EUR",3,if($G94="YEN",4,5))))*$H94*$C94,0)</f>
        <v>388340.8536</v>
      </c>
      <c r="AE94" s="7">
        <f>if(AE$6&lt;=$B94,vlookup(EDATE($D94,AE$6),'Курсы'!$H$2:$L$1980,if($G94="USD",2,if($G94="EUR",3,if($G94="YEN",4,5))))*$H94*$C94,0)</f>
        <v>396371.9135</v>
      </c>
      <c r="AF94" s="7">
        <f>if(AF$6&lt;=$B94,vlookup(EDATE($D94,AF$6),'Курсы'!$H$2:$L$1980,if($G94="USD",2,if($G94="EUR",3,if($G94="YEN",4,5))))*$H94*$C94,0)</f>
        <v>385880.669</v>
      </c>
      <c r="AG94" s="7">
        <f>if(AG$6&lt;=$B94,vlookup(EDATE($D94,AG$6),'Курсы'!$H$2:$L$1980,if($G94="USD",2,if($G94="EUR",3,if($G94="YEN",4,5))))*$H94*$C94,0)</f>
        <v>386632.2646</v>
      </c>
      <c r="AH94" s="7">
        <f>if(AH$6&lt;=$B94,vlookup(EDATE($D94,AH$6),'Курсы'!$H$2:$L$1980,if($G94="USD",2,if($G94="EUR",3,if($G94="YEN",4,5))))*$H94*$C94,0)</f>
        <v>387337.4459</v>
      </c>
      <c r="AI94" s="7">
        <f>if(AI$6&lt;=$B94,vlookup(EDATE($D94,AI$6),'Курсы'!$H$2:$L$1980,if($G94="USD",2,if($G94="EUR",3,if($G94="YEN",4,5))))*$H94*$C94,0)</f>
        <v>388044.5874</v>
      </c>
      <c r="AJ94" s="7">
        <f>if(AJ$6&lt;=$B94,vlookup(EDATE($D94,AJ$6),'Курсы'!$H$2:$L$1980,if($G94="USD",2,if($G94="EUR",3,if($G94="YEN",4,5))))*$H94*$C94,0)</f>
        <v>388709.2584</v>
      </c>
      <c r="AK94" s="7">
        <f>if(AK$6&lt;=$B94,vlookup(EDATE($D94,AK$6),'Курсы'!$H$2:$L$1980,if($G94="USD",2,if($G94="EUR",3,if($G94="YEN",4,5))))*$H94*$C94,0)</f>
        <v>389376.911</v>
      </c>
      <c r="AL94" s="7">
        <f>if(AL$6&lt;=$B94,vlookup(EDATE($D94,AL$6),'Курсы'!$H$2:$L$1980,if($G94="USD",2,if($G94="EUR",3,if($G94="YEN",4,5))))*$H94*$C94,0)</f>
        <v>390026.1391</v>
      </c>
      <c r="AM94" s="7">
        <f>if(AM$6&lt;=$B94,vlookup(EDATE($D94,AM$6),'Курсы'!$H$2:$L$1980,if($G94="USD",2,if($G94="EUR",3,if($G94="YEN",4,5))))*$H94*$C94,0)</f>
        <v>390597.5272</v>
      </c>
      <c r="AN94" s="7">
        <f>if(AN$6&lt;=$B94,vlookup(EDATE($D94,AN$6),'Курсы'!$H$2:$L$1980,if($G94="USD",2,if($G94="EUR",3,if($G94="YEN",4,5))))*$H94*$C94,0)</f>
        <v>391214.3587</v>
      </c>
      <c r="AO94" s="7">
        <f>if(AO$6&lt;=$B94,vlookup(EDATE($D94,AO$6),'Курсы'!$H$2:$L$1980,if($G94="USD",2,if($G94="EUR",3,if($G94="YEN",4,5))))*$H94*$C94,0)</f>
        <v>391796.2793</v>
      </c>
      <c r="AP94" s="7">
        <f>if(AP$6&lt;=$B94,vlookup(EDATE($D94,AP$6),'Курсы'!$H$2:$L$1980,if($G94="USD",2,if($G94="EUR",3,if($G94="YEN",4,5))))*$H94*$C94,0)</f>
        <v>0</v>
      </c>
      <c r="AQ94" s="7">
        <f>if(AQ$6&lt;=$B94,vlookup(EDATE($D94,AQ$6),'Курсы'!$H$2:$L$1980,if($G94="USD",2,if($G94="EUR",3,if($G94="YEN",4,5))))*$H94*$C94,0)</f>
        <v>0</v>
      </c>
      <c r="AR94" s="19">
        <f>if(AR$6&lt;=$B94,vlookup(EDATE($D94,AR$6),'Курсы'!$H$2:$L$1980,if($G94="USD",2,if($G94="EUR",3,if($G94="YEN",4,5))))*$H94*$C94,0)</f>
        <v>0</v>
      </c>
      <c r="AS94" s="7">
        <f t="shared" si="2"/>
        <v>12444223.76</v>
      </c>
    </row>
    <row r="95" ht="15.75" customHeight="1">
      <c r="A95" s="15">
        <v>184.0</v>
      </c>
      <c r="B95" s="16">
        <v>19.0</v>
      </c>
      <c r="C95" s="16">
        <v>0.0234957039859701</v>
      </c>
      <c r="D95" s="17">
        <v>43700.0</v>
      </c>
      <c r="E95" s="17">
        <f t="shared" si="1"/>
        <v>44278</v>
      </c>
      <c r="F95" s="16" t="s">
        <v>22</v>
      </c>
      <c r="G95" s="16" t="s">
        <v>5</v>
      </c>
      <c r="H95" s="18">
        <v>500000.0</v>
      </c>
      <c r="I95" s="7">
        <f>if(I$6&lt;=$B95,vlookup(EDATE($D95,I$6),'Курсы'!$H$2:$L$1980,if($G95="USD",2,if($G95="EUR",3,if($G95="YEN",4,5))))*$H95*$C95,0)</f>
        <v>829368.9811</v>
      </c>
      <c r="J95" s="7">
        <f>if(J$6&lt;=$B95,vlookup(EDATE($D95,J$6),'Курсы'!$H$2:$L$1980,if($G95="USD",2,if($G95="EUR",3,if($G95="YEN",4,5))))*$H95*$C95,0)</f>
        <v>833152.9642</v>
      </c>
      <c r="K95" s="7">
        <f>if(K$6&lt;=$B95,vlookup(EDATE($D95,K$6),'Курсы'!$H$2:$L$1980,if($G95="USD",2,if($G95="EUR",3,if($G95="YEN",4,5))))*$H95*$C95,0)</f>
        <v>828466.746</v>
      </c>
      <c r="L95" s="7">
        <f>if(L$6&lt;=$B95,vlookup(EDATE($D95,L$6),'Курсы'!$H$2:$L$1980,if($G95="USD",2,if($G95="EUR",3,if($G95="YEN",4,5))))*$H95*$C95,0)</f>
        <v>815042.4756</v>
      </c>
      <c r="M95" s="7">
        <f>if(M$6&lt;=$B95,vlookup(EDATE($D95,M$6),'Курсы'!$H$2:$L$1980,if($G95="USD",2,if($G95="EUR",3,if($G95="YEN",4,5))))*$H95*$C95,0)</f>
        <v>804946.3716</v>
      </c>
      <c r="N95" s="7">
        <f>if(N$6&lt;=$B95,vlookup(EDATE($D95,N$6),'Курсы'!$H$2:$L$1980,if($G95="USD",2,if($G95="EUR",3,if($G95="YEN",4,5))))*$H95*$C95,0)</f>
        <v>815525.3123</v>
      </c>
      <c r="O95" s="7">
        <f>if(O$6&lt;=$B95,vlookup(EDATE($D95,O$6),'Курсы'!$H$2:$L$1980,if($G95="USD",2,if($G95="EUR",3,if($G95="YEN",4,5))))*$H95*$C95,0)</f>
        <v>988642.834</v>
      </c>
      <c r="P95" s="7">
        <f>if(P$6&lt;=$B95,vlookup(EDATE($D95,P$6),'Курсы'!$H$2:$L$1980,if($G95="USD",2,if($G95="EUR",3,if($G95="YEN",4,5))))*$H95*$C95,0)</f>
        <v>983090.7992</v>
      </c>
      <c r="Q95" s="7">
        <f>if(Q$6&lt;=$B95,vlookup(EDATE($D95,Q$6),'Курсы'!$H$2:$L$1980,if($G95="USD",2,if($G95="EUR",3,if($G95="YEN",4,5))))*$H95*$C95,0)</f>
        <v>921537.9287</v>
      </c>
      <c r="R95" s="7">
        <f>if(R$6&lt;=$B95,vlookup(EDATE($D95,R$6),'Курсы'!$H$2:$L$1980,if($G95="USD",2,if($G95="EUR",3,if($G95="YEN",4,5))))*$H95*$C95,0)</f>
        <v>914317.6988</v>
      </c>
      <c r="S95" s="7">
        <f>if(S$6&lt;=$B95,vlookup(EDATE($D95,S$6),'Курсы'!$H$2:$L$1980,if($G95="USD",2,if($G95="EUR",3,if($G95="YEN",4,5))))*$H95*$C95,0)</f>
        <v>958511.9432</v>
      </c>
      <c r="T95" s="7">
        <f>if(T$6&lt;=$B95,vlookup(EDATE($D95,T$6),'Курсы'!$H$2:$L$1980,if($G95="USD",2,if($G95="EUR",3,if($G95="YEN",4,5))))*$H95*$C95,0)</f>
        <v>1030689.571</v>
      </c>
      <c r="U95" s="7">
        <f>if(U$6&lt;=$B95,vlookup(EDATE($D95,U$6),'Курсы'!$H$2:$L$1980,if($G95="USD",2,if($G95="EUR",3,if($G95="YEN",4,5))))*$H95*$C95,0)</f>
        <v>1051213.069</v>
      </c>
      <c r="V95" s="7">
        <f>if(V$6&lt;=$B95,vlookup(EDATE($D95,V$6),'Курсы'!$H$2:$L$1980,if($G95="USD",2,if($G95="EUR",3,if($G95="YEN",4,5))))*$H95*$C95,0)</f>
        <v>1073240.291</v>
      </c>
      <c r="W95" s="7">
        <f>if(W$6&lt;=$B95,vlookup(EDATE($D95,W$6),'Курсы'!$H$2:$L$1980,if($G95="USD",2,if($G95="EUR",3,if($G95="YEN",4,5))))*$H95*$C95,0)</f>
        <v>1060411.637</v>
      </c>
      <c r="X95" s="7">
        <f>if(X$6&lt;=$B95,vlookup(EDATE($D95,X$6),'Курсы'!$H$2:$L$1980,if($G95="USD",2,if($G95="EUR",3,if($G95="YEN",4,5))))*$H95*$C95,0)</f>
        <v>1081623.558</v>
      </c>
      <c r="Y95" s="7">
        <f>if(Y$6&lt;=$B95,vlookup(EDATE($D95,Y$6),'Курсы'!$H$2:$L$1980,if($G95="USD",2,if($G95="EUR",3,if($G95="YEN",4,5))))*$H95*$C95,0)</f>
        <v>1062108.026</v>
      </c>
      <c r="Z95" s="7">
        <f>if(Z$6&lt;=$B95,vlookup(EDATE($D95,Z$6),'Курсы'!$H$2:$L$1980,if($G95="USD",2,if($G95="EUR",3,if($G95="YEN",4,5))))*$H95*$C95,0)</f>
        <v>1053317.109</v>
      </c>
      <c r="AA95" s="7">
        <f>if(AA$6&lt;=$B95,vlookup(EDATE($D95,AA$6),'Курсы'!$H$2:$L$1980,if($G95="USD",2,if($G95="EUR",3,if($G95="YEN",4,5))))*$H95*$C95,0)</f>
        <v>1041532.838</v>
      </c>
      <c r="AB95" s="7">
        <f>if(AB$6&lt;=$B95,vlookup(EDATE($D95,AB$6),'Курсы'!$H$2:$L$1980,if($G95="USD",2,if($G95="EUR",3,if($G95="YEN",4,5))))*$H95*$C95,0)</f>
        <v>0</v>
      </c>
      <c r="AC95" s="7">
        <f>if(AC$6&lt;=$B95,vlookup(EDATE($D95,AC$6),'Курсы'!$H$2:$L$1980,if($G95="USD",2,if($G95="EUR",3,if($G95="YEN",4,5))))*$H95*$C95,0)</f>
        <v>0</v>
      </c>
      <c r="AD95" s="7">
        <f>if(AD$6&lt;=$B95,vlookup(EDATE($D95,AD$6),'Курсы'!$H$2:$L$1980,if($G95="USD",2,if($G95="EUR",3,if($G95="YEN",4,5))))*$H95*$C95,0)</f>
        <v>0</v>
      </c>
      <c r="AE95" s="7">
        <f>if(AE$6&lt;=$B95,vlookup(EDATE($D95,AE$6),'Курсы'!$H$2:$L$1980,if($G95="USD",2,if($G95="EUR",3,if($G95="YEN",4,5))))*$H95*$C95,0)</f>
        <v>0</v>
      </c>
      <c r="AF95" s="7">
        <f>if(AF$6&lt;=$B95,vlookup(EDATE($D95,AF$6),'Курсы'!$H$2:$L$1980,if($G95="USD",2,if($G95="EUR",3,if($G95="YEN",4,5))))*$H95*$C95,0)</f>
        <v>0</v>
      </c>
      <c r="AG95" s="7">
        <f>if(AG$6&lt;=$B95,vlookup(EDATE($D95,AG$6),'Курсы'!$H$2:$L$1980,if($G95="USD",2,if($G95="EUR",3,if($G95="YEN",4,5))))*$H95*$C95,0)</f>
        <v>0</v>
      </c>
      <c r="AH95" s="7">
        <f>if(AH$6&lt;=$B95,vlookup(EDATE($D95,AH$6),'Курсы'!$H$2:$L$1980,if($G95="USD",2,if($G95="EUR",3,if($G95="YEN",4,5))))*$H95*$C95,0)</f>
        <v>0</v>
      </c>
      <c r="AI95" s="7">
        <f>if(AI$6&lt;=$B95,vlookup(EDATE($D95,AI$6),'Курсы'!$H$2:$L$1980,if($G95="USD",2,if($G95="EUR",3,if($G95="YEN",4,5))))*$H95*$C95,0)</f>
        <v>0</v>
      </c>
      <c r="AJ95" s="7">
        <f>if(AJ$6&lt;=$B95,vlookup(EDATE($D95,AJ$6),'Курсы'!$H$2:$L$1980,if($G95="USD",2,if($G95="EUR",3,if($G95="YEN",4,5))))*$H95*$C95,0)</f>
        <v>0</v>
      </c>
      <c r="AK95" s="7">
        <f>if(AK$6&lt;=$B95,vlookup(EDATE($D95,AK$6),'Курсы'!$H$2:$L$1980,if($G95="USD",2,if($G95="EUR",3,if($G95="YEN",4,5))))*$H95*$C95,0)</f>
        <v>0</v>
      </c>
      <c r="AL95" s="7">
        <f>if(AL$6&lt;=$B95,vlookup(EDATE($D95,AL$6),'Курсы'!$H$2:$L$1980,if($G95="USD",2,if($G95="EUR",3,if($G95="YEN",4,5))))*$H95*$C95,0)</f>
        <v>0</v>
      </c>
      <c r="AM95" s="7">
        <f>if(AM$6&lt;=$B95,vlookup(EDATE($D95,AM$6),'Курсы'!$H$2:$L$1980,if($G95="USD",2,if($G95="EUR",3,if($G95="YEN",4,5))))*$H95*$C95,0)</f>
        <v>0</v>
      </c>
      <c r="AN95" s="7">
        <f>if(AN$6&lt;=$B95,vlookup(EDATE($D95,AN$6),'Курсы'!$H$2:$L$1980,if($G95="USD",2,if($G95="EUR",3,if($G95="YEN",4,5))))*$H95*$C95,0)</f>
        <v>0</v>
      </c>
      <c r="AO95" s="7">
        <f>if(AO$6&lt;=$B95,vlookup(EDATE($D95,AO$6),'Курсы'!$H$2:$L$1980,if($G95="USD",2,if($G95="EUR",3,if($G95="YEN",4,5))))*$H95*$C95,0)</f>
        <v>0</v>
      </c>
      <c r="AP95" s="7">
        <f>if(AP$6&lt;=$B95,vlookup(EDATE($D95,AP$6),'Курсы'!$H$2:$L$1980,if($G95="USD",2,if($G95="EUR",3,if($G95="YEN",4,5))))*$H95*$C95,0)</f>
        <v>0</v>
      </c>
      <c r="AQ95" s="7">
        <f>if(AQ$6&lt;=$B95,vlookup(EDATE($D95,AQ$6),'Курсы'!$H$2:$L$1980,if($G95="USD",2,if($G95="EUR",3,if($G95="YEN",4,5))))*$H95*$C95,0)</f>
        <v>0</v>
      </c>
      <c r="AR95" s="19">
        <f>if(AR$6&lt;=$B95,vlookup(EDATE($D95,AR$6),'Курсы'!$H$2:$L$1980,if($G95="USD",2,if($G95="EUR",3,if($G95="YEN",4,5))))*$H95*$C95,0)</f>
        <v>0</v>
      </c>
      <c r="AS95" s="7">
        <f t="shared" si="2"/>
        <v>18146740.15</v>
      </c>
    </row>
    <row r="96" ht="15.75" customHeight="1">
      <c r="A96" s="15">
        <v>137.0</v>
      </c>
      <c r="B96" s="16">
        <v>20.0</v>
      </c>
      <c r="C96" s="16">
        <v>0.0291631870049736</v>
      </c>
      <c r="D96" s="17">
        <v>43706.0</v>
      </c>
      <c r="E96" s="17">
        <f t="shared" si="1"/>
        <v>44315</v>
      </c>
      <c r="F96" s="16" t="s">
        <v>22</v>
      </c>
      <c r="G96" s="16" t="s">
        <v>7</v>
      </c>
      <c r="H96" s="18">
        <v>2500000.0</v>
      </c>
      <c r="I96" s="7">
        <f>if(I$6&lt;=$B96,vlookup(EDATE($D96,I$6),'Курсы'!$H$2:$L$1980,if($G96="USD",2,if($G96="EUR",3,if($G96="YEN",4,5))))*$H96*$C96,0)</f>
        <v>72907.96751</v>
      </c>
      <c r="J96" s="7">
        <f>if(J$6&lt;=$B96,vlookup(EDATE($D96,J$6),'Курсы'!$H$2:$L$1980,if($G96="USD",2,if($G96="EUR",3,if($G96="YEN",4,5))))*$H96*$C96,0)</f>
        <v>72907.96751</v>
      </c>
      <c r="K96" s="7">
        <f>if(K$6&lt;=$B96,vlookup(EDATE($D96,K$6),'Курсы'!$H$2:$L$1980,if($G96="USD",2,if($G96="EUR",3,if($G96="YEN",4,5))))*$H96*$C96,0)</f>
        <v>72907.96751</v>
      </c>
      <c r="L96" s="7">
        <f>if(L$6&lt;=$B96,vlookup(EDATE($D96,L$6),'Курсы'!$H$2:$L$1980,if($G96="USD",2,if($G96="EUR",3,if($G96="YEN",4,5))))*$H96*$C96,0)</f>
        <v>72907.96751</v>
      </c>
      <c r="M96" s="7">
        <f>if(M$6&lt;=$B96,vlookup(EDATE($D96,M$6),'Курсы'!$H$2:$L$1980,if($G96="USD",2,if($G96="EUR",3,if($G96="YEN",4,5))))*$H96*$C96,0)</f>
        <v>72907.96751</v>
      </c>
      <c r="N96" s="7">
        <f>if(N$6&lt;=$B96,vlookup(EDATE($D96,N$6),'Курсы'!$H$2:$L$1980,if($G96="USD",2,if($G96="EUR",3,if($G96="YEN",4,5))))*$H96*$C96,0)</f>
        <v>72907.96751</v>
      </c>
      <c r="O96" s="7">
        <f>if(O$6&lt;=$B96,vlookup(EDATE($D96,O$6),'Курсы'!$H$2:$L$1980,if($G96="USD",2,if($G96="EUR",3,if($G96="YEN",4,5))))*$H96*$C96,0)</f>
        <v>72907.96751</v>
      </c>
      <c r="P96" s="7">
        <f>if(P$6&lt;=$B96,vlookup(EDATE($D96,P$6),'Курсы'!$H$2:$L$1980,if($G96="USD",2,if($G96="EUR",3,if($G96="YEN",4,5))))*$H96*$C96,0)</f>
        <v>72907.96751</v>
      </c>
      <c r="Q96" s="7">
        <f>if(Q$6&lt;=$B96,vlookup(EDATE($D96,Q$6),'Курсы'!$H$2:$L$1980,if($G96="USD",2,if($G96="EUR",3,if($G96="YEN",4,5))))*$H96*$C96,0)</f>
        <v>72907.96751</v>
      </c>
      <c r="R96" s="7">
        <f>if(R$6&lt;=$B96,vlookup(EDATE($D96,R$6),'Курсы'!$H$2:$L$1980,if($G96="USD",2,if($G96="EUR",3,if($G96="YEN",4,5))))*$H96*$C96,0)</f>
        <v>72907.96751</v>
      </c>
      <c r="S96" s="7">
        <f>if(S$6&lt;=$B96,vlookup(EDATE($D96,S$6),'Курсы'!$H$2:$L$1980,if($G96="USD",2,if($G96="EUR",3,if($G96="YEN",4,5))))*$H96*$C96,0)</f>
        <v>72907.96751</v>
      </c>
      <c r="T96" s="7">
        <f>if(T$6&lt;=$B96,vlookup(EDATE($D96,T$6),'Курсы'!$H$2:$L$1980,if($G96="USD",2,if($G96="EUR",3,if($G96="YEN",4,5))))*$H96*$C96,0)</f>
        <v>72907.96751</v>
      </c>
      <c r="U96" s="7">
        <f>if(U$6&lt;=$B96,vlookup(EDATE($D96,U$6),'Курсы'!$H$2:$L$1980,if($G96="USD",2,if($G96="EUR",3,if($G96="YEN",4,5))))*$H96*$C96,0)</f>
        <v>72907.96751</v>
      </c>
      <c r="V96" s="7">
        <f>if(V$6&lt;=$B96,vlookup(EDATE($D96,V$6),'Курсы'!$H$2:$L$1980,if($G96="USD",2,if($G96="EUR",3,if($G96="YEN",4,5))))*$H96*$C96,0)</f>
        <v>72907.96751</v>
      </c>
      <c r="W96" s="7">
        <f>if(W$6&lt;=$B96,vlookup(EDATE($D96,W$6),'Курсы'!$H$2:$L$1980,if($G96="USD",2,if($G96="EUR",3,if($G96="YEN",4,5))))*$H96*$C96,0)</f>
        <v>72907.96751</v>
      </c>
      <c r="X96" s="7">
        <f>if(X$6&lt;=$B96,vlookup(EDATE($D96,X$6),'Курсы'!$H$2:$L$1980,if($G96="USD",2,if($G96="EUR",3,if($G96="YEN",4,5))))*$H96*$C96,0)</f>
        <v>72907.96751</v>
      </c>
      <c r="Y96" s="7">
        <f>if(Y$6&lt;=$B96,vlookup(EDATE($D96,Y$6),'Курсы'!$H$2:$L$1980,if($G96="USD",2,if($G96="EUR",3,if($G96="YEN",4,5))))*$H96*$C96,0)</f>
        <v>72907.96751</v>
      </c>
      <c r="Z96" s="7">
        <f>if(Z$6&lt;=$B96,vlookup(EDATE($D96,Z$6),'Курсы'!$H$2:$L$1980,if($G96="USD",2,if($G96="EUR",3,if($G96="YEN",4,5))))*$H96*$C96,0)</f>
        <v>72907.96751</v>
      </c>
      <c r="AA96" s="7">
        <f>if(AA$6&lt;=$B96,vlookup(EDATE($D96,AA$6),'Курсы'!$H$2:$L$1980,if($G96="USD",2,if($G96="EUR",3,if($G96="YEN",4,5))))*$H96*$C96,0)</f>
        <v>72907.96751</v>
      </c>
      <c r="AB96" s="7">
        <f>if(AB$6&lt;=$B96,vlookup(EDATE($D96,AB$6),'Курсы'!$H$2:$L$1980,if($G96="USD",2,if($G96="EUR",3,if($G96="YEN",4,5))))*$H96*$C96,0)</f>
        <v>72907.96751</v>
      </c>
      <c r="AC96" s="7">
        <f>if(AC$6&lt;=$B96,vlookup(EDATE($D96,AC$6),'Курсы'!$H$2:$L$1980,if($G96="USD",2,if($G96="EUR",3,if($G96="YEN",4,5))))*$H96*$C96,0)</f>
        <v>0</v>
      </c>
      <c r="AD96" s="7">
        <f>if(AD$6&lt;=$B96,vlookup(EDATE($D96,AD$6),'Курсы'!$H$2:$L$1980,if($G96="USD",2,if($G96="EUR",3,if($G96="YEN",4,5))))*$H96*$C96,0)</f>
        <v>0</v>
      </c>
      <c r="AE96" s="7">
        <f>if(AE$6&lt;=$B96,vlookup(EDATE($D96,AE$6),'Курсы'!$H$2:$L$1980,if($G96="USD",2,if($G96="EUR",3,if($G96="YEN",4,5))))*$H96*$C96,0)</f>
        <v>0</v>
      </c>
      <c r="AF96" s="7">
        <f>if(AF$6&lt;=$B96,vlookup(EDATE($D96,AF$6),'Курсы'!$H$2:$L$1980,if($G96="USD",2,if($G96="EUR",3,if($G96="YEN",4,5))))*$H96*$C96,0)</f>
        <v>0</v>
      </c>
      <c r="AG96" s="7">
        <f>if(AG$6&lt;=$B96,vlookup(EDATE($D96,AG$6),'Курсы'!$H$2:$L$1980,if($G96="USD",2,if($G96="EUR",3,if($G96="YEN",4,5))))*$H96*$C96,0)</f>
        <v>0</v>
      </c>
      <c r="AH96" s="7">
        <f>if(AH$6&lt;=$B96,vlookup(EDATE($D96,AH$6),'Курсы'!$H$2:$L$1980,if($G96="USD",2,if($G96="EUR",3,if($G96="YEN",4,5))))*$H96*$C96,0)</f>
        <v>0</v>
      </c>
      <c r="AI96" s="7">
        <f>if(AI$6&lt;=$B96,vlookup(EDATE($D96,AI$6),'Курсы'!$H$2:$L$1980,if($G96="USD",2,if($G96="EUR",3,if($G96="YEN",4,5))))*$H96*$C96,0)</f>
        <v>0</v>
      </c>
      <c r="AJ96" s="7">
        <f>if(AJ$6&lt;=$B96,vlookup(EDATE($D96,AJ$6),'Курсы'!$H$2:$L$1980,if($G96="USD",2,if($G96="EUR",3,if($G96="YEN",4,5))))*$H96*$C96,0)</f>
        <v>0</v>
      </c>
      <c r="AK96" s="7">
        <f>if(AK$6&lt;=$B96,vlookup(EDATE($D96,AK$6),'Курсы'!$H$2:$L$1980,if($G96="USD",2,if($G96="EUR",3,if($G96="YEN",4,5))))*$H96*$C96,0)</f>
        <v>0</v>
      </c>
      <c r="AL96" s="7">
        <f>if(AL$6&lt;=$B96,vlookup(EDATE($D96,AL$6),'Курсы'!$H$2:$L$1980,if($G96="USD",2,if($G96="EUR",3,if($G96="YEN",4,5))))*$H96*$C96,0)</f>
        <v>0</v>
      </c>
      <c r="AM96" s="7">
        <f>if(AM$6&lt;=$B96,vlookup(EDATE($D96,AM$6),'Курсы'!$H$2:$L$1980,if($G96="USD",2,if($G96="EUR",3,if($G96="YEN",4,5))))*$H96*$C96,0)</f>
        <v>0</v>
      </c>
      <c r="AN96" s="7">
        <f>if(AN$6&lt;=$B96,vlookup(EDATE($D96,AN$6),'Курсы'!$H$2:$L$1980,if($G96="USD",2,if($G96="EUR",3,if($G96="YEN",4,5))))*$H96*$C96,0)</f>
        <v>0</v>
      </c>
      <c r="AO96" s="7">
        <f>if(AO$6&lt;=$B96,vlookup(EDATE($D96,AO$6),'Курсы'!$H$2:$L$1980,if($G96="USD",2,if($G96="EUR",3,if($G96="YEN",4,5))))*$H96*$C96,0)</f>
        <v>0</v>
      </c>
      <c r="AP96" s="7">
        <f>if(AP$6&lt;=$B96,vlookup(EDATE($D96,AP$6),'Курсы'!$H$2:$L$1980,if($G96="USD",2,if($G96="EUR",3,if($G96="YEN",4,5))))*$H96*$C96,0)</f>
        <v>0</v>
      </c>
      <c r="AQ96" s="7">
        <f>if(AQ$6&lt;=$B96,vlookup(EDATE($D96,AQ$6),'Курсы'!$H$2:$L$1980,if($G96="USD",2,if($G96="EUR",3,if($G96="YEN",4,5))))*$H96*$C96,0)</f>
        <v>0</v>
      </c>
      <c r="AR96" s="19">
        <f>if(AR$6&lt;=$B96,vlookup(EDATE($D96,AR$6),'Курсы'!$H$2:$L$1980,if($G96="USD",2,if($G96="EUR",3,if($G96="YEN",4,5))))*$H96*$C96,0)</f>
        <v>0</v>
      </c>
      <c r="AS96" s="7">
        <f t="shared" si="2"/>
        <v>1458159.35</v>
      </c>
    </row>
    <row r="97" ht="15.75" customHeight="1">
      <c r="A97" s="15">
        <v>28.0</v>
      </c>
      <c r="B97" s="16">
        <v>14.0</v>
      </c>
      <c r="C97" s="16">
        <v>0.0354819935290322</v>
      </c>
      <c r="D97" s="17">
        <v>43709.0</v>
      </c>
      <c r="E97" s="17">
        <f t="shared" si="1"/>
        <v>44136</v>
      </c>
      <c r="F97" s="16" t="s">
        <v>21</v>
      </c>
      <c r="G97" s="16" t="s">
        <v>4</v>
      </c>
      <c r="H97" s="18">
        <v>100000.0</v>
      </c>
      <c r="I97" s="7">
        <f>if(I$6&lt;=$B97,vlookup(EDATE($D97,I$6),'Курсы'!$H$2:$L$1980,if($G97="USD",2,if($G97="EUR",3,if($G97="YEN",4,5))))*$H97*$C97,0)</f>
        <v>229358.0899</v>
      </c>
      <c r="J97" s="7">
        <f>if(J$6&lt;=$B97,vlookup(EDATE($D97,J$6),'Курсы'!$H$2:$L$1980,if($G97="USD",2,if($G97="EUR",3,if($G97="YEN",4,5))))*$H97*$C97,0)</f>
        <v>226285.7041</v>
      </c>
      <c r="K97" s="7">
        <f>if(K$6&lt;=$B97,vlookup(EDATE($D97,K$6),'Курсы'!$H$2:$L$1980,if($G97="USD",2,if($G97="EUR",3,if($G97="YEN",4,5))))*$H97*$C97,0)</f>
        <v>227374.6465</v>
      </c>
      <c r="L97" s="7">
        <f>if(L$6&lt;=$B97,vlookup(EDATE($D97,L$6),'Курсы'!$H$2:$L$1980,if($G97="USD",2,if($G97="EUR",3,if($G97="YEN",4,5))))*$H97*$C97,0)</f>
        <v>219653.7647</v>
      </c>
      <c r="M97" s="7">
        <f>if(M$6&lt;=$B97,vlookup(EDATE($D97,M$6),'Курсы'!$H$2:$L$1980,if($G97="USD",2,if($G97="EUR",3,if($G97="YEN",4,5))))*$H97*$C97,0)</f>
        <v>224027.9848</v>
      </c>
      <c r="N97" s="7">
        <f>if(N$6&lt;=$B97,vlookup(EDATE($D97,N$6),'Курсы'!$H$2:$L$1980,if($G97="USD",2,if($G97="EUR",3,if($G97="YEN",4,5))))*$H97*$C97,0)</f>
        <v>237697.068</v>
      </c>
      <c r="O97" s="7">
        <f>if(O$6&lt;=$B97,vlookup(EDATE($D97,O$6),'Курсы'!$H$2:$L$1980,if($G97="USD",2,if($G97="EUR",3,if($G97="YEN",4,5))))*$H97*$C97,0)</f>
        <v>275810.4062</v>
      </c>
      <c r="P97" s="7">
        <f>if(P$6&lt;=$B97,vlookup(EDATE($D97,P$6),'Курсы'!$H$2:$L$1980,if($G97="USD",2,if($G97="EUR",3,if($G97="YEN",4,5))))*$H97*$C97,0)</f>
        <v>258047.4106</v>
      </c>
      <c r="Q97" s="7">
        <f>if(Q$6&lt;=$B97,vlookup(EDATE($D97,Q$6),'Курсы'!$H$2:$L$1980,if($G97="USD",2,if($G97="EUR",3,if($G97="YEN",4,5))))*$H97*$C97,0)</f>
        <v>251042.2006</v>
      </c>
      <c r="R97" s="7">
        <f>if(R$6&lt;=$B97,vlookup(EDATE($D97,R$6),'Курсы'!$H$2:$L$1980,if($G97="USD",2,if($G97="EUR",3,if($G97="YEN",4,5))))*$H97*$C97,0)</f>
        <v>249939.7751</v>
      </c>
      <c r="S97" s="7">
        <f>if(S$6&lt;=$B97,vlookup(EDATE($D97,S$6),'Курсы'!$H$2:$L$1980,if($G97="USD",2,if($G97="EUR",3,if($G97="YEN",4,5))))*$H97*$C97,0)</f>
        <v>260530.4405</v>
      </c>
      <c r="T97" s="7">
        <f>if(T$6&lt;=$B97,vlookup(EDATE($D97,T$6),'Курсы'!$H$2:$L$1980,if($G97="USD",2,if($G97="EUR",3,if($G97="YEN",4,5))))*$H97*$C97,0)</f>
        <v>261870.9502</v>
      </c>
      <c r="U97" s="7">
        <f>if(U$6&lt;=$B97,vlookup(EDATE($D97,U$6),'Курсы'!$H$2:$L$1980,if($G97="USD",2,if($G97="EUR",3,if($G97="YEN",4,5))))*$H97*$C97,0)</f>
        <v>279543.8216</v>
      </c>
      <c r="V97" s="7">
        <f>if(V$6&lt;=$B97,vlookup(EDATE($D97,V$6),'Курсы'!$H$2:$L$1980,if($G97="USD",2,if($G97="EUR",3,if($G97="YEN",4,5))))*$H97*$C97,0)</f>
        <v>281486.8155</v>
      </c>
      <c r="W97" s="7">
        <f>if(W$6&lt;=$B97,vlookup(EDATE($D97,W$6),'Курсы'!$H$2:$L$1980,if($G97="USD",2,if($G97="EUR",3,if($G97="YEN",4,5))))*$H97*$C97,0)</f>
        <v>0</v>
      </c>
      <c r="X97" s="7">
        <f>if(X$6&lt;=$B97,vlookup(EDATE($D97,X$6),'Курсы'!$H$2:$L$1980,if($G97="USD",2,if($G97="EUR",3,if($G97="YEN",4,5))))*$H97*$C97,0)</f>
        <v>0</v>
      </c>
      <c r="Y97" s="7">
        <f>if(Y$6&lt;=$B97,vlookup(EDATE($D97,Y$6),'Курсы'!$H$2:$L$1980,if($G97="USD",2,if($G97="EUR",3,if($G97="YEN",4,5))))*$H97*$C97,0)</f>
        <v>0</v>
      </c>
      <c r="Z97" s="7">
        <f>if(Z$6&lt;=$B97,vlookup(EDATE($D97,Z$6),'Курсы'!$H$2:$L$1980,if($G97="USD",2,if($G97="EUR",3,if($G97="YEN",4,5))))*$H97*$C97,0)</f>
        <v>0</v>
      </c>
      <c r="AA97" s="7">
        <f>if(AA$6&lt;=$B97,vlookup(EDATE($D97,AA$6),'Курсы'!$H$2:$L$1980,if($G97="USD",2,if($G97="EUR",3,if($G97="YEN",4,5))))*$H97*$C97,0)</f>
        <v>0</v>
      </c>
      <c r="AB97" s="7">
        <f>if(AB$6&lt;=$B97,vlookup(EDATE($D97,AB$6),'Курсы'!$H$2:$L$1980,if($G97="USD",2,if($G97="EUR",3,if($G97="YEN",4,5))))*$H97*$C97,0)</f>
        <v>0</v>
      </c>
      <c r="AC97" s="7">
        <f>if(AC$6&lt;=$B97,vlookup(EDATE($D97,AC$6),'Курсы'!$H$2:$L$1980,if($G97="USD",2,if($G97="EUR",3,if($G97="YEN",4,5))))*$H97*$C97,0)</f>
        <v>0</v>
      </c>
      <c r="AD97" s="7">
        <f>if(AD$6&lt;=$B97,vlookup(EDATE($D97,AD$6),'Курсы'!$H$2:$L$1980,if($G97="USD",2,if($G97="EUR",3,if($G97="YEN",4,5))))*$H97*$C97,0)</f>
        <v>0</v>
      </c>
      <c r="AE97" s="7">
        <f>if(AE$6&lt;=$B97,vlookup(EDATE($D97,AE$6),'Курсы'!$H$2:$L$1980,if($G97="USD",2,if($G97="EUR",3,if($G97="YEN",4,5))))*$H97*$C97,0)</f>
        <v>0</v>
      </c>
      <c r="AF97" s="7">
        <f>if(AF$6&lt;=$B97,vlookup(EDATE($D97,AF$6),'Курсы'!$H$2:$L$1980,if($G97="USD",2,if($G97="EUR",3,if($G97="YEN",4,5))))*$H97*$C97,0)</f>
        <v>0</v>
      </c>
      <c r="AG97" s="7">
        <f>if(AG$6&lt;=$B97,vlookup(EDATE($D97,AG$6),'Курсы'!$H$2:$L$1980,if($G97="USD",2,if($G97="EUR",3,if($G97="YEN",4,5))))*$H97*$C97,0)</f>
        <v>0</v>
      </c>
      <c r="AH97" s="7">
        <f>if(AH$6&lt;=$B97,vlookup(EDATE($D97,AH$6),'Курсы'!$H$2:$L$1980,if($G97="USD",2,if($G97="EUR",3,if($G97="YEN",4,5))))*$H97*$C97,0)</f>
        <v>0</v>
      </c>
      <c r="AI97" s="7">
        <f>if(AI$6&lt;=$B97,vlookup(EDATE($D97,AI$6),'Курсы'!$H$2:$L$1980,if($G97="USD",2,if($G97="EUR",3,if($G97="YEN",4,5))))*$H97*$C97,0)</f>
        <v>0</v>
      </c>
      <c r="AJ97" s="7">
        <f>if(AJ$6&lt;=$B97,vlookup(EDATE($D97,AJ$6),'Курсы'!$H$2:$L$1980,if($G97="USD",2,if($G97="EUR",3,if($G97="YEN",4,5))))*$H97*$C97,0)</f>
        <v>0</v>
      </c>
      <c r="AK97" s="7">
        <f>if(AK$6&lt;=$B97,vlookup(EDATE($D97,AK$6),'Курсы'!$H$2:$L$1980,if($G97="USD",2,if($G97="EUR",3,if($G97="YEN",4,5))))*$H97*$C97,0)</f>
        <v>0</v>
      </c>
      <c r="AL97" s="7">
        <f>if(AL$6&lt;=$B97,vlookup(EDATE($D97,AL$6),'Курсы'!$H$2:$L$1980,if($G97="USD",2,if($G97="EUR",3,if($G97="YEN",4,5))))*$H97*$C97,0)</f>
        <v>0</v>
      </c>
      <c r="AM97" s="7">
        <f>if(AM$6&lt;=$B97,vlookup(EDATE($D97,AM$6),'Курсы'!$H$2:$L$1980,if($G97="USD",2,if($G97="EUR",3,if($G97="YEN",4,5))))*$H97*$C97,0)</f>
        <v>0</v>
      </c>
      <c r="AN97" s="7">
        <f>if(AN$6&lt;=$B97,vlookup(EDATE($D97,AN$6),'Курсы'!$H$2:$L$1980,if($G97="USD",2,if($G97="EUR",3,if($G97="YEN",4,5))))*$H97*$C97,0)</f>
        <v>0</v>
      </c>
      <c r="AO97" s="7">
        <f>if(AO$6&lt;=$B97,vlookup(EDATE($D97,AO$6),'Курсы'!$H$2:$L$1980,if($G97="USD",2,if($G97="EUR",3,if($G97="YEN",4,5))))*$H97*$C97,0)</f>
        <v>0</v>
      </c>
      <c r="AP97" s="7">
        <f>if(AP$6&lt;=$B97,vlookup(EDATE($D97,AP$6),'Курсы'!$H$2:$L$1980,if($G97="USD",2,if($G97="EUR",3,if($G97="YEN",4,5))))*$H97*$C97,0)</f>
        <v>0</v>
      </c>
      <c r="AQ97" s="7">
        <f>if(AQ$6&lt;=$B97,vlookup(EDATE($D97,AQ$6),'Курсы'!$H$2:$L$1980,if($G97="USD",2,if($G97="EUR",3,if($G97="YEN",4,5))))*$H97*$C97,0)</f>
        <v>0</v>
      </c>
      <c r="AR97" s="19">
        <f>if(AR$6&lt;=$B97,vlookup(EDATE($D97,AR$6),'Курсы'!$H$2:$L$1980,if($G97="USD",2,if($G97="EUR",3,if($G97="YEN",4,5))))*$H97*$C97,0)</f>
        <v>0</v>
      </c>
      <c r="AS97" s="7">
        <f t="shared" si="2"/>
        <v>3482669.078</v>
      </c>
    </row>
    <row r="98" ht="15.75" customHeight="1">
      <c r="A98" s="15">
        <v>345.0</v>
      </c>
      <c r="B98" s="16">
        <v>12.0</v>
      </c>
      <c r="C98" s="16">
        <v>0.0312906454611498</v>
      </c>
      <c r="D98" s="17">
        <v>43709.0</v>
      </c>
      <c r="E98" s="17">
        <f t="shared" si="1"/>
        <v>44075</v>
      </c>
      <c r="F98" s="16" t="s">
        <v>23</v>
      </c>
      <c r="G98" s="16" t="s">
        <v>5</v>
      </c>
      <c r="H98" s="18">
        <v>500000.0</v>
      </c>
      <c r="I98" s="7">
        <f>if(I$6&lt;=$B98,vlookup(EDATE($D98,I$6),'Курсы'!$H$2:$L$1980,if($G98="USD",2,if($G98="EUR",3,if($G98="YEN",4,5))))*$H98*$C98,0)</f>
        <v>1106388.723</v>
      </c>
      <c r="J98" s="7">
        <f>if(J$6&lt;=$B98,vlookup(EDATE($D98,J$6),'Курсы'!$H$2:$L$1980,if($G98="USD",2,if($G98="EUR",3,if($G98="YEN",4,5))))*$H98*$C98,0)</f>
        <v>1113818.687</v>
      </c>
      <c r="K98" s="7">
        <f>if(K$6&lt;=$B98,vlookup(EDATE($D98,K$6),'Курсы'!$H$2:$L$1980,if($G98="USD",2,if($G98="EUR",3,if($G98="YEN",4,5))))*$H98*$C98,0)</f>
        <v>1103738.405</v>
      </c>
      <c r="L98" s="7">
        <f>if(L$6&lt;=$B98,vlookup(EDATE($D98,L$6),'Курсы'!$H$2:$L$1980,if($G98="USD",2,if($G98="EUR",3,if($G98="YEN",4,5))))*$H98*$C98,0)</f>
        <v>1085436.507</v>
      </c>
      <c r="M98" s="7">
        <f>if(M$6&lt;=$B98,vlookup(EDATE($D98,M$6),'Курсы'!$H$2:$L$1980,if($G98="USD",2,if($G98="EUR",3,if($G98="YEN",4,5))))*$H98*$C98,0)</f>
        <v>1088876.913</v>
      </c>
      <c r="N98" s="7">
        <f>if(N$6&lt;=$B98,vlookup(EDATE($D98,N$6),'Курсы'!$H$2:$L$1980,if($G98="USD",2,if($G98="EUR",3,if($G98="YEN",4,5))))*$H98*$C98,0)</f>
        <v>1153427.95</v>
      </c>
      <c r="O98" s="7">
        <f>if(O$6&lt;=$B98,vlookup(EDATE($D98,O$6),'Курсы'!$H$2:$L$1980,if($G98="USD",2,if($G98="EUR",3,if($G98="YEN",4,5))))*$H98*$C98,0)</f>
        <v>1341412.761</v>
      </c>
      <c r="P98" s="7">
        <f>if(P$6&lt;=$B98,vlookup(EDATE($D98,P$6),'Курсы'!$H$2:$L$1980,if($G98="USD",2,if($G98="EUR",3,if($G98="YEN",4,5))))*$H98*$C98,0)</f>
        <v>1237840.725</v>
      </c>
      <c r="Q98" s="7">
        <f>if(Q$6&lt;=$B98,vlookup(EDATE($D98,Q$6),'Курсы'!$H$2:$L$1980,if($G98="USD",2,if($G98="EUR",3,if($G98="YEN",4,5))))*$H98*$C98,0)</f>
        <v>1228922.891</v>
      </c>
      <c r="R98" s="7">
        <f>if(R$6&lt;=$B98,vlookup(EDATE($D98,R$6),'Курсы'!$H$2:$L$1980,if($G98="USD",2,if($G98="EUR",3,if($G98="YEN",4,5))))*$H98*$C98,0)</f>
        <v>1235869.414</v>
      </c>
      <c r="S98" s="7">
        <f>if(S$6&lt;=$B98,vlookup(EDATE($D98,S$6),'Курсы'!$H$2:$L$1980,if($G98="USD",2,if($G98="EUR",3,if($G98="YEN",4,5))))*$H98*$C98,0)</f>
        <v>1365663.011</v>
      </c>
      <c r="T98" s="7">
        <f>if(T$6&lt;=$B98,vlookup(EDATE($D98,T$6),'Курсы'!$H$2:$L$1980,if($G98="USD",2,if($G98="EUR",3,if($G98="YEN",4,5))))*$H98*$C98,0)</f>
        <v>1374075.501</v>
      </c>
      <c r="U98" s="7">
        <f>if(U$6&lt;=$B98,vlookup(EDATE($D98,U$6),'Курсы'!$H$2:$L$1980,if($G98="USD",2,if($G98="EUR",3,if($G98="YEN",4,5))))*$H98*$C98,0)</f>
        <v>0</v>
      </c>
      <c r="V98" s="7">
        <f>if(V$6&lt;=$B98,vlookup(EDATE($D98,V$6),'Курсы'!$H$2:$L$1980,if($G98="USD",2,if($G98="EUR",3,if($G98="YEN",4,5))))*$H98*$C98,0)</f>
        <v>0</v>
      </c>
      <c r="W98" s="7">
        <f>if(W$6&lt;=$B98,vlookup(EDATE($D98,W$6),'Курсы'!$H$2:$L$1980,if($G98="USD",2,if($G98="EUR",3,if($G98="YEN",4,5))))*$H98*$C98,0)</f>
        <v>0</v>
      </c>
      <c r="X98" s="7">
        <f>if(X$6&lt;=$B98,vlookup(EDATE($D98,X$6),'Курсы'!$H$2:$L$1980,if($G98="USD",2,if($G98="EUR",3,if($G98="YEN",4,5))))*$H98*$C98,0)</f>
        <v>0</v>
      </c>
      <c r="Y98" s="7">
        <f>if(Y$6&lt;=$B98,vlookup(EDATE($D98,Y$6),'Курсы'!$H$2:$L$1980,if($G98="USD",2,if($G98="EUR",3,if($G98="YEN",4,5))))*$H98*$C98,0)</f>
        <v>0</v>
      </c>
      <c r="Z98" s="7">
        <f>if(Z$6&lt;=$B98,vlookup(EDATE($D98,Z$6),'Курсы'!$H$2:$L$1980,if($G98="USD",2,if($G98="EUR",3,if($G98="YEN",4,5))))*$H98*$C98,0)</f>
        <v>0</v>
      </c>
      <c r="AA98" s="7">
        <f>if(AA$6&lt;=$B98,vlookup(EDATE($D98,AA$6),'Курсы'!$H$2:$L$1980,if($G98="USD",2,if($G98="EUR",3,if($G98="YEN",4,5))))*$H98*$C98,0)</f>
        <v>0</v>
      </c>
      <c r="AB98" s="7">
        <f>if(AB$6&lt;=$B98,vlookup(EDATE($D98,AB$6),'Курсы'!$H$2:$L$1980,if($G98="USD",2,if($G98="EUR",3,if($G98="YEN",4,5))))*$H98*$C98,0)</f>
        <v>0</v>
      </c>
      <c r="AC98" s="7">
        <f>if(AC$6&lt;=$B98,vlookup(EDATE($D98,AC$6),'Курсы'!$H$2:$L$1980,if($G98="USD",2,if($G98="EUR",3,if($G98="YEN",4,5))))*$H98*$C98,0)</f>
        <v>0</v>
      </c>
      <c r="AD98" s="7">
        <f>if(AD$6&lt;=$B98,vlookup(EDATE($D98,AD$6),'Курсы'!$H$2:$L$1980,if($G98="USD",2,if($G98="EUR",3,if($G98="YEN",4,5))))*$H98*$C98,0)</f>
        <v>0</v>
      </c>
      <c r="AE98" s="7">
        <f>if(AE$6&lt;=$B98,vlookup(EDATE($D98,AE$6),'Курсы'!$H$2:$L$1980,if($G98="USD",2,if($G98="EUR",3,if($G98="YEN",4,5))))*$H98*$C98,0)</f>
        <v>0</v>
      </c>
      <c r="AF98" s="7">
        <f>if(AF$6&lt;=$B98,vlookup(EDATE($D98,AF$6),'Курсы'!$H$2:$L$1980,if($G98="USD",2,if($G98="EUR",3,if($G98="YEN",4,5))))*$H98*$C98,0)</f>
        <v>0</v>
      </c>
      <c r="AG98" s="7">
        <f>if(AG$6&lt;=$B98,vlookup(EDATE($D98,AG$6),'Курсы'!$H$2:$L$1980,if($G98="USD",2,if($G98="EUR",3,if($G98="YEN",4,5))))*$H98*$C98,0)</f>
        <v>0</v>
      </c>
      <c r="AH98" s="7">
        <f>if(AH$6&lt;=$B98,vlookup(EDATE($D98,AH$6),'Курсы'!$H$2:$L$1980,if($G98="USD",2,if($G98="EUR",3,if($G98="YEN",4,5))))*$H98*$C98,0)</f>
        <v>0</v>
      </c>
      <c r="AI98" s="7">
        <f>if(AI$6&lt;=$B98,vlookup(EDATE($D98,AI$6),'Курсы'!$H$2:$L$1980,if($G98="USD",2,if($G98="EUR",3,if($G98="YEN",4,5))))*$H98*$C98,0)</f>
        <v>0</v>
      </c>
      <c r="AJ98" s="7">
        <f>if(AJ$6&lt;=$B98,vlookup(EDATE($D98,AJ$6),'Курсы'!$H$2:$L$1980,if($G98="USD",2,if($G98="EUR",3,if($G98="YEN",4,5))))*$H98*$C98,0)</f>
        <v>0</v>
      </c>
      <c r="AK98" s="7">
        <f>if(AK$6&lt;=$B98,vlookup(EDATE($D98,AK$6),'Курсы'!$H$2:$L$1980,if($G98="USD",2,if($G98="EUR",3,if($G98="YEN",4,5))))*$H98*$C98,0)</f>
        <v>0</v>
      </c>
      <c r="AL98" s="7">
        <f>if(AL$6&lt;=$B98,vlookup(EDATE($D98,AL$6),'Курсы'!$H$2:$L$1980,if($G98="USD",2,if($G98="EUR",3,if($G98="YEN",4,5))))*$H98*$C98,0)</f>
        <v>0</v>
      </c>
      <c r="AM98" s="7">
        <f>if(AM$6&lt;=$B98,vlookup(EDATE($D98,AM$6),'Курсы'!$H$2:$L$1980,if($G98="USD",2,if($G98="EUR",3,if($G98="YEN",4,5))))*$H98*$C98,0)</f>
        <v>0</v>
      </c>
      <c r="AN98" s="7">
        <f>if(AN$6&lt;=$B98,vlookup(EDATE($D98,AN$6),'Курсы'!$H$2:$L$1980,if($G98="USD",2,if($G98="EUR",3,if($G98="YEN",4,5))))*$H98*$C98,0)</f>
        <v>0</v>
      </c>
      <c r="AO98" s="7">
        <f>if(AO$6&lt;=$B98,vlookup(EDATE($D98,AO$6),'Курсы'!$H$2:$L$1980,if($G98="USD",2,if($G98="EUR",3,if($G98="YEN",4,5))))*$H98*$C98,0)</f>
        <v>0</v>
      </c>
      <c r="AP98" s="7">
        <f>if(AP$6&lt;=$B98,vlookup(EDATE($D98,AP$6),'Курсы'!$H$2:$L$1980,if($G98="USD",2,if($G98="EUR",3,if($G98="YEN",4,5))))*$H98*$C98,0)</f>
        <v>0</v>
      </c>
      <c r="AQ98" s="7">
        <f>if(AQ$6&lt;=$B98,vlookup(EDATE($D98,AQ$6),'Курсы'!$H$2:$L$1980,if($G98="USD",2,if($G98="EUR",3,if($G98="YEN",4,5))))*$H98*$C98,0)</f>
        <v>0</v>
      </c>
      <c r="AR98" s="19">
        <f>if(AR$6&lt;=$B98,vlookup(EDATE($D98,AR$6),'Курсы'!$H$2:$L$1980,if($G98="USD",2,if($G98="EUR",3,if($G98="YEN",4,5))))*$H98*$C98,0)</f>
        <v>0</v>
      </c>
      <c r="AS98" s="7">
        <f t="shared" si="2"/>
        <v>14435471.49</v>
      </c>
    </row>
    <row r="99" ht="15.75" customHeight="1">
      <c r="A99" s="15">
        <v>53.0</v>
      </c>
      <c r="B99" s="16">
        <v>34.0</v>
      </c>
      <c r="C99" s="16">
        <v>0.0230658014507588</v>
      </c>
      <c r="D99" s="17">
        <v>43714.0</v>
      </c>
      <c r="E99" s="17">
        <f t="shared" si="1"/>
        <v>44748</v>
      </c>
      <c r="F99" s="16" t="s">
        <v>22</v>
      </c>
      <c r="G99" s="16" t="s">
        <v>7</v>
      </c>
      <c r="H99" s="18">
        <v>750000.0</v>
      </c>
      <c r="I99" s="7">
        <f>if(I$6&lt;=$B99,vlookup(EDATE($D99,I$6),'Курсы'!$H$2:$L$1980,if($G99="USD",2,if($G99="EUR",3,if($G99="YEN",4,5))))*$H99*$C99,0)</f>
        <v>17299.35109</v>
      </c>
      <c r="J99" s="7">
        <f>if(J$6&lt;=$B99,vlookup(EDATE($D99,J$6),'Курсы'!$H$2:$L$1980,if($G99="USD",2,if($G99="EUR",3,if($G99="YEN",4,5))))*$H99*$C99,0)</f>
        <v>17299.35109</v>
      </c>
      <c r="K99" s="7">
        <f>if(K$6&lt;=$B99,vlookup(EDATE($D99,K$6),'Курсы'!$H$2:$L$1980,if($G99="USD",2,if($G99="EUR",3,if($G99="YEN",4,5))))*$H99*$C99,0)</f>
        <v>17299.35109</v>
      </c>
      <c r="L99" s="7">
        <f>if(L$6&lt;=$B99,vlookup(EDATE($D99,L$6),'Курсы'!$H$2:$L$1980,if($G99="USD",2,if($G99="EUR",3,if($G99="YEN",4,5))))*$H99*$C99,0)</f>
        <v>17299.35109</v>
      </c>
      <c r="M99" s="7">
        <f>if(M$6&lt;=$B99,vlookup(EDATE($D99,M$6),'Курсы'!$H$2:$L$1980,if($G99="USD",2,if($G99="EUR",3,if($G99="YEN",4,5))))*$H99*$C99,0)</f>
        <v>17299.35109</v>
      </c>
      <c r="N99" s="7">
        <f>if(N$6&lt;=$B99,vlookup(EDATE($D99,N$6),'Курсы'!$H$2:$L$1980,if($G99="USD",2,if($G99="EUR",3,if($G99="YEN",4,5))))*$H99*$C99,0)</f>
        <v>17299.35109</v>
      </c>
      <c r="O99" s="7">
        <f>if(O$6&lt;=$B99,vlookup(EDATE($D99,O$6),'Курсы'!$H$2:$L$1980,if($G99="USD",2,if($G99="EUR",3,if($G99="YEN",4,5))))*$H99*$C99,0)</f>
        <v>17299.35109</v>
      </c>
      <c r="P99" s="7">
        <f>if(P$6&lt;=$B99,vlookup(EDATE($D99,P$6),'Курсы'!$H$2:$L$1980,if($G99="USD",2,if($G99="EUR",3,if($G99="YEN",4,5))))*$H99*$C99,0)</f>
        <v>17299.35109</v>
      </c>
      <c r="Q99" s="7">
        <f>if(Q$6&lt;=$B99,vlookup(EDATE($D99,Q$6),'Курсы'!$H$2:$L$1980,if($G99="USD",2,if($G99="EUR",3,if($G99="YEN",4,5))))*$H99*$C99,0)</f>
        <v>17299.35109</v>
      </c>
      <c r="R99" s="7">
        <f>if(R$6&lt;=$B99,vlookup(EDATE($D99,R$6),'Курсы'!$H$2:$L$1980,if($G99="USD",2,if($G99="EUR",3,if($G99="YEN",4,5))))*$H99*$C99,0)</f>
        <v>17299.35109</v>
      </c>
      <c r="S99" s="7">
        <f>if(S$6&lt;=$B99,vlookup(EDATE($D99,S$6),'Курсы'!$H$2:$L$1980,if($G99="USD",2,if($G99="EUR",3,if($G99="YEN",4,5))))*$H99*$C99,0)</f>
        <v>17299.35109</v>
      </c>
      <c r="T99" s="7">
        <f>if(T$6&lt;=$B99,vlookup(EDATE($D99,T$6),'Курсы'!$H$2:$L$1980,if($G99="USD",2,if($G99="EUR",3,if($G99="YEN",4,5))))*$H99*$C99,0)</f>
        <v>17299.35109</v>
      </c>
      <c r="U99" s="7">
        <f>if(U$6&lt;=$B99,vlookup(EDATE($D99,U$6),'Курсы'!$H$2:$L$1980,if($G99="USD",2,if($G99="EUR",3,if($G99="YEN",4,5))))*$H99*$C99,0)</f>
        <v>17299.35109</v>
      </c>
      <c r="V99" s="7">
        <f>if(V$6&lt;=$B99,vlookup(EDATE($D99,V$6),'Курсы'!$H$2:$L$1980,if($G99="USD",2,if($G99="EUR",3,if($G99="YEN",4,5))))*$H99*$C99,0)</f>
        <v>17299.35109</v>
      </c>
      <c r="W99" s="7">
        <f>if(W$6&lt;=$B99,vlookup(EDATE($D99,W$6),'Курсы'!$H$2:$L$1980,if($G99="USD",2,if($G99="EUR",3,if($G99="YEN",4,5))))*$H99*$C99,0)</f>
        <v>17299.35109</v>
      </c>
      <c r="X99" s="7">
        <f>if(X$6&lt;=$B99,vlookup(EDATE($D99,X$6),'Курсы'!$H$2:$L$1980,if($G99="USD",2,if($G99="EUR",3,if($G99="YEN",4,5))))*$H99*$C99,0)</f>
        <v>17299.35109</v>
      </c>
      <c r="Y99" s="7">
        <f>if(Y$6&lt;=$B99,vlookup(EDATE($D99,Y$6),'Курсы'!$H$2:$L$1980,if($G99="USD",2,if($G99="EUR",3,if($G99="YEN",4,5))))*$H99*$C99,0)</f>
        <v>17299.35109</v>
      </c>
      <c r="Z99" s="7">
        <f>if(Z$6&lt;=$B99,vlookup(EDATE($D99,Z$6),'Курсы'!$H$2:$L$1980,if($G99="USD",2,if($G99="EUR",3,if($G99="YEN",4,5))))*$H99*$C99,0)</f>
        <v>17299.35109</v>
      </c>
      <c r="AA99" s="7">
        <f>if(AA$6&lt;=$B99,vlookup(EDATE($D99,AA$6),'Курсы'!$H$2:$L$1980,if($G99="USD",2,if($G99="EUR",3,if($G99="YEN",4,5))))*$H99*$C99,0)</f>
        <v>17299.35109</v>
      </c>
      <c r="AB99" s="7">
        <f>if(AB$6&lt;=$B99,vlookup(EDATE($D99,AB$6),'Курсы'!$H$2:$L$1980,if($G99="USD",2,if($G99="EUR",3,if($G99="YEN",4,5))))*$H99*$C99,0)</f>
        <v>17299.35109</v>
      </c>
      <c r="AC99" s="7">
        <f>if(AC$6&lt;=$B99,vlookup(EDATE($D99,AC$6),'Курсы'!$H$2:$L$1980,if($G99="USD",2,if($G99="EUR",3,if($G99="YEN",4,5))))*$H99*$C99,0)</f>
        <v>17299.35109</v>
      </c>
      <c r="AD99" s="7">
        <f>if(AD$6&lt;=$B99,vlookup(EDATE($D99,AD$6),'Курсы'!$H$2:$L$1980,if($G99="USD",2,if($G99="EUR",3,if($G99="YEN",4,5))))*$H99*$C99,0)</f>
        <v>17299.35109</v>
      </c>
      <c r="AE99" s="7">
        <f>if(AE$6&lt;=$B99,vlookup(EDATE($D99,AE$6),'Курсы'!$H$2:$L$1980,if($G99="USD",2,if($G99="EUR",3,if($G99="YEN",4,5))))*$H99*$C99,0)</f>
        <v>17299.35109</v>
      </c>
      <c r="AF99" s="7">
        <f>if(AF$6&lt;=$B99,vlookup(EDATE($D99,AF$6),'Курсы'!$H$2:$L$1980,if($G99="USD",2,if($G99="EUR",3,if($G99="YEN",4,5))))*$H99*$C99,0)</f>
        <v>17299.35109</v>
      </c>
      <c r="AG99" s="7">
        <f>if(AG$6&lt;=$B99,vlookup(EDATE($D99,AG$6),'Курсы'!$H$2:$L$1980,if($G99="USD",2,if($G99="EUR",3,if($G99="YEN",4,5))))*$H99*$C99,0)</f>
        <v>17299.35109</v>
      </c>
      <c r="AH99" s="7">
        <f>if(AH$6&lt;=$B99,vlookup(EDATE($D99,AH$6),'Курсы'!$H$2:$L$1980,if($G99="USD",2,if($G99="EUR",3,if($G99="YEN",4,5))))*$H99*$C99,0)</f>
        <v>17299.35109</v>
      </c>
      <c r="AI99" s="7">
        <f>if(AI$6&lt;=$B99,vlookup(EDATE($D99,AI$6),'Курсы'!$H$2:$L$1980,if($G99="USD",2,if($G99="EUR",3,if($G99="YEN",4,5))))*$H99*$C99,0)</f>
        <v>17299.35109</v>
      </c>
      <c r="AJ99" s="7">
        <f>if(AJ$6&lt;=$B99,vlookup(EDATE($D99,AJ$6),'Курсы'!$H$2:$L$1980,if($G99="USD",2,if($G99="EUR",3,if($G99="YEN",4,5))))*$H99*$C99,0)</f>
        <v>17299.35109</v>
      </c>
      <c r="AK99" s="7">
        <f>if(AK$6&lt;=$B99,vlookup(EDATE($D99,AK$6),'Курсы'!$H$2:$L$1980,if($G99="USD",2,if($G99="EUR",3,if($G99="YEN",4,5))))*$H99*$C99,0)</f>
        <v>17299.35109</v>
      </c>
      <c r="AL99" s="7">
        <f>if(AL$6&lt;=$B99,vlookup(EDATE($D99,AL$6),'Курсы'!$H$2:$L$1980,if($G99="USD",2,if($G99="EUR",3,if($G99="YEN",4,5))))*$H99*$C99,0)</f>
        <v>17299.35109</v>
      </c>
      <c r="AM99" s="7">
        <f>if(AM$6&lt;=$B99,vlookup(EDATE($D99,AM$6),'Курсы'!$H$2:$L$1980,if($G99="USD",2,if($G99="EUR",3,if($G99="YEN",4,5))))*$H99*$C99,0)</f>
        <v>17299.35109</v>
      </c>
      <c r="AN99" s="7">
        <f>if(AN$6&lt;=$B99,vlookup(EDATE($D99,AN$6),'Курсы'!$H$2:$L$1980,if($G99="USD",2,if($G99="EUR",3,if($G99="YEN",4,5))))*$H99*$C99,0)</f>
        <v>17299.35109</v>
      </c>
      <c r="AO99" s="7">
        <f>if(AO$6&lt;=$B99,vlookup(EDATE($D99,AO$6),'Курсы'!$H$2:$L$1980,if($G99="USD",2,if($G99="EUR",3,if($G99="YEN",4,5))))*$H99*$C99,0)</f>
        <v>17299.35109</v>
      </c>
      <c r="AP99" s="7">
        <f>if(AP$6&lt;=$B99,vlookup(EDATE($D99,AP$6),'Курсы'!$H$2:$L$1980,if($G99="USD",2,if($G99="EUR",3,if($G99="YEN",4,5))))*$H99*$C99,0)</f>
        <v>17299.35109</v>
      </c>
      <c r="AQ99" s="7">
        <f>if(AQ$6&lt;=$B99,vlookup(EDATE($D99,AQ$6),'Курсы'!$H$2:$L$1980,if($G99="USD",2,if($G99="EUR",3,if($G99="YEN",4,5))))*$H99*$C99,0)</f>
        <v>0</v>
      </c>
      <c r="AR99" s="19">
        <f>if(AR$6&lt;=$B99,vlookup(EDATE($D99,AR$6),'Курсы'!$H$2:$L$1980,if($G99="USD",2,if($G99="EUR",3,if($G99="YEN",4,5))))*$H99*$C99,0)</f>
        <v>0</v>
      </c>
      <c r="AS99" s="7">
        <f t="shared" si="2"/>
        <v>588177.937</v>
      </c>
    </row>
    <row r="100" ht="15.75" customHeight="1">
      <c r="A100" s="15">
        <v>106.0</v>
      </c>
      <c r="B100" s="16">
        <v>25.0</v>
      </c>
      <c r="C100" s="16">
        <v>0.0141583559946459</v>
      </c>
      <c r="D100" s="17">
        <v>43714.0</v>
      </c>
      <c r="E100" s="17">
        <f t="shared" si="1"/>
        <v>44475</v>
      </c>
      <c r="F100" s="16" t="s">
        <v>19</v>
      </c>
      <c r="G100" s="16" t="s">
        <v>7</v>
      </c>
      <c r="H100" s="18">
        <v>1000000.0</v>
      </c>
      <c r="I100" s="7">
        <f>if(I$6&lt;=$B100,vlookup(EDATE($D100,I$6),'Курсы'!$H$2:$L$1980,if($G100="USD",2,if($G100="EUR",3,if($G100="YEN",4,5))))*$H100*$C100,0)</f>
        <v>14158.35599</v>
      </c>
      <c r="J100" s="7">
        <f>if(J$6&lt;=$B100,vlookup(EDATE($D100,J$6),'Курсы'!$H$2:$L$1980,if($G100="USD",2,if($G100="EUR",3,if($G100="YEN",4,5))))*$H100*$C100,0)</f>
        <v>14158.35599</v>
      </c>
      <c r="K100" s="7">
        <f>if(K$6&lt;=$B100,vlookup(EDATE($D100,K$6),'Курсы'!$H$2:$L$1980,if($G100="USD",2,if($G100="EUR",3,if($G100="YEN",4,5))))*$H100*$C100,0)</f>
        <v>14158.35599</v>
      </c>
      <c r="L100" s="7">
        <f>if(L$6&lt;=$B100,vlookup(EDATE($D100,L$6),'Курсы'!$H$2:$L$1980,if($G100="USD",2,if($G100="EUR",3,if($G100="YEN",4,5))))*$H100*$C100,0)</f>
        <v>14158.35599</v>
      </c>
      <c r="M100" s="7">
        <f>if(M$6&lt;=$B100,vlookup(EDATE($D100,M$6),'Курсы'!$H$2:$L$1980,if($G100="USD",2,if($G100="EUR",3,if($G100="YEN",4,5))))*$H100*$C100,0)</f>
        <v>14158.35599</v>
      </c>
      <c r="N100" s="7">
        <f>if(N$6&lt;=$B100,vlookup(EDATE($D100,N$6),'Курсы'!$H$2:$L$1980,if($G100="USD",2,if($G100="EUR",3,if($G100="YEN",4,5))))*$H100*$C100,0)</f>
        <v>14158.35599</v>
      </c>
      <c r="O100" s="7">
        <f>if(O$6&lt;=$B100,vlookup(EDATE($D100,O$6),'Курсы'!$H$2:$L$1980,if($G100="USD",2,if($G100="EUR",3,if($G100="YEN",4,5))))*$H100*$C100,0)</f>
        <v>14158.35599</v>
      </c>
      <c r="P100" s="7">
        <f>if(P$6&lt;=$B100,vlookup(EDATE($D100,P$6),'Курсы'!$H$2:$L$1980,if($G100="USD",2,if($G100="EUR",3,if($G100="YEN",4,5))))*$H100*$C100,0)</f>
        <v>14158.35599</v>
      </c>
      <c r="Q100" s="7">
        <f>if(Q$6&lt;=$B100,vlookup(EDATE($D100,Q$6),'Курсы'!$H$2:$L$1980,if($G100="USD",2,if($G100="EUR",3,if($G100="YEN",4,5))))*$H100*$C100,0)</f>
        <v>14158.35599</v>
      </c>
      <c r="R100" s="7">
        <f>if(R$6&lt;=$B100,vlookup(EDATE($D100,R$6),'Курсы'!$H$2:$L$1980,if($G100="USD",2,if($G100="EUR",3,if($G100="YEN",4,5))))*$H100*$C100,0)</f>
        <v>14158.35599</v>
      </c>
      <c r="S100" s="7">
        <f>if(S$6&lt;=$B100,vlookup(EDATE($D100,S$6),'Курсы'!$H$2:$L$1980,if($G100="USD",2,if($G100="EUR",3,if($G100="YEN",4,5))))*$H100*$C100,0)</f>
        <v>14158.35599</v>
      </c>
      <c r="T100" s="7">
        <f>if(T$6&lt;=$B100,vlookup(EDATE($D100,T$6),'Курсы'!$H$2:$L$1980,if($G100="USD",2,if($G100="EUR",3,if($G100="YEN",4,5))))*$H100*$C100,0)</f>
        <v>14158.35599</v>
      </c>
      <c r="U100" s="7">
        <f>if(U$6&lt;=$B100,vlookup(EDATE($D100,U$6),'Курсы'!$H$2:$L$1980,if($G100="USD",2,if($G100="EUR",3,if($G100="YEN",4,5))))*$H100*$C100,0)</f>
        <v>14158.35599</v>
      </c>
      <c r="V100" s="7">
        <f>if(V$6&lt;=$B100,vlookup(EDATE($D100,V$6),'Курсы'!$H$2:$L$1980,if($G100="USD",2,if($G100="EUR",3,if($G100="YEN",4,5))))*$H100*$C100,0)</f>
        <v>14158.35599</v>
      </c>
      <c r="W100" s="7">
        <f>if(W$6&lt;=$B100,vlookup(EDATE($D100,W$6),'Курсы'!$H$2:$L$1980,if($G100="USD",2,if($G100="EUR",3,if($G100="YEN",4,5))))*$H100*$C100,0)</f>
        <v>14158.35599</v>
      </c>
      <c r="X100" s="7">
        <f>if(X$6&lt;=$B100,vlookup(EDATE($D100,X$6),'Курсы'!$H$2:$L$1980,if($G100="USD",2,if($G100="EUR",3,if($G100="YEN",4,5))))*$H100*$C100,0)</f>
        <v>14158.35599</v>
      </c>
      <c r="Y100" s="7">
        <f>if(Y$6&lt;=$B100,vlookup(EDATE($D100,Y$6),'Курсы'!$H$2:$L$1980,if($G100="USD",2,if($G100="EUR",3,if($G100="YEN",4,5))))*$H100*$C100,0)</f>
        <v>14158.35599</v>
      </c>
      <c r="Z100" s="7">
        <f>if(Z$6&lt;=$B100,vlookup(EDATE($D100,Z$6),'Курсы'!$H$2:$L$1980,if($G100="USD",2,if($G100="EUR",3,if($G100="YEN",4,5))))*$H100*$C100,0)</f>
        <v>14158.35599</v>
      </c>
      <c r="AA100" s="7">
        <f>if(AA$6&lt;=$B100,vlookup(EDATE($D100,AA$6),'Курсы'!$H$2:$L$1980,if($G100="USD",2,if($G100="EUR",3,if($G100="YEN",4,5))))*$H100*$C100,0)</f>
        <v>14158.35599</v>
      </c>
      <c r="AB100" s="7">
        <f>if(AB$6&lt;=$B100,vlookup(EDATE($D100,AB$6),'Курсы'!$H$2:$L$1980,if($G100="USD",2,if($G100="EUR",3,if($G100="YEN",4,5))))*$H100*$C100,0)</f>
        <v>14158.35599</v>
      </c>
      <c r="AC100" s="7">
        <f>if(AC$6&lt;=$B100,vlookup(EDATE($D100,AC$6),'Курсы'!$H$2:$L$1980,if($G100="USD",2,if($G100="EUR",3,if($G100="YEN",4,5))))*$H100*$C100,0)</f>
        <v>14158.35599</v>
      </c>
      <c r="AD100" s="7">
        <f>if(AD$6&lt;=$B100,vlookup(EDATE($D100,AD$6),'Курсы'!$H$2:$L$1980,if($G100="USD",2,if($G100="EUR",3,if($G100="YEN",4,5))))*$H100*$C100,0)</f>
        <v>14158.35599</v>
      </c>
      <c r="AE100" s="7">
        <f>if(AE$6&lt;=$B100,vlookup(EDATE($D100,AE$6),'Курсы'!$H$2:$L$1980,if($G100="USD",2,if($G100="EUR",3,if($G100="YEN",4,5))))*$H100*$C100,0)</f>
        <v>14158.35599</v>
      </c>
      <c r="AF100" s="7">
        <f>if(AF$6&lt;=$B100,vlookup(EDATE($D100,AF$6),'Курсы'!$H$2:$L$1980,if($G100="USD",2,if($G100="EUR",3,if($G100="YEN",4,5))))*$H100*$C100,0)</f>
        <v>14158.35599</v>
      </c>
      <c r="AG100" s="7">
        <f>if(AG$6&lt;=$B100,vlookup(EDATE($D100,AG$6),'Курсы'!$H$2:$L$1980,if($G100="USD",2,if($G100="EUR",3,if($G100="YEN",4,5))))*$H100*$C100,0)</f>
        <v>14158.35599</v>
      </c>
      <c r="AH100" s="7">
        <f>if(AH$6&lt;=$B100,vlookup(EDATE($D100,AH$6),'Курсы'!$H$2:$L$1980,if($G100="USD",2,if($G100="EUR",3,if($G100="YEN",4,5))))*$H100*$C100,0)</f>
        <v>0</v>
      </c>
      <c r="AI100" s="7">
        <f>if(AI$6&lt;=$B100,vlookup(EDATE($D100,AI$6),'Курсы'!$H$2:$L$1980,if($G100="USD",2,if($G100="EUR",3,if($G100="YEN",4,5))))*$H100*$C100,0)</f>
        <v>0</v>
      </c>
      <c r="AJ100" s="7">
        <f>if(AJ$6&lt;=$B100,vlookup(EDATE($D100,AJ$6),'Курсы'!$H$2:$L$1980,if($G100="USD",2,if($G100="EUR",3,if($G100="YEN",4,5))))*$H100*$C100,0)</f>
        <v>0</v>
      </c>
      <c r="AK100" s="7">
        <f>if(AK$6&lt;=$B100,vlookup(EDATE($D100,AK$6),'Курсы'!$H$2:$L$1980,if($G100="USD",2,if($G100="EUR",3,if($G100="YEN",4,5))))*$H100*$C100,0)</f>
        <v>0</v>
      </c>
      <c r="AL100" s="7">
        <f>if(AL$6&lt;=$B100,vlookup(EDATE($D100,AL$6),'Курсы'!$H$2:$L$1980,if($G100="USD",2,if($G100="EUR",3,if($G100="YEN",4,5))))*$H100*$C100,0)</f>
        <v>0</v>
      </c>
      <c r="AM100" s="7">
        <f>if(AM$6&lt;=$B100,vlookup(EDATE($D100,AM$6),'Курсы'!$H$2:$L$1980,if($G100="USD",2,if($G100="EUR",3,if($G100="YEN",4,5))))*$H100*$C100,0)</f>
        <v>0</v>
      </c>
      <c r="AN100" s="7">
        <f>if(AN$6&lt;=$B100,vlookup(EDATE($D100,AN$6),'Курсы'!$H$2:$L$1980,if($G100="USD",2,if($G100="EUR",3,if($G100="YEN",4,5))))*$H100*$C100,0)</f>
        <v>0</v>
      </c>
      <c r="AO100" s="7">
        <f>if(AO$6&lt;=$B100,vlookup(EDATE($D100,AO$6),'Курсы'!$H$2:$L$1980,if($G100="USD",2,if($G100="EUR",3,if($G100="YEN",4,5))))*$H100*$C100,0)</f>
        <v>0</v>
      </c>
      <c r="AP100" s="7">
        <f>if(AP$6&lt;=$B100,vlookup(EDATE($D100,AP$6),'Курсы'!$H$2:$L$1980,if($G100="USD",2,if($G100="EUR",3,if($G100="YEN",4,5))))*$H100*$C100,0)</f>
        <v>0</v>
      </c>
      <c r="AQ100" s="7">
        <f>if(AQ$6&lt;=$B100,vlookup(EDATE($D100,AQ$6),'Курсы'!$H$2:$L$1980,if($G100="USD",2,if($G100="EUR",3,if($G100="YEN",4,5))))*$H100*$C100,0)</f>
        <v>0</v>
      </c>
      <c r="AR100" s="19">
        <f>if(AR$6&lt;=$B100,vlookup(EDATE($D100,AR$6),'Курсы'!$H$2:$L$1980,if($G100="USD",2,if($G100="EUR",3,if($G100="YEN",4,5))))*$H100*$C100,0)</f>
        <v>0</v>
      </c>
      <c r="AS100" s="7">
        <f t="shared" si="2"/>
        <v>353958.8999</v>
      </c>
    </row>
    <row r="101" ht="15.75" customHeight="1">
      <c r="A101" s="15">
        <v>3.0</v>
      </c>
      <c r="B101" s="16">
        <v>32.0</v>
      </c>
      <c r="C101" s="16">
        <v>0.0275783665703127</v>
      </c>
      <c r="D101" s="17">
        <v>43716.0</v>
      </c>
      <c r="E101" s="17">
        <f t="shared" si="1"/>
        <v>44689</v>
      </c>
      <c r="F101" s="16" t="s">
        <v>22</v>
      </c>
      <c r="G101" s="16" t="s">
        <v>7</v>
      </c>
      <c r="H101" s="18">
        <v>1750000.0</v>
      </c>
      <c r="I101" s="7">
        <f>if(I$6&lt;=$B101,vlookup(EDATE($D101,I$6),'Курсы'!$H$2:$L$1980,if($G101="USD",2,if($G101="EUR",3,if($G101="YEN",4,5))))*$H101*$C101,0)</f>
        <v>48262.1415</v>
      </c>
      <c r="J101" s="7">
        <f>if(J$6&lt;=$B101,vlookup(EDATE($D101,J$6),'Курсы'!$H$2:$L$1980,if($G101="USD",2,if($G101="EUR",3,if($G101="YEN",4,5))))*$H101*$C101,0)</f>
        <v>48262.1415</v>
      </c>
      <c r="K101" s="7">
        <f>if(K$6&lt;=$B101,vlookup(EDATE($D101,K$6),'Курсы'!$H$2:$L$1980,if($G101="USD",2,if($G101="EUR",3,if($G101="YEN",4,5))))*$H101*$C101,0)</f>
        <v>48262.1415</v>
      </c>
      <c r="L101" s="7">
        <f>if(L$6&lt;=$B101,vlookup(EDATE($D101,L$6),'Курсы'!$H$2:$L$1980,if($G101="USD",2,if($G101="EUR",3,if($G101="YEN",4,5))))*$H101*$C101,0)</f>
        <v>48262.1415</v>
      </c>
      <c r="M101" s="7">
        <f>if(M$6&lt;=$B101,vlookup(EDATE($D101,M$6),'Курсы'!$H$2:$L$1980,if($G101="USD",2,if($G101="EUR",3,if($G101="YEN",4,5))))*$H101*$C101,0)</f>
        <v>48262.1415</v>
      </c>
      <c r="N101" s="7">
        <f>if(N$6&lt;=$B101,vlookup(EDATE($D101,N$6),'Курсы'!$H$2:$L$1980,if($G101="USD",2,if($G101="EUR",3,if($G101="YEN",4,5))))*$H101*$C101,0)</f>
        <v>48262.1415</v>
      </c>
      <c r="O101" s="7">
        <f>if(O$6&lt;=$B101,vlookup(EDATE($D101,O$6),'Курсы'!$H$2:$L$1980,if($G101="USD",2,if($G101="EUR",3,if($G101="YEN",4,5))))*$H101*$C101,0)</f>
        <v>48262.1415</v>
      </c>
      <c r="P101" s="7">
        <f>if(P$6&lt;=$B101,vlookup(EDATE($D101,P$6),'Курсы'!$H$2:$L$1980,if($G101="USD",2,if($G101="EUR",3,if($G101="YEN",4,5))))*$H101*$C101,0)</f>
        <v>48262.1415</v>
      </c>
      <c r="Q101" s="7">
        <f>if(Q$6&lt;=$B101,vlookup(EDATE($D101,Q$6),'Курсы'!$H$2:$L$1980,if($G101="USD",2,if($G101="EUR",3,if($G101="YEN",4,5))))*$H101*$C101,0)</f>
        <v>48262.1415</v>
      </c>
      <c r="R101" s="7">
        <f>if(R$6&lt;=$B101,vlookup(EDATE($D101,R$6),'Курсы'!$H$2:$L$1980,if($G101="USD",2,if($G101="EUR",3,if($G101="YEN",4,5))))*$H101*$C101,0)</f>
        <v>48262.1415</v>
      </c>
      <c r="S101" s="7">
        <f>if(S$6&lt;=$B101,vlookup(EDATE($D101,S$6),'Курсы'!$H$2:$L$1980,if($G101="USD",2,if($G101="EUR",3,if($G101="YEN",4,5))))*$H101*$C101,0)</f>
        <v>48262.1415</v>
      </c>
      <c r="T101" s="7">
        <f>if(T$6&lt;=$B101,vlookup(EDATE($D101,T$6),'Курсы'!$H$2:$L$1980,if($G101="USD",2,if($G101="EUR",3,if($G101="YEN",4,5))))*$H101*$C101,0)</f>
        <v>48262.1415</v>
      </c>
      <c r="U101" s="7">
        <f>if(U$6&lt;=$B101,vlookup(EDATE($D101,U$6),'Курсы'!$H$2:$L$1980,if($G101="USD",2,if($G101="EUR",3,if($G101="YEN",4,5))))*$H101*$C101,0)</f>
        <v>48262.1415</v>
      </c>
      <c r="V101" s="7">
        <f>if(V$6&lt;=$B101,vlookup(EDATE($D101,V$6),'Курсы'!$H$2:$L$1980,if($G101="USD",2,if($G101="EUR",3,if($G101="YEN",4,5))))*$H101*$C101,0)</f>
        <v>48262.1415</v>
      </c>
      <c r="W101" s="7">
        <f>if(W$6&lt;=$B101,vlookup(EDATE($D101,W$6),'Курсы'!$H$2:$L$1980,if($G101="USD",2,if($G101="EUR",3,if($G101="YEN",4,5))))*$H101*$C101,0)</f>
        <v>48262.1415</v>
      </c>
      <c r="X101" s="7">
        <f>if(X$6&lt;=$B101,vlookup(EDATE($D101,X$6),'Курсы'!$H$2:$L$1980,if($G101="USD",2,if($G101="EUR",3,if($G101="YEN",4,5))))*$H101*$C101,0)</f>
        <v>48262.1415</v>
      </c>
      <c r="Y101" s="7">
        <f>if(Y$6&lt;=$B101,vlookup(EDATE($D101,Y$6),'Курсы'!$H$2:$L$1980,if($G101="USD",2,if($G101="EUR",3,if($G101="YEN",4,5))))*$H101*$C101,0)</f>
        <v>48262.1415</v>
      </c>
      <c r="Z101" s="7">
        <f>if(Z$6&lt;=$B101,vlookup(EDATE($D101,Z$6),'Курсы'!$H$2:$L$1980,if($G101="USD",2,if($G101="EUR",3,if($G101="YEN",4,5))))*$H101*$C101,0)</f>
        <v>48262.1415</v>
      </c>
      <c r="AA101" s="7">
        <f>if(AA$6&lt;=$B101,vlookup(EDATE($D101,AA$6),'Курсы'!$H$2:$L$1980,if($G101="USD",2,if($G101="EUR",3,if($G101="YEN",4,5))))*$H101*$C101,0)</f>
        <v>48262.1415</v>
      </c>
      <c r="AB101" s="7">
        <f>if(AB$6&lt;=$B101,vlookup(EDATE($D101,AB$6),'Курсы'!$H$2:$L$1980,if($G101="USD",2,if($G101="EUR",3,if($G101="YEN",4,5))))*$H101*$C101,0)</f>
        <v>48262.1415</v>
      </c>
      <c r="AC101" s="7">
        <f>if(AC$6&lt;=$B101,vlookup(EDATE($D101,AC$6),'Курсы'!$H$2:$L$1980,if($G101="USD",2,if($G101="EUR",3,if($G101="YEN",4,5))))*$H101*$C101,0)</f>
        <v>48262.1415</v>
      </c>
      <c r="AD101" s="7">
        <f>if(AD$6&lt;=$B101,vlookup(EDATE($D101,AD$6),'Курсы'!$H$2:$L$1980,if($G101="USD",2,if($G101="EUR",3,if($G101="YEN",4,5))))*$H101*$C101,0)</f>
        <v>48262.1415</v>
      </c>
      <c r="AE101" s="7">
        <f>if(AE$6&lt;=$B101,vlookup(EDATE($D101,AE$6),'Курсы'!$H$2:$L$1980,if($G101="USD",2,if($G101="EUR",3,if($G101="YEN",4,5))))*$H101*$C101,0)</f>
        <v>48262.1415</v>
      </c>
      <c r="AF101" s="7">
        <f>if(AF$6&lt;=$B101,vlookup(EDATE($D101,AF$6),'Курсы'!$H$2:$L$1980,if($G101="USD",2,if($G101="EUR",3,if($G101="YEN",4,5))))*$H101*$C101,0)</f>
        <v>48262.1415</v>
      </c>
      <c r="AG101" s="7">
        <f>if(AG$6&lt;=$B101,vlookup(EDATE($D101,AG$6),'Курсы'!$H$2:$L$1980,if($G101="USD",2,if($G101="EUR",3,if($G101="YEN",4,5))))*$H101*$C101,0)</f>
        <v>48262.1415</v>
      </c>
      <c r="AH101" s="7">
        <f>if(AH$6&lt;=$B101,vlookup(EDATE($D101,AH$6),'Курсы'!$H$2:$L$1980,if($G101="USD",2,if($G101="EUR",3,if($G101="YEN",4,5))))*$H101*$C101,0)</f>
        <v>48262.1415</v>
      </c>
      <c r="AI101" s="7">
        <f>if(AI$6&lt;=$B101,vlookup(EDATE($D101,AI$6),'Курсы'!$H$2:$L$1980,if($G101="USD",2,if($G101="EUR",3,if($G101="YEN",4,5))))*$H101*$C101,0)</f>
        <v>48262.1415</v>
      </c>
      <c r="AJ101" s="7">
        <f>if(AJ$6&lt;=$B101,vlookup(EDATE($D101,AJ$6),'Курсы'!$H$2:$L$1980,if($G101="USD",2,if($G101="EUR",3,if($G101="YEN",4,5))))*$H101*$C101,0)</f>
        <v>48262.1415</v>
      </c>
      <c r="AK101" s="7">
        <f>if(AK$6&lt;=$B101,vlookup(EDATE($D101,AK$6),'Курсы'!$H$2:$L$1980,if($G101="USD",2,if($G101="EUR",3,if($G101="YEN",4,5))))*$H101*$C101,0)</f>
        <v>48262.1415</v>
      </c>
      <c r="AL101" s="7">
        <f>if(AL$6&lt;=$B101,vlookup(EDATE($D101,AL$6),'Курсы'!$H$2:$L$1980,if($G101="USD",2,if($G101="EUR",3,if($G101="YEN",4,5))))*$H101*$C101,0)</f>
        <v>48262.1415</v>
      </c>
      <c r="AM101" s="7">
        <f>if(AM$6&lt;=$B101,vlookup(EDATE($D101,AM$6),'Курсы'!$H$2:$L$1980,if($G101="USD",2,if($G101="EUR",3,if($G101="YEN",4,5))))*$H101*$C101,0)</f>
        <v>48262.1415</v>
      </c>
      <c r="AN101" s="7">
        <f>if(AN$6&lt;=$B101,vlookup(EDATE($D101,AN$6),'Курсы'!$H$2:$L$1980,if($G101="USD",2,if($G101="EUR",3,if($G101="YEN",4,5))))*$H101*$C101,0)</f>
        <v>48262.1415</v>
      </c>
      <c r="AO101" s="7">
        <f>if(AO$6&lt;=$B101,vlookup(EDATE($D101,AO$6),'Курсы'!$H$2:$L$1980,if($G101="USD",2,if($G101="EUR",3,if($G101="YEN",4,5))))*$H101*$C101,0)</f>
        <v>0</v>
      </c>
      <c r="AP101" s="7">
        <f>if(AP$6&lt;=$B101,vlookup(EDATE($D101,AP$6),'Курсы'!$H$2:$L$1980,if($G101="USD",2,if($G101="EUR",3,if($G101="YEN",4,5))))*$H101*$C101,0)</f>
        <v>0</v>
      </c>
      <c r="AQ101" s="7">
        <f>if(AQ$6&lt;=$B101,vlookup(EDATE($D101,AQ$6),'Курсы'!$H$2:$L$1980,if($G101="USD",2,if($G101="EUR",3,if($G101="YEN",4,5))))*$H101*$C101,0)</f>
        <v>0</v>
      </c>
      <c r="AR101" s="19">
        <f>if(AR$6&lt;=$B101,vlookup(EDATE($D101,AR$6),'Курсы'!$H$2:$L$1980,if($G101="USD",2,if($G101="EUR",3,if($G101="YEN",4,5))))*$H101*$C101,0)</f>
        <v>0</v>
      </c>
      <c r="AS101" s="7">
        <f t="shared" si="2"/>
        <v>1544388.528</v>
      </c>
    </row>
    <row r="102" ht="15.75" customHeight="1">
      <c r="A102" s="15">
        <v>302.0</v>
      </c>
      <c r="B102" s="16">
        <v>24.0</v>
      </c>
      <c r="C102" s="16">
        <v>0.0386572737285649</v>
      </c>
      <c r="D102" s="17">
        <v>43718.0</v>
      </c>
      <c r="E102" s="17">
        <f t="shared" si="1"/>
        <v>44449</v>
      </c>
      <c r="F102" s="16" t="s">
        <v>21</v>
      </c>
      <c r="G102" s="16" t="s">
        <v>5</v>
      </c>
      <c r="H102" s="18">
        <v>100000.0</v>
      </c>
      <c r="I102" s="7">
        <f>if(I$6&lt;=$B102,vlookup(EDATE($D102,I$6),'Курсы'!$H$2:$L$1980,if($G102="USD",2,if($G102="EUR",3,if($G102="YEN",4,5))))*$H102*$C102,0)</f>
        <v>276210.4731</v>
      </c>
      <c r="J102" s="7">
        <f>if(J$6&lt;=$B102,vlookup(EDATE($D102,J$6),'Курсы'!$H$2:$L$1980,if($G102="USD",2,if($G102="EUR",3,if($G102="YEN",4,5))))*$H102*$C102,0)</f>
        <v>272228.7739</v>
      </c>
      <c r="K102" s="7">
        <f>if(K$6&lt;=$B102,vlookup(EDATE($D102,K$6),'Курсы'!$H$2:$L$1980,if($G102="USD",2,if($G102="EUR",3,if($G102="YEN",4,5))))*$H102*$C102,0)</f>
        <v>272551.9487</v>
      </c>
      <c r="L102" s="7">
        <f>if(L$6&lt;=$B102,vlookup(EDATE($D102,L$6),'Курсы'!$H$2:$L$1980,if($G102="USD",2,if($G102="EUR",3,if($G102="YEN",4,5))))*$H102*$C102,0)</f>
        <v>263084.0092</v>
      </c>
      <c r="M102" s="7">
        <f>if(M$6&lt;=$B102,vlookup(EDATE($D102,M$6),'Курсы'!$H$2:$L$1980,if($G102="USD",2,if($G102="EUR",3,if($G102="YEN",4,5))))*$H102*$C102,0)</f>
        <v>269165.9581</v>
      </c>
      <c r="N102" s="7">
        <f>if(N$6&lt;=$B102,vlookup(EDATE($D102,N$6),'Курсы'!$H$2:$L$1980,if($G102="USD",2,if($G102="EUR",3,if($G102="YEN",4,5))))*$H102*$C102,0)</f>
        <v>293186.0417</v>
      </c>
      <c r="O102" s="7">
        <f>if(O$6&lt;=$B102,vlookup(EDATE($D102,O$6),'Курсы'!$H$2:$L$1980,if($G102="USD",2,if($G102="EUR",3,if($G102="YEN",4,5))))*$H102*$C102,0)</f>
        <v>313464.8744</v>
      </c>
      <c r="P102" s="7">
        <f>if(P$6&lt;=$B102,vlookup(EDATE($D102,P$6),'Курсы'!$H$2:$L$1980,if($G102="USD",2,if($G102="EUR",3,if($G102="YEN",4,5))))*$H102*$C102,0)</f>
        <v>309273.2662</v>
      </c>
      <c r="Q102" s="7">
        <f>if(Q$6&lt;=$B102,vlookup(EDATE($D102,Q$6),'Курсы'!$H$2:$L$1980,if($G102="USD",2,if($G102="EUR",3,if($G102="YEN",4,5))))*$H102*$C102,0)</f>
        <v>299006.6674</v>
      </c>
      <c r="R102" s="7">
        <f>if(R$6&lt;=$B102,vlookup(EDATE($D102,R$6),'Курсы'!$H$2:$L$1980,if($G102="USD",2,if($G102="EUR",3,if($G102="YEN",4,5))))*$H102*$C102,0)</f>
        <v>310856.2815</v>
      </c>
      <c r="S102" s="7">
        <f>if(S$6&lt;=$B102,vlookup(EDATE($D102,S$6),'Курсы'!$H$2:$L$1980,if($G102="USD",2,if($G102="EUR",3,if($G102="YEN",4,5))))*$H102*$C102,0)</f>
        <v>336983.9597</v>
      </c>
      <c r="T102" s="7">
        <f>if(T$6&lt;=$B102,vlookup(EDATE($D102,T$6),'Курсы'!$H$2:$L$1980,if($G102="USD",2,if($G102="EUR",3,if($G102="YEN",4,5))))*$H102*$C102,0)</f>
        <v>346238.8976</v>
      </c>
      <c r="U102" s="7">
        <f>if(U$6&lt;=$B102,vlookup(EDATE($D102,U$6),'Курсы'!$H$2:$L$1980,if($G102="USD",2,if($G102="EUR",3,if($G102="YEN",4,5))))*$H102*$C102,0)</f>
        <v>350684.4841</v>
      </c>
      <c r="V102" s="7">
        <f>if(V$6&lt;=$B102,vlookup(EDATE($D102,V$6),'Курсы'!$H$2:$L$1980,if($G102="USD",2,if($G102="EUR",3,if($G102="YEN",4,5))))*$H102*$C102,0)</f>
        <v>353695.8857</v>
      </c>
      <c r="W102" s="7">
        <f>if(W$6&lt;=$B102,vlookup(EDATE($D102,W$6),'Курсы'!$H$2:$L$1980,if($G102="USD",2,if($G102="EUR",3,if($G102="YEN",4,5))))*$H102*$C102,0)</f>
        <v>343824.7509</v>
      </c>
      <c r="X102" s="7">
        <f>if(X$6&lt;=$B102,vlookup(EDATE($D102,X$6),'Курсы'!$H$2:$L$1980,if($G102="USD",2,if($G102="EUR",3,if($G102="YEN",4,5))))*$H102*$C102,0)</f>
        <v>350981.7585</v>
      </c>
      <c r="Y102" s="7">
        <f>if(Y$6&lt;=$B102,vlookup(EDATE($D102,Y$6),'Курсы'!$H$2:$L$1980,if($G102="USD",2,if($G102="EUR",3,if($G102="YEN",4,5))))*$H102*$C102,0)</f>
        <v>346093.1597</v>
      </c>
      <c r="Z102" s="7">
        <f>if(Z$6&lt;=$B102,vlookup(EDATE($D102,Z$6),'Курсы'!$H$2:$L$1980,if($G102="USD",2,if($G102="EUR",3,if($G102="YEN",4,5))))*$H102*$C102,0)</f>
        <v>340855.0991</v>
      </c>
      <c r="AA102" s="7">
        <f>if(AA$6&lt;=$B102,vlookup(EDATE($D102,AA$6),'Курсы'!$H$2:$L$1980,if($G102="USD",2,if($G102="EUR",3,if($G102="YEN",4,5))))*$H102*$C102,0)</f>
        <v>354799.9374</v>
      </c>
      <c r="AB102" s="7">
        <f>if(AB$6&lt;=$B102,vlookup(EDATE($D102,AB$6),'Курсы'!$H$2:$L$1980,if($G102="USD",2,if($G102="EUR",3,if($G102="YEN",4,5))))*$H102*$C102,0)</f>
        <v>346005.7942</v>
      </c>
      <c r="AC102" s="7">
        <f>if(AC$6&lt;=$B102,vlookup(EDATE($D102,AC$6),'Курсы'!$H$2:$L$1980,if($G102="USD",2,if($G102="EUR",3,if($G102="YEN",4,5))))*$H102*$C102,0)</f>
        <v>339454.9326</v>
      </c>
      <c r="AD102" s="7">
        <f>if(AD$6&lt;=$B102,vlookup(EDATE($D102,AD$6),'Курсы'!$H$2:$L$1980,if($G102="USD",2,if($G102="EUR",3,if($G102="YEN",4,5))))*$H102*$C102,0)</f>
        <v>340724.0509</v>
      </c>
      <c r="AE102" s="7">
        <f>if(AE$6&lt;=$B102,vlookup(EDATE($D102,AE$6),'Курсы'!$H$2:$L$1980,if($G102="USD",2,if($G102="EUR",3,if($G102="YEN",4,5))))*$H102*$C102,0)</f>
        <v>334144.9695</v>
      </c>
      <c r="AF102" s="7">
        <f>if(AF$6&lt;=$B102,vlookup(EDATE($D102,AF$6),'Курсы'!$H$2:$L$1980,if($G102="USD",2,if($G102="EUR",3,if($G102="YEN",4,5))))*$H102*$C102,0)</f>
        <v>330741.9667</v>
      </c>
      <c r="AG102" s="7">
        <f>if(AG$6&lt;=$B102,vlookup(EDATE($D102,AG$6),'Курсы'!$H$2:$L$1980,if($G102="USD",2,if($G102="EUR",3,if($G102="YEN",4,5))))*$H102*$C102,0)</f>
        <v>0</v>
      </c>
      <c r="AH102" s="7">
        <f>if(AH$6&lt;=$B102,vlookup(EDATE($D102,AH$6),'Курсы'!$H$2:$L$1980,if($G102="USD",2,if($G102="EUR",3,if($G102="YEN",4,5))))*$H102*$C102,0)</f>
        <v>0</v>
      </c>
      <c r="AI102" s="7">
        <f>if(AI$6&lt;=$B102,vlookup(EDATE($D102,AI$6),'Курсы'!$H$2:$L$1980,if($G102="USD",2,if($G102="EUR",3,if($G102="YEN",4,5))))*$H102*$C102,0)</f>
        <v>0</v>
      </c>
      <c r="AJ102" s="7">
        <f>if(AJ$6&lt;=$B102,vlookup(EDATE($D102,AJ$6),'Курсы'!$H$2:$L$1980,if($G102="USD",2,if($G102="EUR",3,if($G102="YEN",4,5))))*$H102*$C102,0)</f>
        <v>0</v>
      </c>
      <c r="AK102" s="7">
        <f>if(AK$6&lt;=$B102,vlookup(EDATE($D102,AK$6),'Курсы'!$H$2:$L$1980,if($G102="USD",2,if($G102="EUR",3,if($G102="YEN",4,5))))*$H102*$C102,0)</f>
        <v>0</v>
      </c>
      <c r="AL102" s="7">
        <f>if(AL$6&lt;=$B102,vlookup(EDATE($D102,AL$6),'Курсы'!$H$2:$L$1980,if($G102="USD",2,if($G102="EUR",3,if($G102="YEN",4,5))))*$H102*$C102,0)</f>
        <v>0</v>
      </c>
      <c r="AM102" s="7">
        <f>if(AM$6&lt;=$B102,vlookup(EDATE($D102,AM$6),'Курсы'!$H$2:$L$1980,if($G102="USD",2,if($G102="EUR",3,if($G102="YEN",4,5))))*$H102*$C102,0)</f>
        <v>0</v>
      </c>
      <c r="AN102" s="7">
        <f>if(AN$6&lt;=$B102,vlookup(EDATE($D102,AN$6),'Курсы'!$H$2:$L$1980,if($G102="USD",2,if($G102="EUR",3,if($G102="YEN",4,5))))*$H102*$C102,0)</f>
        <v>0</v>
      </c>
      <c r="AO102" s="7">
        <f>if(AO$6&lt;=$B102,vlookup(EDATE($D102,AO$6),'Курсы'!$H$2:$L$1980,if($G102="USD",2,if($G102="EUR",3,if($G102="YEN",4,5))))*$H102*$C102,0)</f>
        <v>0</v>
      </c>
      <c r="AP102" s="7">
        <f>if(AP$6&lt;=$B102,vlookup(EDATE($D102,AP$6),'Курсы'!$H$2:$L$1980,if($G102="USD",2,if($G102="EUR",3,if($G102="YEN",4,5))))*$H102*$C102,0)</f>
        <v>0</v>
      </c>
      <c r="AQ102" s="7">
        <f>if(AQ$6&lt;=$B102,vlookup(EDATE($D102,AQ$6),'Курсы'!$H$2:$L$1980,if($G102="USD",2,if($G102="EUR",3,if($G102="YEN",4,5))))*$H102*$C102,0)</f>
        <v>0</v>
      </c>
      <c r="AR102" s="19">
        <f>if(AR$6&lt;=$B102,vlookup(EDATE($D102,AR$6),'Курсы'!$H$2:$L$1980,if($G102="USD",2,if($G102="EUR",3,if($G102="YEN",4,5))))*$H102*$C102,0)</f>
        <v>0</v>
      </c>
      <c r="AS102" s="7">
        <f t="shared" si="2"/>
        <v>7694257.941</v>
      </c>
    </row>
    <row r="103" ht="15.75" customHeight="1">
      <c r="A103" s="15">
        <v>45.0</v>
      </c>
      <c r="B103" s="16">
        <v>19.0</v>
      </c>
      <c r="C103" s="16">
        <v>0.0328561536330126</v>
      </c>
      <c r="D103" s="17">
        <v>43719.0</v>
      </c>
      <c r="E103" s="17">
        <f t="shared" si="1"/>
        <v>44297</v>
      </c>
      <c r="F103" s="16" t="s">
        <v>21</v>
      </c>
      <c r="G103" s="16" t="s">
        <v>5</v>
      </c>
      <c r="H103" s="18">
        <v>100000.0</v>
      </c>
      <c r="I103" s="7">
        <f>if(I$6&lt;=$B103,vlookup(EDATE($D103,I$6),'Курсы'!$H$2:$L$1980,if($G103="USD",2,if($G103="EUR",3,if($G103="YEN",4,5))))*$H103*$C103,0)</f>
        <v>234264.0468</v>
      </c>
      <c r="J103" s="7">
        <f>if(J$6&lt;=$B103,vlookup(EDATE($D103,J$6),'Курсы'!$H$2:$L$1980,if($G103="USD",2,if($G103="EUR",3,if($G103="YEN",4,5))))*$H103*$C103,0)</f>
        <v>231376.6481</v>
      </c>
      <c r="K103" s="7">
        <f>if(K$6&lt;=$B103,vlookup(EDATE($D103,K$6),'Курсы'!$H$2:$L$1980,if($G103="USD",2,if($G103="EUR",3,if($G103="YEN",4,5))))*$H103*$C103,0)</f>
        <v>231268.2228</v>
      </c>
      <c r="L103" s="7">
        <f>if(L$6&lt;=$B103,vlookup(EDATE($D103,L$6),'Курсы'!$H$2:$L$1980,if($G103="USD",2,if($G103="EUR",3,if($G103="YEN",4,5))))*$H103*$C103,0)</f>
        <v>223569.6974</v>
      </c>
      <c r="M103" s="7">
        <f>if(M$6&lt;=$B103,vlookup(EDATE($D103,M$6),'Курсы'!$H$2:$L$1980,if($G103="USD",2,if($G103="EUR",3,if($G103="YEN",4,5))))*$H103*$C103,0)</f>
        <v>229410.2073</v>
      </c>
      <c r="N103" s="7">
        <f>if(N$6&lt;=$B103,vlookup(EDATE($D103,N$6),'Курсы'!$H$2:$L$1980,if($G103="USD",2,if($G103="EUR",3,if($G103="YEN",4,5))))*$H103*$C103,0)</f>
        <v>268956.5309</v>
      </c>
      <c r="O103" s="7">
        <f>if(O$6&lt;=$B103,vlookup(EDATE($D103,O$6),'Курсы'!$H$2:$L$1980,if($G103="USD",2,if($G103="EUR",3,if($G103="YEN",4,5))))*$H103*$C103,0)</f>
        <v>265266.7848</v>
      </c>
      <c r="P103" s="7">
        <f>if(P$6&lt;=$B103,vlookup(EDATE($D103,P$6),'Курсы'!$H$2:$L$1980,if($G103="USD",2,if($G103="EUR",3,if($G103="YEN",4,5))))*$H103*$C103,0)</f>
        <v>262862.043</v>
      </c>
      <c r="Q103" s="7">
        <f>if(Q$6&lt;=$B103,vlookup(EDATE($D103,Q$6),'Курсы'!$H$2:$L$1980,if($G103="USD",2,if($G103="EUR",3,if($G103="YEN",4,5))))*$H103*$C103,0)</f>
        <v>256024.6774</v>
      </c>
      <c r="R103" s="7">
        <f>if(R$6&lt;=$B103,vlookup(EDATE($D103,R$6),'Курсы'!$H$2:$L$1980,if($G103="USD",2,if($G103="EUR",3,if($G103="YEN",4,5))))*$H103*$C103,0)</f>
        <v>263732.731</v>
      </c>
      <c r="S103" s="7">
        <f>if(S$6&lt;=$B103,vlookup(EDATE($D103,S$6),'Курсы'!$H$2:$L$1980,if($G103="USD",2,if($G103="EUR",3,if($G103="YEN",4,5))))*$H103*$C103,0)</f>
        <v>285276.1824</v>
      </c>
      <c r="T103" s="7">
        <f>if(T$6&lt;=$B103,vlookup(EDATE($D103,T$6),'Курсы'!$H$2:$L$1980,if($G103="USD",2,if($G103="EUR",3,if($G103="YEN",4,5))))*$H103*$C103,0)</f>
        <v>293417.2802</v>
      </c>
      <c r="U103" s="7">
        <f>if(U$6&lt;=$B103,vlookup(EDATE($D103,U$6),'Курсы'!$H$2:$L$1980,if($G103="USD",2,if($G103="EUR",3,if($G103="YEN",4,5))))*$H103*$C103,0)</f>
        <v>298058.869</v>
      </c>
      <c r="V103" s="7">
        <f>if(V$6&lt;=$B103,vlookup(EDATE($D103,V$6),'Курсы'!$H$2:$L$1980,if($G103="USD",2,if($G103="EUR",3,if($G103="YEN",4,5))))*$H103*$C103,0)</f>
        <v>296874.0761</v>
      </c>
      <c r="W103" s="7">
        <f>if(W$6&lt;=$B103,vlookup(EDATE($D103,W$6),'Курсы'!$H$2:$L$1980,if($G103="USD",2,if($G103="EUR",3,if($G103="YEN",4,5))))*$H103*$C103,0)</f>
        <v>292856.7542</v>
      </c>
      <c r="X103" s="7">
        <f>if(X$6&lt;=$B103,vlookup(EDATE($D103,X$6),'Курсы'!$H$2:$L$1980,if($G103="USD",2,if($G103="EUR",3,if($G103="YEN",4,5))))*$H103*$C103,0)</f>
        <v>298311.5328</v>
      </c>
      <c r="Y103" s="7">
        <f>if(Y$6&lt;=$B103,vlookup(EDATE($D103,Y$6),'Курсы'!$H$2:$L$1980,if($G103="USD",2,if($G103="EUR",3,if($G103="YEN",4,5))))*$H103*$C103,0)</f>
        <v>294287.3111</v>
      </c>
      <c r="Z103" s="7">
        <f>if(Z$6&lt;=$B103,vlookup(EDATE($D103,Z$6),'Курсы'!$H$2:$L$1980,if($G103="USD",2,if($G103="EUR",3,if($G103="YEN",4,5))))*$H103*$C103,0)</f>
        <v>288998.4561</v>
      </c>
      <c r="AA103" s="7">
        <f>if(AA$6&lt;=$B103,vlookup(EDATE($D103,AA$6),'Курсы'!$H$2:$L$1980,if($G103="USD",2,if($G103="EUR",3,if($G103="YEN",4,5))))*$H103*$C103,0)</f>
        <v>301556.7351</v>
      </c>
      <c r="AB103" s="7">
        <f>if(AB$6&lt;=$B103,vlookup(EDATE($D103,AB$6),'Курсы'!$H$2:$L$1980,if($G103="USD",2,if($G103="EUR",3,if($G103="YEN",4,5))))*$H103*$C103,0)</f>
        <v>0</v>
      </c>
      <c r="AC103" s="7">
        <f>if(AC$6&lt;=$B103,vlookup(EDATE($D103,AC$6),'Курсы'!$H$2:$L$1980,if($G103="USD",2,if($G103="EUR",3,if($G103="YEN",4,5))))*$H103*$C103,0)</f>
        <v>0</v>
      </c>
      <c r="AD103" s="7">
        <f>if(AD$6&lt;=$B103,vlookup(EDATE($D103,AD$6),'Курсы'!$H$2:$L$1980,if($G103="USD",2,if($G103="EUR",3,if($G103="YEN",4,5))))*$H103*$C103,0)</f>
        <v>0</v>
      </c>
      <c r="AE103" s="7">
        <f>if(AE$6&lt;=$B103,vlookup(EDATE($D103,AE$6),'Курсы'!$H$2:$L$1980,if($G103="USD",2,if($G103="EUR",3,if($G103="YEN",4,5))))*$H103*$C103,0)</f>
        <v>0</v>
      </c>
      <c r="AF103" s="7">
        <f>if(AF$6&lt;=$B103,vlookup(EDATE($D103,AF$6),'Курсы'!$H$2:$L$1980,if($G103="USD",2,if($G103="EUR",3,if($G103="YEN",4,5))))*$H103*$C103,0)</f>
        <v>0</v>
      </c>
      <c r="AG103" s="7">
        <f>if(AG$6&lt;=$B103,vlookup(EDATE($D103,AG$6),'Курсы'!$H$2:$L$1980,if($G103="USD",2,if($G103="EUR",3,if($G103="YEN",4,5))))*$H103*$C103,0)</f>
        <v>0</v>
      </c>
      <c r="AH103" s="7">
        <f>if(AH$6&lt;=$B103,vlookup(EDATE($D103,AH$6),'Курсы'!$H$2:$L$1980,if($G103="USD",2,if($G103="EUR",3,if($G103="YEN",4,5))))*$H103*$C103,0)</f>
        <v>0</v>
      </c>
      <c r="AI103" s="7">
        <f>if(AI$6&lt;=$B103,vlookup(EDATE($D103,AI$6),'Курсы'!$H$2:$L$1980,if($G103="USD",2,if($G103="EUR",3,if($G103="YEN",4,5))))*$H103*$C103,0)</f>
        <v>0</v>
      </c>
      <c r="AJ103" s="7">
        <f>if(AJ$6&lt;=$B103,vlookup(EDATE($D103,AJ$6),'Курсы'!$H$2:$L$1980,if($G103="USD",2,if($G103="EUR",3,if($G103="YEN",4,5))))*$H103*$C103,0)</f>
        <v>0</v>
      </c>
      <c r="AK103" s="7">
        <f>if(AK$6&lt;=$B103,vlookup(EDATE($D103,AK$6),'Курсы'!$H$2:$L$1980,if($G103="USD",2,if($G103="EUR",3,if($G103="YEN",4,5))))*$H103*$C103,0)</f>
        <v>0</v>
      </c>
      <c r="AL103" s="7">
        <f>if(AL$6&lt;=$B103,vlookup(EDATE($D103,AL$6),'Курсы'!$H$2:$L$1980,if($G103="USD",2,if($G103="EUR",3,if($G103="YEN",4,5))))*$H103*$C103,0)</f>
        <v>0</v>
      </c>
      <c r="AM103" s="7">
        <f>if(AM$6&lt;=$B103,vlookup(EDATE($D103,AM$6),'Курсы'!$H$2:$L$1980,if($G103="USD",2,if($G103="EUR",3,if($G103="YEN",4,5))))*$H103*$C103,0)</f>
        <v>0</v>
      </c>
      <c r="AN103" s="7">
        <f>if(AN$6&lt;=$B103,vlookup(EDATE($D103,AN$6),'Курсы'!$H$2:$L$1980,if($G103="USD",2,if($G103="EUR",3,if($G103="YEN",4,5))))*$H103*$C103,0)</f>
        <v>0</v>
      </c>
      <c r="AO103" s="7">
        <f>if(AO$6&lt;=$B103,vlookup(EDATE($D103,AO$6),'Курсы'!$H$2:$L$1980,if($G103="USD",2,if($G103="EUR",3,if($G103="YEN",4,5))))*$H103*$C103,0)</f>
        <v>0</v>
      </c>
      <c r="AP103" s="7">
        <f>if(AP$6&lt;=$B103,vlookup(EDATE($D103,AP$6),'Курсы'!$H$2:$L$1980,if($G103="USD",2,if($G103="EUR",3,if($G103="YEN",4,5))))*$H103*$C103,0)</f>
        <v>0</v>
      </c>
      <c r="AQ103" s="7">
        <f>if(AQ$6&lt;=$B103,vlookup(EDATE($D103,AQ$6),'Курсы'!$H$2:$L$1980,if($G103="USD",2,if($G103="EUR",3,if($G103="YEN",4,5))))*$H103*$C103,0)</f>
        <v>0</v>
      </c>
      <c r="AR103" s="19">
        <f>if(AR$6&lt;=$B103,vlookup(EDATE($D103,AR$6),'Курсы'!$H$2:$L$1980,if($G103="USD",2,if($G103="EUR",3,if($G103="YEN",4,5))))*$H103*$C103,0)</f>
        <v>0</v>
      </c>
      <c r="AS103" s="7">
        <f t="shared" si="2"/>
        <v>5116368.786</v>
      </c>
    </row>
    <row r="104" ht="15.75" customHeight="1">
      <c r="A104" s="15">
        <v>93.0</v>
      </c>
      <c r="B104" s="16">
        <v>27.0</v>
      </c>
      <c r="C104" s="16">
        <v>0.0486645583708404</v>
      </c>
      <c r="D104" s="17">
        <v>43720.0</v>
      </c>
      <c r="E104" s="17">
        <f t="shared" si="1"/>
        <v>44542</v>
      </c>
      <c r="F104" s="16" t="s">
        <v>21</v>
      </c>
      <c r="G104" s="16" t="s">
        <v>5</v>
      </c>
      <c r="H104" s="18">
        <v>250000.0</v>
      </c>
      <c r="I104" s="7">
        <f>if(I$6&lt;=$B104,vlookup(EDATE($D104,I$6),'Курсы'!$H$2:$L$1980,if($G104="USD",2,if($G104="EUR",3,if($G104="YEN",4,5))))*$H104*$C104,0)</f>
        <v>860506.1869</v>
      </c>
      <c r="J104" s="7">
        <f>if(J$6&lt;=$B104,vlookup(EDATE($D104,J$6),'Курсы'!$H$2:$L$1980,if($G104="USD",2,if($G104="EUR",3,if($G104="YEN",4,5))))*$H104*$C104,0)</f>
        <v>857419.6373</v>
      </c>
      <c r="K104" s="7">
        <f>if(K$6&lt;=$B104,vlookup(EDATE($D104,K$6),'Курсы'!$H$2:$L$1980,if($G104="USD",2,if($G104="EUR",3,if($G104="YEN",4,5))))*$H104*$C104,0)</f>
        <v>857175.0979</v>
      </c>
      <c r="L104" s="7">
        <f>if(L$6&lt;=$B104,vlookup(EDATE($D104,L$6),'Курсы'!$H$2:$L$1980,if($G104="USD",2,if($G104="EUR",3,if($G104="YEN",4,5))))*$H104*$C104,0)</f>
        <v>827844.9686</v>
      </c>
      <c r="M104" s="7">
        <f>if(M$6&lt;=$B104,vlookup(EDATE($D104,M$6),'Курсы'!$H$2:$L$1980,if($G104="USD",2,if($G104="EUR",3,if($G104="YEN",4,5))))*$H104*$C104,0)</f>
        <v>848812.0936</v>
      </c>
      <c r="N104" s="7">
        <f>if(N$6&lt;=$B104,vlookup(EDATE($D104,N$6),'Курсы'!$H$2:$L$1980,if($G104="USD",2,if($G104="EUR",3,if($G104="YEN",4,5))))*$H104*$C104,0)</f>
        <v>985709.1461</v>
      </c>
      <c r="O104" s="7">
        <f>if(O$6&lt;=$B104,vlookup(EDATE($D104,O$6),'Курсы'!$H$2:$L$1980,if($G104="USD",2,if($G104="EUR",3,if($G104="YEN",4,5))))*$H104*$C104,0)</f>
        <v>982243.0129</v>
      </c>
      <c r="P104" s="7">
        <f>if(P$6&lt;=$B104,vlookup(EDATE($D104,P$6),'Курсы'!$H$2:$L$1980,if($G104="USD",2,if($G104="EUR",3,if($G104="YEN",4,5))))*$H104*$C104,0)</f>
        <v>973338.6154</v>
      </c>
      <c r="Q104" s="7">
        <f>if(Q$6&lt;=$B104,vlookup(EDATE($D104,Q$6),'Курсы'!$H$2:$L$1980,if($G104="USD",2,if($G104="EUR",3,if($G104="YEN",4,5))))*$H104*$C104,0)</f>
        <v>955315.6962</v>
      </c>
      <c r="R104" s="7">
        <f>if(R$6&lt;=$B104,vlookup(EDATE($D104,R$6),'Курсы'!$H$2:$L$1980,if($G104="USD",2,if($G104="EUR",3,if($G104="YEN",4,5))))*$H104*$C104,0)</f>
        <v>976562.6424</v>
      </c>
      <c r="S104" s="7">
        <f>if(S$6&lt;=$B104,vlookup(EDATE($D104,S$6),'Курсы'!$H$2:$L$1980,if($G104="USD",2,if($G104="EUR",3,if($G104="YEN",4,5))))*$H104*$C104,0)</f>
        <v>1045370.678</v>
      </c>
      <c r="T104" s="7">
        <f>if(T$6&lt;=$B104,vlookup(EDATE($D104,T$6),'Курсы'!$H$2:$L$1980,if($G104="USD",2,if($G104="EUR",3,if($G104="YEN",4,5))))*$H104*$C104,0)</f>
        <v>1078854.327</v>
      </c>
      <c r="U104" s="7">
        <f>if(U$6&lt;=$B104,vlookup(EDATE($D104,U$6),'Курсы'!$H$2:$L$1980,if($G104="USD",2,if($G104="EUR",3,if($G104="YEN",4,5))))*$H104*$C104,0)</f>
        <v>1103667.169</v>
      </c>
      <c r="V104" s="7">
        <f>if(V$6&lt;=$B104,vlookup(EDATE($D104,V$6),'Курсы'!$H$2:$L$1980,if($G104="USD",2,if($G104="EUR",3,if($G104="YEN",4,5))))*$H104*$C104,0)</f>
        <v>1095521.939</v>
      </c>
      <c r="W104" s="7">
        <f>if(W$6&lt;=$B104,vlookup(EDATE($D104,W$6),'Курсы'!$H$2:$L$1980,if($G104="USD",2,if($G104="EUR",3,if($G104="YEN",4,5))))*$H104*$C104,0)</f>
        <v>1080041.743</v>
      </c>
      <c r="X104" s="7">
        <f>if(X$6&lt;=$B104,vlookup(EDATE($D104,X$6),'Курсы'!$H$2:$L$1980,if($G104="USD",2,if($G104="EUR",3,if($G104="YEN",4,5))))*$H104*$C104,0)</f>
        <v>1104835.119</v>
      </c>
      <c r="Y104" s="7">
        <f>if(Y$6&lt;=$B104,vlookup(EDATE($D104,Y$6),'Курсы'!$H$2:$L$1980,if($G104="USD",2,if($G104="EUR",3,if($G104="YEN",4,5))))*$H104*$C104,0)</f>
        <v>1088124.926</v>
      </c>
      <c r="Z104" s="7">
        <f>if(Z$6&lt;=$B104,vlookup(EDATE($D104,Z$6),'Курсы'!$H$2:$L$1980,if($G104="USD",2,if($G104="EUR",3,if($G104="YEN",4,5))))*$H104*$C104,0)</f>
        <v>1067682.161</v>
      </c>
      <c r="AA104" s="7">
        <f>if(AA$6&lt;=$B104,vlookup(EDATE($D104,AA$6),'Курсы'!$H$2:$L$1980,if($G104="USD",2,if($G104="EUR",3,if($G104="YEN",4,5))))*$H104*$C104,0)</f>
        <v>1116619.241</v>
      </c>
      <c r="AB104" s="7">
        <f>if(AB$6&lt;=$B104,vlookup(EDATE($D104,AB$6),'Курсы'!$H$2:$L$1980,if($G104="USD",2,if($G104="EUR",3,if($G104="YEN",4,5))))*$H104*$C104,0)</f>
        <v>1095001.228</v>
      </c>
      <c r="AC104" s="7">
        <f>if(AC$6&lt;=$B104,vlookup(EDATE($D104,AC$6),'Курсы'!$H$2:$L$1980,if($G104="USD",2,if($G104="EUR",3,if($G104="YEN",4,5))))*$H104*$C104,0)</f>
        <v>1062437.339</v>
      </c>
      <c r="AD104" s="7">
        <f>if(AD$6&lt;=$B104,vlookup(EDATE($D104,AD$6),'Курсы'!$H$2:$L$1980,if($G104="USD",2,if($G104="EUR",3,if($G104="YEN",4,5))))*$H104*$C104,0)</f>
        <v>1072319.894</v>
      </c>
      <c r="AE104" s="7">
        <f>if(AE$6&lt;=$B104,vlookup(EDATE($D104,AE$6),'Курсы'!$H$2:$L$1980,if($G104="USD",2,if($G104="EUR",3,if($G104="YEN",4,5))))*$H104*$C104,0)</f>
        <v>1053900.359</v>
      </c>
      <c r="AF104" s="7">
        <f>if(AF$6&lt;=$B104,vlookup(EDATE($D104,AF$6),'Курсы'!$H$2:$L$1980,if($G104="USD",2,if($G104="EUR",3,if($G104="YEN",4,5))))*$H104*$C104,0)</f>
        <v>1041034.367</v>
      </c>
      <c r="AG104" s="7">
        <f>if(AG$6&lt;=$B104,vlookup(EDATE($D104,AG$6),'Курсы'!$H$2:$L$1980,if($G104="USD",2,if($G104="EUR",3,if($G104="YEN",4,5))))*$H104*$C104,0)</f>
        <v>1042951.416</v>
      </c>
      <c r="AH104" s="7">
        <f>if(AH$6&lt;=$B104,vlookup(EDATE($D104,AH$6),'Курсы'!$H$2:$L$1980,if($G104="USD",2,if($G104="EUR",3,if($G104="YEN",4,5))))*$H104*$C104,0)</f>
        <v>1044873.278</v>
      </c>
      <c r="AI104" s="7">
        <f>if(AI$6&lt;=$B104,vlookup(EDATE($D104,AI$6),'Курсы'!$H$2:$L$1980,if($G104="USD",2,if($G104="EUR",3,if($G104="YEN",4,5))))*$H104*$C104,0)</f>
        <v>1046679.257</v>
      </c>
      <c r="AJ104" s="7">
        <f>if(AJ$6&lt;=$B104,vlookup(EDATE($D104,AJ$6),'Курсы'!$H$2:$L$1980,if($G104="USD",2,if($G104="EUR",3,if($G104="YEN",4,5))))*$H104*$C104,0)</f>
        <v>0</v>
      </c>
      <c r="AK104" s="7">
        <f>if(AK$6&lt;=$B104,vlookup(EDATE($D104,AK$6),'Курсы'!$H$2:$L$1980,if($G104="USD",2,if($G104="EUR",3,if($G104="YEN",4,5))))*$H104*$C104,0)</f>
        <v>0</v>
      </c>
      <c r="AL104" s="7">
        <f>if(AL$6&lt;=$B104,vlookup(EDATE($D104,AL$6),'Курсы'!$H$2:$L$1980,if($G104="USD",2,if($G104="EUR",3,if($G104="YEN",4,5))))*$H104*$C104,0)</f>
        <v>0</v>
      </c>
      <c r="AM104" s="7">
        <f>if(AM$6&lt;=$B104,vlookup(EDATE($D104,AM$6),'Курсы'!$H$2:$L$1980,if($G104="USD",2,if($G104="EUR",3,if($G104="YEN",4,5))))*$H104*$C104,0)</f>
        <v>0</v>
      </c>
      <c r="AN104" s="7">
        <f>if(AN$6&lt;=$B104,vlookup(EDATE($D104,AN$6),'Курсы'!$H$2:$L$1980,if($G104="USD",2,if($G104="EUR",3,if($G104="YEN",4,5))))*$H104*$C104,0)</f>
        <v>0</v>
      </c>
      <c r="AO104" s="7">
        <f>if(AO$6&lt;=$B104,vlookup(EDATE($D104,AO$6),'Курсы'!$H$2:$L$1980,if($G104="USD",2,if($G104="EUR",3,if($G104="YEN",4,5))))*$H104*$C104,0)</f>
        <v>0</v>
      </c>
      <c r="AP104" s="7">
        <f>if(AP$6&lt;=$B104,vlookup(EDATE($D104,AP$6),'Курсы'!$H$2:$L$1980,if($G104="USD",2,if($G104="EUR",3,if($G104="YEN",4,5))))*$H104*$C104,0)</f>
        <v>0</v>
      </c>
      <c r="AQ104" s="7">
        <f>if(AQ$6&lt;=$B104,vlookup(EDATE($D104,AQ$6),'Курсы'!$H$2:$L$1980,if($G104="USD",2,if($G104="EUR",3,if($G104="YEN",4,5))))*$H104*$C104,0)</f>
        <v>0</v>
      </c>
      <c r="AR104" s="19">
        <f>if(AR$6&lt;=$B104,vlookup(EDATE($D104,AR$6),'Курсы'!$H$2:$L$1980,if($G104="USD",2,if($G104="EUR",3,if($G104="YEN",4,5))))*$H104*$C104,0)</f>
        <v>0</v>
      </c>
      <c r="AS104" s="7">
        <f t="shared" si="2"/>
        <v>27364841.54</v>
      </c>
    </row>
    <row r="105" ht="15.75" customHeight="1">
      <c r="A105" s="15">
        <v>316.0</v>
      </c>
      <c r="B105" s="16">
        <v>26.0</v>
      </c>
      <c r="C105" s="16">
        <v>0.0167391811550428</v>
      </c>
      <c r="D105" s="17">
        <v>43720.0</v>
      </c>
      <c r="E105" s="17">
        <f t="shared" si="1"/>
        <v>44512</v>
      </c>
      <c r="F105" s="16" t="s">
        <v>19</v>
      </c>
      <c r="G105" s="16" t="s">
        <v>5</v>
      </c>
      <c r="H105" s="18">
        <v>75000.0</v>
      </c>
      <c r="I105" s="7">
        <f>if(I$6&lt;=$B105,vlookup(EDATE($D105,I$6),'Курсы'!$H$2:$L$1980,if($G105="USD",2,if($G105="EUR",3,if($G105="YEN",4,5))))*$H105*$C105,0)</f>
        <v>88796.66906</v>
      </c>
      <c r="J105" s="7">
        <f>if(J$6&lt;=$B105,vlookup(EDATE($D105,J$6),'Курсы'!$H$2:$L$1980,if($G105="USD",2,if($G105="EUR",3,if($G105="YEN",4,5))))*$H105*$C105,0)</f>
        <v>88478.16429</v>
      </c>
      <c r="K105" s="7">
        <f>if(K$6&lt;=$B105,vlookup(EDATE($D105,K$6),'Курсы'!$H$2:$L$1980,if($G105="USD",2,if($G105="EUR",3,if($G105="YEN",4,5))))*$H105*$C105,0)</f>
        <v>88452.92997</v>
      </c>
      <c r="L105" s="7">
        <f>if(L$6&lt;=$B105,vlookup(EDATE($D105,L$6),'Курсы'!$H$2:$L$1980,if($G105="USD",2,if($G105="EUR",3,if($G105="YEN",4,5))))*$H105*$C105,0)</f>
        <v>85426.31863</v>
      </c>
      <c r="M105" s="7">
        <f>if(M$6&lt;=$B105,vlookup(EDATE($D105,M$6),'Курсы'!$H$2:$L$1980,if($G105="USD",2,if($G105="EUR",3,if($G105="YEN",4,5))))*$H105*$C105,0)</f>
        <v>87589.94149</v>
      </c>
      <c r="N105" s="7">
        <f>if(N$6&lt;=$B105,vlookup(EDATE($D105,N$6),'Курсы'!$H$2:$L$1980,if($G105="USD",2,if($G105="EUR",3,if($G105="YEN",4,5))))*$H105*$C105,0)</f>
        <v>101716.5131</v>
      </c>
      <c r="O105" s="7">
        <f>if(O$6&lt;=$B105,vlookup(EDATE($D105,O$6),'Курсы'!$H$2:$L$1980,if($G105="USD",2,if($G105="EUR",3,if($G105="YEN",4,5))))*$H105*$C105,0)</f>
        <v>101358.8386</v>
      </c>
      <c r="P105" s="7">
        <f>if(P$6&lt;=$B105,vlookup(EDATE($D105,P$6),'Курсы'!$H$2:$L$1980,if($G105="USD",2,if($G105="EUR",3,if($G105="YEN",4,5))))*$H105*$C105,0)</f>
        <v>100439.9831</v>
      </c>
      <c r="Q105" s="7">
        <f>if(Q$6&lt;=$B105,vlookup(EDATE($D105,Q$6),'Курсы'!$H$2:$L$1980,if($G105="USD",2,if($G105="EUR",3,if($G105="YEN",4,5))))*$H105*$C105,0)</f>
        <v>98580.17642</v>
      </c>
      <c r="R105" s="7">
        <f>if(R$6&lt;=$B105,vlookup(EDATE($D105,R$6),'Курсы'!$H$2:$L$1980,if($G105="USD",2,if($G105="EUR",3,if($G105="YEN",4,5))))*$H105*$C105,0)</f>
        <v>100772.6744</v>
      </c>
      <c r="S105" s="7">
        <f>if(S$6&lt;=$B105,vlookup(EDATE($D105,S$6),'Курсы'!$H$2:$L$1980,if($G105="USD",2,if($G105="EUR",3,if($G105="YEN",4,5))))*$H105*$C105,0)</f>
        <v>107873.0584</v>
      </c>
      <c r="T105" s="7">
        <f>if(T$6&lt;=$B105,vlookup(EDATE($D105,T$6),'Курсы'!$H$2:$L$1980,if($G105="USD",2,if($G105="EUR",3,if($G105="YEN",4,5))))*$H105*$C105,0)</f>
        <v>111328.2765</v>
      </c>
      <c r="U105" s="7">
        <f>if(U$6&lt;=$B105,vlookup(EDATE($D105,U$6),'Курсы'!$H$2:$L$1980,if($G105="USD",2,if($G105="EUR",3,if($G105="YEN",4,5))))*$H105*$C105,0)</f>
        <v>113888.7435</v>
      </c>
      <c r="V105" s="7">
        <f>if(V$6&lt;=$B105,vlookup(EDATE($D105,V$6),'Курсы'!$H$2:$L$1980,if($G105="USD",2,if($G105="EUR",3,if($G105="YEN",4,5))))*$H105*$C105,0)</f>
        <v>113048.2273</v>
      </c>
      <c r="W105" s="7">
        <f>if(W$6&lt;=$B105,vlookup(EDATE($D105,W$6),'Курсы'!$H$2:$L$1980,if($G105="USD",2,if($G105="EUR",3,if($G105="YEN",4,5))))*$H105*$C105,0)</f>
        <v>111450.8073</v>
      </c>
      <c r="X105" s="7">
        <f>if(X$6&lt;=$B105,vlookup(EDATE($D105,X$6),'Курсы'!$H$2:$L$1980,if($G105="USD",2,if($G105="EUR",3,if($G105="YEN",4,5))))*$H105*$C105,0)</f>
        <v>114009.2656</v>
      </c>
      <c r="Y105" s="7">
        <f>if(Y$6&lt;=$B105,vlookup(EDATE($D105,Y$6),'Курсы'!$H$2:$L$1980,if($G105="USD",2,if($G105="EUR",3,if($G105="YEN",4,5))))*$H105*$C105,0)</f>
        <v>112284.9207</v>
      </c>
      <c r="Z105" s="7">
        <f>if(Z$6&lt;=$B105,vlookup(EDATE($D105,Z$6),'Курсы'!$H$2:$L$1980,if($G105="USD",2,if($G105="EUR",3,if($G105="YEN",4,5))))*$H105*$C105,0)</f>
        <v>110175.4072</v>
      </c>
      <c r="AA105" s="7">
        <f>if(AA$6&lt;=$B105,vlookup(EDATE($D105,AA$6),'Курсы'!$H$2:$L$1980,if($G105="USD",2,if($G105="EUR",3,if($G105="YEN",4,5))))*$H105*$C105,0)</f>
        <v>115225.2834</v>
      </c>
      <c r="AB105" s="7">
        <f>if(AB$6&lt;=$B105,vlookup(EDATE($D105,AB$6),'Курсы'!$H$2:$L$1980,if($G105="USD",2,if($G105="EUR",3,if($G105="YEN",4,5))))*$H105*$C105,0)</f>
        <v>112994.4946</v>
      </c>
      <c r="AC105" s="7">
        <f>if(AC$6&lt;=$B105,vlookup(EDATE($D105,AC$6),'Курсы'!$H$2:$L$1980,if($G105="USD",2,if($G105="EUR",3,if($G105="YEN",4,5))))*$H105*$C105,0)</f>
        <v>109634.1876</v>
      </c>
      <c r="AD105" s="7">
        <f>if(AD$6&lt;=$B105,vlookup(EDATE($D105,AD$6),'Курсы'!$H$2:$L$1980,if($G105="USD",2,if($G105="EUR",3,if($G105="YEN",4,5))))*$H105*$C105,0)</f>
        <v>110653.9804</v>
      </c>
      <c r="AE105" s="7">
        <f>if(AE$6&lt;=$B105,vlookup(EDATE($D105,AE$6),'Курсы'!$H$2:$L$1980,if($G105="USD",2,if($G105="EUR",3,if($G105="YEN",4,5))))*$H105*$C105,0)</f>
        <v>108753.2464</v>
      </c>
      <c r="AF105" s="7">
        <f>if(AF$6&lt;=$B105,vlookup(EDATE($D105,AF$6),'Курсы'!$H$2:$L$1980,if($G105="USD",2,if($G105="EUR",3,if($G105="YEN",4,5))))*$H105*$C105,0)</f>
        <v>107425.5893</v>
      </c>
      <c r="AG105" s="7">
        <f>if(AG$6&lt;=$B105,vlookup(EDATE($D105,AG$6),'Курсы'!$H$2:$L$1980,if($G105="USD",2,if($G105="EUR",3,if($G105="YEN",4,5))))*$H105*$C105,0)</f>
        <v>107623.4118</v>
      </c>
      <c r="AH105" s="7">
        <f>if(AH$6&lt;=$B105,vlookup(EDATE($D105,AH$6),'Курсы'!$H$2:$L$1980,if($G105="USD",2,if($G105="EUR",3,if($G105="YEN",4,5))))*$H105*$C105,0)</f>
        <v>107821.7311</v>
      </c>
      <c r="AI105" s="7">
        <f>if(AI$6&lt;=$B105,vlookup(EDATE($D105,AI$6),'Курсы'!$H$2:$L$1980,if($G105="USD",2,if($G105="EUR",3,if($G105="YEN",4,5))))*$H105*$C105,0)</f>
        <v>0</v>
      </c>
      <c r="AJ105" s="7">
        <f>if(AJ$6&lt;=$B105,vlookup(EDATE($D105,AJ$6),'Курсы'!$H$2:$L$1980,if($G105="USD",2,if($G105="EUR",3,if($G105="YEN",4,5))))*$H105*$C105,0)</f>
        <v>0</v>
      </c>
      <c r="AK105" s="7">
        <f>if(AK$6&lt;=$B105,vlookup(EDATE($D105,AK$6),'Курсы'!$H$2:$L$1980,if($G105="USD",2,if($G105="EUR",3,if($G105="YEN",4,5))))*$H105*$C105,0)</f>
        <v>0</v>
      </c>
      <c r="AL105" s="7">
        <f>if(AL$6&lt;=$B105,vlookup(EDATE($D105,AL$6),'Курсы'!$H$2:$L$1980,if($G105="USD",2,if($G105="EUR",3,if($G105="YEN",4,5))))*$H105*$C105,0)</f>
        <v>0</v>
      </c>
      <c r="AM105" s="7">
        <f>if(AM$6&lt;=$B105,vlookup(EDATE($D105,AM$6),'Курсы'!$H$2:$L$1980,if($G105="USD",2,if($G105="EUR",3,if($G105="YEN",4,5))))*$H105*$C105,0)</f>
        <v>0</v>
      </c>
      <c r="AN105" s="7">
        <f>if(AN$6&lt;=$B105,vlookup(EDATE($D105,AN$6),'Курсы'!$H$2:$L$1980,if($G105="USD",2,if($G105="EUR",3,if($G105="YEN",4,5))))*$H105*$C105,0)</f>
        <v>0</v>
      </c>
      <c r="AO105" s="7">
        <f>if(AO$6&lt;=$B105,vlookup(EDATE($D105,AO$6),'Курсы'!$H$2:$L$1980,if($G105="USD",2,if($G105="EUR",3,if($G105="YEN",4,5))))*$H105*$C105,0)</f>
        <v>0</v>
      </c>
      <c r="AP105" s="7">
        <f>if(AP$6&lt;=$B105,vlookup(EDATE($D105,AP$6),'Курсы'!$H$2:$L$1980,if($G105="USD",2,if($G105="EUR",3,if($G105="YEN",4,5))))*$H105*$C105,0)</f>
        <v>0</v>
      </c>
      <c r="AQ105" s="7">
        <f>if(AQ$6&lt;=$B105,vlookup(EDATE($D105,AQ$6),'Курсы'!$H$2:$L$1980,if($G105="USD",2,if($G105="EUR",3,if($G105="YEN",4,5))))*$H105*$C105,0)</f>
        <v>0</v>
      </c>
      <c r="AR105" s="19">
        <f>if(AR$6&lt;=$B105,vlookup(EDATE($D105,AR$6),'Курсы'!$H$2:$L$1980,if($G105="USD",2,if($G105="EUR",3,if($G105="YEN",4,5))))*$H105*$C105,0)</f>
        <v>0</v>
      </c>
      <c r="AS105" s="7">
        <f t="shared" si="2"/>
        <v>2715802.84</v>
      </c>
    </row>
    <row r="106" ht="15.75" customHeight="1">
      <c r="A106" s="15">
        <v>4.0</v>
      </c>
      <c r="B106" s="16">
        <v>33.0</v>
      </c>
      <c r="C106" s="16">
        <v>0.00949033681187069</v>
      </c>
      <c r="D106" s="17">
        <v>43722.0</v>
      </c>
      <c r="E106" s="17">
        <f t="shared" si="1"/>
        <v>44726</v>
      </c>
      <c r="F106" s="16" t="s">
        <v>18</v>
      </c>
      <c r="G106" s="16" t="s">
        <v>6</v>
      </c>
      <c r="H106" s="18">
        <v>1000000.0</v>
      </c>
      <c r="I106" s="7">
        <f>if(I$6&lt;=$B106,vlookup(EDATE($D106,I$6),'Курсы'!$H$2:$L$1980,if($G106="USD",2,if($G106="EUR",3,if($G106="YEN",4,5))))*$H106*$C106,0)</f>
        <v>5645.915253</v>
      </c>
      <c r="J106" s="7">
        <f>if(J$6&lt;=$B106,vlookup(EDATE($D106,J$6),'Курсы'!$H$2:$L$1980,if($G106="USD",2,if($G106="EUR",3,if($G106="YEN",4,5))))*$H106*$C106,0)</f>
        <v>5582.633688</v>
      </c>
      <c r="K106" s="7">
        <f>if(K$6&lt;=$B106,vlookup(EDATE($D106,K$6),'Курсы'!$H$2:$L$1980,if($G106="USD",2,if($G106="EUR",3,if($G106="YEN",4,5))))*$H106*$C106,0)</f>
        <v>5415.148224</v>
      </c>
      <c r="L106" s="7">
        <f>if(L$6&lt;=$B106,vlookup(EDATE($D106,L$6),'Курсы'!$H$2:$L$1980,if($G106="USD",2,if($G106="EUR",3,if($G106="YEN",4,5))))*$H106*$C106,0)</f>
        <v>5274.824103</v>
      </c>
      <c r="M106" s="7">
        <f>if(M$6&lt;=$B106,vlookup(EDATE($D106,M$6),'Курсы'!$H$2:$L$1980,if($G106="USD",2,if($G106="EUR",3,if($G106="YEN",4,5))))*$H106*$C106,0)</f>
        <v>5499.526808</v>
      </c>
      <c r="N106" s="7">
        <f>if(N$6&lt;=$B106,vlookup(EDATE($D106,N$6),'Курсы'!$H$2:$L$1980,if($G106="USD",2,if($G106="EUR",3,if($G106="YEN",4,5))))*$H106*$C106,0)</f>
        <v>6551.103579</v>
      </c>
      <c r="O106" s="7">
        <f>if(O$6&lt;=$B106,vlookup(EDATE($D106,O$6),'Курсы'!$H$2:$L$1980,if($G106="USD",2,if($G106="EUR",3,if($G106="YEN",4,5))))*$H106*$C106,0)</f>
        <v>6461.752057</v>
      </c>
      <c r="P106" s="7">
        <f>if(P$6&lt;=$B106,vlookup(EDATE($D106,P$6),'Курсы'!$H$2:$L$1980,if($G106="USD",2,if($G106="EUR",3,if($G106="YEN",4,5))))*$H106*$C106,0)</f>
        <v>6525.413237</v>
      </c>
      <c r="Q106" s="7">
        <f>if(Q$6&lt;=$B106,vlookup(EDATE($D106,Q$6),'Курсы'!$H$2:$L$1980,if($G106="USD",2,if($G106="EUR",3,if($G106="YEN",4,5))))*$H106*$C106,0)</f>
        <v>6131.611711</v>
      </c>
      <c r="R106" s="7">
        <f>if(R$6&lt;=$B106,vlookup(EDATE($D106,R$6),'Курсы'!$H$2:$L$1980,if($G106="USD",2,if($G106="EUR",3,if($G106="YEN",4,5))))*$H106*$C106,0)</f>
        <v>6269.980821</v>
      </c>
      <c r="S106" s="7">
        <f>if(S$6&lt;=$B106,vlookup(EDATE($D106,S$6),'Курсы'!$H$2:$L$1980,if($G106="USD",2,if($G106="EUR",3,if($G106="YEN",4,5))))*$H106*$C106,0)</f>
        <v>6542.287056</v>
      </c>
      <c r="T106" s="7">
        <f>if(T$6&lt;=$B106,vlookup(EDATE($D106,T$6),'Курсы'!$H$2:$L$1980,if($G106="USD",2,if($G106="EUR",3,if($G106="YEN",4,5))))*$H106*$C106,0)</f>
        <v>6692.348261</v>
      </c>
      <c r="U106" s="7">
        <f>if(U$6&lt;=$B106,vlookup(EDATE($D106,U$6),'Курсы'!$H$2:$L$1980,if($G106="USD",2,if($G106="EUR",3,if($G106="YEN",4,5))))*$H106*$C106,0)</f>
        <v>6953.598253</v>
      </c>
      <c r="V106" s="7">
        <f>if(V$6&lt;=$B106,vlookup(EDATE($D106,V$6),'Курсы'!$H$2:$L$1980,if($G106="USD",2,if($G106="EUR",3,if($G106="YEN",4,5))))*$H106*$C106,0)</f>
        <v>6982.743077</v>
      </c>
      <c r="W106" s="7">
        <f>if(W$6&lt;=$B106,vlookup(EDATE($D106,W$6),'Курсы'!$H$2:$L$1980,if($G106="USD",2,if($G106="EUR",3,if($G106="YEN",4,5))))*$H106*$C106,0)</f>
        <v>6665.025582</v>
      </c>
      <c r="X106" s="7">
        <f>if(X$6&lt;=$B106,vlookup(EDATE($D106,X$6),'Курсы'!$H$2:$L$1980,if($G106="USD",2,if($G106="EUR",3,if($G106="YEN",4,5))))*$H106*$C106,0)</f>
        <v>6726.665319</v>
      </c>
      <c r="Y106" s="7">
        <f>if(Y$6&lt;=$B106,vlookup(EDATE($D106,Y$6),'Курсы'!$H$2:$L$1980,if($G106="USD",2,if($G106="EUR",3,if($G106="YEN",4,5))))*$H106*$C106,0)</f>
        <v>6684.395359</v>
      </c>
      <c r="Z106" s="7">
        <f>if(Z$6&lt;=$B106,vlookup(EDATE($D106,Z$6),'Курсы'!$H$2:$L$1980,if($G106="USD",2,if($G106="EUR",3,if($G106="YEN",4,5))))*$H106*$C106,0)</f>
        <v>6392.23534</v>
      </c>
      <c r="AA106" s="7">
        <f>if(AA$6&lt;=$B106,vlookup(EDATE($D106,AA$6),'Курсы'!$H$2:$L$1980,if($G106="USD",2,if($G106="EUR",3,if($G106="YEN",4,5))))*$H106*$C106,0)</f>
        <v>6703.803098</v>
      </c>
      <c r="AB106" s="7">
        <f>if(AB$6&lt;=$B106,vlookup(EDATE($D106,AB$6),'Курсы'!$H$2:$L$1980,if($G106="USD",2,if($G106="EUR",3,if($G106="YEN",4,5))))*$H106*$C106,0)</f>
        <v>6436.820943</v>
      </c>
      <c r="AC106" s="7">
        <f>if(AC$6&lt;=$B106,vlookup(EDATE($D106,AC$6),'Курсы'!$H$2:$L$1980,if($G106="USD",2,if($G106="EUR",3,if($G106="YEN",4,5))))*$H106*$C106,0)</f>
        <v>6208.777639</v>
      </c>
      <c r="AD106" s="7">
        <f>if(AD$6&lt;=$B106,vlookup(EDATE($D106,AD$6),'Курсы'!$H$2:$L$1980,if($G106="USD",2,if($G106="EUR",3,if($G106="YEN",4,5))))*$H106*$C106,0)</f>
        <v>6366.630412</v>
      </c>
      <c r="AE106" s="7">
        <f>if(AE$6&lt;=$B106,vlookup(EDATE($D106,AE$6),'Курсы'!$H$2:$L$1980,if($G106="USD",2,if($G106="EUR",3,if($G106="YEN",4,5))))*$H106*$C106,0)</f>
        <v>6324.199116</v>
      </c>
      <c r="AF106" s="7">
        <f>if(AF$6&lt;=$B106,vlookup(EDATE($D106,AF$6),'Курсы'!$H$2:$L$1980,if($G106="USD",2,if($G106="EUR",3,if($G106="YEN",4,5))))*$H106*$C106,0)</f>
        <v>6489.959043</v>
      </c>
      <c r="AG106" s="7">
        <f>if(AG$6&lt;=$B106,vlookup(EDATE($D106,AG$6),'Курсы'!$H$2:$L$1980,if($G106="USD",2,if($G106="EUR",3,if($G106="YEN",4,5))))*$H106*$C106,0)</f>
        <v>6500.185323</v>
      </c>
      <c r="AH106" s="7">
        <f>if(AH$6&lt;=$B106,vlookup(EDATE($D106,AH$6),'Курсы'!$H$2:$L$1980,if($G106="USD",2,if($G106="EUR",3,if($G106="YEN",4,5))))*$H106*$C106,0)</f>
        <v>6510.437893</v>
      </c>
      <c r="AI106" s="7">
        <f>if(AI$6&lt;=$B106,vlookup(EDATE($D106,AI$6),'Курсы'!$H$2:$L$1980,if($G106="USD",2,if($G106="EUR",3,if($G106="YEN",4,5))))*$H106*$C106,0)</f>
        <v>6520.072808</v>
      </c>
      <c r="AJ106" s="7">
        <f>if(AJ$6&lt;=$B106,vlookup(EDATE($D106,AJ$6),'Курсы'!$H$2:$L$1980,if($G106="USD",2,if($G106="EUR",3,if($G106="YEN",4,5))))*$H106*$C106,0)</f>
        <v>6529.74915</v>
      </c>
      <c r="AK106" s="7">
        <f>if(AK$6&lt;=$B106,vlookup(EDATE($D106,AK$6),'Курсы'!$H$2:$L$1980,if($G106="USD",2,if($G106="EUR",3,if($G106="YEN",4,5))))*$H106*$C106,0)</f>
        <v>6539.156791</v>
      </c>
      <c r="AL106" s="7">
        <f>if(AL$6&lt;=$B106,vlookup(EDATE($D106,AL$6),'Курсы'!$H$2:$L$1980,if($G106="USD",2,if($G106="EUR",3,if($G106="YEN",4,5))))*$H106*$C106,0)</f>
        <v>6547.435161</v>
      </c>
      <c r="AM106" s="7">
        <f>if(AM$6&lt;=$B106,vlookup(EDATE($D106,AM$6),'Курсы'!$H$2:$L$1980,if($G106="USD",2,if($G106="EUR",3,if($G106="YEN",4,5))))*$H106*$C106,0)</f>
        <v>6556.370563</v>
      </c>
      <c r="AN106" s="7">
        <f>if(AN$6&lt;=$B106,vlookup(EDATE($D106,AN$6),'Курсы'!$H$2:$L$1980,if($G106="USD",2,if($G106="EUR",3,if($G106="YEN",4,5))))*$H106*$C106,0)</f>
        <v>6564.798983</v>
      </c>
      <c r="AO106" s="7">
        <f>if(AO$6&lt;=$B106,vlookup(EDATE($D106,AO$6),'Курсы'!$H$2:$L$1980,if($G106="USD",2,if($G106="EUR",3,if($G106="YEN",4,5))))*$H106*$C106,0)</f>
        <v>6573.293529</v>
      </c>
      <c r="AP106" s="7">
        <f>if(AP$6&lt;=$B106,vlookup(EDATE($D106,AP$6),'Курсы'!$H$2:$L$1980,if($G106="USD",2,if($G106="EUR",3,if($G106="YEN",4,5))))*$H106*$C106,0)</f>
        <v>0</v>
      </c>
      <c r="AQ106" s="7">
        <f>if(AQ$6&lt;=$B106,vlookup(EDATE($D106,AQ$6),'Курсы'!$H$2:$L$1980,if($G106="USD",2,if($G106="EUR",3,if($G106="YEN",4,5))))*$H106*$C106,0)</f>
        <v>0</v>
      </c>
      <c r="AR106" s="19">
        <f>if(AR$6&lt;=$B106,vlookup(EDATE($D106,AR$6),'Курсы'!$H$2:$L$1980,if($G106="USD",2,if($G106="EUR",3,if($G106="YEN",4,5))))*$H106*$C106,0)</f>
        <v>0</v>
      </c>
      <c r="AS106" s="7">
        <f t="shared" si="2"/>
        <v>210368.8982</v>
      </c>
    </row>
    <row r="107" ht="15.75" customHeight="1">
      <c r="A107" s="15">
        <v>199.0</v>
      </c>
      <c r="B107" s="16">
        <v>31.0</v>
      </c>
      <c r="C107" s="16">
        <v>0.0575950458258274</v>
      </c>
      <c r="D107" s="17">
        <v>43723.0</v>
      </c>
      <c r="E107" s="17">
        <f t="shared" si="1"/>
        <v>44666</v>
      </c>
      <c r="F107" s="16" t="s">
        <v>20</v>
      </c>
      <c r="G107" s="16" t="s">
        <v>4</v>
      </c>
      <c r="H107" s="18">
        <v>100000.0</v>
      </c>
      <c r="I107" s="7">
        <f>if(I$6&lt;=$B107,vlookup(EDATE($D107,I$6),'Курсы'!$H$2:$L$1980,if($G107="USD",2,if($G107="EUR",3,if($G107="YEN",4,5))))*$H107*$C107,0)</f>
        <v>370711.6644</v>
      </c>
      <c r="J107" s="7">
        <f>if(J$6&lt;=$B107,vlookup(EDATE($D107,J$6),'Курсы'!$H$2:$L$1980,if($G107="USD",2,if($G107="EUR",3,if($G107="YEN",4,5))))*$H107*$C107,0)</f>
        <v>369818.3652</v>
      </c>
      <c r="K107" s="7">
        <f>if(K$6&lt;=$B107,vlookup(EDATE($D107,K$6),'Курсы'!$H$2:$L$1980,if($G107="USD",2,if($G107="EUR",3,if($G107="YEN",4,5))))*$H107*$C107,0)</f>
        <v>360282.3535</v>
      </c>
      <c r="L107" s="7">
        <f>if(L$6&lt;=$B107,vlookup(EDATE($D107,L$6),'Курсы'!$H$2:$L$1980,if($G107="USD",2,if($G107="EUR",3,if($G107="YEN",4,5))))*$H107*$C107,0)</f>
        <v>353714.2144</v>
      </c>
      <c r="M107" s="7">
        <f>if(M$6&lt;=$B107,vlookup(EDATE($D107,M$6),'Курсы'!$H$2:$L$1980,if($G107="USD",2,if($G107="EUR",3,if($G107="YEN",4,5))))*$H107*$C107,0)</f>
        <v>365461.3</v>
      </c>
      <c r="N107" s="7">
        <f>if(N$6&lt;=$B107,vlookup(EDATE($D107,N$6),'Курсы'!$H$2:$L$1980,if($G107="USD",2,if($G107="EUR",3,if($G107="YEN",4,5))))*$H107*$C107,0)</f>
        <v>421527.7733</v>
      </c>
      <c r="O107" s="7">
        <f>if(O$6&lt;=$B107,vlookup(EDATE($D107,O$6),'Курсы'!$H$2:$L$1980,if($G107="USD",2,if($G107="EUR",3,if($G107="YEN",4,5))))*$H107*$C107,0)</f>
        <v>422258.0785</v>
      </c>
      <c r="P107" s="7">
        <f>if(P$6&lt;=$B107,vlookup(EDATE($D107,P$6),'Курсы'!$H$2:$L$1980,if($G107="USD",2,if($G107="EUR",3,if($G107="YEN",4,5))))*$H107*$C107,0)</f>
        <v>425799.0219</v>
      </c>
      <c r="Q107" s="7">
        <f>if(Q$6&lt;=$B107,vlookup(EDATE($D107,Q$6),'Курсы'!$H$2:$L$1980,if($G107="USD",2,if($G107="EUR",3,if($G107="YEN",4,5))))*$H107*$C107,0)</f>
        <v>398107.8998</v>
      </c>
      <c r="R107" s="7">
        <f>if(R$6&lt;=$B107,vlookup(EDATE($D107,R$6),'Курсы'!$H$2:$L$1980,if($G107="USD",2,if($G107="EUR",3,if($G107="YEN",4,5))))*$H107*$C107,0)</f>
        <v>409659.1622</v>
      </c>
      <c r="S107" s="7">
        <f>if(S$6&lt;=$B107,vlookup(EDATE($D107,S$6),'Курсы'!$H$2:$L$1980,if($G107="USD",2,if($G107="EUR",3,if($G107="YEN",4,5))))*$H107*$C107,0)</f>
        <v>421686.1597</v>
      </c>
      <c r="T107" s="7">
        <f>if(T$6&lt;=$B107,vlookup(EDATE($D107,T$6),'Курсы'!$H$2:$L$1980,if($G107="USD",2,if($G107="EUR",3,if($G107="YEN",4,5))))*$H107*$C107,0)</f>
        <v>430320.233</v>
      </c>
      <c r="U107" s="7">
        <f>if(U$6&lt;=$B107,vlookup(EDATE($D107,U$6),'Курсы'!$H$2:$L$1980,if($G107="USD",2,if($G107="EUR",3,if($G107="YEN",4,5))))*$H107*$C107,0)</f>
        <v>445070.9002</v>
      </c>
      <c r="V107" s="7">
        <f>if(V$6&lt;=$B107,vlookup(EDATE($D107,V$6),'Курсы'!$H$2:$L$1980,if($G107="USD",2,if($G107="EUR",3,if($G107="YEN",4,5))))*$H107*$C107,0)</f>
        <v>445360.6033</v>
      </c>
      <c r="W107" s="7">
        <f>if(W$6&lt;=$B107,vlookup(EDATE($D107,W$6),'Курсы'!$H$2:$L$1980,if($G107="USD",2,if($G107="EUR",3,if($G107="YEN",4,5))))*$H107*$C107,0)</f>
        <v>420024.5426</v>
      </c>
      <c r="X107" s="7">
        <f>if(X$6&lt;=$B107,vlookup(EDATE($D107,X$6),'Курсы'!$H$2:$L$1980,if($G107="USD",2,if($G107="EUR",3,if($G107="YEN",4,5))))*$H107*$C107,0)</f>
        <v>425028.9761</v>
      </c>
      <c r="Y107" s="7">
        <f>if(Y$6&lt;=$B107,vlookup(EDATE($D107,Y$6),'Курсы'!$H$2:$L$1980,if($G107="USD",2,if($G107="EUR",3,if($G107="YEN",4,5))))*$H107*$C107,0)</f>
        <v>425845.0979</v>
      </c>
      <c r="Z107" s="7">
        <f>if(Z$6&lt;=$B107,vlookup(EDATE($D107,Z$6),'Курсы'!$H$2:$L$1980,if($G107="USD",2,if($G107="EUR",3,if($G107="YEN",4,5))))*$H107*$C107,0)</f>
        <v>423370.2388</v>
      </c>
      <c r="AA107" s="7">
        <f>if(AA$6&lt;=$B107,vlookup(EDATE($D107,AA$6),'Курсы'!$H$2:$L$1980,if($G107="USD",2,if($G107="EUR",3,if($G107="YEN",4,5))))*$H107*$C107,0)</f>
        <v>435894.2815</v>
      </c>
      <c r="AB107" s="7">
        <f>if(AB$6&lt;=$B107,vlookup(EDATE($D107,AB$6),'Курсы'!$H$2:$L$1980,if($G107="USD",2,if($G107="EUR",3,if($G107="YEN",4,5))))*$H107*$C107,0)</f>
        <v>426184.9087</v>
      </c>
      <c r="AC107" s="7">
        <f>if(AC$6&lt;=$B107,vlookup(EDATE($D107,AC$6),'Курсы'!$H$2:$L$1980,if($G107="USD",2,if($G107="EUR",3,if($G107="YEN",4,5))))*$H107*$C107,0)</f>
        <v>412839.5606</v>
      </c>
      <c r="AD107" s="7">
        <f>if(AD$6&lt;=$B107,vlookup(EDATE($D107,AD$6),'Курсы'!$H$2:$L$1980,if($G107="USD",2,if($G107="EUR",3,if($G107="YEN",4,5))))*$H107*$C107,0)</f>
        <v>426915.2139</v>
      </c>
      <c r="AE107" s="7">
        <f>if(AE$6&lt;=$B107,vlookup(EDATE($D107,AE$6),'Курсы'!$H$2:$L$1980,if($G107="USD",2,if($G107="EUR",3,if($G107="YEN",4,5))))*$H107*$C107,0)</f>
        <v>423162.8966</v>
      </c>
      <c r="AF107" s="7">
        <f>if(AF$6&lt;=$B107,vlookup(EDATE($D107,AF$6),'Курсы'!$H$2:$L$1980,if($G107="USD",2,if($G107="EUR",3,if($G107="YEN",4,5))))*$H107*$C107,0)</f>
        <v>421365.6315</v>
      </c>
      <c r="AG107" s="7">
        <f>if(AG$6&lt;=$B107,vlookup(EDATE($D107,AG$6),'Курсы'!$H$2:$L$1980,if($G107="USD",2,if($G107="EUR",3,if($G107="YEN",4,5))))*$H107*$C107,0)</f>
        <v>421936.9945</v>
      </c>
      <c r="AH107" s="7">
        <f>if(AH$6&lt;=$B107,vlookup(EDATE($D107,AH$6),'Курсы'!$H$2:$L$1980,if($G107="USD",2,if($G107="EUR",3,if($G107="YEN",4,5))))*$H107*$C107,0)</f>
        <v>422509.8434</v>
      </c>
      <c r="AI107" s="7">
        <f>if(AI$6&lt;=$B107,vlookup(EDATE($D107,AI$6),'Курсы'!$H$2:$L$1980,if($G107="USD",2,if($G107="EUR",3,if($G107="YEN",4,5))))*$H107*$C107,0)</f>
        <v>423048.197</v>
      </c>
      <c r="AJ107" s="7">
        <f>if(AJ$6&lt;=$B107,vlookup(EDATE($D107,AJ$6),'Курсы'!$H$2:$L$1980,if($G107="USD",2,if($G107="EUR",3,if($G107="YEN",4,5))))*$H107*$C107,0)</f>
        <v>423588.8797</v>
      </c>
      <c r="AK107" s="7">
        <f>if(AK$6&lt;=$B107,vlookup(EDATE($D107,AK$6),'Курсы'!$H$2:$L$1980,if($G107="USD",2,if($G107="EUR",3,if($G107="YEN",4,5))))*$H107*$C107,0)</f>
        <v>424114.5616</v>
      </c>
      <c r="AL107" s="7">
        <f>if(AL$6&lt;=$B107,vlookup(EDATE($D107,AL$6),'Курсы'!$H$2:$L$1980,if($G107="USD",2,if($G107="EUR",3,if($G107="YEN",4,5))))*$H107*$C107,0)</f>
        <v>424577.1526</v>
      </c>
      <c r="AM107" s="7">
        <f>if(AM$6&lt;=$B107,vlookup(EDATE($D107,AM$6),'Курсы'!$H$2:$L$1980,if($G107="USD",2,if($G107="EUR",3,if($G107="YEN",4,5))))*$H107*$C107,0)</f>
        <v>425076.4691</v>
      </c>
      <c r="AN107" s="7">
        <f>if(AN$6&lt;=$B107,vlookup(EDATE($D107,AN$6),'Курсы'!$H$2:$L$1980,if($G107="USD",2,if($G107="EUR",3,if($G107="YEN",4,5))))*$H107*$C107,0)</f>
        <v>0</v>
      </c>
      <c r="AO107" s="7">
        <f>if(AO$6&lt;=$B107,vlookup(EDATE($D107,AO$6),'Курсы'!$H$2:$L$1980,if($G107="USD",2,if($G107="EUR",3,if($G107="YEN",4,5))))*$H107*$C107,0)</f>
        <v>0</v>
      </c>
      <c r="AP107" s="7">
        <f>if(AP$6&lt;=$B107,vlookup(EDATE($D107,AP$6),'Курсы'!$H$2:$L$1980,if($G107="USD",2,if($G107="EUR",3,if($G107="YEN",4,5))))*$H107*$C107,0)</f>
        <v>0</v>
      </c>
      <c r="AQ107" s="7">
        <f>if(AQ$6&lt;=$B107,vlookup(EDATE($D107,AQ$6),'Курсы'!$H$2:$L$1980,if($G107="USD",2,if($G107="EUR",3,if($G107="YEN",4,5))))*$H107*$C107,0)</f>
        <v>0</v>
      </c>
      <c r="AR107" s="19">
        <f>if(AR$6&lt;=$B107,vlookup(EDATE($D107,AR$6),'Курсы'!$H$2:$L$1980,if($G107="USD",2,if($G107="EUR",3,if($G107="YEN",4,5))))*$H107*$C107,0)</f>
        <v>0</v>
      </c>
      <c r="AS107" s="7">
        <f t="shared" si="2"/>
        <v>12845261.18</v>
      </c>
    </row>
    <row r="108" ht="15.75" customHeight="1">
      <c r="A108" s="15">
        <v>79.0</v>
      </c>
      <c r="B108" s="16">
        <v>9.0</v>
      </c>
      <c r="C108" s="16">
        <v>0.0203064653987114</v>
      </c>
      <c r="D108" s="17">
        <v>43727.0</v>
      </c>
      <c r="E108" s="17">
        <f t="shared" si="1"/>
        <v>44001</v>
      </c>
      <c r="F108" s="16" t="s">
        <v>19</v>
      </c>
      <c r="G108" s="16" t="s">
        <v>5</v>
      </c>
      <c r="H108" s="18">
        <v>500000.0</v>
      </c>
      <c r="I108" s="7">
        <f>if(I$6&lt;=$B108,vlookup(EDATE($D108,I$6),'Курсы'!$H$2:$L$1980,if($G108="USD",2,if($G108="EUR",3,if($G108="YEN",4,5))))*$H108*$C108,0)</f>
        <v>722198.4266</v>
      </c>
      <c r="J108" s="7">
        <f>if(J$6&lt;=$B108,vlookup(EDATE($D108,J$6),'Курсы'!$H$2:$L$1980,if($G108="USD",2,if($G108="EUR",3,if($G108="YEN",4,5))))*$H108*$C108,0)</f>
        <v>716120.7015</v>
      </c>
      <c r="K108" s="7">
        <f>if(K$6&lt;=$B108,vlookup(EDATE($D108,K$6),'Курсы'!$H$2:$L$1980,if($G108="USD",2,if($G108="EUR",3,if($G108="YEN",4,5))))*$H108*$C108,0)</f>
        <v>707604.1699</v>
      </c>
      <c r="L108" s="7">
        <f>if(L$6&lt;=$B108,vlookup(EDATE($D108,L$6),'Курсы'!$H$2:$L$1980,if($G108="USD",2,if($G108="EUR",3,if($G108="YEN",4,5))))*$H108*$C108,0)</f>
        <v>695859.9256</v>
      </c>
      <c r="M108" s="7">
        <f>if(M$6&lt;=$B108,vlookup(EDATE($D108,M$6),'Курсы'!$H$2:$L$1980,if($G108="USD",2,if($G108="EUR",3,if($G108="YEN",4,5))))*$H108*$C108,0)</f>
        <v>701468.5714</v>
      </c>
      <c r="N108" s="7">
        <f>if(N$6&lt;=$B108,vlookup(EDATE($D108,N$6),'Курсы'!$H$2:$L$1980,if($G108="USD",2,if($G108="EUR",3,if($G108="YEN",4,5))))*$H108*$C108,0)</f>
        <v>861888.6327</v>
      </c>
      <c r="O108" s="7">
        <f>if(O$6&lt;=$B108,vlookup(EDATE($D108,O$6),'Курсы'!$H$2:$L$1980,if($G108="USD",2,if($G108="EUR",3,if($G108="YEN",4,5))))*$H108*$C108,0)</f>
        <v>813385.6248</v>
      </c>
      <c r="P108" s="7">
        <f>if(P$6&lt;=$B108,vlookup(EDATE($D108,P$6),'Курсы'!$H$2:$L$1980,if($G108="USD",2,if($G108="EUR",3,if($G108="YEN",4,5))))*$H108*$C108,0)</f>
        <v>801518.5264</v>
      </c>
      <c r="Q108" s="7">
        <f>if(Q$6&lt;=$B108,vlookup(EDATE($D108,Q$6),'Курсы'!$H$2:$L$1980,if($G108="USD",2,if($G108="EUR",3,if($G108="YEN",4,5))))*$H108*$C108,0)</f>
        <v>794920.9558</v>
      </c>
      <c r="R108" s="7">
        <f>if(R$6&lt;=$B108,vlookup(EDATE($D108,R$6),'Курсы'!$H$2:$L$1980,if($G108="USD",2,if($G108="EUR",3,if($G108="YEN",4,5))))*$H108*$C108,0)</f>
        <v>0</v>
      </c>
      <c r="S108" s="7">
        <f>if(S$6&lt;=$B108,vlookup(EDATE($D108,S$6),'Курсы'!$H$2:$L$1980,if($G108="USD",2,if($G108="EUR",3,if($G108="YEN",4,5))))*$H108*$C108,0)</f>
        <v>0</v>
      </c>
      <c r="T108" s="7">
        <f>if(T$6&lt;=$B108,vlookup(EDATE($D108,T$6),'Курсы'!$H$2:$L$1980,if($G108="USD",2,if($G108="EUR",3,if($G108="YEN",4,5))))*$H108*$C108,0)</f>
        <v>0</v>
      </c>
      <c r="U108" s="7">
        <f>if(U$6&lt;=$B108,vlookup(EDATE($D108,U$6),'Курсы'!$H$2:$L$1980,if($G108="USD",2,if($G108="EUR",3,if($G108="YEN",4,5))))*$H108*$C108,0)</f>
        <v>0</v>
      </c>
      <c r="V108" s="7">
        <f>if(V$6&lt;=$B108,vlookup(EDATE($D108,V$6),'Курсы'!$H$2:$L$1980,if($G108="USD",2,if($G108="EUR",3,if($G108="YEN",4,5))))*$H108*$C108,0)</f>
        <v>0</v>
      </c>
      <c r="W108" s="7">
        <f>if(W$6&lt;=$B108,vlookup(EDATE($D108,W$6),'Курсы'!$H$2:$L$1980,if($G108="USD",2,if($G108="EUR",3,if($G108="YEN",4,5))))*$H108*$C108,0)</f>
        <v>0</v>
      </c>
      <c r="X108" s="7">
        <f>if(X$6&lt;=$B108,vlookup(EDATE($D108,X$6),'Курсы'!$H$2:$L$1980,if($G108="USD",2,if($G108="EUR",3,if($G108="YEN",4,5))))*$H108*$C108,0)</f>
        <v>0</v>
      </c>
      <c r="Y108" s="7">
        <f>if(Y$6&lt;=$B108,vlookup(EDATE($D108,Y$6),'Курсы'!$H$2:$L$1980,if($G108="USD",2,if($G108="EUR",3,if($G108="YEN",4,5))))*$H108*$C108,0)</f>
        <v>0</v>
      </c>
      <c r="Z108" s="7">
        <f>if(Z$6&lt;=$B108,vlookup(EDATE($D108,Z$6),'Курсы'!$H$2:$L$1980,if($G108="USD",2,if($G108="EUR",3,if($G108="YEN",4,5))))*$H108*$C108,0)</f>
        <v>0</v>
      </c>
      <c r="AA108" s="7">
        <f>if(AA$6&lt;=$B108,vlookup(EDATE($D108,AA$6),'Курсы'!$H$2:$L$1980,if($G108="USD",2,if($G108="EUR",3,if($G108="YEN",4,5))))*$H108*$C108,0)</f>
        <v>0</v>
      </c>
      <c r="AB108" s="7">
        <f>if(AB$6&lt;=$B108,vlookup(EDATE($D108,AB$6),'Курсы'!$H$2:$L$1980,if($G108="USD",2,if($G108="EUR",3,if($G108="YEN",4,5))))*$H108*$C108,0)</f>
        <v>0</v>
      </c>
      <c r="AC108" s="7">
        <f>if(AC$6&lt;=$B108,vlookup(EDATE($D108,AC$6),'Курсы'!$H$2:$L$1980,if($G108="USD",2,if($G108="EUR",3,if($G108="YEN",4,5))))*$H108*$C108,0)</f>
        <v>0</v>
      </c>
      <c r="AD108" s="7">
        <f>if(AD$6&lt;=$B108,vlookup(EDATE($D108,AD$6),'Курсы'!$H$2:$L$1980,if($G108="USD",2,if($G108="EUR",3,if($G108="YEN",4,5))))*$H108*$C108,0)</f>
        <v>0</v>
      </c>
      <c r="AE108" s="7">
        <f>if(AE$6&lt;=$B108,vlookup(EDATE($D108,AE$6),'Курсы'!$H$2:$L$1980,if($G108="USD",2,if($G108="EUR",3,if($G108="YEN",4,5))))*$H108*$C108,0)</f>
        <v>0</v>
      </c>
      <c r="AF108" s="7">
        <f>if(AF$6&lt;=$B108,vlookup(EDATE($D108,AF$6),'Курсы'!$H$2:$L$1980,if($G108="USD",2,if($G108="EUR",3,if($G108="YEN",4,5))))*$H108*$C108,0)</f>
        <v>0</v>
      </c>
      <c r="AG108" s="7">
        <f>if(AG$6&lt;=$B108,vlookup(EDATE($D108,AG$6),'Курсы'!$H$2:$L$1980,if($G108="USD",2,if($G108="EUR",3,if($G108="YEN",4,5))))*$H108*$C108,0)</f>
        <v>0</v>
      </c>
      <c r="AH108" s="7">
        <f>if(AH$6&lt;=$B108,vlookup(EDATE($D108,AH$6),'Курсы'!$H$2:$L$1980,if($G108="USD",2,if($G108="EUR",3,if($G108="YEN",4,5))))*$H108*$C108,0)</f>
        <v>0</v>
      </c>
      <c r="AI108" s="7">
        <f>if(AI$6&lt;=$B108,vlookup(EDATE($D108,AI$6),'Курсы'!$H$2:$L$1980,if($G108="USD",2,if($G108="EUR",3,if($G108="YEN",4,5))))*$H108*$C108,0)</f>
        <v>0</v>
      </c>
      <c r="AJ108" s="7">
        <f>if(AJ$6&lt;=$B108,vlookup(EDATE($D108,AJ$6),'Курсы'!$H$2:$L$1980,if($G108="USD",2,if($G108="EUR",3,if($G108="YEN",4,5))))*$H108*$C108,0)</f>
        <v>0</v>
      </c>
      <c r="AK108" s="7">
        <f>if(AK$6&lt;=$B108,vlookup(EDATE($D108,AK$6),'Курсы'!$H$2:$L$1980,if($G108="USD",2,if($G108="EUR",3,if($G108="YEN",4,5))))*$H108*$C108,0)</f>
        <v>0</v>
      </c>
      <c r="AL108" s="7">
        <f>if(AL$6&lt;=$B108,vlookup(EDATE($D108,AL$6),'Курсы'!$H$2:$L$1980,if($G108="USD",2,if($G108="EUR",3,if($G108="YEN",4,5))))*$H108*$C108,0)</f>
        <v>0</v>
      </c>
      <c r="AM108" s="7">
        <f>if(AM$6&lt;=$B108,vlookup(EDATE($D108,AM$6),'Курсы'!$H$2:$L$1980,if($G108="USD",2,if($G108="EUR",3,if($G108="YEN",4,5))))*$H108*$C108,0)</f>
        <v>0</v>
      </c>
      <c r="AN108" s="7">
        <f>if(AN$6&lt;=$B108,vlookup(EDATE($D108,AN$6),'Курсы'!$H$2:$L$1980,if($G108="USD",2,if($G108="EUR",3,if($G108="YEN",4,5))))*$H108*$C108,0)</f>
        <v>0</v>
      </c>
      <c r="AO108" s="7">
        <f>if(AO$6&lt;=$B108,vlookup(EDATE($D108,AO$6),'Курсы'!$H$2:$L$1980,if($G108="USD",2,if($G108="EUR",3,if($G108="YEN",4,5))))*$H108*$C108,0)</f>
        <v>0</v>
      </c>
      <c r="AP108" s="7">
        <f>if(AP$6&lt;=$B108,vlookup(EDATE($D108,AP$6),'Курсы'!$H$2:$L$1980,if($G108="USD",2,if($G108="EUR",3,if($G108="YEN",4,5))))*$H108*$C108,0)</f>
        <v>0</v>
      </c>
      <c r="AQ108" s="7">
        <f>if(AQ$6&lt;=$B108,vlookup(EDATE($D108,AQ$6),'Курсы'!$H$2:$L$1980,if($G108="USD",2,if($G108="EUR",3,if($G108="YEN",4,5))))*$H108*$C108,0)</f>
        <v>0</v>
      </c>
      <c r="AR108" s="19">
        <f>if(AR$6&lt;=$B108,vlookup(EDATE($D108,AR$6),'Курсы'!$H$2:$L$1980,if($G108="USD",2,if($G108="EUR",3,if($G108="YEN",4,5))))*$H108*$C108,0)</f>
        <v>0</v>
      </c>
      <c r="AS108" s="7">
        <f t="shared" si="2"/>
        <v>6814965.535</v>
      </c>
    </row>
    <row r="109" ht="15.75" customHeight="1">
      <c r="A109" s="15">
        <v>40.0</v>
      </c>
      <c r="B109" s="16">
        <v>20.0</v>
      </c>
      <c r="C109" s="16">
        <v>0.00834540150134249</v>
      </c>
      <c r="D109" s="17">
        <v>43728.0</v>
      </c>
      <c r="E109" s="17">
        <f t="shared" si="1"/>
        <v>44336</v>
      </c>
      <c r="F109" s="16" t="s">
        <v>18</v>
      </c>
      <c r="G109" s="16" t="s">
        <v>6</v>
      </c>
      <c r="H109" s="18">
        <v>1400000.0</v>
      </c>
      <c r="I109" s="7">
        <f>if(I$6&lt;=$B109,vlookup(EDATE($D109,I$6),'Курсы'!$H$2:$L$1980,if($G109="USD",2,if($G109="EUR",3,if($G109="YEN",4,5))))*$H109*$C109,0)</f>
        <v>6877.248426</v>
      </c>
      <c r="J109" s="7">
        <f>if(J$6&lt;=$B109,vlookup(EDATE($D109,J$6),'Курсы'!$H$2:$L$1980,if($G109="USD",2,if($G109="EUR",3,if($G109="YEN",4,5))))*$H109*$C109,0)</f>
        <v>6854.921139</v>
      </c>
      <c r="K109" s="7">
        <f>if(K$6&lt;=$B109,vlookup(EDATE($D109,K$6),'Курсы'!$H$2:$L$1980,if($G109="USD",2,if($G109="EUR",3,if($G109="YEN",4,5))))*$H109*$C109,0)</f>
        <v>6667.154612</v>
      </c>
      <c r="L109" s="7">
        <f>if(L$6&lt;=$B109,vlookup(EDATE($D109,L$6),'Курсы'!$H$2:$L$1980,if($G109="USD",2,if($G109="EUR",3,if($G109="YEN",4,5))))*$H109*$C109,0)</f>
        <v>6522.956089</v>
      </c>
      <c r="M109" s="7">
        <f>if(M$6&lt;=$B109,vlookup(EDATE($D109,M$6),'Курсы'!$H$2:$L$1980,if($G109="USD",2,if($G109="EUR",3,if($G109="YEN",4,5))))*$H109*$C109,0)</f>
        <v>6758.66027</v>
      </c>
      <c r="N109" s="7">
        <f>if(N$6&lt;=$B109,vlookup(EDATE($D109,N$6),'Курсы'!$H$2:$L$1980,if($G109="USD",2,if($G109="EUR",3,if($G109="YEN",4,5))))*$H109*$C109,0)</f>
        <v>8592.710799</v>
      </c>
      <c r="O109" s="7">
        <f>if(O$6&lt;=$B109,vlookup(EDATE($D109,O$6),'Курсы'!$H$2:$L$1980,if($G109="USD",2,if($G109="EUR",3,if($G109="YEN",4,5))))*$H109*$C109,0)</f>
        <v>8010.109974</v>
      </c>
      <c r="P109" s="7">
        <f>if(P$6&lt;=$B109,vlookup(EDATE($D109,P$6),'Курсы'!$H$2:$L$1980,if($G109="USD",2,if($G109="EUR",3,if($G109="YEN",4,5))))*$H109*$C109,0)</f>
        <v>7877.010835</v>
      </c>
      <c r="Q109" s="7">
        <f>if(Q$6&lt;=$B109,vlookup(EDATE($D109,Q$6),'Курсы'!$H$2:$L$1980,if($G109="USD",2,if($G109="EUR",3,if($G109="YEN",4,5))))*$H109*$C109,0)</f>
        <v>7600.682908</v>
      </c>
      <c r="R109" s="7">
        <f>if(R$6&lt;=$B109,vlookup(EDATE($D109,R$6),'Курсы'!$H$2:$L$1980,if($G109="USD",2,if($G109="EUR",3,if($G109="YEN",4,5))))*$H109*$C109,0)</f>
        <v>7818.534607</v>
      </c>
      <c r="S109" s="7">
        <f>if(S$6&lt;=$B109,vlookup(EDATE($D109,S$6),'Курсы'!$H$2:$L$1980,if($G109="USD",2,if($G109="EUR",3,if($G109="YEN",4,5))))*$H109*$C109,0)</f>
        <v>8113.54455</v>
      </c>
      <c r="T109" s="7">
        <f>if(T$6&lt;=$B109,vlookup(EDATE($D109,T$6),'Курсы'!$H$2:$L$1980,if($G109="USD",2,if($G109="EUR",3,if($G109="YEN",4,5))))*$H109*$C109,0)</f>
        <v>8382.476782</v>
      </c>
      <c r="U109" s="7">
        <f>if(U$6&lt;=$B109,vlookup(EDATE($D109,U$6),'Курсы'!$H$2:$L$1980,if($G109="USD",2,if($G109="EUR",3,if($G109="YEN",4,5))))*$H109*$C109,0)</f>
        <v>8640.321314</v>
      </c>
      <c r="V109" s="7">
        <f>if(V$6&lt;=$B109,vlookup(EDATE($D109,V$6),'Курсы'!$H$2:$L$1980,if($G109="USD",2,if($G109="EUR",3,if($G109="YEN",4,5))))*$H109*$C109,0)</f>
        <v>8572.030894</v>
      </c>
      <c r="W109" s="7">
        <f>if(W$6&lt;=$B109,vlookup(EDATE($D109,W$6),'Курсы'!$H$2:$L$1980,if($G109="USD",2,if($G109="EUR",3,if($G109="YEN",4,5))))*$H109*$C109,0)</f>
        <v>8270.19775</v>
      </c>
      <c r="X109" s="7">
        <f>if(X$6&lt;=$B109,vlookup(EDATE($D109,X$6),'Курсы'!$H$2:$L$1980,if($G109="USD",2,if($G109="EUR",3,if($G109="YEN",4,5))))*$H109*$C109,0)</f>
        <v>8282.734212</v>
      </c>
      <c r="Y109" s="7">
        <f>if(Y$6&lt;=$B109,vlookup(EDATE($D109,Y$6),'Курсы'!$H$2:$L$1980,if($G109="USD",2,if($G109="EUR",3,if($G109="YEN",4,5))))*$H109*$C109,0)</f>
        <v>8190.025147</v>
      </c>
      <c r="Z109" s="7">
        <f>if(Z$6&lt;=$B109,vlookup(EDATE($D109,Z$6),'Курсы'!$H$2:$L$1980,if($G109="USD",2,if($G109="EUR",3,if($G109="YEN",4,5))))*$H109*$C109,0)</f>
        <v>7970.619534</v>
      </c>
      <c r="AA109" s="7">
        <f>if(AA$6&lt;=$B109,vlookup(EDATE($D109,AA$6),'Курсы'!$H$2:$L$1980,if($G109="USD",2,if($G109="EUR",3,if($G109="YEN",4,5))))*$H109*$C109,0)</f>
        <v>8240.696756</v>
      </c>
      <c r="AB109" s="7">
        <f>if(AB$6&lt;=$B109,vlookup(EDATE($D109,AB$6),'Курсы'!$H$2:$L$1980,if($G109="USD",2,if($G109="EUR",3,if($G109="YEN",4,5))))*$H109*$C109,0)</f>
        <v>7891.989161</v>
      </c>
      <c r="AC109" s="7">
        <f>if(AC$6&lt;=$B109,vlookup(EDATE($D109,AC$6),'Курсы'!$H$2:$L$1980,if($G109="USD",2,if($G109="EUR",3,if($G109="YEN",4,5))))*$H109*$C109,0)</f>
        <v>0</v>
      </c>
      <c r="AD109" s="7">
        <f>if(AD$6&lt;=$B109,vlookup(EDATE($D109,AD$6),'Курсы'!$H$2:$L$1980,if($G109="USD",2,if($G109="EUR",3,if($G109="YEN",4,5))))*$H109*$C109,0)</f>
        <v>0</v>
      </c>
      <c r="AE109" s="7">
        <f>if(AE$6&lt;=$B109,vlookup(EDATE($D109,AE$6),'Курсы'!$H$2:$L$1980,if($G109="USD",2,if($G109="EUR",3,if($G109="YEN",4,5))))*$H109*$C109,0)</f>
        <v>0</v>
      </c>
      <c r="AF109" s="7">
        <f>if(AF$6&lt;=$B109,vlookup(EDATE($D109,AF$6),'Курсы'!$H$2:$L$1980,if($G109="USD",2,if($G109="EUR",3,if($G109="YEN",4,5))))*$H109*$C109,0)</f>
        <v>0</v>
      </c>
      <c r="AG109" s="7">
        <f>if(AG$6&lt;=$B109,vlookup(EDATE($D109,AG$6),'Курсы'!$H$2:$L$1980,if($G109="USD",2,if($G109="EUR",3,if($G109="YEN",4,5))))*$H109*$C109,0)</f>
        <v>0</v>
      </c>
      <c r="AH109" s="7">
        <f>if(AH$6&lt;=$B109,vlookup(EDATE($D109,AH$6),'Курсы'!$H$2:$L$1980,if($G109="USD",2,if($G109="EUR",3,if($G109="YEN",4,5))))*$H109*$C109,0)</f>
        <v>0</v>
      </c>
      <c r="AI109" s="7">
        <f>if(AI$6&lt;=$B109,vlookup(EDATE($D109,AI$6),'Курсы'!$H$2:$L$1980,if($G109="USD",2,if($G109="EUR",3,if($G109="YEN",4,5))))*$H109*$C109,0)</f>
        <v>0</v>
      </c>
      <c r="AJ109" s="7">
        <f>if(AJ$6&lt;=$B109,vlookup(EDATE($D109,AJ$6),'Курсы'!$H$2:$L$1980,if($G109="USD",2,if($G109="EUR",3,if($G109="YEN",4,5))))*$H109*$C109,0)</f>
        <v>0</v>
      </c>
      <c r="AK109" s="7">
        <f>if(AK$6&lt;=$B109,vlookup(EDATE($D109,AK$6),'Курсы'!$H$2:$L$1980,if($G109="USD",2,if($G109="EUR",3,if($G109="YEN",4,5))))*$H109*$C109,0)</f>
        <v>0</v>
      </c>
      <c r="AL109" s="7">
        <f>if(AL$6&lt;=$B109,vlookup(EDATE($D109,AL$6),'Курсы'!$H$2:$L$1980,if($G109="USD",2,if($G109="EUR",3,if($G109="YEN",4,5))))*$H109*$C109,0)</f>
        <v>0</v>
      </c>
      <c r="AM109" s="7">
        <f>if(AM$6&lt;=$B109,vlookup(EDATE($D109,AM$6),'Курсы'!$H$2:$L$1980,if($G109="USD",2,if($G109="EUR",3,if($G109="YEN",4,5))))*$H109*$C109,0)</f>
        <v>0</v>
      </c>
      <c r="AN109" s="7">
        <f>if(AN$6&lt;=$B109,vlookup(EDATE($D109,AN$6),'Курсы'!$H$2:$L$1980,if($G109="USD",2,if($G109="EUR",3,if($G109="YEN",4,5))))*$H109*$C109,0)</f>
        <v>0</v>
      </c>
      <c r="AO109" s="7">
        <f>if(AO$6&lt;=$B109,vlookup(EDATE($D109,AO$6),'Курсы'!$H$2:$L$1980,if($G109="USD",2,if($G109="EUR",3,if($G109="YEN",4,5))))*$H109*$C109,0)</f>
        <v>0</v>
      </c>
      <c r="AP109" s="7">
        <f>if(AP$6&lt;=$B109,vlookup(EDATE($D109,AP$6),'Курсы'!$H$2:$L$1980,if($G109="USD",2,if($G109="EUR",3,if($G109="YEN",4,5))))*$H109*$C109,0)</f>
        <v>0</v>
      </c>
      <c r="AQ109" s="7">
        <f>if(AQ$6&lt;=$B109,vlookup(EDATE($D109,AQ$6),'Курсы'!$H$2:$L$1980,if($G109="USD",2,if($G109="EUR",3,if($G109="YEN",4,5))))*$H109*$C109,0)</f>
        <v>0</v>
      </c>
      <c r="AR109" s="19">
        <f>if(AR$6&lt;=$B109,vlookup(EDATE($D109,AR$6),'Курсы'!$H$2:$L$1980,if($G109="USD",2,if($G109="EUR",3,if($G109="YEN",4,5))))*$H109*$C109,0)</f>
        <v>0</v>
      </c>
      <c r="AS109" s="7">
        <f t="shared" si="2"/>
        <v>156134.6258</v>
      </c>
    </row>
    <row r="110" ht="15.75" customHeight="1">
      <c r="A110" s="15">
        <v>274.0</v>
      </c>
      <c r="B110" s="16">
        <v>26.0</v>
      </c>
      <c r="C110" s="16">
        <v>0.0508077302464018</v>
      </c>
      <c r="D110" s="17">
        <v>43730.0</v>
      </c>
      <c r="E110" s="17">
        <f t="shared" si="1"/>
        <v>44522</v>
      </c>
      <c r="F110" s="16" t="s">
        <v>21</v>
      </c>
      <c r="G110" s="16" t="s">
        <v>7</v>
      </c>
      <c r="H110" s="18">
        <v>1500000.0</v>
      </c>
      <c r="I110" s="7">
        <f>if(I$6&lt;=$B110,vlookup(EDATE($D110,I$6),'Курсы'!$H$2:$L$1980,if($G110="USD",2,if($G110="EUR",3,if($G110="YEN",4,5))))*$H110*$C110,0)</f>
        <v>76211.59537</v>
      </c>
      <c r="J110" s="7">
        <f>if(J$6&lt;=$B110,vlookup(EDATE($D110,J$6),'Курсы'!$H$2:$L$1980,if($G110="USD",2,if($G110="EUR",3,if($G110="YEN",4,5))))*$H110*$C110,0)</f>
        <v>76211.59537</v>
      </c>
      <c r="K110" s="7">
        <f>if(K$6&lt;=$B110,vlookup(EDATE($D110,K$6),'Курсы'!$H$2:$L$1980,if($G110="USD",2,if($G110="EUR",3,if($G110="YEN",4,5))))*$H110*$C110,0)</f>
        <v>76211.59537</v>
      </c>
      <c r="L110" s="7">
        <f>if(L$6&lt;=$B110,vlookup(EDATE($D110,L$6),'Курсы'!$H$2:$L$1980,if($G110="USD",2,if($G110="EUR",3,if($G110="YEN",4,5))))*$H110*$C110,0)</f>
        <v>76211.59537</v>
      </c>
      <c r="M110" s="7">
        <f>if(M$6&lt;=$B110,vlookup(EDATE($D110,M$6),'Курсы'!$H$2:$L$1980,if($G110="USD",2,if($G110="EUR",3,if($G110="YEN",4,5))))*$H110*$C110,0)</f>
        <v>76211.59537</v>
      </c>
      <c r="N110" s="7">
        <f>if(N$6&lt;=$B110,vlookup(EDATE($D110,N$6),'Курсы'!$H$2:$L$1980,if($G110="USD",2,if($G110="EUR",3,if($G110="YEN",4,5))))*$H110*$C110,0)</f>
        <v>76211.59537</v>
      </c>
      <c r="O110" s="7">
        <f>if(O$6&lt;=$B110,vlookup(EDATE($D110,O$6),'Курсы'!$H$2:$L$1980,if($G110="USD",2,if($G110="EUR",3,if($G110="YEN",4,5))))*$H110*$C110,0)</f>
        <v>76211.59537</v>
      </c>
      <c r="P110" s="7">
        <f>if(P$6&lt;=$B110,vlookup(EDATE($D110,P$6),'Курсы'!$H$2:$L$1980,if($G110="USD",2,if($G110="EUR",3,if($G110="YEN",4,5))))*$H110*$C110,0)</f>
        <v>76211.59537</v>
      </c>
      <c r="Q110" s="7">
        <f>if(Q$6&lt;=$B110,vlookup(EDATE($D110,Q$6),'Курсы'!$H$2:$L$1980,if($G110="USD",2,if($G110="EUR",3,if($G110="YEN",4,5))))*$H110*$C110,0)</f>
        <v>76211.59537</v>
      </c>
      <c r="R110" s="7">
        <f>if(R$6&lt;=$B110,vlookup(EDATE($D110,R$6),'Курсы'!$H$2:$L$1980,if($G110="USD",2,if($G110="EUR",3,if($G110="YEN",4,5))))*$H110*$C110,0)</f>
        <v>76211.59537</v>
      </c>
      <c r="S110" s="7">
        <f>if(S$6&lt;=$B110,vlookup(EDATE($D110,S$6),'Курсы'!$H$2:$L$1980,if($G110="USD",2,if($G110="EUR",3,if($G110="YEN",4,5))))*$H110*$C110,0)</f>
        <v>76211.59537</v>
      </c>
      <c r="T110" s="7">
        <f>if(T$6&lt;=$B110,vlookup(EDATE($D110,T$6),'Курсы'!$H$2:$L$1980,if($G110="USD",2,if($G110="EUR",3,if($G110="YEN",4,5))))*$H110*$C110,0)</f>
        <v>76211.59537</v>
      </c>
      <c r="U110" s="7">
        <f>if(U$6&lt;=$B110,vlookup(EDATE($D110,U$6),'Курсы'!$H$2:$L$1980,if($G110="USD",2,if($G110="EUR",3,if($G110="YEN",4,5))))*$H110*$C110,0)</f>
        <v>76211.59537</v>
      </c>
      <c r="V110" s="7">
        <f>if(V$6&lt;=$B110,vlookup(EDATE($D110,V$6),'Курсы'!$H$2:$L$1980,if($G110="USD",2,if($G110="EUR",3,if($G110="YEN",4,5))))*$H110*$C110,0)</f>
        <v>76211.59537</v>
      </c>
      <c r="W110" s="7">
        <f>if(W$6&lt;=$B110,vlookup(EDATE($D110,W$6),'Курсы'!$H$2:$L$1980,if($G110="USD",2,if($G110="EUR",3,if($G110="YEN",4,5))))*$H110*$C110,0)</f>
        <v>76211.59537</v>
      </c>
      <c r="X110" s="7">
        <f>if(X$6&lt;=$B110,vlookup(EDATE($D110,X$6),'Курсы'!$H$2:$L$1980,if($G110="USD",2,if($G110="EUR",3,if($G110="YEN",4,5))))*$H110*$C110,0)</f>
        <v>76211.59537</v>
      </c>
      <c r="Y110" s="7">
        <f>if(Y$6&lt;=$B110,vlookup(EDATE($D110,Y$6),'Курсы'!$H$2:$L$1980,if($G110="USD",2,if($G110="EUR",3,if($G110="YEN",4,5))))*$H110*$C110,0)</f>
        <v>76211.59537</v>
      </c>
      <c r="Z110" s="7">
        <f>if(Z$6&lt;=$B110,vlookup(EDATE($D110,Z$6),'Курсы'!$H$2:$L$1980,if($G110="USD",2,if($G110="EUR",3,if($G110="YEN",4,5))))*$H110*$C110,0)</f>
        <v>76211.59537</v>
      </c>
      <c r="AA110" s="7">
        <f>if(AA$6&lt;=$B110,vlookup(EDATE($D110,AA$6),'Курсы'!$H$2:$L$1980,if($G110="USD",2,if($G110="EUR",3,if($G110="YEN",4,5))))*$H110*$C110,0)</f>
        <v>76211.59537</v>
      </c>
      <c r="AB110" s="7">
        <f>if(AB$6&lt;=$B110,vlookup(EDATE($D110,AB$6),'Курсы'!$H$2:$L$1980,if($G110="USD",2,if($G110="EUR",3,if($G110="YEN",4,5))))*$H110*$C110,0)</f>
        <v>76211.59537</v>
      </c>
      <c r="AC110" s="7">
        <f>if(AC$6&lt;=$B110,vlookup(EDATE($D110,AC$6),'Курсы'!$H$2:$L$1980,if($G110="USD",2,if($G110="EUR",3,if($G110="YEN",4,5))))*$H110*$C110,0)</f>
        <v>76211.59537</v>
      </c>
      <c r="AD110" s="7">
        <f>if(AD$6&lt;=$B110,vlookup(EDATE($D110,AD$6),'Курсы'!$H$2:$L$1980,if($G110="USD",2,if($G110="EUR",3,if($G110="YEN",4,5))))*$H110*$C110,0)</f>
        <v>76211.59537</v>
      </c>
      <c r="AE110" s="7">
        <f>if(AE$6&lt;=$B110,vlookup(EDATE($D110,AE$6),'Курсы'!$H$2:$L$1980,if($G110="USD",2,if($G110="EUR",3,if($G110="YEN",4,5))))*$H110*$C110,0)</f>
        <v>76211.59537</v>
      </c>
      <c r="AF110" s="7">
        <f>if(AF$6&lt;=$B110,vlookup(EDATE($D110,AF$6),'Курсы'!$H$2:$L$1980,if($G110="USD",2,if($G110="EUR",3,if($G110="YEN",4,5))))*$H110*$C110,0)</f>
        <v>76211.59537</v>
      </c>
      <c r="AG110" s="7">
        <f>if(AG$6&lt;=$B110,vlookup(EDATE($D110,AG$6),'Курсы'!$H$2:$L$1980,if($G110="USD",2,if($G110="EUR",3,if($G110="YEN",4,5))))*$H110*$C110,0)</f>
        <v>76211.59537</v>
      </c>
      <c r="AH110" s="7">
        <f>if(AH$6&lt;=$B110,vlookup(EDATE($D110,AH$6),'Курсы'!$H$2:$L$1980,if($G110="USD",2,if($G110="EUR",3,if($G110="YEN",4,5))))*$H110*$C110,0)</f>
        <v>76211.59537</v>
      </c>
      <c r="AI110" s="7">
        <f>if(AI$6&lt;=$B110,vlookup(EDATE($D110,AI$6),'Курсы'!$H$2:$L$1980,if($G110="USD",2,if($G110="EUR",3,if($G110="YEN",4,5))))*$H110*$C110,0)</f>
        <v>0</v>
      </c>
      <c r="AJ110" s="7">
        <f>if(AJ$6&lt;=$B110,vlookup(EDATE($D110,AJ$6),'Курсы'!$H$2:$L$1980,if($G110="USD",2,if($G110="EUR",3,if($G110="YEN",4,5))))*$H110*$C110,0)</f>
        <v>0</v>
      </c>
      <c r="AK110" s="7">
        <f>if(AK$6&lt;=$B110,vlookup(EDATE($D110,AK$6),'Курсы'!$H$2:$L$1980,if($G110="USD",2,if($G110="EUR",3,if($G110="YEN",4,5))))*$H110*$C110,0)</f>
        <v>0</v>
      </c>
      <c r="AL110" s="7">
        <f>if(AL$6&lt;=$B110,vlookup(EDATE($D110,AL$6),'Курсы'!$H$2:$L$1980,if($G110="USD",2,if($G110="EUR",3,if($G110="YEN",4,5))))*$H110*$C110,0)</f>
        <v>0</v>
      </c>
      <c r="AM110" s="7">
        <f>if(AM$6&lt;=$B110,vlookup(EDATE($D110,AM$6),'Курсы'!$H$2:$L$1980,if($G110="USD",2,if($G110="EUR",3,if($G110="YEN",4,5))))*$H110*$C110,0)</f>
        <v>0</v>
      </c>
      <c r="AN110" s="7">
        <f>if(AN$6&lt;=$B110,vlookup(EDATE($D110,AN$6),'Курсы'!$H$2:$L$1980,if($G110="USD",2,if($G110="EUR",3,if($G110="YEN",4,5))))*$H110*$C110,0)</f>
        <v>0</v>
      </c>
      <c r="AO110" s="7">
        <f>if(AO$6&lt;=$B110,vlookup(EDATE($D110,AO$6),'Курсы'!$H$2:$L$1980,if($G110="USD",2,if($G110="EUR",3,if($G110="YEN",4,5))))*$H110*$C110,0)</f>
        <v>0</v>
      </c>
      <c r="AP110" s="7">
        <f>if(AP$6&lt;=$B110,vlookup(EDATE($D110,AP$6),'Курсы'!$H$2:$L$1980,if($G110="USD",2,if($G110="EUR",3,if($G110="YEN",4,5))))*$H110*$C110,0)</f>
        <v>0</v>
      </c>
      <c r="AQ110" s="7">
        <f>if(AQ$6&lt;=$B110,vlookup(EDATE($D110,AQ$6),'Курсы'!$H$2:$L$1980,if($G110="USD",2,if($G110="EUR",3,if($G110="YEN",4,5))))*$H110*$C110,0)</f>
        <v>0</v>
      </c>
      <c r="AR110" s="19">
        <f>if(AR$6&lt;=$B110,vlookup(EDATE($D110,AR$6),'Курсы'!$H$2:$L$1980,if($G110="USD",2,if($G110="EUR",3,if($G110="YEN",4,5))))*$H110*$C110,0)</f>
        <v>0</v>
      </c>
      <c r="AS110" s="7">
        <f t="shared" si="2"/>
        <v>1981501.48</v>
      </c>
    </row>
    <row r="111" ht="15.75" customHeight="1">
      <c r="A111" s="15">
        <v>338.0</v>
      </c>
      <c r="B111" s="16">
        <v>30.0</v>
      </c>
      <c r="C111" s="16">
        <v>0.0238312566878265</v>
      </c>
      <c r="D111" s="17">
        <v>43736.0</v>
      </c>
      <c r="E111" s="17">
        <f t="shared" si="1"/>
        <v>44648</v>
      </c>
      <c r="F111" s="16" t="s">
        <v>22</v>
      </c>
      <c r="G111" s="16" t="s">
        <v>4</v>
      </c>
      <c r="H111" s="18">
        <v>500000.0</v>
      </c>
      <c r="I111" s="7">
        <f>if(I$6&lt;=$B111,vlookup(EDATE($D111,I$6),'Курсы'!$H$2:$L$1980,if($G111="USD",2,if($G111="EUR",3,if($G111="YEN",4,5))))*$H111*$C111,0)</f>
        <v>762559.7009</v>
      </c>
      <c r="J111" s="7">
        <f>if(J$6&lt;=$B111,vlookup(EDATE($D111,J$6),'Курсы'!$H$2:$L$1980,if($G111="USD",2,if($G111="EUR",3,if($G111="YEN",4,5))))*$H111*$C111,0)</f>
        <v>762268.9595</v>
      </c>
      <c r="K111" s="7">
        <f>if(K$6&lt;=$B111,vlookup(EDATE($D111,K$6),'Курсы'!$H$2:$L$1980,if($G111="USD",2,if($G111="EUR",3,if($G111="YEN",4,5))))*$H111*$C111,0)</f>
        <v>739144.2996</v>
      </c>
      <c r="L111" s="7">
        <f>if(L$6&lt;=$B111,vlookup(EDATE($D111,L$6),'Курсы'!$H$2:$L$1980,if($G111="USD",2,if($G111="EUR",3,if($G111="YEN",4,5))))*$H111*$C111,0)</f>
        <v>742796.4397</v>
      </c>
      <c r="M111" s="7">
        <f>if(M$6&lt;=$B111,vlookup(EDATE($D111,M$6),'Курсы'!$H$2:$L$1980,if($G111="USD",2,if($G111="EUR",3,if($G111="YEN",4,5))))*$H111*$C111,0)</f>
        <v>781780.801</v>
      </c>
      <c r="N111" s="7">
        <f>if(N$6&lt;=$B111,vlookup(EDATE($D111,N$6),'Курсы'!$H$2:$L$1980,if($G111="USD",2,if($G111="EUR",3,if($G111="YEN",4,5))))*$H111*$C111,0)</f>
        <v>926231.5802</v>
      </c>
      <c r="O111" s="7">
        <f>if(O$6&lt;=$B111,vlookup(EDATE($D111,O$6),'Курсы'!$H$2:$L$1980,if($G111="USD",2,if($G111="EUR",3,if($G111="YEN",4,5))))*$H111*$C111,0)</f>
        <v>887666.6491</v>
      </c>
      <c r="P111" s="7">
        <f>if(P$6&lt;=$B111,vlookup(EDATE($D111,P$6),'Курсы'!$H$2:$L$1980,if($G111="USD",2,if($G111="EUR",3,if($G111="YEN",4,5))))*$H111*$C111,0)</f>
        <v>846766.2548</v>
      </c>
      <c r="Q111" s="7">
        <f>if(Q$6&lt;=$B111,vlookup(EDATE($D111,Q$6),'Курсы'!$H$2:$L$1980,if($G111="USD",2,if($G111="EUR",3,if($G111="YEN",4,5))))*$H111*$C111,0)</f>
        <v>823708.3224</v>
      </c>
      <c r="R111" s="7">
        <f>if(R$6&lt;=$B111,vlookup(EDATE($D111,R$6),'Курсы'!$H$2:$L$1980,if($G111="USD",2,if($G111="EUR",3,if($G111="YEN",4,5))))*$H111*$C111,0)</f>
        <v>852980.255</v>
      </c>
      <c r="S111" s="7">
        <f>if(S$6&lt;=$B111,vlookup(EDATE($D111,S$6),'Курсы'!$H$2:$L$1980,if($G111="USD",2,if($G111="EUR",3,if($G111="YEN",4,5))))*$H111*$C111,0)</f>
        <v>896477.0647</v>
      </c>
      <c r="T111" s="7">
        <f>if(T$6&lt;=$B111,vlookup(EDATE($D111,T$6),'Курсы'!$H$2:$L$1980,if($G111="USD",2,if($G111="EUR",3,if($G111="YEN",4,5))))*$H111*$C111,0)</f>
        <v>915352.6116</v>
      </c>
      <c r="U111" s="7">
        <f>if(U$6&lt;=$B111,vlookup(EDATE($D111,U$6),'Курсы'!$H$2:$L$1980,if($G111="USD",2,if($G111="EUR",3,if($G111="YEN",4,5))))*$H111*$C111,0)</f>
        <v>911016.5144</v>
      </c>
      <c r="V111" s="7">
        <f>if(V$6&lt;=$B111,vlookup(EDATE($D111,V$6),'Курсы'!$H$2:$L$1980,if($G111="USD",2,if($G111="EUR",3,if($G111="YEN",4,5))))*$H111*$C111,0)</f>
        <v>903918.3746</v>
      </c>
      <c r="W111" s="7">
        <f>if(W$6&lt;=$B111,vlookup(EDATE($D111,W$6),'Курсы'!$H$2:$L$1980,if($G111="USD",2,if($G111="EUR",3,if($G111="YEN",4,5))))*$H111*$C111,0)</f>
        <v>878087.6755</v>
      </c>
      <c r="X111" s="7">
        <f>if(X$6&lt;=$B111,vlookup(EDATE($D111,X$6),'Курсы'!$H$2:$L$1980,if($G111="USD",2,if($G111="EUR",3,if($G111="YEN",4,5))))*$H111*$C111,0)</f>
        <v>894148.7509</v>
      </c>
      <c r="Y111" s="7">
        <f>if(Y$6&lt;=$B111,vlookup(EDATE($D111,Y$6),'Курсы'!$H$2:$L$1980,if($G111="USD",2,if($G111="EUR",3,if($G111="YEN",4,5))))*$H111*$C111,0)</f>
        <v>886967.2017</v>
      </c>
      <c r="Z111" s="7">
        <f>if(Z$6&lt;=$B111,vlookup(EDATE($D111,Z$6),'Курсы'!$H$2:$L$1980,if($G111="USD",2,if($G111="EUR",3,if($G111="YEN",4,5))))*$H111*$C111,0)</f>
        <v>902699.4058</v>
      </c>
      <c r="AA111" s="7">
        <f>if(AA$6&lt;=$B111,vlookup(EDATE($D111,AA$6),'Курсы'!$H$2:$L$1980,if($G111="USD",2,if($G111="EUR",3,if($G111="YEN",4,5))))*$H111*$C111,0)</f>
        <v>893169.2863</v>
      </c>
      <c r="AB111" s="7">
        <f>if(AB$6&lt;=$B111,vlookup(EDATE($D111,AB$6),'Курсы'!$H$2:$L$1980,if($G111="USD",2,if($G111="EUR",3,if($G111="YEN",4,5))))*$H111*$C111,0)</f>
        <v>875298.2269</v>
      </c>
      <c r="AC111" s="7">
        <f>if(AC$6&lt;=$B111,vlookup(EDATE($D111,AC$6),'Курсы'!$H$2:$L$1980,if($G111="USD",2,if($G111="EUR",3,if($G111="YEN",4,5))))*$H111*$C111,0)</f>
        <v>859943.7482</v>
      </c>
      <c r="AD111" s="7">
        <f>if(AD$6&lt;=$B111,vlookup(EDATE($D111,AD$6),'Курсы'!$H$2:$L$1980,if($G111="USD",2,if($G111="EUR",3,if($G111="YEN",4,5))))*$H111*$C111,0)</f>
        <v>879934.5979</v>
      </c>
      <c r="AE111" s="7">
        <f>if(AE$6&lt;=$B111,vlookup(EDATE($D111,AE$6),'Курсы'!$H$2:$L$1980,if($G111="USD",2,if($G111="EUR",3,if($G111="YEN",4,5))))*$H111*$C111,0)</f>
        <v>871021.202</v>
      </c>
      <c r="AF111" s="7">
        <f>if(AF$6&lt;=$B111,vlookup(EDATE($D111,AF$6),'Курсы'!$H$2:$L$1980,if($G111="USD",2,if($G111="EUR",3,if($G111="YEN",4,5))))*$H111*$C111,0)</f>
        <v>872264.5542</v>
      </c>
      <c r="AG111" s="7">
        <f>if(AG$6&lt;=$B111,vlookup(EDATE($D111,AG$6),'Курсы'!$H$2:$L$1980,if($G111="USD",2,if($G111="EUR",3,if($G111="YEN",4,5))))*$H111*$C111,0)</f>
        <v>873431.3789</v>
      </c>
      <c r="AH111" s="7">
        <f>if(AH$6&lt;=$B111,vlookup(EDATE($D111,AH$6),'Курсы'!$H$2:$L$1980,if($G111="USD",2,if($G111="EUR",3,if($G111="YEN",4,5))))*$H111*$C111,0)</f>
        <v>874601.6873</v>
      </c>
      <c r="AI111" s="7">
        <f>if(AI$6&lt;=$B111,vlookup(EDATE($D111,AI$6),'Курсы'!$H$2:$L$1980,if($G111="USD",2,if($G111="EUR",3,if($G111="YEN",4,5))))*$H111*$C111,0)</f>
        <v>875701.9209</v>
      </c>
      <c r="AJ111" s="7">
        <f>if(AJ$6&lt;=$B111,vlookup(EDATE($D111,AJ$6),'Курсы'!$H$2:$L$1980,if($G111="USD",2,if($G111="EUR",3,if($G111="YEN",4,5))))*$H111*$C111,0)</f>
        <v>876807.2919</v>
      </c>
      <c r="AK111" s="7">
        <f>if(AK$6&lt;=$B111,vlookup(EDATE($D111,AK$6),'Курсы'!$H$2:$L$1980,if($G111="USD",2,if($G111="EUR",3,if($G111="YEN",4,5))))*$H111*$C111,0)</f>
        <v>877882.3481</v>
      </c>
      <c r="AL111" s="7">
        <f>if(AL$6&lt;=$B111,vlookup(EDATE($D111,AL$6),'Курсы'!$H$2:$L$1980,if($G111="USD",2,if($G111="EUR",3,if($G111="YEN",4,5))))*$H111*$C111,0)</f>
        <v>878828.6593</v>
      </c>
      <c r="AM111" s="7">
        <f>if(AM$6&lt;=$B111,vlookup(EDATE($D111,AM$6),'Курсы'!$H$2:$L$1980,if($G111="USD",2,if($G111="EUR",3,if($G111="YEN",4,5))))*$H111*$C111,0)</f>
        <v>0</v>
      </c>
      <c r="AN111" s="7">
        <f>if(AN$6&lt;=$B111,vlookup(EDATE($D111,AN$6),'Курсы'!$H$2:$L$1980,if($G111="USD",2,if($G111="EUR",3,if($G111="YEN",4,5))))*$H111*$C111,0)</f>
        <v>0</v>
      </c>
      <c r="AO111" s="7">
        <f>if(AO$6&lt;=$B111,vlookup(EDATE($D111,AO$6),'Курсы'!$H$2:$L$1980,if($G111="USD",2,if($G111="EUR",3,if($G111="YEN",4,5))))*$H111*$C111,0)</f>
        <v>0</v>
      </c>
      <c r="AP111" s="7">
        <f>if(AP$6&lt;=$B111,vlookup(EDATE($D111,AP$6),'Курсы'!$H$2:$L$1980,if($G111="USD",2,if($G111="EUR",3,if($G111="YEN",4,5))))*$H111*$C111,0)</f>
        <v>0</v>
      </c>
      <c r="AQ111" s="7">
        <f>if(AQ$6&lt;=$B111,vlookup(EDATE($D111,AQ$6),'Курсы'!$H$2:$L$1980,if($G111="USD",2,if($G111="EUR",3,if($G111="YEN",4,5))))*$H111*$C111,0)</f>
        <v>0</v>
      </c>
      <c r="AR111" s="19">
        <f>if(AR$6&lt;=$B111,vlookup(EDATE($D111,AR$6),'Курсы'!$H$2:$L$1980,if($G111="USD",2,if($G111="EUR",3,if($G111="YEN",4,5))))*$H111*$C111,0)</f>
        <v>0</v>
      </c>
      <c r="AS111" s="7">
        <f t="shared" si="2"/>
        <v>25823455.76</v>
      </c>
    </row>
    <row r="112" ht="15.75" customHeight="1">
      <c r="A112" s="15">
        <v>31.0</v>
      </c>
      <c r="B112" s="16">
        <v>2.0</v>
      </c>
      <c r="C112" s="16">
        <v>0.0173346565216702</v>
      </c>
      <c r="D112" s="17">
        <v>43742.0</v>
      </c>
      <c r="E112" s="17">
        <f t="shared" si="1"/>
        <v>43803</v>
      </c>
      <c r="F112" s="16" t="s">
        <v>19</v>
      </c>
      <c r="G112" s="16" t="s">
        <v>7</v>
      </c>
      <c r="H112" s="18">
        <v>1500000.0</v>
      </c>
      <c r="I112" s="7">
        <f>if(I$6&lt;=$B112,vlookup(EDATE($D112,I$6),'Курсы'!$H$2:$L$1980,if($G112="USD",2,if($G112="EUR",3,if($G112="YEN",4,5))))*$H112*$C112,0)</f>
        <v>26001.98478</v>
      </c>
      <c r="J112" s="7">
        <f>if(J$6&lt;=$B112,vlookup(EDATE($D112,J$6),'Курсы'!$H$2:$L$1980,if($G112="USD",2,if($G112="EUR",3,if($G112="YEN",4,5))))*$H112*$C112,0)</f>
        <v>26001.98478</v>
      </c>
      <c r="K112" s="7">
        <f>if(K$6&lt;=$B112,vlookup(EDATE($D112,K$6),'Курсы'!$H$2:$L$1980,if($G112="USD",2,if($G112="EUR",3,if($G112="YEN",4,5))))*$H112*$C112,0)</f>
        <v>0</v>
      </c>
      <c r="L112" s="7">
        <f>if(L$6&lt;=$B112,vlookup(EDATE($D112,L$6),'Курсы'!$H$2:$L$1980,if($G112="USD",2,if($G112="EUR",3,if($G112="YEN",4,5))))*$H112*$C112,0)</f>
        <v>0</v>
      </c>
      <c r="M112" s="7">
        <f>if(M$6&lt;=$B112,vlookup(EDATE($D112,M$6),'Курсы'!$H$2:$L$1980,if($G112="USD",2,if($G112="EUR",3,if($G112="YEN",4,5))))*$H112*$C112,0)</f>
        <v>0</v>
      </c>
      <c r="N112" s="7">
        <f>if(N$6&lt;=$B112,vlookup(EDATE($D112,N$6),'Курсы'!$H$2:$L$1980,if($G112="USD",2,if($G112="EUR",3,if($G112="YEN",4,5))))*$H112*$C112,0)</f>
        <v>0</v>
      </c>
      <c r="O112" s="7">
        <f>if(O$6&lt;=$B112,vlookup(EDATE($D112,O$6),'Курсы'!$H$2:$L$1980,if($G112="USD",2,if($G112="EUR",3,if($G112="YEN",4,5))))*$H112*$C112,0)</f>
        <v>0</v>
      </c>
      <c r="P112" s="7">
        <f>if(P$6&lt;=$B112,vlookup(EDATE($D112,P$6),'Курсы'!$H$2:$L$1980,if($G112="USD",2,if($G112="EUR",3,if($G112="YEN",4,5))))*$H112*$C112,0)</f>
        <v>0</v>
      </c>
      <c r="Q112" s="7">
        <f>if(Q$6&lt;=$B112,vlookup(EDATE($D112,Q$6),'Курсы'!$H$2:$L$1980,if($G112="USD",2,if($G112="EUR",3,if($G112="YEN",4,5))))*$H112*$C112,0)</f>
        <v>0</v>
      </c>
      <c r="R112" s="7">
        <f>if(R$6&lt;=$B112,vlookup(EDATE($D112,R$6),'Курсы'!$H$2:$L$1980,if($G112="USD",2,if($G112="EUR",3,if($G112="YEN",4,5))))*$H112*$C112,0)</f>
        <v>0</v>
      </c>
      <c r="S112" s="7">
        <f>if(S$6&lt;=$B112,vlookup(EDATE($D112,S$6),'Курсы'!$H$2:$L$1980,if($G112="USD",2,if($G112="EUR",3,if($G112="YEN",4,5))))*$H112*$C112,0)</f>
        <v>0</v>
      </c>
      <c r="T112" s="7">
        <f>if(T$6&lt;=$B112,vlookup(EDATE($D112,T$6),'Курсы'!$H$2:$L$1980,if($G112="USD",2,if($G112="EUR",3,if($G112="YEN",4,5))))*$H112*$C112,0)</f>
        <v>0</v>
      </c>
      <c r="U112" s="7">
        <f>if(U$6&lt;=$B112,vlookup(EDATE($D112,U$6),'Курсы'!$H$2:$L$1980,if($G112="USD",2,if($G112="EUR",3,if($G112="YEN",4,5))))*$H112*$C112,0)</f>
        <v>0</v>
      </c>
      <c r="V112" s="7">
        <f>if(V$6&lt;=$B112,vlookup(EDATE($D112,V$6),'Курсы'!$H$2:$L$1980,if($G112="USD",2,if($G112="EUR",3,if($G112="YEN",4,5))))*$H112*$C112,0)</f>
        <v>0</v>
      </c>
      <c r="W112" s="7">
        <f>if(W$6&lt;=$B112,vlookup(EDATE($D112,W$6),'Курсы'!$H$2:$L$1980,if($G112="USD",2,if($G112="EUR",3,if($G112="YEN",4,5))))*$H112*$C112,0)</f>
        <v>0</v>
      </c>
      <c r="X112" s="7">
        <f>if(X$6&lt;=$B112,vlookup(EDATE($D112,X$6),'Курсы'!$H$2:$L$1980,if($G112="USD",2,if($G112="EUR",3,if($G112="YEN",4,5))))*$H112*$C112,0)</f>
        <v>0</v>
      </c>
      <c r="Y112" s="7">
        <f>if(Y$6&lt;=$B112,vlookup(EDATE($D112,Y$6),'Курсы'!$H$2:$L$1980,if($G112="USD",2,if($G112="EUR",3,if($G112="YEN",4,5))))*$H112*$C112,0)</f>
        <v>0</v>
      </c>
      <c r="Z112" s="7">
        <f>if(Z$6&lt;=$B112,vlookup(EDATE($D112,Z$6),'Курсы'!$H$2:$L$1980,if($G112="USD",2,if($G112="EUR",3,if($G112="YEN",4,5))))*$H112*$C112,0)</f>
        <v>0</v>
      </c>
      <c r="AA112" s="7">
        <f>if(AA$6&lt;=$B112,vlookup(EDATE($D112,AA$6),'Курсы'!$H$2:$L$1980,if($G112="USD",2,if($G112="EUR",3,if($G112="YEN",4,5))))*$H112*$C112,0)</f>
        <v>0</v>
      </c>
      <c r="AB112" s="7">
        <f>if(AB$6&lt;=$B112,vlookup(EDATE($D112,AB$6),'Курсы'!$H$2:$L$1980,if($G112="USD",2,if($G112="EUR",3,if($G112="YEN",4,5))))*$H112*$C112,0)</f>
        <v>0</v>
      </c>
      <c r="AC112" s="7">
        <f>if(AC$6&lt;=$B112,vlookup(EDATE($D112,AC$6),'Курсы'!$H$2:$L$1980,if($G112="USD",2,if($G112="EUR",3,if($G112="YEN",4,5))))*$H112*$C112,0)</f>
        <v>0</v>
      </c>
      <c r="AD112" s="7">
        <f>if(AD$6&lt;=$B112,vlookup(EDATE($D112,AD$6),'Курсы'!$H$2:$L$1980,if($G112="USD",2,if($G112="EUR",3,if($G112="YEN",4,5))))*$H112*$C112,0)</f>
        <v>0</v>
      </c>
      <c r="AE112" s="7">
        <f>if(AE$6&lt;=$B112,vlookup(EDATE($D112,AE$6),'Курсы'!$H$2:$L$1980,if($G112="USD",2,if($G112="EUR",3,if($G112="YEN",4,5))))*$H112*$C112,0)</f>
        <v>0</v>
      </c>
      <c r="AF112" s="7">
        <f>if(AF$6&lt;=$B112,vlookup(EDATE($D112,AF$6),'Курсы'!$H$2:$L$1980,if($G112="USD",2,if($G112="EUR",3,if($G112="YEN",4,5))))*$H112*$C112,0)</f>
        <v>0</v>
      </c>
      <c r="AG112" s="7">
        <f>if(AG$6&lt;=$B112,vlookup(EDATE($D112,AG$6),'Курсы'!$H$2:$L$1980,if($G112="USD",2,if($G112="EUR",3,if($G112="YEN",4,5))))*$H112*$C112,0)</f>
        <v>0</v>
      </c>
      <c r="AH112" s="7">
        <f>if(AH$6&lt;=$B112,vlookup(EDATE($D112,AH$6),'Курсы'!$H$2:$L$1980,if($G112="USD",2,if($G112="EUR",3,if($G112="YEN",4,5))))*$H112*$C112,0)</f>
        <v>0</v>
      </c>
      <c r="AI112" s="7">
        <f>if(AI$6&lt;=$B112,vlookup(EDATE($D112,AI$6),'Курсы'!$H$2:$L$1980,if($G112="USD",2,if($G112="EUR",3,if($G112="YEN",4,5))))*$H112*$C112,0)</f>
        <v>0</v>
      </c>
      <c r="AJ112" s="7">
        <f>if(AJ$6&lt;=$B112,vlookup(EDATE($D112,AJ$6),'Курсы'!$H$2:$L$1980,if($G112="USD",2,if($G112="EUR",3,if($G112="YEN",4,5))))*$H112*$C112,0)</f>
        <v>0</v>
      </c>
      <c r="AK112" s="7">
        <f>if(AK$6&lt;=$B112,vlookup(EDATE($D112,AK$6),'Курсы'!$H$2:$L$1980,if($G112="USD",2,if($G112="EUR",3,if($G112="YEN",4,5))))*$H112*$C112,0)</f>
        <v>0</v>
      </c>
      <c r="AL112" s="7">
        <f>if(AL$6&lt;=$B112,vlookup(EDATE($D112,AL$6),'Курсы'!$H$2:$L$1980,if($G112="USD",2,if($G112="EUR",3,if($G112="YEN",4,5))))*$H112*$C112,0)</f>
        <v>0</v>
      </c>
      <c r="AM112" s="7">
        <f>if(AM$6&lt;=$B112,vlookup(EDATE($D112,AM$6),'Курсы'!$H$2:$L$1980,if($G112="USD",2,if($G112="EUR",3,if($G112="YEN",4,5))))*$H112*$C112,0)</f>
        <v>0</v>
      </c>
      <c r="AN112" s="7">
        <f>if(AN$6&lt;=$B112,vlookup(EDATE($D112,AN$6),'Курсы'!$H$2:$L$1980,if($G112="USD",2,if($G112="EUR",3,if($G112="YEN",4,5))))*$H112*$C112,0)</f>
        <v>0</v>
      </c>
      <c r="AO112" s="7">
        <f>if(AO$6&lt;=$B112,vlookup(EDATE($D112,AO$6),'Курсы'!$H$2:$L$1980,if($G112="USD",2,if($G112="EUR",3,if($G112="YEN",4,5))))*$H112*$C112,0)</f>
        <v>0</v>
      </c>
      <c r="AP112" s="7">
        <f>if(AP$6&lt;=$B112,vlookup(EDATE($D112,AP$6),'Курсы'!$H$2:$L$1980,if($G112="USD",2,if($G112="EUR",3,if($G112="YEN",4,5))))*$H112*$C112,0)</f>
        <v>0</v>
      </c>
      <c r="AQ112" s="7">
        <f>if(AQ$6&lt;=$B112,vlookup(EDATE($D112,AQ$6),'Курсы'!$H$2:$L$1980,if($G112="USD",2,if($G112="EUR",3,if($G112="YEN",4,5))))*$H112*$C112,0)</f>
        <v>0</v>
      </c>
      <c r="AR112" s="19">
        <f>if(AR$6&lt;=$B112,vlookup(EDATE($D112,AR$6),'Курсы'!$H$2:$L$1980,if($G112="USD",2,if($G112="EUR",3,if($G112="YEN",4,5))))*$H112*$C112,0)</f>
        <v>0</v>
      </c>
      <c r="AS112" s="7">
        <f t="shared" si="2"/>
        <v>52003.96957</v>
      </c>
    </row>
    <row r="113" ht="15.75" customHeight="1">
      <c r="A113" s="15">
        <v>177.0</v>
      </c>
      <c r="B113" s="16">
        <v>27.0</v>
      </c>
      <c r="C113" s="16">
        <v>0.0440536812286869</v>
      </c>
      <c r="D113" s="17">
        <v>43742.0</v>
      </c>
      <c r="E113" s="17">
        <f t="shared" si="1"/>
        <v>44565</v>
      </c>
      <c r="F113" s="16" t="s">
        <v>21</v>
      </c>
      <c r="G113" s="16" t="s">
        <v>4</v>
      </c>
      <c r="H113" s="18">
        <v>500000.0</v>
      </c>
      <c r="I113" s="7">
        <f>if(I$6&lt;=$B113,vlookup(EDATE($D113,I$6),'Курсы'!$H$2:$L$1980,if($G113="USD",2,if($G113="EUR",3,if($G113="YEN",4,5))))*$H113*$C113,0)</f>
        <v>1410413.847</v>
      </c>
      <c r="J113" s="7">
        <f>if(J$6&lt;=$B113,vlookup(EDATE($D113,J$6),'Курсы'!$H$2:$L$1980,if($G113="USD",2,if($G113="EUR",3,if($G113="YEN",4,5))))*$H113*$C113,0)</f>
        <v>1412803.76</v>
      </c>
      <c r="K113" s="7">
        <f>if(K$6&lt;=$B113,vlookup(EDATE($D113,K$6),'Курсы'!$H$2:$L$1980,if($G113="USD",2,if($G113="EUR",3,if($G113="YEN",4,5))))*$H113*$C113,0)</f>
        <v>1363586.987</v>
      </c>
      <c r="L113" s="7">
        <f>if(L$6&lt;=$B113,vlookup(EDATE($D113,L$6),'Курсы'!$H$2:$L$1980,if($G113="USD",2,if($G113="EUR",3,if($G113="YEN",4,5))))*$H113*$C113,0)</f>
        <v>1407715.56</v>
      </c>
      <c r="M113" s="7">
        <f>if(M$6&lt;=$B113,vlookup(EDATE($D113,M$6),'Курсы'!$H$2:$L$1980,if($G113="USD",2,if($G113="EUR",3,if($G113="YEN",4,5))))*$H113*$C113,0)</f>
        <v>1463544.79</v>
      </c>
      <c r="N113" s="7">
        <f>if(N$6&lt;=$B113,vlookup(EDATE($D113,N$6),'Курсы'!$H$2:$L$1980,if($G113="USD",2,if($G113="EUR",3,if($G113="YEN",4,5))))*$H113*$C113,0)</f>
        <v>1712201.388</v>
      </c>
      <c r="O113" s="7">
        <f>if(O$6&lt;=$B113,vlookup(EDATE($D113,O$6),'Курсы'!$H$2:$L$1980,if($G113="USD",2,if($G113="EUR",3,if($G113="YEN",4,5))))*$H113*$C113,0)</f>
        <v>1601930.619</v>
      </c>
      <c r="P113" s="7">
        <f>if(P$6&lt;=$B113,vlookup(EDATE($D113,P$6),'Курсы'!$H$2:$L$1980,if($G113="USD",2,if($G113="EUR",3,if($G113="YEN",4,5))))*$H113*$C113,0)</f>
        <v>1505342.922</v>
      </c>
      <c r="Q113" s="7">
        <f>if(Q$6&lt;=$B113,vlookup(EDATE($D113,Q$6),'Курсы'!$H$2:$L$1980,if($G113="USD",2,if($G113="EUR",3,if($G113="YEN",4,5))))*$H113*$C113,0)</f>
        <v>1552890.061</v>
      </c>
      <c r="R113" s="7">
        <f>if(R$6&lt;=$B113,vlookup(EDATE($D113,R$6),'Курсы'!$H$2:$L$1980,if($G113="USD",2,if($G113="EUR",3,if($G113="YEN",4,5))))*$H113*$C113,0)</f>
        <v>1633479.662</v>
      </c>
      <c r="S113" s="7">
        <f>if(S$6&lt;=$B113,vlookup(EDATE($D113,S$6),'Курсы'!$H$2:$L$1980,if($G113="USD",2,if($G113="EUR",3,if($G113="YEN",4,5))))*$H113*$C113,0)</f>
        <v>1662321.607</v>
      </c>
      <c r="T113" s="7">
        <f>if(T$6&lt;=$B113,vlookup(EDATE($D113,T$6),'Курсы'!$H$2:$L$1980,if($G113="USD",2,if($G113="EUR",3,if($G113="YEN",4,5))))*$H113*$C113,0)</f>
        <v>1720109.024</v>
      </c>
      <c r="U113" s="7">
        <f>if(U$6&lt;=$B113,vlookup(EDATE($D113,U$6),'Курсы'!$H$2:$L$1980,if($G113="USD",2,if($G113="EUR",3,if($G113="YEN",4,5))))*$H113*$C113,0)</f>
        <v>1762160.465</v>
      </c>
      <c r="V113" s="7">
        <f>if(V$6&lt;=$B113,vlookup(EDATE($D113,V$6),'Курсы'!$H$2:$L$1980,if($G113="USD",2,if($G113="EUR",3,if($G113="YEN",4,5))))*$H113*$C113,0)</f>
        <v>1656409.603</v>
      </c>
      <c r="W113" s="7">
        <f>if(W$6&lt;=$B113,vlookup(EDATE($D113,W$6),'Курсы'!$H$2:$L$1980,if($G113="USD",2,if($G113="EUR",3,if($G113="YEN",4,5))))*$H113*$C113,0)</f>
        <v>1627248.269</v>
      </c>
      <c r="X113" s="7">
        <f>if(X$6&lt;=$B113,vlookup(EDATE($D113,X$6),'Курсы'!$H$2:$L$1980,if($G113="USD",2,if($G113="EUR",3,if($G113="YEN",4,5))))*$H113*$C113,0)</f>
        <v>1675804.237</v>
      </c>
      <c r="Y113" s="7">
        <f>if(Y$6&lt;=$B113,vlookup(EDATE($D113,Y$6),'Курсы'!$H$2:$L$1980,if($G113="USD",2,if($G113="EUR",3,if($G113="YEN",4,5))))*$H113*$C113,0)</f>
        <v>1619384.687</v>
      </c>
      <c r="Z113" s="7">
        <f>if(Z$6&lt;=$B113,vlookup(EDATE($D113,Z$6),'Курсы'!$H$2:$L$1980,if($G113="USD",2,if($G113="EUR",3,if($G113="YEN",4,5))))*$H113*$C113,0)</f>
        <v>1675656.657</v>
      </c>
      <c r="AA113" s="7">
        <f>if(AA$6&lt;=$B113,vlookup(EDATE($D113,AA$6),'Курсы'!$H$2:$L$1980,if($G113="USD",2,if($G113="EUR",3,if($G113="YEN",4,5))))*$H113*$C113,0)</f>
        <v>1648601.088</v>
      </c>
      <c r="AB113" s="7">
        <f>if(AB$6&lt;=$B113,vlookup(EDATE($D113,AB$6),'Курсы'!$H$2:$L$1980,if($G113="USD",2,if($G113="EUR",3,if($G113="YEN",4,5))))*$H113*$C113,0)</f>
        <v>1613765.64</v>
      </c>
      <c r="AC113" s="7">
        <f>if(AC$6&lt;=$B113,vlookup(EDATE($D113,AC$6),'Курсы'!$H$2:$L$1980,if($G113="USD",2,if($G113="EUR",3,if($G113="YEN",4,5))))*$H113*$C113,0)</f>
        <v>1621560.939</v>
      </c>
      <c r="AD113" s="7">
        <f>if(AD$6&lt;=$B113,vlookup(EDATE($D113,AD$6),'Курсы'!$H$2:$L$1980,if($G113="USD",2,if($G113="EUR",3,if($G113="YEN",4,5))))*$H113*$C113,0)</f>
        <v>1605148.74</v>
      </c>
      <c r="AE113" s="7">
        <f>if(AE$6&lt;=$B113,vlookup(EDATE($D113,AE$6),'Курсы'!$H$2:$L$1980,if($G113="USD",2,if($G113="EUR",3,if($G113="YEN",4,5))))*$H113*$C113,0)</f>
        <v>1610666.696</v>
      </c>
      <c r="AF113" s="7">
        <f>if(AF$6&lt;=$B113,vlookup(EDATE($D113,AF$6),'Курсы'!$H$2:$L$1980,if($G113="USD",2,if($G113="EUR",3,if($G113="YEN",4,5))))*$H113*$C113,0)</f>
        <v>1612876.267</v>
      </c>
      <c r="AG113" s="7">
        <f>if(AG$6&lt;=$B113,vlookup(EDATE($D113,AG$6),'Курсы'!$H$2:$L$1980,if($G113="USD",2,if($G113="EUR",3,if($G113="YEN",4,5))))*$H113*$C113,0)</f>
        <v>1615090.848</v>
      </c>
      <c r="AH113" s="7">
        <f>if(AH$6&lt;=$B113,vlookup(EDATE($D113,AH$6),'Курсы'!$H$2:$L$1980,if($G113="USD",2,if($G113="EUR",3,if($G113="YEN",4,5))))*$H113*$C113,0)</f>
        <v>1617171.421</v>
      </c>
      <c r="AI113" s="7">
        <f>if(AI$6&lt;=$B113,vlookup(EDATE($D113,AI$6),'Курсы'!$H$2:$L$1980,if($G113="USD",2,if($G113="EUR",3,if($G113="YEN",4,5))))*$H113*$C113,0)</f>
        <v>1619260.378</v>
      </c>
      <c r="AJ113" s="7">
        <f>if(AJ$6&lt;=$B113,vlookup(EDATE($D113,AJ$6),'Курсы'!$H$2:$L$1980,if($G113="USD",2,if($G113="EUR",3,if($G113="YEN",4,5))))*$H113*$C113,0)</f>
        <v>0</v>
      </c>
      <c r="AK113" s="7">
        <f>if(AK$6&lt;=$B113,vlookup(EDATE($D113,AK$6),'Курсы'!$H$2:$L$1980,if($G113="USD",2,if($G113="EUR",3,if($G113="YEN",4,5))))*$H113*$C113,0)</f>
        <v>0</v>
      </c>
      <c r="AL113" s="7">
        <f>if(AL$6&lt;=$B113,vlookup(EDATE($D113,AL$6),'Курсы'!$H$2:$L$1980,if($G113="USD",2,if($G113="EUR",3,if($G113="YEN",4,5))))*$H113*$C113,0)</f>
        <v>0</v>
      </c>
      <c r="AM113" s="7">
        <f>if(AM$6&lt;=$B113,vlookup(EDATE($D113,AM$6),'Курсы'!$H$2:$L$1980,if($G113="USD",2,if($G113="EUR",3,if($G113="YEN",4,5))))*$H113*$C113,0)</f>
        <v>0</v>
      </c>
      <c r="AN113" s="7">
        <f>if(AN$6&lt;=$B113,vlookup(EDATE($D113,AN$6),'Курсы'!$H$2:$L$1980,if($G113="USD",2,if($G113="EUR",3,if($G113="YEN",4,5))))*$H113*$C113,0)</f>
        <v>0</v>
      </c>
      <c r="AO113" s="7">
        <f>if(AO$6&lt;=$B113,vlookup(EDATE($D113,AO$6),'Курсы'!$H$2:$L$1980,if($G113="USD",2,if($G113="EUR",3,if($G113="YEN",4,5))))*$H113*$C113,0)</f>
        <v>0</v>
      </c>
      <c r="AP113" s="7">
        <f>if(AP$6&lt;=$B113,vlookup(EDATE($D113,AP$6),'Курсы'!$H$2:$L$1980,if($G113="USD",2,if($G113="EUR",3,if($G113="YEN",4,5))))*$H113*$C113,0)</f>
        <v>0</v>
      </c>
      <c r="AQ113" s="7">
        <f>if(AQ$6&lt;=$B113,vlookup(EDATE($D113,AQ$6),'Курсы'!$H$2:$L$1980,if($G113="USD",2,if($G113="EUR",3,if($G113="YEN",4,5))))*$H113*$C113,0)</f>
        <v>0</v>
      </c>
      <c r="AR113" s="19">
        <f>if(AR$6&lt;=$B113,vlookup(EDATE($D113,AR$6),'Курсы'!$H$2:$L$1980,if($G113="USD",2,if($G113="EUR",3,if($G113="YEN",4,5))))*$H113*$C113,0)</f>
        <v>0</v>
      </c>
      <c r="AS113" s="7">
        <f t="shared" si="2"/>
        <v>43027146.16</v>
      </c>
    </row>
    <row r="114" ht="15.75" customHeight="1">
      <c r="A114" s="15">
        <v>269.0</v>
      </c>
      <c r="B114" s="16">
        <v>9.0</v>
      </c>
      <c r="C114" s="16">
        <v>0.0544560712513336</v>
      </c>
      <c r="D114" s="17">
        <v>43743.0</v>
      </c>
      <c r="E114" s="17">
        <f t="shared" si="1"/>
        <v>44017</v>
      </c>
      <c r="F114" s="16" t="s">
        <v>21</v>
      </c>
      <c r="G114" s="16" t="s">
        <v>5</v>
      </c>
      <c r="H114" s="18">
        <v>100000.0</v>
      </c>
      <c r="I114" s="7">
        <f>if(I$6&lt;=$B114,vlookup(EDATE($D114,I$6),'Курсы'!$H$2:$L$1980,if($G114="USD",2,if($G114="EUR",3,if($G114="YEN",4,5))))*$H114*$C114,0)</f>
        <v>389243.8289</v>
      </c>
      <c r="J114" s="7">
        <f>if(J$6&lt;=$B114,vlookup(EDATE($D114,J$6),'Курсы'!$H$2:$L$1980,if($G114="USD",2,if($G114="EUR",3,if($G114="YEN",4,5))))*$H114*$C114,0)</f>
        <v>387229.4988</v>
      </c>
      <c r="K114" s="7">
        <f>if(K$6&lt;=$B114,vlookup(EDATE($D114,K$6),'Курсы'!$H$2:$L$1980,if($G114="USD",2,if($G114="EUR",3,if($G114="YEN",4,5))))*$H114*$C114,0)</f>
        <v>377803.6974</v>
      </c>
      <c r="L114" s="7">
        <f>if(L$6&lt;=$B114,vlookup(EDATE($D114,L$6),'Курсы'!$H$2:$L$1980,if($G114="USD",2,if($G114="EUR",3,if($G114="YEN",4,5))))*$H114*$C114,0)</f>
        <v>381881.3681</v>
      </c>
      <c r="M114" s="7">
        <f>if(M$6&lt;=$B114,vlookup(EDATE($D114,M$6),'Курсы'!$H$2:$L$1980,if($G114="USD",2,if($G114="EUR",3,if($G114="YEN",4,5))))*$H114*$C114,0)</f>
        <v>401542.188</v>
      </c>
      <c r="N114" s="7">
        <f>if(N$6&lt;=$B114,vlookup(EDATE($D114,N$6),'Курсы'!$H$2:$L$1980,if($G114="USD",2,if($G114="EUR",3,if($G114="YEN",4,5))))*$H114*$C114,0)</f>
        <v>466900.3647</v>
      </c>
      <c r="O114" s="7">
        <f>if(O$6&lt;=$B114,vlookup(EDATE($D114,O$6),'Курсы'!$H$2:$L$1980,if($G114="USD",2,if($G114="EUR",3,if($G114="YEN",4,5))))*$H114*$C114,0)</f>
        <v>430850.4456</v>
      </c>
      <c r="P114" s="7">
        <f>if(P$6&lt;=$B114,vlookup(EDATE($D114,P$6),'Курсы'!$H$2:$L$1980,if($G114="USD",2,if($G114="EUR",3,if($G114="YEN",4,5))))*$H114*$C114,0)</f>
        <v>421078.8481</v>
      </c>
      <c r="Q114" s="7">
        <f>if(Q$6&lt;=$B114,vlookup(EDATE($D114,Q$6),'Курсы'!$H$2:$L$1980,if($G114="USD",2,if($G114="EUR",3,if($G114="YEN",4,5))))*$H114*$C114,0)</f>
        <v>431404.8084</v>
      </c>
      <c r="R114" s="7">
        <f>if(R$6&lt;=$B114,vlookup(EDATE($D114,R$6),'Курсы'!$H$2:$L$1980,if($G114="USD",2,if($G114="EUR",3,if($G114="YEN",4,5))))*$H114*$C114,0)</f>
        <v>0</v>
      </c>
      <c r="S114" s="7">
        <f>if(S$6&lt;=$B114,vlookup(EDATE($D114,S$6),'Курсы'!$H$2:$L$1980,if($G114="USD",2,if($G114="EUR",3,if($G114="YEN",4,5))))*$H114*$C114,0)</f>
        <v>0</v>
      </c>
      <c r="T114" s="7">
        <f>if(T$6&lt;=$B114,vlookup(EDATE($D114,T$6),'Курсы'!$H$2:$L$1980,if($G114="USD",2,if($G114="EUR",3,if($G114="YEN",4,5))))*$H114*$C114,0)</f>
        <v>0</v>
      </c>
      <c r="U114" s="7">
        <f>if(U$6&lt;=$B114,vlookup(EDATE($D114,U$6),'Курсы'!$H$2:$L$1980,if($G114="USD",2,if($G114="EUR",3,if($G114="YEN",4,5))))*$H114*$C114,0)</f>
        <v>0</v>
      </c>
      <c r="V114" s="7">
        <f>if(V$6&lt;=$B114,vlookup(EDATE($D114,V$6),'Курсы'!$H$2:$L$1980,if($G114="USD",2,if($G114="EUR",3,if($G114="YEN",4,5))))*$H114*$C114,0)</f>
        <v>0</v>
      </c>
      <c r="W114" s="7">
        <f>if(W$6&lt;=$B114,vlookup(EDATE($D114,W$6),'Курсы'!$H$2:$L$1980,if($G114="USD",2,if($G114="EUR",3,if($G114="YEN",4,5))))*$H114*$C114,0)</f>
        <v>0</v>
      </c>
      <c r="X114" s="7">
        <f>if(X$6&lt;=$B114,vlookup(EDATE($D114,X$6),'Курсы'!$H$2:$L$1980,if($G114="USD",2,if($G114="EUR",3,if($G114="YEN",4,5))))*$H114*$C114,0)</f>
        <v>0</v>
      </c>
      <c r="Y114" s="7">
        <f>if(Y$6&lt;=$B114,vlookup(EDATE($D114,Y$6),'Курсы'!$H$2:$L$1980,if($G114="USD",2,if($G114="EUR",3,if($G114="YEN",4,5))))*$H114*$C114,0)</f>
        <v>0</v>
      </c>
      <c r="Z114" s="7">
        <f>if(Z$6&lt;=$B114,vlookup(EDATE($D114,Z$6),'Курсы'!$H$2:$L$1980,if($G114="USD",2,if($G114="EUR",3,if($G114="YEN",4,5))))*$H114*$C114,0)</f>
        <v>0</v>
      </c>
      <c r="AA114" s="7">
        <f>if(AA$6&lt;=$B114,vlookup(EDATE($D114,AA$6),'Курсы'!$H$2:$L$1980,if($G114="USD",2,if($G114="EUR",3,if($G114="YEN",4,5))))*$H114*$C114,0)</f>
        <v>0</v>
      </c>
      <c r="AB114" s="7">
        <f>if(AB$6&lt;=$B114,vlookup(EDATE($D114,AB$6),'Курсы'!$H$2:$L$1980,if($G114="USD",2,if($G114="EUR",3,if($G114="YEN",4,5))))*$H114*$C114,0)</f>
        <v>0</v>
      </c>
      <c r="AC114" s="7">
        <f>if(AC$6&lt;=$B114,vlookup(EDATE($D114,AC$6),'Курсы'!$H$2:$L$1980,if($G114="USD",2,if($G114="EUR",3,if($G114="YEN",4,5))))*$H114*$C114,0)</f>
        <v>0</v>
      </c>
      <c r="AD114" s="7">
        <f>if(AD$6&lt;=$B114,vlookup(EDATE($D114,AD$6),'Курсы'!$H$2:$L$1980,if($G114="USD",2,if($G114="EUR",3,if($G114="YEN",4,5))))*$H114*$C114,0)</f>
        <v>0</v>
      </c>
      <c r="AE114" s="7">
        <f>if(AE$6&lt;=$B114,vlookup(EDATE($D114,AE$6),'Курсы'!$H$2:$L$1980,if($G114="USD",2,if($G114="EUR",3,if($G114="YEN",4,5))))*$H114*$C114,0)</f>
        <v>0</v>
      </c>
      <c r="AF114" s="7">
        <f>if(AF$6&lt;=$B114,vlookup(EDATE($D114,AF$6),'Курсы'!$H$2:$L$1980,if($G114="USD",2,if($G114="EUR",3,if($G114="YEN",4,5))))*$H114*$C114,0)</f>
        <v>0</v>
      </c>
      <c r="AG114" s="7">
        <f>if(AG$6&lt;=$B114,vlookup(EDATE($D114,AG$6),'Курсы'!$H$2:$L$1980,if($G114="USD",2,if($G114="EUR",3,if($G114="YEN",4,5))))*$H114*$C114,0)</f>
        <v>0</v>
      </c>
      <c r="AH114" s="7">
        <f>if(AH$6&lt;=$B114,vlookup(EDATE($D114,AH$6),'Курсы'!$H$2:$L$1980,if($G114="USD",2,if($G114="EUR",3,if($G114="YEN",4,5))))*$H114*$C114,0)</f>
        <v>0</v>
      </c>
      <c r="AI114" s="7">
        <f>if(AI$6&lt;=$B114,vlookup(EDATE($D114,AI$6),'Курсы'!$H$2:$L$1980,if($G114="USD",2,if($G114="EUR",3,if($G114="YEN",4,5))))*$H114*$C114,0)</f>
        <v>0</v>
      </c>
      <c r="AJ114" s="7">
        <f>if(AJ$6&lt;=$B114,vlookup(EDATE($D114,AJ$6),'Курсы'!$H$2:$L$1980,if($G114="USD",2,if($G114="EUR",3,if($G114="YEN",4,5))))*$H114*$C114,0)</f>
        <v>0</v>
      </c>
      <c r="AK114" s="7">
        <f>if(AK$6&lt;=$B114,vlookup(EDATE($D114,AK$6),'Курсы'!$H$2:$L$1980,if($G114="USD",2,if($G114="EUR",3,if($G114="YEN",4,5))))*$H114*$C114,0)</f>
        <v>0</v>
      </c>
      <c r="AL114" s="7">
        <f>if(AL$6&lt;=$B114,vlookup(EDATE($D114,AL$6),'Курсы'!$H$2:$L$1980,if($G114="USD",2,if($G114="EUR",3,if($G114="YEN",4,5))))*$H114*$C114,0)</f>
        <v>0</v>
      </c>
      <c r="AM114" s="7">
        <f>if(AM$6&lt;=$B114,vlookup(EDATE($D114,AM$6),'Курсы'!$H$2:$L$1980,if($G114="USD",2,if($G114="EUR",3,if($G114="YEN",4,5))))*$H114*$C114,0)</f>
        <v>0</v>
      </c>
      <c r="AN114" s="7">
        <f>if(AN$6&lt;=$B114,vlookup(EDATE($D114,AN$6),'Курсы'!$H$2:$L$1980,if($G114="USD",2,if($G114="EUR",3,if($G114="YEN",4,5))))*$H114*$C114,0)</f>
        <v>0</v>
      </c>
      <c r="AO114" s="7">
        <f>if(AO$6&lt;=$B114,vlookup(EDATE($D114,AO$6),'Курсы'!$H$2:$L$1980,if($G114="USD",2,if($G114="EUR",3,if($G114="YEN",4,5))))*$H114*$C114,0)</f>
        <v>0</v>
      </c>
      <c r="AP114" s="7">
        <f>if(AP$6&lt;=$B114,vlookup(EDATE($D114,AP$6),'Курсы'!$H$2:$L$1980,if($G114="USD",2,if($G114="EUR",3,if($G114="YEN",4,5))))*$H114*$C114,0)</f>
        <v>0</v>
      </c>
      <c r="AQ114" s="7">
        <f>if(AQ$6&lt;=$B114,vlookup(EDATE($D114,AQ$6),'Курсы'!$H$2:$L$1980,if($G114="USD",2,if($G114="EUR",3,if($G114="YEN",4,5))))*$H114*$C114,0)</f>
        <v>0</v>
      </c>
      <c r="AR114" s="19">
        <f>if(AR$6&lt;=$B114,vlookup(EDATE($D114,AR$6),'Курсы'!$H$2:$L$1980,if($G114="USD",2,if($G114="EUR",3,if($G114="YEN",4,5))))*$H114*$C114,0)</f>
        <v>0</v>
      </c>
      <c r="AS114" s="7">
        <f t="shared" si="2"/>
        <v>3687935.048</v>
      </c>
    </row>
    <row r="115" ht="15.75" customHeight="1">
      <c r="A115" s="15">
        <v>133.0</v>
      </c>
      <c r="B115" s="16">
        <v>8.0</v>
      </c>
      <c r="C115" s="16">
        <v>0.0369243447709352</v>
      </c>
      <c r="D115" s="17">
        <v>43755.0</v>
      </c>
      <c r="E115" s="17">
        <f t="shared" si="1"/>
        <v>43999</v>
      </c>
      <c r="F115" s="16" t="s">
        <v>21</v>
      </c>
      <c r="G115" s="16" t="s">
        <v>4</v>
      </c>
      <c r="H115" s="18">
        <v>100000.0</v>
      </c>
      <c r="I115" s="7">
        <f>if(I$6&lt;=$B115,vlookup(EDATE($D115,I$6),'Курсы'!$H$2:$L$1980,if($G115="USD",2,if($G115="EUR",3,if($G115="YEN",4,5))))*$H115*$C115,0)</f>
        <v>235902.6231</v>
      </c>
      <c r="J115" s="7">
        <f>if(J$6&lt;=$B115,vlookup(EDATE($D115,J$6),'Курсы'!$H$2:$L$1980,if($G115="USD",2,if($G115="EUR",3,if($G115="YEN",4,5))))*$H115*$C115,0)</f>
        <v>231768.9427</v>
      </c>
      <c r="K115" s="7">
        <f>if(K$6&lt;=$B115,vlookup(EDATE($D115,K$6),'Курсы'!$H$2:$L$1980,if($G115="USD",2,if($G115="EUR",3,if($G115="YEN",4,5))))*$H115*$C115,0)</f>
        <v>227340.9753</v>
      </c>
      <c r="L115" s="7">
        <f>if(L$6&lt;=$B115,vlookup(EDATE($D115,L$6),'Курсы'!$H$2:$L$1980,if($G115="USD",2,if($G115="EUR",3,if($G115="YEN",4,5))))*$H115*$C115,0)</f>
        <v>234298.2603</v>
      </c>
      <c r="M115" s="7">
        <f>if(M$6&lt;=$B115,vlookup(EDATE($D115,M$6),'Курсы'!$H$2:$L$1980,if($G115="USD",2,if($G115="EUR",3,if($G115="YEN",4,5))))*$H115*$C115,0)</f>
        <v>273706.1365</v>
      </c>
      <c r="N115" s="7">
        <f>if(N$6&lt;=$B115,vlookup(EDATE($D115,N$6),'Курсы'!$H$2:$L$1980,if($G115="USD",2,if($G115="EUR",3,if($G115="YEN",4,5))))*$H115*$C115,0)</f>
        <v>275868.7954</v>
      </c>
      <c r="O115" s="7">
        <f>if(O$6&lt;=$B115,vlookup(EDATE($D115,O$6),'Курсы'!$H$2:$L$1980,if($G115="USD",2,if($G115="EUR",3,if($G115="YEN",4,5))))*$H115*$C115,0)</f>
        <v>270306.8814</v>
      </c>
      <c r="P115" s="7">
        <f>if(P$6&lt;=$B115,vlookup(EDATE($D115,P$6),'Курсы'!$H$2:$L$1980,if($G115="USD",2,if($G115="EUR",3,if($G115="YEN",4,5))))*$H115*$C115,0)</f>
        <v>257556.1666</v>
      </c>
      <c r="Q115" s="7">
        <f>if(Q$6&lt;=$B115,vlookup(EDATE($D115,Q$6),'Курсы'!$H$2:$L$1980,if($G115="USD",2,if($G115="EUR",3,if($G115="YEN",4,5))))*$H115*$C115,0)</f>
        <v>0</v>
      </c>
      <c r="R115" s="7">
        <f>if(R$6&lt;=$B115,vlookup(EDATE($D115,R$6),'Курсы'!$H$2:$L$1980,if($G115="USD",2,if($G115="EUR",3,if($G115="YEN",4,5))))*$H115*$C115,0)</f>
        <v>0</v>
      </c>
      <c r="S115" s="7">
        <f>if(S$6&lt;=$B115,vlookup(EDATE($D115,S$6),'Курсы'!$H$2:$L$1980,if($G115="USD",2,if($G115="EUR",3,if($G115="YEN",4,5))))*$H115*$C115,0)</f>
        <v>0</v>
      </c>
      <c r="T115" s="7">
        <f>if(T$6&lt;=$B115,vlookup(EDATE($D115,T$6),'Курсы'!$H$2:$L$1980,if($G115="USD",2,if($G115="EUR",3,if($G115="YEN",4,5))))*$H115*$C115,0)</f>
        <v>0</v>
      </c>
      <c r="U115" s="7">
        <f>if(U$6&lt;=$B115,vlookup(EDATE($D115,U$6),'Курсы'!$H$2:$L$1980,if($G115="USD",2,if($G115="EUR",3,if($G115="YEN",4,5))))*$H115*$C115,0)</f>
        <v>0</v>
      </c>
      <c r="V115" s="7">
        <f>if(V$6&lt;=$B115,vlookup(EDATE($D115,V$6),'Курсы'!$H$2:$L$1980,if($G115="USD",2,if($G115="EUR",3,if($G115="YEN",4,5))))*$H115*$C115,0)</f>
        <v>0</v>
      </c>
      <c r="W115" s="7">
        <f>if(W$6&lt;=$B115,vlookup(EDATE($D115,W$6),'Курсы'!$H$2:$L$1980,if($G115="USD",2,if($G115="EUR",3,if($G115="YEN",4,5))))*$H115*$C115,0)</f>
        <v>0</v>
      </c>
      <c r="X115" s="7">
        <f>if(X$6&lt;=$B115,vlookup(EDATE($D115,X$6),'Курсы'!$H$2:$L$1980,if($G115="USD",2,if($G115="EUR",3,if($G115="YEN",4,5))))*$H115*$C115,0)</f>
        <v>0</v>
      </c>
      <c r="Y115" s="7">
        <f>if(Y$6&lt;=$B115,vlookup(EDATE($D115,Y$6),'Курсы'!$H$2:$L$1980,if($G115="USD",2,if($G115="EUR",3,if($G115="YEN",4,5))))*$H115*$C115,0)</f>
        <v>0</v>
      </c>
      <c r="Z115" s="7">
        <f>if(Z$6&lt;=$B115,vlookup(EDATE($D115,Z$6),'Курсы'!$H$2:$L$1980,if($G115="USD",2,if($G115="EUR",3,if($G115="YEN",4,5))))*$H115*$C115,0)</f>
        <v>0</v>
      </c>
      <c r="AA115" s="7">
        <f>if(AA$6&lt;=$B115,vlookup(EDATE($D115,AA$6),'Курсы'!$H$2:$L$1980,if($G115="USD",2,if($G115="EUR",3,if($G115="YEN",4,5))))*$H115*$C115,0)</f>
        <v>0</v>
      </c>
      <c r="AB115" s="7">
        <f>if(AB$6&lt;=$B115,vlookup(EDATE($D115,AB$6),'Курсы'!$H$2:$L$1980,if($G115="USD",2,if($G115="EUR",3,if($G115="YEN",4,5))))*$H115*$C115,0)</f>
        <v>0</v>
      </c>
      <c r="AC115" s="7">
        <f>if(AC$6&lt;=$B115,vlookup(EDATE($D115,AC$6),'Курсы'!$H$2:$L$1980,if($G115="USD",2,if($G115="EUR",3,if($G115="YEN",4,5))))*$H115*$C115,0)</f>
        <v>0</v>
      </c>
      <c r="AD115" s="7">
        <f>if(AD$6&lt;=$B115,vlookup(EDATE($D115,AD$6),'Курсы'!$H$2:$L$1980,if($G115="USD",2,if($G115="EUR",3,if($G115="YEN",4,5))))*$H115*$C115,0)</f>
        <v>0</v>
      </c>
      <c r="AE115" s="7">
        <f>if(AE$6&lt;=$B115,vlookup(EDATE($D115,AE$6),'Курсы'!$H$2:$L$1980,if($G115="USD",2,if($G115="EUR",3,if($G115="YEN",4,5))))*$H115*$C115,0)</f>
        <v>0</v>
      </c>
      <c r="AF115" s="7">
        <f>if(AF$6&lt;=$B115,vlookup(EDATE($D115,AF$6),'Курсы'!$H$2:$L$1980,if($G115="USD",2,if($G115="EUR",3,if($G115="YEN",4,5))))*$H115*$C115,0)</f>
        <v>0</v>
      </c>
      <c r="AG115" s="7">
        <f>if(AG$6&lt;=$B115,vlookup(EDATE($D115,AG$6),'Курсы'!$H$2:$L$1980,if($G115="USD",2,if($G115="EUR",3,if($G115="YEN",4,5))))*$H115*$C115,0)</f>
        <v>0</v>
      </c>
      <c r="AH115" s="7">
        <f>if(AH$6&lt;=$B115,vlookup(EDATE($D115,AH$6),'Курсы'!$H$2:$L$1980,if($G115="USD",2,if($G115="EUR",3,if($G115="YEN",4,5))))*$H115*$C115,0)</f>
        <v>0</v>
      </c>
      <c r="AI115" s="7">
        <f>if(AI$6&lt;=$B115,vlookup(EDATE($D115,AI$6),'Курсы'!$H$2:$L$1980,if($G115="USD",2,if($G115="EUR",3,if($G115="YEN",4,5))))*$H115*$C115,0)</f>
        <v>0</v>
      </c>
      <c r="AJ115" s="7">
        <f>if(AJ$6&lt;=$B115,vlookup(EDATE($D115,AJ$6),'Курсы'!$H$2:$L$1980,if($G115="USD",2,if($G115="EUR",3,if($G115="YEN",4,5))))*$H115*$C115,0)</f>
        <v>0</v>
      </c>
      <c r="AK115" s="7">
        <f>if(AK$6&lt;=$B115,vlookup(EDATE($D115,AK$6),'Курсы'!$H$2:$L$1980,if($G115="USD",2,if($G115="EUR",3,if($G115="YEN",4,5))))*$H115*$C115,0)</f>
        <v>0</v>
      </c>
      <c r="AL115" s="7">
        <f>if(AL$6&lt;=$B115,vlookup(EDATE($D115,AL$6),'Курсы'!$H$2:$L$1980,if($G115="USD",2,if($G115="EUR",3,if($G115="YEN",4,5))))*$H115*$C115,0)</f>
        <v>0</v>
      </c>
      <c r="AM115" s="7">
        <f>if(AM$6&lt;=$B115,vlookup(EDATE($D115,AM$6),'Курсы'!$H$2:$L$1980,if($G115="USD",2,if($G115="EUR",3,if($G115="YEN",4,5))))*$H115*$C115,0)</f>
        <v>0</v>
      </c>
      <c r="AN115" s="7">
        <f>if(AN$6&lt;=$B115,vlookup(EDATE($D115,AN$6),'Курсы'!$H$2:$L$1980,if($G115="USD",2,if($G115="EUR",3,if($G115="YEN",4,5))))*$H115*$C115,0)</f>
        <v>0</v>
      </c>
      <c r="AO115" s="7">
        <f>if(AO$6&lt;=$B115,vlookup(EDATE($D115,AO$6),'Курсы'!$H$2:$L$1980,if($G115="USD",2,if($G115="EUR",3,if($G115="YEN",4,5))))*$H115*$C115,0)</f>
        <v>0</v>
      </c>
      <c r="AP115" s="7">
        <f>if(AP$6&lt;=$B115,vlookup(EDATE($D115,AP$6),'Курсы'!$H$2:$L$1980,if($G115="USD",2,if($G115="EUR",3,if($G115="YEN",4,5))))*$H115*$C115,0)</f>
        <v>0</v>
      </c>
      <c r="AQ115" s="7">
        <f>if(AQ$6&lt;=$B115,vlookup(EDATE($D115,AQ$6),'Курсы'!$H$2:$L$1980,if($G115="USD",2,if($G115="EUR",3,if($G115="YEN",4,5))))*$H115*$C115,0)</f>
        <v>0</v>
      </c>
      <c r="AR115" s="19">
        <f>if(AR$6&lt;=$B115,vlookup(EDATE($D115,AR$6),'Курсы'!$H$2:$L$1980,if($G115="USD",2,if($G115="EUR",3,if($G115="YEN",4,5))))*$H115*$C115,0)</f>
        <v>0</v>
      </c>
      <c r="AS115" s="7">
        <f t="shared" si="2"/>
        <v>2006748.781</v>
      </c>
    </row>
    <row r="116" ht="15.75" customHeight="1">
      <c r="A116" s="15">
        <v>161.0</v>
      </c>
      <c r="B116" s="16">
        <v>4.0</v>
      </c>
      <c r="C116" s="16">
        <v>0.0197885271655423</v>
      </c>
      <c r="D116" s="17">
        <v>43755.0</v>
      </c>
      <c r="E116" s="17">
        <f t="shared" si="1"/>
        <v>43878</v>
      </c>
      <c r="F116" s="16" t="s">
        <v>19</v>
      </c>
      <c r="G116" s="16" t="s">
        <v>4</v>
      </c>
      <c r="H116" s="18">
        <v>250000.0</v>
      </c>
      <c r="I116" s="7">
        <f>if(I$6&lt;=$B116,vlookup(EDATE($D116,I$6),'Курсы'!$H$2:$L$1980,if($G116="USD",2,if($G116="EUR",3,if($G116="YEN",4,5))))*$H116*$C116,0)</f>
        <v>316062.8506</v>
      </c>
      <c r="J116" s="7">
        <f>if(J$6&lt;=$B116,vlookup(EDATE($D116,J$6),'Курсы'!$H$2:$L$1980,if($G116="USD",2,if($G116="EUR",3,if($G116="YEN",4,5))))*$H116*$C116,0)</f>
        <v>310524.5366</v>
      </c>
      <c r="K116" s="7">
        <f>if(K$6&lt;=$B116,vlookup(EDATE($D116,K$6),'Курсы'!$H$2:$L$1980,if($G116="USD",2,if($G116="EUR",3,if($G116="YEN",4,5))))*$H116*$C116,0)</f>
        <v>304591.9361</v>
      </c>
      <c r="L116" s="7">
        <f>if(L$6&lt;=$B116,vlookup(EDATE($D116,L$6),'Курсы'!$H$2:$L$1980,if($G116="USD",2,if($G116="EUR",3,if($G116="YEN",4,5))))*$H116*$C116,0)</f>
        <v>313913.3218</v>
      </c>
      <c r="M116" s="7">
        <f>if(M$6&lt;=$B116,vlookup(EDATE($D116,M$6),'Курсы'!$H$2:$L$1980,if($G116="USD",2,if($G116="EUR",3,if($G116="YEN",4,5))))*$H116*$C116,0)</f>
        <v>0</v>
      </c>
      <c r="N116" s="7">
        <f>if(N$6&lt;=$B116,vlookup(EDATE($D116,N$6),'Курсы'!$H$2:$L$1980,if($G116="USD",2,if($G116="EUR",3,if($G116="YEN",4,5))))*$H116*$C116,0)</f>
        <v>0</v>
      </c>
      <c r="O116" s="7">
        <f>if(O$6&lt;=$B116,vlookup(EDATE($D116,O$6),'Курсы'!$H$2:$L$1980,if($G116="USD",2,if($G116="EUR",3,if($G116="YEN",4,5))))*$H116*$C116,0)</f>
        <v>0</v>
      </c>
      <c r="P116" s="7">
        <f>if(P$6&lt;=$B116,vlookup(EDATE($D116,P$6),'Курсы'!$H$2:$L$1980,if($G116="USD",2,if($G116="EUR",3,if($G116="YEN",4,5))))*$H116*$C116,0)</f>
        <v>0</v>
      </c>
      <c r="Q116" s="7">
        <f>if(Q$6&lt;=$B116,vlookup(EDATE($D116,Q$6),'Курсы'!$H$2:$L$1980,if($G116="USD",2,if($G116="EUR",3,if($G116="YEN",4,5))))*$H116*$C116,0)</f>
        <v>0</v>
      </c>
      <c r="R116" s="7">
        <f>if(R$6&lt;=$B116,vlookup(EDATE($D116,R$6),'Курсы'!$H$2:$L$1980,if($G116="USD",2,if($G116="EUR",3,if($G116="YEN",4,5))))*$H116*$C116,0)</f>
        <v>0</v>
      </c>
      <c r="S116" s="7">
        <f>if(S$6&lt;=$B116,vlookup(EDATE($D116,S$6),'Курсы'!$H$2:$L$1980,if($G116="USD",2,if($G116="EUR",3,if($G116="YEN",4,5))))*$H116*$C116,0)</f>
        <v>0</v>
      </c>
      <c r="T116" s="7">
        <f>if(T$6&lt;=$B116,vlookup(EDATE($D116,T$6),'Курсы'!$H$2:$L$1980,if($G116="USD",2,if($G116="EUR",3,if($G116="YEN",4,5))))*$H116*$C116,0)</f>
        <v>0</v>
      </c>
      <c r="U116" s="7">
        <f>if(U$6&lt;=$B116,vlookup(EDATE($D116,U$6),'Курсы'!$H$2:$L$1980,if($G116="USD",2,if($G116="EUR",3,if($G116="YEN",4,5))))*$H116*$C116,0)</f>
        <v>0</v>
      </c>
      <c r="V116" s="7">
        <f>if(V$6&lt;=$B116,vlookup(EDATE($D116,V$6),'Курсы'!$H$2:$L$1980,if($G116="USD",2,if($G116="EUR",3,if($G116="YEN",4,5))))*$H116*$C116,0)</f>
        <v>0</v>
      </c>
      <c r="W116" s="7">
        <f>if(W$6&lt;=$B116,vlookup(EDATE($D116,W$6),'Курсы'!$H$2:$L$1980,if($G116="USD",2,if($G116="EUR",3,if($G116="YEN",4,5))))*$H116*$C116,0)</f>
        <v>0</v>
      </c>
      <c r="X116" s="7">
        <f>if(X$6&lt;=$B116,vlookup(EDATE($D116,X$6),'Курсы'!$H$2:$L$1980,if($G116="USD",2,if($G116="EUR",3,if($G116="YEN",4,5))))*$H116*$C116,0)</f>
        <v>0</v>
      </c>
      <c r="Y116" s="7">
        <f>if(Y$6&lt;=$B116,vlookup(EDATE($D116,Y$6),'Курсы'!$H$2:$L$1980,if($G116="USD",2,if($G116="EUR",3,if($G116="YEN",4,5))))*$H116*$C116,0)</f>
        <v>0</v>
      </c>
      <c r="Z116" s="7">
        <f>if(Z$6&lt;=$B116,vlookup(EDATE($D116,Z$6),'Курсы'!$H$2:$L$1980,if($G116="USD",2,if($G116="EUR",3,if($G116="YEN",4,5))))*$H116*$C116,0)</f>
        <v>0</v>
      </c>
      <c r="AA116" s="7">
        <f>if(AA$6&lt;=$B116,vlookup(EDATE($D116,AA$6),'Курсы'!$H$2:$L$1980,if($G116="USD",2,if($G116="EUR",3,if($G116="YEN",4,5))))*$H116*$C116,0)</f>
        <v>0</v>
      </c>
      <c r="AB116" s="7">
        <f>if(AB$6&lt;=$B116,vlookup(EDATE($D116,AB$6),'Курсы'!$H$2:$L$1980,if($G116="USD",2,if($G116="EUR",3,if($G116="YEN",4,5))))*$H116*$C116,0)</f>
        <v>0</v>
      </c>
      <c r="AC116" s="7">
        <f>if(AC$6&lt;=$B116,vlookup(EDATE($D116,AC$6),'Курсы'!$H$2:$L$1980,if($G116="USD",2,if($G116="EUR",3,if($G116="YEN",4,5))))*$H116*$C116,0)</f>
        <v>0</v>
      </c>
      <c r="AD116" s="7">
        <f>if(AD$6&lt;=$B116,vlookup(EDATE($D116,AD$6),'Курсы'!$H$2:$L$1980,if($G116="USD",2,if($G116="EUR",3,if($G116="YEN",4,5))))*$H116*$C116,0)</f>
        <v>0</v>
      </c>
      <c r="AE116" s="7">
        <f>if(AE$6&lt;=$B116,vlookup(EDATE($D116,AE$6),'Курсы'!$H$2:$L$1980,if($G116="USD",2,if($G116="EUR",3,if($G116="YEN",4,5))))*$H116*$C116,0)</f>
        <v>0</v>
      </c>
      <c r="AF116" s="7">
        <f>if(AF$6&lt;=$B116,vlookup(EDATE($D116,AF$6),'Курсы'!$H$2:$L$1980,if($G116="USD",2,if($G116="EUR",3,if($G116="YEN",4,5))))*$H116*$C116,0)</f>
        <v>0</v>
      </c>
      <c r="AG116" s="7">
        <f>if(AG$6&lt;=$B116,vlookup(EDATE($D116,AG$6),'Курсы'!$H$2:$L$1980,if($G116="USD",2,if($G116="EUR",3,if($G116="YEN",4,5))))*$H116*$C116,0)</f>
        <v>0</v>
      </c>
      <c r="AH116" s="7">
        <f>if(AH$6&lt;=$B116,vlookup(EDATE($D116,AH$6),'Курсы'!$H$2:$L$1980,if($G116="USD",2,if($G116="EUR",3,if($G116="YEN",4,5))))*$H116*$C116,0)</f>
        <v>0</v>
      </c>
      <c r="AI116" s="7">
        <f>if(AI$6&lt;=$B116,vlookup(EDATE($D116,AI$6),'Курсы'!$H$2:$L$1980,if($G116="USD",2,if($G116="EUR",3,if($G116="YEN",4,5))))*$H116*$C116,0)</f>
        <v>0</v>
      </c>
      <c r="AJ116" s="7">
        <f>if(AJ$6&lt;=$B116,vlookup(EDATE($D116,AJ$6),'Курсы'!$H$2:$L$1980,if($G116="USD",2,if($G116="EUR",3,if($G116="YEN",4,5))))*$H116*$C116,0)</f>
        <v>0</v>
      </c>
      <c r="AK116" s="7">
        <f>if(AK$6&lt;=$B116,vlookup(EDATE($D116,AK$6),'Курсы'!$H$2:$L$1980,if($G116="USD",2,if($G116="EUR",3,if($G116="YEN",4,5))))*$H116*$C116,0)</f>
        <v>0</v>
      </c>
      <c r="AL116" s="7">
        <f>if(AL$6&lt;=$B116,vlookup(EDATE($D116,AL$6),'Курсы'!$H$2:$L$1980,if($G116="USD",2,if($G116="EUR",3,if($G116="YEN",4,5))))*$H116*$C116,0)</f>
        <v>0</v>
      </c>
      <c r="AM116" s="7">
        <f>if(AM$6&lt;=$B116,vlookup(EDATE($D116,AM$6),'Курсы'!$H$2:$L$1980,if($G116="USD",2,if($G116="EUR",3,if($G116="YEN",4,5))))*$H116*$C116,0)</f>
        <v>0</v>
      </c>
      <c r="AN116" s="7">
        <f>if(AN$6&lt;=$B116,vlookup(EDATE($D116,AN$6),'Курсы'!$H$2:$L$1980,if($G116="USD",2,if($G116="EUR",3,if($G116="YEN",4,5))))*$H116*$C116,0)</f>
        <v>0</v>
      </c>
      <c r="AO116" s="7">
        <f>if(AO$6&lt;=$B116,vlookup(EDATE($D116,AO$6),'Курсы'!$H$2:$L$1980,if($G116="USD",2,if($G116="EUR",3,if($G116="YEN",4,5))))*$H116*$C116,0)</f>
        <v>0</v>
      </c>
      <c r="AP116" s="7">
        <f>if(AP$6&lt;=$B116,vlookup(EDATE($D116,AP$6),'Курсы'!$H$2:$L$1980,if($G116="USD",2,if($G116="EUR",3,if($G116="YEN",4,5))))*$H116*$C116,0)</f>
        <v>0</v>
      </c>
      <c r="AQ116" s="7">
        <f>if(AQ$6&lt;=$B116,vlookup(EDATE($D116,AQ$6),'Курсы'!$H$2:$L$1980,if($G116="USD",2,if($G116="EUR",3,if($G116="YEN",4,5))))*$H116*$C116,0)</f>
        <v>0</v>
      </c>
      <c r="AR116" s="19">
        <f>if(AR$6&lt;=$B116,vlookup(EDATE($D116,AR$6),'Курсы'!$H$2:$L$1980,if($G116="USD",2,if($G116="EUR",3,if($G116="YEN",4,5))))*$H116*$C116,0)</f>
        <v>0</v>
      </c>
      <c r="AS116" s="7">
        <f t="shared" si="2"/>
        <v>1245092.645</v>
      </c>
    </row>
    <row r="117" ht="15.75" customHeight="1">
      <c r="A117" s="15">
        <v>217.0</v>
      </c>
      <c r="B117" s="16">
        <v>21.0</v>
      </c>
      <c r="C117" s="16">
        <v>0.0464024967130357</v>
      </c>
      <c r="D117" s="17">
        <v>43755.0</v>
      </c>
      <c r="E117" s="17">
        <f t="shared" si="1"/>
        <v>44394</v>
      </c>
      <c r="F117" s="16" t="s">
        <v>21</v>
      </c>
      <c r="G117" s="16" t="s">
        <v>5</v>
      </c>
      <c r="H117" s="18">
        <v>500000.0</v>
      </c>
      <c r="I117" s="7">
        <f>if(I$6&lt;=$B117,vlookup(EDATE($D117,I$6),'Курсы'!$H$2:$L$1980,if($G117="USD",2,if($G117="EUR",3,if($G117="YEN",4,5))))*$H117*$C117,0)</f>
        <v>1633625.418</v>
      </c>
      <c r="J117" s="7">
        <f>if(J$6&lt;=$B117,vlookup(EDATE($D117,J$6),'Курсы'!$H$2:$L$1980,if($G117="USD",2,if($G117="EUR",3,if($G117="YEN",4,5))))*$H117*$C117,0)</f>
        <v>1622767.234</v>
      </c>
      <c r="K117" s="7">
        <f>if(K$6&lt;=$B117,vlookup(EDATE($D117,K$6),'Курсы'!$H$2:$L$1980,if($G117="USD",2,if($G117="EUR",3,if($G117="YEN",4,5))))*$H117*$C117,0)</f>
        <v>1592904.907</v>
      </c>
      <c r="L117" s="7">
        <f>if(L$6&lt;=$B117,vlookup(EDATE($D117,L$6),'Курсы'!$H$2:$L$1980,if($G117="USD",2,if($G117="EUR",3,if($G117="YEN",4,5))))*$H117*$C117,0)</f>
        <v>1595573.051</v>
      </c>
      <c r="M117" s="7">
        <f>if(M$6&lt;=$B117,vlookup(EDATE($D117,M$6),'Курсы'!$H$2:$L$1980,if($G117="USD",2,if($G117="EUR",3,if($G117="YEN",4,5))))*$H117*$C117,0)</f>
        <v>1919836.018</v>
      </c>
      <c r="N117" s="7">
        <f>if(N$6&lt;=$B117,vlookup(EDATE($D117,N$6),'Курсы'!$H$2:$L$1980,if($G117="USD",2,if($G117="EUR",3,if($G117="YEN",4,5))))*$H117*$C117,0)</f>
        <v>1885776.585</v>
      </c>
      <c r="O117" s="7">
        <f>if(O$6&lt;=$B117,vlookup(EDATE($D117,O$6),'Курсы'!$H$2:$L$1980,if($G117="USD",2,if($G117="EUR",3,if($G117="YEN",4,5))))*$H117*$C117,0)</f>
        <v>1835866.06</v>
      </c>
      <c r="P117" s="7">
        <f>if(P$6&lt;=$B117,vlookup(EDATE($D117,P$6),'Курсы'!$H$2:$L$1980,if($G117="USD",2,if($G117="EUR",3,if($G117="YEN",4,5))))*$H117*$C117,0)</f>
        <v>1833905.554</v>
      </c>
      <c r="Q117" s="7">
        <f>if(Q$6&lt;=$B117,vlookup(EDATE($D117,Q$6),'Курсы'!$H$2:$L$1980,if($G117="USD",2,if($G117="EUR",3,if($G117="YEN",4,5))))*$H117*$C117,0)</f>
        <v>1884679.166</v>
      </c>
      <c r="R117" s="7">
        <f>if(R$6&lt;=$B117,vlookup(EDATE($D117,R$6),'Курсы'!$H$2:$L$1980,if($G117="USD",2,if($G117="EUR",3,if($G117="YEN",4,5))))*$H117*$C117,0)</f>
        <v>2004801.309</v>
      </c>
      <c r="S117" s="7">
        <f>if(S$6&lt;=$B117,vlookup(EDATE($D117,S$6),'Курсы'!$H$2:$L$1980,if($G117="USD",2,if($G117="EUR",3,if($G117="YEN",4,5))))*$H117*$C117,0)</f>
        <v>2061765.014</v>
      </c>
      <c r="T117" s="7">
        <f>if(T$6&lt;=$B117,vlookup(EDATE($D117,T$6),'Курсы'!$H$2:$L$1980,if($G117="USD",2,if($G117="EUR",3,if($G117="YEN",4,5))))*$H117*$C117,0)</f>
        <v>2118369.1</v>
      </c>
      <c r="U117" s="7">
        <f>if(U$6&lt;=$B117,vlookup(EDATE($D117,U$6),'Курсы'!$H$2:$L$1980,if($G117="USD",2,if($G117="EUR",3,if($G117="YEN",4,5))))*$H117*$C117,0)</f>
        <v>2115325.096</v>
      </c>
      <c r="V117" s="7">
        <f>if(V$6&lt;=$B117,vlookup(EDATE($D117,V$6),'Курсы'!$H$2:$L$1980,if($G117="USD",2,if($G117="EUR",3,if($G117="YEN",4,5))))*$H117*$C117,0)</f>
        <v>2072402.787</v>
      </c>
      <c r="W117" s="7">
        <f>if(W$6&lt;=$B117,vlookup(EDATE($D117,W$6),'Курсы'!$H$2:$L$1980,if($G117="USD",2,if($G117="EUR",3,if($G117="YEN",4,5))))*$H117*$C117,0)</f>
        <v>2070818.142</v>
      </c>
      <c r="X117" s="7">
        <f>if(X$6&lt;=$B117,vlookup(EDATE($D117,X$6),'Курсы'!$H$2:$L$1980,if($G117="USD",2,if($G117="EUR",3,if($G117="YEN",4,5))))*$H117*$C117,0)</f>
        <v>2063614.154</v>
      </c>
      <c r="Y117" s="7">
        <f>if(Y$6&lt;=$B117,vlookup(EDATE($D117,Y$6),'Курсы'!$H$2:$L$1980,if($G117="USD",2,if($G117="EUR",3,if($G117="YEN",4,5))))*$H117*$C117,0)</f>
        <v>2018165.229</v>
      </c>
      <c r="Z117" s="7">
        <f>if(Z$6&lt;=$B117,vlookup(EDATE($D117,Z$6),'Курсы'!$H$2:$L$1980,if($G117="USD",2,if($G117="EUR",3,if($G117="YEN",4,5))))*$H117*$C117,0)</f>
        <v>2098789.567</v>
      </c>
      <c r="AA117" s="7">
        <f>if(AA$6&lt;=$B117,vlookup(EDATE($D117,AA$6),'Курсы'!$H$2:$L$1980,if($G117="USD",2,if($G117="EUR",3,if($G117="YEN",4,5))))*$H117*$C117,0)</f>
        <v>2079409.564</v>
      </c>
      <c r="AB117" s="7">
        <f>if(AB$6&lt;=$B117,vlookup(EDATE($D117,AB$6),'Курсы'!$H$2:$L$1980,if($G117="USD",2,if($G117="EUR",3,if($G117="YEN",4,5))))*$H117*$C117,0)</f>
        <v>2026712.568</v>
      </c>
      <c r="AC117" s="7">
        <f>if(AC$6&lt;=$B117,vlookup(EDATE($D117,AC$6),'Курсы'!$H$2:$L$1980,if($G117="USD",2,if($G117="EUR",3,if($G117="YEN",4,5))))*$H117*$C117,0)</f>
        <v>2031670.675</v>
      </c>
      <c r="AD117" s="7">
        <f>if(AD$6&lt;=$B117,vlookup(EDATE($D117,AD$6),'Курсы'!$H$2:$L$1980,if($G117="USD",2,if($G117="EUR",3,if($G117="YEN",4,5))))*$H117*$C117,0)</f>
        <v>0</v>
      </c>
      <c r="AE117" s="7">
        <f>if(AE$6&lt;=$B117,vlookup(EDATE($D117,AE$6),'Курсы'!$H$2:$L$1980,if($G117="USD",2,if($G117="EUR",3,if($G117="YEN",4,5))))*$H117*$C117,0)</f>
        <v>0</v>
      </c>
      <c r="AF117" s="7">
        <f>if(AF$6&lt;=$B117,vlookup(EDATE($D117,AF$6),'Курсы'!$H$2:$L$1980,if($G117="USD",2,if($G117="EUR",3,if($G117="YEN",4,5))))*$H117*$C117,0)</f>
        <v>0</v>
      </c>
      <c r="AG117" s="7">
        <f>if(AG$6&lt;=$B117,vlookup(EDATE($D117,AG$6),'Курсы'!$H$2:$L$1980,if($G117="USD",2,if($G117="EUR",3,if($G117="YEN",4,5))))*$H117*$C117,0)</f>
        <v>0</v>
      </c>
      <c r="AH117" s="7">
        <f>if(AH$6&lt;=$B117,vlookup(EDATE($D117,AH$6),'Курсы'!$H$2:$L$1980,if($G117="USD",2,if($G117="EUR",3,if($G117="YEN",4,5))))*$H117*$C117,0)</f>
        <v>0</v>
      </c>
      <c r="AI117" s="7">
        <f>if(AI$6&lt;=$B117,vlookup(EDATE($D117,AI$6),'Курсы'!$H$2:$L$1980,if($G117="USD",2,if($G117="EUR",3,if($G117="YEN",4,5))))*$H117*$C117,0)</f>
        <v>0</v>
      </c>
      <c r="AJ117" s="7">
        <f>if(AJ$6&lt;=$B117,vlookup(EDATE($D117,AJ$6),'Курсы'!$H$2:$L$1980,if($G117="USD",2,if($G117="EUR",3,if($G117="YEN",4,5))))*$H117*$C117,0)</f>
        <v>0</v>
      </c>
      <c r="AK117" s="7">
        <f>if(AK$6&lt;=$B117,vlookup(EDATE($D117,AK$6),'Курсы'!$H$2:$L$1980,if($G117="USD",2,if($G117="EUR",3,if($G117="YEN",4,5))))*$H117*$C117,0)</f>
        <v>0</v>
      </c>
      <c r="AL117" s="7">
        <f>if(AL$6&lt;=$B117,vlookup(EDATE($D117,AL$6),'Курсы'!$H$2:$L$1980,if($G117="USD",2,if($G117="EUR",3,if($G117="YEN",4,5))))*$H117*$C117,0)</f>
        <v>0</v>
      </c>
      <c r="AM117" s="7">
        <f>if(AM$6&lt;=$B117,vlookup(EDATE($D117,AM$6),'Курсы'!$H$2:$L$1980,if($G117="USD",2,if($G117="EUR",3,if($G117="YEN",4,5))))*$H117*$C117,0)</f>
        <v>0</v>
      </c>
      <c r="AN117" s="7">
        <f>if(AN$6&lt;=$B117,vlookup(EDATE($D117,AN$6),'Курсы'!$H$2:$L$1980,if($G117="USD",2,if($G117="EUR",3,if($G117="YEN",4,5))))*$H117*$C117,0)</f>
        <v>0</v>
      </c>
      <c r="AO117" s="7">
        <f>if(AO$6&lt;=$B117,vlookup(EDATE($D117,AO$6),'Курсы'!$H$2:$L$1980,if($G117="USD",2,if($G117="EUR",3,if($G117="YEN",4,5))))*$H117*$C117,0)</f>
        <v>0</v>
      </c>
      <c r="AP117" s="7">
        <f>if(AP$6&lt;=$B117,vlookup(EDATE($D117,AP$6),'Курсы'!$H$2:$L$1980,if($G117="USD",2,if($G117="EUR",3,if($G117="YEN",4,5))))*$H117*$C117,0)</f>
        <v>0</v>
      </c>
      <c r="AQ117" s="7">
        <f>if(AQ$6&lt;=$B117,vlookup(EDATE($D117,AQ$6),'Курсы'!$H$2:$L$1980,if($G117="USD",2,if($G117="EUR",3,if($G117="YEN",4,5))))*$H117*$C117,0)</f>
        <v>0</v>
      </c>
      <c r="AR117" s="19">
        <f>if(AR$6&lt;=$B117,vlookup(EDATE($D117,AR$6),'Курсы'!$H$2:$L$1980,if($G117="USD",2,if($G117="EUR",3,if($G117="YEN",4,5))))*$H117*$C117,0)</f>
        <v>0</v>
      </c>
      <c r="AS117" s="7">
        <f t="shared" si="2"/>
        <v>40566777.2</v>
      </c>
    </row>
    <row r="118" ht="15.75" customHeight="1">
      <c r="A118" s="15">
        <v>280.0</v>
      </c>
      <c r="B118" s="16">
        <v>33.0</v>
      </c>
      <c r="C118" s="16">
        <v>0.0558319141182346</v>
      </c>
      <c r="D118" s="17">
        <v>43755.0</v>
      </c>
      <c r="E118" s="17">
        <f t="shared" si="1"/>
        <v>44759</v>
      </c>
      <c r="F118" s="16" t="s">
        <v>20</v>
      </c>
      <c r="G118" s="16" t="s">
        <v>4</v>
      </c>
      <c r="H118" s="18">
        <v>250000.0</v>
      </c>
      <c r="I118" s="7">
        <f>if(I$6&lt;=$B118,vlookup(EDATE($D118,I$6),'Курсы'!$H$2:$L$1980,if($G118="USD",2,if($G118="EUR",3,if($G118="YEN",4,5))))*$H118*$C118,0)</f>
        <v>891748.7281</v>
      </c>
      <c r="J118" s="7">
        <f>if(J$6&lt;=$B118,vlookup(EDATE($D118,J$6),'Курсы'!$H$2:$L$1980,if($G118="USD",2,if($G118="EUR",3,if($G118="YEN",4,5))))*$H118*$C118,0)</f>
        <v>876122.7711</v>
      </c>
      <c r="K118" s="7">
        <f>if(K$6&lt;=$B118,vlookup(EDATE($D118,K$6),'Курсы'!$H$2:$L$1980,if($G118="USD",2,if($G118="EUR",3,if($G118="YEN",4,5))))*$H118*$C118,0)</f>
        <v>859384.3633</v>
      </c>
      <c r="L118" s="7">
        <f>if(L$6&lt;=$B118,vlookup(EDATE($D118,L$6),'Курсы'!$H$2:$L$1980,if($G118="USD",2,if($G118="EUR",3,if($G118="YEN",4,5))))*$H118*$C118,0)</f>
        <v>885683.9864</v>
      </c>
      <c r="M118" s="7">
        <f>if(M$6&lt;=$B118,vlookup(EDATE($D118,M$6),'Курсы'!$H$2:$L$1980,if($G118="USD",2,if($G118="EUR",3,if($G118="YEN",4,5))))*$H118*$C118,0)</f>
        <v>1034651.908</v>
      </c>
      <c r="N118" s="7">
        <f>if(N$6&lt;=$B118,vlookup(EDATE($D118,N$6),'Курсы'!$H$2:$L$1980,if($G118="USD",2,if($G118="EUR",3,if($G118="YEN",4,5))))*$H118*$C118,0)</f>
        <v>1042827.096</v>
      </c>
      <c r="O118" s="7">
        <f>if(O$6&lt;=$B118,vlookup(EDATE($D118,O$6),'Курсы'!$H$2:$L$1980,if($G118="USD",2,if($G118="EUR",3,if($G118="YEN",4,5))))*$H118*$C118,0)</f>
        <v>1021802.193</v>
      </c>
      <c r="P118" s="7">
        <f>if(P$6&lt;=$B118,vlookup(EDATE($D118,P$6),'Курсы'!$H$2:$L$1980,if($G118="USD",2,if($G118="EUR",3,if($G118="YEN",4,5))))*$H118*$C118,0)</f>
        <v>973602.5016</v>
      </c>
      <c r="Q118" s="7">
        <f>if(Q$6&lt;=$B118,vlookup(EDATE($D118,Q$6),'Курсы'!$H$2:$L$1980,if($G118="USD",2,if($G118="EUR",3,if($G118="YEN",4,5))))*$H118*$C118,0)</f>
        <v>994240.7686</v>
      </c>
      <c r="R118" s="7">
        <f>if(R$6&lt;=$B118,vlookup(EDATE($D118,R$6),'Курсы'!$H$2:$L$1980,if($G118="USD",2,if($G118="EUR",3,if($G118="YEN",4,5))))*$H118*$C118,0)</f>
        <v>1021943.169</v>
      </c>
      <c r="S118" s="7">
        <f>if(S$6&lt;=$B118,vlookup(EDATE($D118,S$6),'Курсы'!$H$2:$L$1980,if($G118="USD",2,if($G118="EUR",3,if($G118="YEN",4,5))))*$H118*$C118,0)</f>
        <v>1045840.624</v>
      </c>
      <c r="T118" s="7">
        <f>if(T$6&lt;=$B118,vlookup(EDATE($D118,T$6),'Курсы'!$H$2:$L$1980,if($G118="USD",2,if($G118="EUR",3,if($G118="YEN",4,5))))*$H118*$C118,0)</f>
        <v>1088225.421</v>
      </c>
      <c r="U118" s="7">
        <f>if(U$6&lt;=$B118,vlookup(EDATE($D118,U$6),'Курсы'!$H$2:$L$1980,if($G118="USD",2,if($G118="EUR",3,if($G118="YEN",4,5))))*$H118*$C118,0)</f>
        <v>1073643.521</v>
      </c>
      <c r="V118" s="7">
        <f>if(V$6&lt;=$B118,vlookup(EDATE($D118,V$6),'Курсы'!$H$2:$L$1980,if($G118="USD",2,if($G118="EUR",3,if($G118="YEN",4,5))))*$H118*$C118,0)</f>
        <v>1024796.179</v>
      </c>
      <c r="W118" s="7">
        <f>if(W$6&lt;=$B118,vlookup(EDATE($D118,W$6),'Курсы'!$H$2:$L$1980,if($G118="USD",2,if($G118="EUR",3,if($G118="YEN",4,5))))*$H118*$C118,0)</f>
        <v>1026543.718</v>
      </c>
      <c r="X118" s="7">
        <f>if(X$6&lt;=$B118,vlookup(EDATE($D118,X$6),'Курсы'!$H$2:$L$1980,if($G118="USD",2,if($G118="EUR",3,if($G118="YEN",4,5))))*$H118*$C118,0)</f>
        <v>1022973.267</v>
      </c>
      <c r="Y118" s="7">
        <f>if(Y$6&lt;=$B118,vlookup(EDATE($D118,Y$6),'Курсы'!$H$2:$L$1980,if($G118="USD",2,if($G118="EUR",3,if($G118="YEN",4,5))))*$H118*$C118,0)</f>
        <v>1018400.634</v>
      </c>
      <c r="Z118" s="7">
        <f>if(Z$6&lt;=$B118,vlookup(EDATE($D118,Z$6),'Курсы'!$H$2:$L$1980,if($G118="USD",2,if($G118="EUR",3,if($G118="YEN",4,5))))*$H118*$C118,0)</f>
        <v>1054574.131</v>
      </c>
      <c r="AA118" s="7">
        <f>if(AA$6&lt;=$B118,vlookup(EDATE($D118,AA$6),'Курсы'!$H$2:$L$1980,if($G118="USD",2,if($G118="EUR",3,if($G118="YEN",4,5))))*$H118*$C118,0)</f>
        <v>1032845.746</v>
      </c>
      <c r="AB118" s="7">
        <f>if(AB$6&lt;=$B118,vlookup(EDATE($D118,AB$6),'Курсы'!$H$2:$L$1980,if($G118="USD",2,if($G118="EUR",3,if($G118="YEN",4,5))))*$H118*$C118,0)</f>
        <v>1005425.297</v>
      </c>
      <c r="AC118" s="7">
        <f>if(AC$6&lt;=$B118,vlookup(EDATE($D118,AC$6),'Курсы'!$H$2:$L$1980,if($G118="USD",2,if($G118="EUR",3,if($G118="YEN",4,5))))*$H118*$C118,0)</f>
        <v>1035201.852</v>
      </c>
      <c r="AD118" s="7">
        <f>if(AD$6&lt;=$B118,vlookup(EDATE($D118,AD$6),'Курсы'!$H$2:$L$1980,if($G118="USD",2,if($G118="EUR",3,if($G118="YEN",4,5))))*$H118*$C118,0)</f>
        <v>1024403.96</v>
      </c>
      <c r="AE118" s="7">
        <f>if(AE$6&lt;=$B118,vlookup(EDATE($D118,AE$6),'Курсы'!$H$2:$L$1980,if($G118="USD",2,if($G118="EUR",3,if($G118="YEN",4,5))))*$H118*$C118,0)</f>
        <v>1021260.001</v>
      </c>
      <c r="AF118" s="7">
        <f>if(AF$6&lt;=$B118,vlookup(EDATE($D118,AF$6),'Курсы'!$H$2:$L$1980,if($G118="USD",2,if($G118="EUR",3,if($G118="YEN",4,5))))*$H118*$C118,0)</f>
        <v>1022641.903</v>
      </c>
      <c r="AG118" s="7">
        <f>if(AG$6&lt;=$B118,vlookup(EDATE($D118,AG$6),'Курсы'!$H$2:$L$1980,if($G118="USD",2,if($G118="EUR",3,if($G118="YEN",4,5))))*$H118*$C118,0)</f>
        <v>1024027.482</v>
      </c>
      <c r="AH118" s="7">
        <f>if(AH$6&lt;=$B118,vlookup(EDATE($D118,AH$6),'Курсы'!$H$2:$L$1980,if($G118="USD",2,if($G118="EUR",3,if($G118="YEN",4,5))))*$H118*$C118,0)</f>
        <v>1025329.698</v>
      </c>
      <c r="AI118" s="7">
        <f>if(AI$6&lt;=$B118,vlookup(EDATE($D118,AI$6),'Курсы'!$H$2:$L$1980,if($G118="USD",2,if($G118="EUR",3,if($G118="YEN",4,5))))*$H118*$C118,0)</f>
        <v>1026637.618</v>
      </c>
      <c r="AJ118" s="7">
        <f>if(AJ$6&lt;=$B118,vlookup(EDATE($D118,AJ$6),'Курсы'!$H$2:$L$1980,if($G118="USD",2,if($G118="EUR",3,if($G118="YEN",4,5))))*$H118*$C118,0)</f>
        <v>1027909.315</v>
      </c>
      <c r="AK118" s="7">
        <f>if(AK$6&lt;=$B118,vlookup(EDATE($D118,AK$6),'Курсы'!$H$2:$L$1980,if($G118="USD",2,if($G118="EUR",3,if($G118="YEN",4,5))))*$H118*$C118,0)</f>
        <v>1029028.438</v>
      </c>
      <c r="AL118" s="7">
        <f>if(AL$6&lt;=$B118,vlookup(EDATE($D118,AL$6),'Курсы'!$H$2:$L$1980,if($G118="USD",2,if($G118="EUR",3,if($G118="YEN",4,5))))*$H118*$C118,0)</f>
        <v>1030236.462</v>
      </c>
      <c r="AM118" s="7">
        <f>if(AM$6&lt;=$B118,vlookup(EDATE($D118,AM$6),'Курсы'!$H$2:$L$1980,if($G118="USD",2,if($G118="EUR",3,if($G118="YEN",4,5))))*$H118*$C118,0)</f>
        <v>1031376.018</v>
      </c>
      <c r="AN118" s="7">
        <f>if(AN$6&lt;=$B118,vlookup(EDATE($D118,AN$6),'Курсы'!$H$2:$L$1980,if($G118="USD",2,if($G118="EUR",3,if($G118="YEN",4,5))))*$H118*$C118,0)</f>
        <v>1032524.585</v>
      </c>
      <c r="AO118" s="7">
        <f>if(AO$6&lt;=$B118,vlookup(EDATE($D118,AO$6),'Курсы'!$H$2:$L$1980,if($G118="USD",2,if($G118="EUR",3,if($G118="YEN",4,5))))*$H118*$C118,0)</f>
        <v>1033609.401</v>
      </c>
      <c r="AP118" s="7">
        <f>if(AP$6&lt;=$B118,vlookup(EDATE($D118,AP$6),'Курсы'!$H$2:$L$1980,if($G118="USD",2,if($G118="EUR",3,if($G118="YEN",4,5))))*$H118*$C118,0)</f>
        <v>0</v>
      </c>
      <c r="AQ118" s="7">
        <f>if(AQ$6&lt;=$B118,vlookup(EDATE($D118,AQ$6),'Курсы'!$H$2:$L$1980,if($G118="USD",2,if($G118="EUR",3,if($G118="YEN",4,5))))*$H118*$C118,0)</f>
        <v>0</v>
      </c>
      <c r="AR118" s="19">
        <f>if(AR$6&lt;=$B118,vlookup(EDATE($D118,AR$6),'Курсы'!$H$2:$L$1980,if($G118="USD",2,if($G118="EUR",3,if($G118="YEN",4,5))))*$H118*$C118,0)</f>
        <v>0</v>
      </c>
      <c r="AS118" s="7">
        <f t="shared" si="2"/>
        <v>33359462.76</v>
      </c>
    </row>
    <row r="119" ht="15.75" customHeight="1">
      <c r="A119" s="15">
        <v>153.0</v>
      </c>
      <c r="B119" s="16">
        <v>17.0</v>
      </c>
      <c r="C119" s="16">
        <v>0.0330363782108671</v>
      </c>
      <c r="D119" s="17">
        <v>43758.0</v>
      </c>
      <c r="E119" s="17">
        <f t="shared" si="1"/>
        <v>44275</v>
      </c>
      <c r="F119" s="16" t="s">
        <v>21</v>
      </c>
      <c r="G119" s="16" t="s">
        <v>5</v>
      </c>
      <c r="H119" s="18">
        <v>250000.0</v>
      </c>
      <c r="I119" s="7">
        <f>if(I$6&lt;=$B119,vlookup(EDATE($D119,I$6),'Курсы'!$H$2:$L$1980,if($G119="USD",2,if($G119="EUR",3,if($G119="YEN",4,5))))*$H119*$C119,0)</f>
        <v>583328.2855</v>
      </c>
      <c r="J119" s="7">
        <f>if(J$6&lt;=$B119,vlookup(EDATE($D119,J$6),'Курсы'!$H$2:$L$1980,if($G119="USD",2,if($G119="EUR",3,if($G119="YEN",4,5))))*$H119*$C119,0)</f>
        <v>574731.394</v>
      </c>
      <c r="K119" s="7">
        <f>if(K$6&lt;=$B119,vlookup(EDATE($D119,K$6),'Курсы'!$H$2:$L$1980,if($G119="USD",2,if($G119="EUR",3,if($G119="YEN",4,5))))*$H119*$C119,0)</f>
        <v>566043.6524</v>
      </c>
      <c r="L119" s="7">
        <f>if(L$6&lt;=$B119,vlookup(EDATE($D119,L$6),'Курсы'!$H$2:$L$1980,if($G119="USD",2,if($G119="EUR",3,if($G119="YEN",4,5))))*$H119*$C119,0)</f>
        <v>568079.5193</v>
      </c>
      <c r="M119" s="7">
        <f>if(M$6&lt;=$B119,vlookup(EDATE($D119,M$6),'Курсы'!$H$2:$L$1980,if($G119="USD",2,if($G119="EUR",3,if($G119="YEN",4,5))))*$H119*$C119,0)</f>
        <v>720745.5784</v>
      </c>
      <c r="N119" s="7">
        <f>if(N$6&lt;=$B119,vlookup(EDATE($D119,N$6),'Курсы'!$H$2:$L$1980,if($G119="USD",2,if($G119="EUR",3,if($G119="YEN",4,5))))*$H119*$C119,0)</f>
        <v>661644.3237</v>
      </c>
      <c r="O119" s="7">
        <f>if(O$6&lt;=$B119,vlookup(EDATE($D119,O$6),'Курсы'!$H$2:$L$1980,if($G119="USD",2,if($G119="EUR",3,if($G119="YEN",4,5))))*$H119*$C119,0)</f>
        <v>653853.5198</v>
      </c>
      <c r="P119" s="7">
        <f>if(P$6&lt;=$B119,vlookup(EDATE($D119,P$6),'Курсы'!$H$2:$L$1980,if($G119="USD",2,if($G119="EUR",3,if($G119="YEN",4,5))))*$H119*$C119,0)</f>
        <v>644248.1929</v>
      </c>
      <c r="Q119" s="7">
        <f>if(Q$6&lt;=$B119,vlookup(EDATE($D119,Q$6),'Курсы'!$H$2:$L$1980,if($G119="USD",2,if($G119="EUR",3,if($G119="YEN",4,5))))*$H119*$C119,0)</f>
        <v>674620.1872</v>
      </c>
      <c r="R119" s="7">
        <f>if(R$6&lt;=$B119,vlookup(EDATE($D119,R$6),'Курсы'!$H$2:$L$1980,if($G119="USD",2,if($G119="EUR",3,if($G119="YEN",4,5))))*$H119*$C119,0)</f>
        <v>721875.4226</v>
      </c>
      <c r="S119" s="7">
        <f>if(S$6&lt;=$B119,vlookup(EDATE($D119,S$6),'Курсы'!$H$2:$L$1980,if($G119="USD",2,if($G119="EUR",3,if($G119="YEN",4,5))))*$H119*$C119,0)</f>
        <v>734710.8814</v>
      </c>
      <c r="T119" s="7">
        <f>if(T$6&lt;=$B119,vlookup(EDATE($D119,T$6),'Курсы'!$H$2:$L$1980,if($G119="USD",2,if($G119="EUR",3,if($G119="YEN",4,5))))*$H119*$C119,0)</f>
        <v>754150.3123</v>
      </c>
      <c r="U119" s="7">
        <f>if(U$6&lt;=$B119,vlookup(EDATE($D119,U$6),'Курсы'!$H$2:$L$1980,if($G119="USD",2,if($G119="EUR",3,if($G119="YEN",4,5))))*$H119*$C119,0)</f>
        <v>746195.9783</v>
      </c>
      <c r="V119" s="7">
        <f>if(V$6&lt;=$B119,vlookup(EDATE($D119,V$6),'Курсы'!$H$2:$L$1980,if($G119="USD",2,if($G119="EUR",3,if($G119="YEN",4,5))))*$H119*$C119,0)</f>
        <v>741883.0791</v>
      </c>
      <c r="W119" s="7">
        <f>if(W$6&lt;=$B119,vlookup(EDATE($D119,W$6),'Курсы'!$H$2:$L$1980,if($G119="USD",2,if($G119="EUR",3,if($G119="YEN",4,5))))*$H119*$C119,0)</f>
        <v>736764.0923</v>
      </c>
      <c r="X119" s="7">
        <f>if(X$6&lt;=$B119,vlookup(EDATE($D119,X$6),'Курсы'!$H$2:$L$1980,if($G119="USD",2,if($G119="EUR",3,if($G119="YEN",4,5))))*$H119*$C119,0)</f>
        <v>739541.6258</v>
      </c>
      <c r="Y119" s="7">
        <f>if(Y$6&lt;=$B119,vlookup(EDATE($D119,Y$6),'Курсы'!$H$2:$L$1980,if($G119="USD",2,if($G119="EUR",3,if($G119="YEN",4,5))))*$H119*$C119,0)</f>
        <v>730376.5086</v>
      </c>
      <c r="Z119" s="7">
        <f>if(Z$6&lt;=$B119,vlookup(EDATE($D119,Z$6),'Курсы'!$H$2:$L$1980,if($G119="USD",2,if($G119="EUR",3,if($G119="YEN",4,5))))*$H119*$C119,0)</f>
        <v>0</v>
      </c>
      <c r="AA119" s="7">
        <f>if(AA$6&lt;=$B119,vlookup(EDATE($D119,AA$6),'Курсы'!$H$2:$L$1980,if($G119="USD",2,if($G119="EUR",3,if($G119="YEN",4,5))))*$H119*$C119,0)</f>
        <v>0</v>
      </c>
      <c r="AB119" s="7">
        <f>if(AB$6&lt;=$B119,vlookup(EDATE($D119,AB$6),'Курсы'!$H$2:$L$1980,if($G119="USD",2,if($G119="EUR",3,if($G119="YEN",4,5))))*$H119*$C119,0)</f>
        <v>0</v>
      </c>
      <c r="AC119" s="7">
        <f>if(AC$6&lt;=$B119,vlookup(EDATE($D119,AC$6),'Курсы'!$H$2:$L$1980,if($G119="USD",2,if($G119="EUR",3,if($G119="YEN",4,5))))*$H119*$C119,0)</f>
        <v>0</v>
      </c>
      <c r="AD119" s="7">
        <f>if(AD$6&lt;=$B119,vlookup(EDATE($D119,AD$6),'Курсы'!$H$2:$L$1980,if($G119="USD",2,if($G119="EUR",3,if($G119="YEN",4,5))))*$H119*$C119,0)</f>
        <v>0</v>
      </c>
      <c r="AE119" s="7">
        <f>if(AE$6&lt;=$B119,vlookup(EDATE($D119,AE$6),'Курсы'!$H$2:$L$1980,if($G119="USD",2,if($G119="EUR",3,if($G119="YEN",4,5))))*$H119*$C119,0)</f>
        <v>0</v>
      </c>
      <c r="AF119" s="7">
        <f>if(AF$6&lt;=$B119,vlookup(EDATE($D119,AF$6),'Курсы'!$H$2:$L$1980,if($G119="USD",2,if($G119="EUR",3,if($G119="YEN",4,5))))*$H119*$C119,0)</f>
        <v>0</v>
      </c>
      <c r="AG119" s="7">
        <f>if(AG$6&lt;=$B119,vlookup(EDATE($D119,AG$6),'Курсы'!$H$2:$L$1980,if($G119="USD",2,if($G119="EUR",3,if($G119="YEN",4,5))))*$H119*$C119,0)</f>
        <v>0</v>
      </c>
      <c r="AH119" s="7">
        <f>if(AH$6&lt;=$B119,vlookup(EDATE($D119,AH$6),'Курсы'!$H$2:$L$1980,if($G119="USD",2,if($G119="EUR",3,if($G119="YEN",4,5))))*$H119*$C119,0)</f>
        <v>0</v>
      </c>
      <c r="AI119" s="7">
        <f>if(AI$6&lt;=$B119,vlookup(EDATE($D119,AI$6),'Курсы'!$H$2:$L$1980,if($G119="USD",2,if($G119="EUR",3,if($G119="YEN",4,5))))*$H119*$C119,0)</f>
        <v>0</v>
      </c>
      <c r="AJ119" s="7">
        <f>if(AJ$6&lt;=$B119,vlookup(EDATE($D119,AJ$6),'Курсы'!$H$2:$L$1980,if($G119="USD",2,if($G119="EUR",3,if($G119="YEN",4,5))))*$H119*$C119,0)</f>
        <v>0</v>
      </c>
      <c r="AK119" s="7">
        <f>if(AK$6&lt;=$B119,vlookup(EDATE($D119,AK$6),'Курсы'!$H$2:$L$1980,if($G119="USD",2,if($G119="EUR",3,if($G119="YEN",4,5))))*$H119*$C119,0)</f>
        <v>0</v>
      </c>
      <c r="AL119" s="7">
        <f>if(AL$6&lt;=$B119,vlookup(EDATE($D119,AL$6),'Курсы'!$H$2:$L$1980,if($G119="USD",2,if($G119="EUR",3,if($G119="YEN",4,5))))*$H119*$C119,0)</f>
        <v>0</v>
      </c>
      <c r="AM119" s="7">
        <f>if(AM$6&lt;=$B119,vlookup(EDATE($D119,AM$6),'Курсы'!$H$2:$L$1980,if($G119="USD",2,if($G119="EUR",3,if($G119="YEN",4,5))))*$H119*$C119,0)</f>
        <v>0</v>
      </c>
      <c r="AN119" s="7">
        <f>if(AN$6&lt;=$B119,vlookup(EDATE($D119,AN$6),'Курсы'!$H$2:$L$1980,if($G119="USD",2,if($G119="EUR",3,if($G119="YEN",4,5))))*$H119*$C119,0)</f>
        <v>0</v>
      </c>
      <c r="AO119" s="7">
        <f>if(AO$6&lt;=$B119,vlookup(EDATE($D119,AO$6),'Курсы'!$H$2:$L$1980,if($G119="USD",2,if($G119="EUR",3,if($G119="YEN",4,5))))*$H119*$C119,0)</f>
        <v>0</v>
      </c>
      <c r="AP119" s="7">
        <f>if(AP$6&lt;=$B119,vlookup(EDATE($D119,AP$6),'Курсы'!$H$2:$L$1980,if($G119="USD",2,if($G119="EUR",3,if($G119="YEN",4,5))))*$H119*$C119,0)</f>
        <v>0</v>
      </c>
      <c r="AQ119" s="7">
        <f>if(AQ$6&lt;=$B119,vlookup(EDATE($D119,AQ$6),'Курсы'!$H$2:$L$1980,if($G119="USD",2,if($G119="EUR",3,if($G119="YEN",4,5))))*$H119*$C119,0)</f>
        <v>0</v>
      </c>
      <c r="AR119" s="19">
        <f>if(AR$6&lt;=$B119,vlookup(EDATE($D119,AR$6),'Курсы'!$H$2:$L$1980,if($G119="USD",2,if($G119="EUR",3,if($G119="YEN",4,5))))*$H119*$C119,0)</f>
        <v>0</v>
      </c>
      <c r="AS119" s="7">
        <f t="shared" si="2"/>
        <v>11552792.55</v>
      </c>
    </row>
    <row r="120" ht="15.75" customHeight="1">
      <c r="A120" s="15">
        <v>341.0</v>
      </c>
      <c r="B120" s="16">
        <v>33.0</v>
      </c>
      <c r="C120" s="16">
        <v>0.00659727094465519</v>
      </c>
      <c r="D120" s="17">
        <v>43761.0</v>
      </c>
      <c r="E120" s="17">
        <f t="shared" si="1"/>
        <v>44765</v>
      </c>
      <c r="F120" s="16" t="s">
        <v>19</v>
      </c>
      <c r="G120" s="16" t="s">
        <v>5</v>
      </c>
      <c r="H120" s="18">
        <v>75000.0</v>
      </c>
      <c r="I120" s="7">
        <f>if(I$6&lt;=$B120,vlookup(EDATE($D120,I$6),'Курсы'!$H$2:$L$1980,if($G120="USD",2,if($G120="EUR",3,if($G120="YEN",4,5))))*$H120*$C120,0)</f>
        <v>34893.31238</v>
      </c>
      <c r="J120" s="7">
        <f>if(J$6&lt;=$B120,vlookup(EDATE($D120,J$6),'Курсы'!$H$2:$L$1980,if($G120="USD",2,if($G120="EUR",3,if($G120="YEN",4,5))))*$H120*$C120,0)</f>
        <v>34327.90977</v>
      </c>
      <c r="K120" s="7">
        <f>if(K$6&lt;=$B120,vlookup(EDATE($D120,K$6),'Курсы'!$H$2:$L$1980,if($G120="USD",2,if($G120="EUR",3,if($G120="YEN",4,5))))*$H120*$C120,0)</f>
        <v>33902.68267</v>
      </c>
      <c r="L120" s="7">
        <f>if(L$6&lt;=$B120,vlookup(EDATE($D120,L$6),'Курсы'!$H$2:$L$1980,if($G120="USD",2,if($G120="EUR",3,if($G120="YEN",4,5))))*$H120*$C120,0)</f>
        <v>34348.24586</v>
      </c>
      <c r="M120" s="7">
        <f>if(M$6&lt;=$B120,vlookup(EDATE($D120,M$6),'Курсы'!$H$2:$L$1980,if($G120="USD",2,if($G120="EUR",3,if($G120="YEN",4,5))))*$H120*$C120,0)</f>
        <v>41639.59919</v>
      </c>
      <c r="N120" s="7">
        <f>if(N$6&lt;=$B120,vlookup(EDATE($D120,N$6),'Курсы'!$H$2:$L$1980,if($G120="USD",2,if($G120="EUR",3,if($G120="YEN",4,5))))*$H120*$C120,0)</f>
        <v>41405.75892</v>
      </c>
      <c r="O120" s="7">
        <f>if(O$6&lt;=$B120,vlookup(EDATE($D120,O$6),'Курсы'!$H$2:$L$1980,if($G120="USD",2,if($G120="EUR",3,if($G120="YEN",4,5))))*$H120*$C120,0)</f>
        <v>38813.27883</v>
      </c>
      <c r="P120" s="7">
        <f>if(P$6&lt;=$B120,vlookup(EDATE($D120,P$6),'Курсы'!$H$2:$L$1980,if($G120="USD",2,if($G120="EUR",3,if($G120="YEN",4,5))))*$H120*$C120,0)</f>
        <v>38509.17763</v>
      </c>
      <c r="Q120" s="7">
        <f>if(Q$6&lt;=$B120,vlookup(EDATE($D120,Q$6),'Курсы'!$H$2:$L$1980,if($G120="USD",2,if($G120="EUR",3,if($G120="YEN",4,5))))*$H120*$C120,0)</f>
        <v>40370.54815</v>
      </c>
      <c r="R120" s="7">
        <f>if(R$6&lt;=$B120,vlookup(EDATE($D120,R$6),'Курсы'!$H$2:$L$1980,if($G120="USD",2,if($G120="EUR",3,if($G120="YEN",4,5))))*$H120*$C120,0)</f>
        <v>43410.52112</v>
      </c>
      <c r="S120" s="7">
        <f>if(S$6&lt;=$B120,vlookup(EDATE($D120,S$6),'Курсы'!$H$2:$L$1980,if($G120="USD",2,if($G120="EUR",3,if($G120="YEN",4,5))))*$H120*$C120,0)</f>
        <v>44274.92854</v>
      </c>
      <c r="T120" s="7">
        <f>if(T$6&lt;=$B120,vlookup(EDATE($D120,T$6),'Курсы'!$H$2:$L$1980,if($G120="USD",2,if($G120="EUR",3,if($G120="YEN",4,5))))*$H120*$C120,0)</f>
        <v>45202.66977</v>
      </c>
      <c r="U120" s="7">
        <f>if(U$6&lt;=$B120,vlookup(EDATE($D120,U$6),'Курсы'!$H$2:$L$1980,if($G120="USD",2,if($G120="EUR",3,if($G120="YEN",4,5))))*$H120*$C120,0)</f>
        <v>44662.35328</v>
      </c>
      <c r="V120" s="7">
        <f>if(V$6&lt;=$B120,vlookup(EDATE($D120,V$6),'Курсы'!$H$2:$L$1980,if($G120="USD",2,if($G120="EUR",3,if($G120="YEN",4,5))))*$H120*$C120,0)</f>
        <v>45555.75571</v>
      </c>
      <c r="W120" s="7">
        <f>if(W$6&lt;=$B120,vlookup(EDATE($D120,W$6),'Курсы'!$H$2:$L$1980,if($G120="USD",2,if($G120="EUR",3,if($G120="YEN",4,5))))*$H120*$C120,0)</f>
        <v>44733.80172</v>
      </c>
      <c r="X120" s="7">
        <f>if(X$6&lt;=$B120,vlookup(EDATE($D120,X$6),'Курсы'!$H$2:$L$1980,if($G120="USD",2,if($G120="EUR",3,if($G120="YEN",4,5))))*$H120*$C120,0)</f>
        <v>44363.54639</v>
      </c>
      <c r="Y120" s="7">
        <f>if(Y$6&lt;=$B120,vlookup(EDATE($D120,Y$6),'Курсы'!$H$2:$L$1980,if($G120="USD",2,if($G120="EUR",3,if($G120="YEN",4,5))))*$H120*$C120,0)</f>
        <v>43867.2172</v>
      </c>
      <c r="Z120" s="7">
        <f>if(Z$6&lt;=$B120,vlookup(EDATE($D120,Z$6),'Курсы'!$H$2:$L$1980,if($G120="USD",2,if($G120="EUR",3,if($G120="YEN",4,5))))*$H120*$C120,0)</f>
        <v>45542.09936</v>
      </c>
      <c r="AA120" s="7">
        <f>if(AA$6&lt;=$B120,vlookup(EDATE($D120,AA$6),'Курсы'!$H$2:$L$1980,if($G120="USD",2,if($G120="EUR",3,if($G120="YEN",4,5))))*$H120*$C120,0)</f>
        <v>44504.16722</v>
      </c>
      <c r="AB120" s="7">
        <f>if(AB$6&lt;=$B120,vlookup(EDATE($D120,AB$6),'Курсы'!$H$2:$L$1980,if($G120="USD",2,if($G120="EUR",3,if($G120="YEN",4,5))))*$H120*$C120,0)</f>
        <v>43080.69056</v>
      </c>
      <c r="AC120" s="7">
        <f>if(AC$6&lt;=$B120,vlookup(EDATE($D120,AC$6),'Курсы'!$H$2:$L$1980,if($G120="USD",2,if($G120="EUR",3,if($G120="YEN",4,5))))*$H120*$C120,0)</f>
        <v>43008.94524</v>
      </c>
      <c r="AD120" s="7">
        <f>if(AD$6&lt;=$B120,vlookup(EDATE($D120,AD$6),'Курсы'!$H$2:$L$1980,if($G120="USD",2,if($G120="EUR",3,if($G120="YEN",4,5))))*$H120*$C120,0)</f>
        <v>42285.41379</v>
      </c>
      <c r="AE120" s="7">
        <f>if(AE$6&lt;=$B120,vlookup(EDATE($D120,AE$6),'Курсы'!$H$2:$L$1980,if($G120="USD",2,if($G120="EUR",3,if($G120="YEN",4,5))))*$H120*$C120,0)</f>
        <v>42367.59493</v>
      </c>
      <c r="AF120" s="7">
        <f>if(AF$6&lt;=$B120,vlookup(EDATE($D120,AF$6),'Курсы'!$H$2:$L$1980,if($G120="USD",2,if($G120="EUR",3,if($G120="YEN",4,5))))*$H120*$C120,0)</f>
        <v>42444.70587</v>
      </c>
      <c r="AG120" s="7">
        <f>if(AG$6&lt;=$B120,vlookup(EDATE($D120,AG$6),'Курсы'!$H$2:$L$1980,if($G120="USD",2,if($G120="EUR",3,if($G120="YEN",4,5))))*$H120*$C120,0)</f>
        <v>42522.03571</v>
      </c>
      <c r="AH120" s="7">
        <f>if(AH$6&lt;=$B120,vlookup(EDATE($D120,AH$6),'Курсы'!$H$2:$L$1980,if($G120="USD",2,if($G120="EUR",3,if($G120="YEN",4,5))))*$H120*$C120,0)</f>
        <v>42594.72521</v>
      </c>
      <c r="AI120" s="7">
        <f>if(AI$6&lt;=$B120,vlookup(EDATE($D120,AI$6),'Курсы'!$H$2:$L$1980,if($G120="USD",2,if($G120="EUR",3,if($G120="YEN",4,5))))*$H120*$C120,0)</f>
        <v>42667.74462</v>
      </c>
      <c r="AJ120" s="7">
        <f>if(AJ$6&lt;=$B120,vlookup(EDATE($D120,AJ$6),'Курсы'!$H$2:$L$1980,if($G120="USD",2,if($G120="EUR",3,if($G120="YEN",4,5))))*$H120*$C120,0)</f>
        <v>42738.75256</v>
      </c>
      <c r="AK120" s="7">
        <f>if(AK$6&lt;=$B120,vlookup(EDATE($D120,AK$6),'Курсы'!$H$2:$L$1980,if($G120="USD",2,if($G120="EUR",3,if($G120="YEN",4,5))))*$H120*$C120,0)</f>
        <v>42801.24977</v>
      </c>
      <c r="AL120" s="7">
        <f>if(AL$6&lt;=$B120,vlookup(EDATE($D120,AL$6),'Курсы'!$H$2:$L$1980,if($G120="USD",2,if($G120="EUR",3,if($G120="YEN",4,5))))*$H120*$C120,0)</f>
        <v>42868.7204</v>
      </c>
      <c r="AM120" s="7">
        <f>if(AM$6&lt;=$B120,vlookup(EDATE($D120,AM$6),'Курсы'!$H$2:$L$1980,if($G120="USD",2,if($G120="EUR",3,if($G120="YEN",4,5))))*$H120*$C120,0)</f>
        <v>42932.37508</v>
      </c>
      <c r="AN120" s="7">
        <f>if(AN$6&lt;=$B120,vlookup(EDATE($D120,AN$6),'Курсы'!$H$2:$L$1980,if($G120="USD",2,if($G120="EUR",3,if($G120="YEN",4,5))))*$H120*$C120,0)</f>
        <v>42996.54089</v>
      </c>
      <c r="AO120" s="7">
        <f>if(AO$6&lt;=$B120,vlookup(EDATE($D120,AO$6),'Курсы'!$H$2:$L$1980,if($G120="USD",2,if($G120="EUR",3,if($G120="YEN",4,5))))*$H120*$C120,0)</f>
        <v>43057.15223</v>
      </c>
      <c r="AP120" s="7">
        <f>if(AP$6&lt;=$B120,vlookup(EDATE($D120,AP$6),'Курсы'!$H$2:$L$1980,if($G120="USD",2,if($G120="EUR",3,if($G120="YEN",4,5))))*$H120*$C120,0)</f>
        <v>0</v>
      </c>
      <c r="AQ120" s="7">
        <f>if(AQ$6&lt;=$B120,vlookup(EDATE($D120,AQ$6),'Курсы'!$H$2:$L$1980,if($G120="USD",2,if($G120="EUR",3,if($G120="YEN",4,5))))*$H120*$C120,0)</f>
        <v>0</v>
      </c>
      <c r="AR120" s="19">
        <f>if(AR$6&lt;=$B120,vlookup(EDATE($D120,AR$6),'Курсы'!$H$2:$L$1980,if($G120="USD",2,if($G120="EUR",3,if($G120="YEN",4,5))))*$H120*$C120,0)</f>
        <v>0</v>
      </c>
      <c r="AS120" s="7">
        <f t="shared" si="2"/>
        <v>1382694.221</v>
      </c>
    </row>
    <row r="121" ht="15.75" customHeight="1">
      <c r="A121" s="15">
        <v>70.0</v>
      </c>
      <c r="B121" s="16">
        <v>3.0</v>
      </c>
      <c r="C121" s="16">
        <v>0.022236512395306</v>
      </c>
      <c r="D121" s="17">
        <v>43764.0</v>
      </c>
      <c r="E121" s="17">
        <f t="shared" si="1"/>
        <v>43856</v>
      </c>
      <c r="F121" s="16" t="s">
        <v>19</v>
      </c>
      <c r="G121" s="16" t="s">
        <v>5</v>
      </c>
      <c r="H121" s="18">
        <v>500000.0</v>
      </c>
      <c r="I121" s="7">
        <f>if(I$6&lt;=$B121,vlookup(EDATE($D121,I$6),'Курсы'!$H$2:$L$1980,if($G121="USD",2,if($G121="EUR",3,if($G121="YEN",4,5))))*$H121*$C121,0)</f>
        <v>781749.0534</v>
      </c>
      <c r="J121" s="7">
        <f>if(J$6&lt;=$B121,vlookup(EDATE($D121,J$6),'Курсы'!$H$2:$L$1980,if($G121="USD",2,if($G121="EUR",3,if($G121="YEN",4,5))))*$H121*$C121,0)</f>
        <v>760560.9926</v>
      </c>
      <c r="K121" s="7">
        <f>if(K$6&lt;=$B121,vlookup(EDATE($D121,K$6),'Курсы'!$H$2:$L$1980,if($G121="USD",2,if($G121="EUR",3,if($G121="YEN",4,5))))*$H121*$C121,0)</f>
        <v>759292.3996</v>
      </c>
      <c r="L121" s="7">
        <f>if(L$6&lt;=$B121,vlookup(EDATE($D121,L$6),'Курсы'!$H$2:$L$1980,if($G121="USD",2,if($G121="EUR",3,if($G121="YEN",4,5))))*$H121*$C121,0)</f>
        <v>0</v>
      </c>
      <c r="M121" s="7">
        <f>if(M$6&lt;=$B121,vlookup(EDATE($D121,M$6),'Курсы'!$H$2:$L$1980,if($G121="USD",2,if($G121="EUR",3,if($G121="YEN",4,5))))*$H121*$C121,0)</f>
        <v>0</v>
      </c>
      <c r="N121" s="7">
        <f>if(N$6&lt;=$B121,vlookup(EDATE($D121,N$6),'Курсы'!$H$2:$L$1980,if($G121="USD",2,if($G121="EUR",3,if($G121="YEN",4,5))))*$H121*$C121,0)</f>
        <v>0</v>
      </c>
      <c r="O121" s="7">
        <f>if(O$6&lt;=$B121,vlookup(EDATE($D121,O$6),'Курсы'!$H$2:$L$1980,if($G121="USD",2,if($G121="EUR",3,if($G121="YEN",4,5))))*$H121*$C121,0)</f>
        <v>0</v>
      </c>
      <c r="P121" s="7">
        <f>if(P$6&lt;=$B121,vlookup(EDATE($D121,P$6),'Курсы'!$H$2:$L$1980,if($G121="USD",2,if($G121="EUR",3,if($G121="YEN",4,5))))*$H121*$C121,0)</f>
        <v>0</v>
      </c>
      <c r="Q121" s="7">
        <f>if(Q$6&lt;=$B121,vlookup(EDATE($D121,Q$6),'Курсы'!$H$2:$L$1980,if($G121="USD",2,if($G121="EUR",3,if($G121="YEN",4,5))))*$H121*$C121,0)</f>
        <v>0</v>
      </c>
      <c r="R121" s="7">
        <f>if(R$6&lt;=$B121,vlookup(EDATE($D121,R$6),'Курсы'!$H$2:$L$1980,if($G121="USD",2,if($G121="EUR",3,if($G121="YEN",4,5))))*$H121*$C121,0)</f>
        <v>0</v>
      </c>
      <c r="S121" s="7">
        <f>if(S$6&lt;=$B121,vlookup(EDATE($D121,S$6),'Курсы'!$H$2:$L$1980,if($G121="USD",2,if($G121="EUR",3,if($G121="YEN",4,5))))*$H121*$C121,0)</f>
        <v>0</v>
      </c>
      <c r="T121" s="7">
        <f>if(T$6&lt;=$B121,vlookup(EDATE($D121,T$6),'Курсы'!$H$2:$L$1980,if($G121="USD",2,if($G121="EUR",3,if($G121="YEN",4,5))))*$H121*$C121,0)</f>
        <v>0</v>
      </c>
      <c r="U121" s="7">
        <f>if(U$6&lt;=$B121,vlookup(EDATE($D121,U$6),'Курсы'!$H$2:$L$1980,if($G121="USD",2,if($G121="EUR",3,if($G121="YEN",4,5))))*$H121*$C121,0)</f>
        <v>0</v>
      </c>
      <c r="V121" s="7">
        <f>if(V$6&lt;=$B121,vlookup(EDATE($D121,V$6),'Курсы'!$H$2:$L$1980,if($G121="USD",2,if($G121="EUR",3,if($G121="YEN",4,5))))*$H121*$C121,0)</f>
        <v>0</v>
      </c>
      <c r="W121" s="7">
        <f>if(W$6&lt;=$B121,vlookup(EDATE($D121,W$6),'Курсы'!$H$2:$L$1980,if($G121="USD",2,if($G121="EUR",3,if($G121="YEN",4,5))))*$H121*$C121,0)</f>
        <v>0</v>
      </c>
      <c r="X121" s="7">
        <f>if(X$6&lt;=$B121,vlookup(EDATE($D121,X$6),'Курсы'!$H$2:$L$1980,if($G121="USD",2,if($G121="EUR",3,if($G121="YEN",4,5))))*$H121*$C121,0)</f>
        <v>0</v>
      </c>
      <c r="Y121" s="7">
        <f>if(Y$6&lt;=$B121,vlookup(EDATE($D121,Y$6),'Курсы'!$H$2:$L$1980,if($G121="USD",2,if($G121="EUR",3,if($G121="YEN",4,5))))*$H121*$C121,0)</f>
        <v>0</v>
      </c>
      <c r="Z121" s="7">
        <f>if(Z$6&lt;=$B121,vlookup(EDATE($D121,Z$6),'Курсы'!$H$2:$L$1980,if($G121="USD",2,if($G121="EUR",3,if($G121="YEN",4,5))))*$H121*$C121,0)</f>
        <v>0</v>
      </c>
      <c r="AA121" s="7">
        <f>if(AA$6&lt;=$B121,vlookup(EDATE($D121,AA$6),'Курсы'!$H$2:$L$1980,if($G121="USD",2,if($G121="EUR",3,if($G121="YEN",4,5))))*$H121*$C121,0)</f>
        <v>0</v>
      </c>
      <c r="AB121" s="7">
        <f>if(AB$6&lt;=$B121,vlookup(EDATE($D121,AB$6),'Курсы'!$H$2:$L$1980,if($G121="USD",2,if($G121="EUR",3,if($G121="YEN",4,5))))*$H121*$C121,0)</f>
        <v>0</v>
      </c>
      <c r="AC121" s="7">
        <f>if(AC$6&lt;=$B121,vlookup(EDATE($D121,AC$6),'Курсы'!$H$2:$L$1980,if($G121="USD",2,if($G121="EUR",3,if($G121="YEN",4,5))))*$H121*$C121,0)</f>
        <v>0</v>
      </c>
      <c r="AD121" s="7">
        <f>if(AD$6&lt;=$B121,vlookup(EDATE($D121,AD$6),'Курсы'!$H$2:$L$1980,if($G121="USD",2,if($G121="EUR",3,if($G121="YEN",4,5))))*$H121*$C121,0)</f>
        <v>0</v>
      </c>
      <c r="AE121" s="7">
        <f>if(AE$6&lt;=$B121,vlookup(EDATE($D121,AE$6),'Курсы'!$H$2:$L$1980,if($G121="USD",2,if($G121="EUR",3,if($G121="YEN",4,5))))*$H121*$C121,0)</f>
        <v>0</v>
      </c>
      <c r="AF121" s="7">
        <f>if(AF$6&lt;=$B121,vlookup(EDATE($D121,AF$6),'Курсы'!$H$2:$L$1980,if($G121="USD",2,if($G121="EUR",3,if($G121="YEN",4,5))))*$H121*$C121,0)</f>
        <v>0</v>
      </c>
      <c r="AG121" s="7">
        <f>if(AG$6&lt;=$B121,vlookup(EDATE($D121,AG$6),'Курсы'!$H$2:$L$1980,if($G121="USD",2,if($G121="EUR",3,if($G121="YEN",4,5))))*$H121*$C121,0)</f>
        <v>0</v>
      </c>
      <c r="AH121" s="7">
        <f>if(AH$6&lt;=$B121,vlookup(EDATE($D121,AH$6),'Курсы'!$H$2:$L$1980,if($G121="USD",2,if($G121="EUR",3,if($G121="YEN",4,5))))*$H121*$C121,0)</f>
        <v>0</v>
      </c>
      <c r="AI121" s="7">
        <f>if(AI$6&lt;=$B121,vlookup(EDATE($D121,AI$6),'Курсы'!$H$2:$L$1980,if($G121="USD",2,if($G121="EUR",3,if($G121="YEN",4,5))))*$H121*$C121,0)</f>
        <v>0</v>
      </c>
      <c r="AJ121" s="7">
        <f>if(AJ$6&lt;=$B121,vlookup(EDATE($D121,AJ$6),'Курсы'!$H$2:$L$1980,if($G121="USD",2,if($G121="EUR",3,if($G121="YEN",4,5))))*$H121*$C121,0)</f>
        <v>0</v>
      </c>
      <c r="AK121" s="7">
        <f>if(AK$6&lt;=$B121,vlookup(EDATE($D121,AK$6),'Курсы'!$H$2:$L$1980,if($G121="USD",2,if($G121="EUR",3,if($G121="YEN",4,5))))*$H121*$C121,0)</f>
        <v>0</v>
      </c>
      <c r="AL121" s="7">
        <f>if(AL$6&lt;=$B121,vlookup(EDATE($D121,AL$6),'Курсы'!$H$2:$L$1980,if($G121="USD",2,if($G121="EUR",3,if($G121="YEN",4,5))))*$H121*$C121,0)</f>
        <v>0</v>
      </c>
      <c r="AM121" s="7">
        <f>if(AM$6&lt;=$B121,vlookup(EDATE($D121,AM$6),'Курсы'!$H$2:$L$1980,if($G121="USD",2,if($G121="EUR",3,if($G121="YEN",4,5))))*$H121*$C121,0)</f>
        <v>0</v>
      </c>
      <c r="AN121" s="7">
        <f>if(AN$6&lt;=$B121,vlookup(EDATE($D121,AN$6),'Курсы'!$H$2:$L$1980,if($G121="USD",2,if($G121="EUR",3,if($G121="YEN",4,5))))*$H121*$C121,0)</f>
        <v>0</v>
      </c>
      <c r="AO121" s="7">
        <f>if(AO$6&lt;=$B121,vlookup(EDATE($D121,AO$6),'Курсы'!$H$2:$L$1980,if($G121="USD",2,if($G121="EUR",3,if($G121="YEN",4,5))))*$H121*$C121,0)</f>
        <v>0</v>
      </c>
      <c r="AP121" s="7">
        <f>if(AP$6&lt;=$B121,vlookup(EDATE($D121,AP$6),'Курсы'!$H$2:$L$1980,if($G121="USD",2,if($G121="EUR",3,if($G121="YEN",4,5))))*$H121*$C121,0)</f>
        <v>0</v>
      </c>
      <c r="AQ121" s="7">
        <f>if(AQ$6&lt;=$B121,vlookup(EDATE($D121,AQ$6),'Курсы'!$H$2:$L$1980,if($G121="USD",2,if($G121="EUR",3,if($G121="YEN",4,5))))*$H121*$C121,0)</f>
        <v>0</v>
      </c>
      <c r="AR121" s="19">
        <f>if(AR$6&lt;=$B121,vlookup(EDATE($D121,AR$6),'Курсы'!$H$2:$L$1980,if($G121="USD",2,if($G121="EUR",3,if($G121="YEN",4,5))))*$H121*$C121,0)</f>
        <v>0</v>
      </c>
      <c r="AS121" s="7">
        <f t="shared" si="2"/>
        <v>2301602.446</v>
      </c>
    </row>
    <row r="122" ht="15.75" customHeight="1">
      <c r="A122" s="15">
        <v>291.0</v>
      </c>
      <c r="B122" s="16">
        <v>6.0</v>
      </c>
      <c r="C122" s="16">
        <v>0.0180250233129493</v>
      </c>
      <c r="D122" s="17">
        <v>43768.0</v>
      </c>
      <c r="E122" s="17">
        <f t="shared" si="1"/>
        <v>43951</v>
      </c>
      <c r="F122" s="16" t="s">
        <v>19</v>
      </c>
      <c r="G122" s="16" t="s">
        <v>5</v>
      </c>
      <c r="H122" s="18">
        <v>75000.0</v>
      </c>
      <c r="I122" s="7">
        <f>if(I$6&lt;=$B122,vlookup(EDATE($D122,I$6),'Курсы'!$H$2:$L$1980,if($G122="USD",2,if($G122="EUR",3,if($G122="YEN",4,5))))*$H122*$C122,0)</f>
        <v>95371.52491</v>
      </c>
      <c r="J122" s="7">
        <f>if(J$6&lt;=$B122,vlookup(EDATE($D122,J$6),'Курсы'!$H$2:$L$1980,if($G122="USD",2,if($G122="EUR",3,if($G122="YEN",4,5))))*$H122*$C122,0)</f>
        <v>93326.67614</v>
      </c>
      <c r="K122" s="7">
        <f>if(K$6&lt;=$B122,vlookup(EDATE($D122,K$6),'Курсы'!$H$2:$L$1980,if($G122="USD",2,if($G122="EUR",3,if($G122="YEN",4,5))))*$H122*$C122,0)</f>
        <v>92842.02833</v>
      </c>
      <c r="L122" s="7">
        <f>if(L$6&lt;=$B122,vlookup(EDATE($D122,L$6),'Курсы'!$H$2:$L$1980,if($G122="USD",2,if($G122="EUR",3,if($G122="YEN",4,5))))*$H122*$C122,0)</f>
        <v>99665.08547</v>
      </c>
      <c r="M122" s="7">
        <f>if(M$6&lt;=$B122,vlookup(EDATE($D122,M$6),'Курсы'!$H$2:$L$1980,if($G122="USD",2,if($G122="EUR",3,if($G122="YEN",4,5))))*$H122*$C122,0)</f>
        <v>115908.4253</v>
      </c>
      <c r="N122" s="7">
        <f>if(N$6&lt;=$B122,vlookup(EDATE($D122,N$6),'Курсы'!$H$2:$L$1980,if($G122="USD",2,if($G122="EUR",3,if($G122="YEN",4,5))))*$H122*$C122,0)</f>
        <v>108216.1115</v>
      </c>
      <c r="O122" s="7">
        <f>if(O$6&lt;=$B122,vlookup(EDATE($D122,O$6),'Курсы'!$H$2:$L$1980,if($G122="USD",2,if($G122="EUR",3,if($G122="YEN",4,5))))*$H122*$C122,0)</f>
        <v>0</v>
      </c>
      <c r="P122" s="7">
        <f>if(P$6&lt;=$B122,vlookup(EDATE($D122,P$6),'Курсы'!$H$2:$L$1980,if($G122="USD",2,if($G122="EUR",3,if($G122="YEN",4,5))))*$H122*$C122,0)</f>
        <v>0</v>
      </c>
      <c r="Q122" s="7">
        <f>if(Q$6&lt;=$B122,vlookup(EDATE($D122,Q$6),'Курсы'!$H$2:$L$1980,if($G122="USD",2,if($G122="EUR",3,if($G122="YEN",4,5))))*$H122*$C122,0)</f>
        <v>0</v>
      </c>
      <c r="R122" s="7">
        <f>if(R$6&lt;=$B122,vlookup(EDATE($D122,R$6),'Курсы'!$H$2:$L$1980,if($G122="USD",2,if($G122="EUR",3,if($G122="YEN",4,5))))*$H122*$C122,0)</f>
        <v>0</v>
      </c>
      <c r="S122" s="7">
        <f>if(S$6&lt;=$B122,vlookup(EDATE($D122,S$6),'Курсы'!$H$2:$L$1980,if($G122="USD",2,if($G122="EUR",3,if($G122="YEN",4,5))))*$H122*$C122,0)</f>
        <v>0</v>
      </c>
      <c r="T122" s="7">
        <f>if(T$6&lt;=$B122,vlookup(EDATE($D122,T$6),'Курсы'!$H$2:$L$1980,if($G122="USD",2,if($G122="EUR",3,if($G122="YEN",4,5))))*$H122*$C122,0)</f>
        <v>0</v>
      </c>
      <c r="U122" s="7">
        <f>if(U$6&lt;=$B122,vlookup(EDATE($D122,U$6),'Курсы'!$H$2:$L$1980,if($G122="USD",2,if($G122="EUR",3,if($G122="YEN",4,5))))*$H122*$C122,0)</f>
        <v>0</v>
      </c>
      <c r="V122" s="7">
        <f>if(V$6&lt;=$B122,vlookup(EDATE($D122,V$6),'Курсы'!$H$2:$L$1980,if($G122="USD",2,if($G122="EUR",3,if($G122="YEN",4,5))))*$H122*$C122,0)</f>
        <v>0</v>
      </c>
      <c r="W122" s="7">
        <f>if(W$6&lt;=$B122,vlookup(EDATE($D122,W$6),'Курсы'!$H$2:$L$1980,if($G122="USD",2,if($G122="EUR",3,if($G122="YEN",4,5))))*$H122*$C122,0)</f>
        <v>0</v>
      </c>
      <c r="X122" s="7">
        <f>if(X$6&lt;=$B122,vlookup(EDATE($D122,X$6),'Курсы'!$H$2:$L$1980,if($G122="USD",2,if($G122="EUR",3,if($G122="YEN",4,5))))*$H122*$C122,0)</f>
        <v>0</v>
      </c>
      <c r="Y122" s="7">
        <f>if(Y$6&lt;=$B122,vlookup(EDATE($D122,Y$6),'Курсы'!$H$2:$L$1980,if($G122="USD",2,if($G122="EUR",3,if($G122="YEN",4,5))))*$H122*$C122,0)</f>
        <v>0</v>
      </c>
      <c r="Z122" s="7">
        <f>if(Z$6&lt;=$B122,vlookup(EDATE($D122,Z$6),'Курсы'!$H$2:$L$1980,if($G122="USD",2,if($G122="EUR",3,if($G122="YEN",4,5))))*$H122*$C122,0)</f>
        <v>0</v>
      </c>
      <c r="AA122" s="7">
        <f>if(AA$6&lt;=$B122,vlookup(EDATE($D122,AA$6),'Курсы'!$H$2:$L$1980,if($G122="USD",2,if($G122="EUR",3,if($G122="YEN",4,5))))*$H122*$C122,0)</f>
        <v>0</v>
      </c>
      <c r="AB122" s="7">
        <f>if(AB$6&lt;=$B122,vlookup(EDATE($D122,AB$6),'Курсы'!$H$2:$L$1980,if($G122="USD",2,if($G122="EUR",3,if($G122="YEN",4,5))))*$H122*$C122,0)</f>
        <v>0</v>
      </c>
      <c r="AC122" s="7">
        <f>if(AC$6&lt;=$B122,vlookup(EDATE($D122,AC$6),'Курсы'!$H$2:$L$1980,if($G122="USD",2,if($G122="EUR",3,if($G122="YEN",4,5))))*$H122*$C122,0)</f>
        <v>0</v>
      </c>
      <c r="AD122" s="7">
        <f>if(AD$6&lt;=$B122,vlookup(EDATE($D122,AD$6),'Курсы'!$H$2:$L$1980,if($G122="USD",2,if($G122="EUR",3,if($G122="YEN",4,5))))*$H122*$C122,0)</f>
        <v>0</v>
      </c>
      <c r="AE122" s="7">
        <f>if(AE$6&lt;=$B122,vlookup(EDATE($D122,AE$6),'Курсы'!$H$2:$L$1980,if($G122="USD",2,if($G122="EUR",3,if($G122="YEN",4,5))))*$H122*$C122,0)</f>
        <v>0</v>
      </c>
      <c r="AF122" s="7">
        <f>if(AF$6&lt;=$B122,vlookup(EDATE($D122,AF$6),'Курсы'!$H$2:$L$1980,if($G122="USD",2,if($G122="EUR",3,if($G122="YEN",4,5))))*$H122*$C122,0)</f>
        <v>0</v>
      </c>
      <c r="AG122" s="7">
        <f>if(AG$6&lt;=$B122,vlookup(EDATE($D122,AG$6),'Курсы'!$H$2:$L$1980,if($G122="USD",2,if($G122="EUR",3,if($G122="YEN",4,5))))*$H122*$C122,0)</f>
        <v>0</v>
      </c>
      <c r="AH122" s="7">
        <f>if(AH$6&lt;=$B122,vlookup(EDATE($D122,AH$6),'Курсы'!$H$2:$L$1980,if($G122="USD",2,if($G122="EUR",3,if($G122="YEN",4,5))))*$H122*$C122,0)</f>
        <v>0</v>
      </c>
      <c r="AI122" s="7">
        <f>if(AI$6&lt;=$B122,vlookup(EDATE($D122,AI$6),'Курсы'!$H$2:$L$1980,if($G122="USD",2,if($G122="EUR",3,if($G122="YEN",4,5))))*$H122*$C122,0)</f>
        <v>0</v>
      </c>
      <c r="AJ122" s="7">
        <f>if(AJ$6&lt;=$B122,vlookup(EDATE($D122,AJ$6),'Курсы'!$H$2:$L$1980,if($G122="USD",2,if($G122="EUR",3,if($G122="YEN",4,5))))*$H122*$C122,0)</f>
        <v>0</v>
      </c>
      <c r="AK122" s="7">
        <f>if(AK$6&lt;=$B122,vlookup(EDATE($D122,AK$6),'Курсы'!$H$2:$L$1980,if($G122="USD",2,if($G122="EUR",3,if($G122="YEN",4,5))))*$H122*$C122,0)</f>
        <v>0</v>
      </c>
      <c r="AL122" s="7">
        <f>if(AL$6&lt;=$B122,vlookup(EDATE($D122,AL$6),'Курсы'!$H$2:$L$1980,if($G122="USD",2,if($G122="EUR",3,if($G122="YEN",4,5))))*$H122*$C122,0)</f>
        <v>0</v>
      </c>
      <c r="AM122" s="7">
        <f>if(AM$6&lt;=$B122,vlookup(EDATE($D122,AM$6),'Курсы'!$H$2:$L$1980,if($G122="USD",2,if($G122="EUR",3,if($G122="YEN",4,5))))*$H122*$C122,0)</f>
        <v>0</v>
      </c>
      <c r="AN122" s="7">
        <f>if(AN$6&lt;=$B122,vlookup(EDATE($D122,AN$6),'Курсы'!$H$2:$L$1980,if($G122="USD",2,if($G122="EUR",3,if($G122="YEN",4,5))))*$H122*$C122,0)</f>
        <v>0</v>
      </c>
      <c r="AO122" s="7">
        <f>if(AO$6&lt;=$B122,vlookup(EDATE($D122,AO$6),'Курсы'!$H$2:$L$1980,if($G122="USD",2,if($G122="EUR",3,if($G122="YEN",4,5))))*$H122*$C122,0)</f>
        <v>0</v>
      </c>
      <c r="AP122" s="7">
        <f>if(AP$6&lt;=$B122,vlookup(EDATE($D122,AP$6),'Курсы'!$H$2:$L$1980,if($G122="USD",2,if($G122="EUR",3,if($G122="YEN",4,5))))*$H122*$C122,0)</f>
        <v>0</v>
      </c>
      <c r="AQ122" s="7">
        <f>if(AQ$6&lt;=$B122,vlookup(EDATE($D122,AQ$6),'Курсы'!$H$2:$L$1980,if($G122="USD",2,if($G122="EUR",3,if($G122="YEN",4,5))))*$H122*$C122,0)</f>
        <v>0</v>
      </c>
      <c r="AR122" s="19">
        <f>if(AR$6&lt;=$B122,vlookup(EDATE($D122,AR$6),'Курсы'!$H$2:$L$1980,if($G122="USD",2,if($G122="EUR",3,if($G122="YEN",4,5))))*$H122*$C122,0)</f>
        <v>0</v>
      </c>
      <c r="AS122" s="7">
        <f t="shared" si="2"/>
        <v>605329.8517</v>
      </c>
    </row>
    <row r="123" ht="15.75" customHeight="1">
      <c r="A123" s="15">
        <v>288.0</v>
      </c>
      <c r="B123" s="16">
        <v>27.0</v>
      </c>
      <c r="C123" s="16">
        <v>0.0121696735956357</v>
      </c>
      <c r="D123" s="17">
        <v>43774.0</v>
      </c>
      <c r="E123" s="17">
        <f t="shared" si="1"/>
        <v>44597</v>
      </c>
      <c r="F123" s="16" t="s">
        <v>18</v>
      </c>
      <c r="G123" s="16" t="s">
        <v>4</v>
      </c>
      <c r="H123" s="18">
        <v>500000.0</v>
      </c>
      <c r="I123" s="7">
        <f>if(I$6&lt;=$B123,vlookup(EDATE($D123,I$6),'Курсы'!$H$2:$L$1980,if($G123="USD",2,if($G123="EUR",3,if($G123="YEN",4,5))))*$H123*$C123,0)</f>
        <v>390614.8813</v>
      </c>
      <c r="J123" s="7">
        <f>if(J$6&lt;=$B123,vlookup(EDATE($D123,J$6),'Курсы'!$H$2:$L$1980,if($G123="USD",2,if($G123="EUR",3,if($G123="YEN",4,5))))*$H123*$C123,0)</f>
        <v>376686.0814</v>
      </c>
      <c r="K123" s="7">
        <f>if(K$6&lt;=$B123,vlookup(EDATE($D123,K$6),'Курсы'!$H$2:$L$1980,if($G123="USD",2,if($G123="EUR",3,if($G123="YEN",4,5))))*$H123*$C123,0)</f>
        <v>385986.7544</v>
      </c>
      <c r="L123" s="7">
        <f>if(L$6&lt;=$B123,vlookup(EDATE($D123,L$6),'Курсы'!$H$2:$L$1980,if($G123="USD",2,if($G123="EUR",3,if($G123="YEN",4,5))))*$H123*$C123,0)</f>
        <v>402076.2799</v>
      </c>
      <c r="M123" s="7">
        <f>if(M$6&lt;=$B123,vlookup(EDATE($D123,M$6),'Курсы'!$H$2:$L$1980,if($G123="USD",2,if($G123="EUR",3,if($G123="YEN",4,5))))*$H123*$C123,0)</f>
        <v>472989.5764</v>
      </c>
      <c r="N123" s="7">
        <f>if(N$6&lt;=$B123,vlookup(EDATE($D123,N$6),'Курсы'!$H$2:$L$1980,if($G123="USD",2,if($G123="EUR",3,if($G123="YEN",4,5))))*$H123*$C123,0)</f>
        <v>442527.6664</v>
      </c>
      <c r="O123" s="7">
        <f>if(O$6&lt;=$B123,vlookup(EDATE($D123,O$6),'Курсы'!$H$2:$L$1980,if($G123="USD",2,if($G123="EUR",3,if($G123="YEN",4,5))))*$H123*$C123,0)</f>
        <v>419945.6201</v>
      </c>
      <c r="P123" s="7">
        <f>if(P$6&lt;=$B123,vlookup(EDATE($D123,P$6),'Курсы'!$H$2:$L$1980,if($G123="USD",2,if($G123="EUR",3,if($G123="YEN",4,5))))*$H123*$C123,0)</f>
        <v>428980.3858</v>
      </c>
      <c r="Q123" s="7">
        <f>if(Q$6&lt;=$B123,vlookup(EDATE($D123,Q$6),'Курсы'!$H$2:$L$1980,if($G123="USD",2,if($G123="EUR",3,if($G123="YEN",4,5))))*$H123*$C123,0)</f>
        <v>446508.9751</v>
      </c>
      <c r="R123" s="7">
        <f>if(R$6&lt;=$B123,vlookup(EDATE($D123,R$6),'Курсы'!$H$2:$L$1980,if($G123="USD",2,if($G123="EUR",3,if($G123="YEN",4,5))))*$H123*$C123,0)</f>
        <v>457472.0256</v>
      </c>
      <c r="S123" s="7">
        <f>if(S$6&lt;=$B123,vlookup(EDATE($D123,S$6),'Курсы'!$H$2:$L$1980,if($G123="USD",2,if($G123="EUR",3,if($G123="YEN",4,5))))*$H123*$C123,0)</f>
        <v>475174.0328</v>
      </c>
      <c r="T123" s="7">
        <f>if(T$6&lt;=$B123,vlookup(EDATE($D123,T$6),'Курсы'!$H$2:$L$1980,if($G123="USD",2,if($G123="EUR",3,if($G123="YEN",4,5))))*$H123*$C123,0)</f>
        <v>486790.5947</v>
      </c>
      <c r="U123" s="7">
        <f>if(U$6&lt;=$B123,vlookup(EDATE($D123,U$6),'Курсы'!$H$2:$L$1980,if($G123="USD",2,if($G123="EUR",3,if($G123="YEN",4,5))))*$H123*$C123,0)</f>
        <v>451816.7783</v>
      </c>
      <c r="V123" s="7">
        <f>if(V$6&lt;=$B123,vlookup(EDATE($D123,V$6),'Курсы'!$H$2:$L$1980,if($G123="USD",2,if($G123="EUR",3,if($G123="YEN",4,5))))*$H123*$C123,0)</f>
        <v>449521.5778</v>
      </c>
      <c r="W123" s="7">
        <f>if(W$6&lt;=$B123,vlookup(EDATE($D123,W$6),'Курсы'!$H$2:$L$1980,if($G123="USD",2,if($G123="EUR",3,if($G123="YEN",4,5))))*$H123*$C123,0)</f>
        <v>460800.4313</v>
      </c>
      <c r="X123" s="7">
        <f>if(X$6&lt;=$B123,vlookup(EDATE($D123,X$6),'Курсы'!$H$2:$L$1980,if($G123="USD",2,if($G123="EUR",3,if($G123="YEN",4,5))))*$H123*$C123,0)</f>
        <v>448978.2019</v>
      </c>
      <c r="Y123" s="7">
        <f>if(Y$6&lt;=$B123,vlookup(EDATE($D123,Y$6),'Курсы'!$H$2:$L$1980,if($G123="USD",2,if($G123="EUR",3,if($G123="YEN",4,5))))*$H123*$C123,0)</f>
        <v>462894.2237</v>
      </c>
      <c r="Z123" s="7">
        <f>if(Z$6&lt;=$B123,vlookup(EDATE($D123,Z$6),'Курсы'!$H$2:$L$1980,if($G123="USD",2,if($G123="EUR",3,if($G123="YEN",4,5))))*$H123*$C123,0)</f>
        <v>457924.7374</v>
      </c>
      <c r="AA123" s="7">
        <f>if(AA$6&lt;=$B123,vlookup(EDATE($D123,AA$6),'Курсы'!$H$2:$L$1980,if($G123="USD",2,if($G123="EUR",3,if($G123="YEN",4,5))))*$H123*$C123,0)</f>
        <v>445848.7703</v>
      </c>
      <c r="AB123" s="7">
        <f>if(AB$6&lt;=$B123,vlookup(EDATE($D123,AB$6),'Курсы'!$H$2:$L$1980,if($G123="USD",2,if($G123="EUR",3,if($G123="YEN",4,5))))*$H123*$C123,0)</f>
        <v>447950.473</v>
      </c>
      <c r="AC123" s="7">
        <f>if(AC$6&lt;=$B123,vlookup(EDATE($D123,AC$6),'Курсы'!$H$2:$L$1980,if($G123="USD",2,if($G123="EUR",3,if($G123="YEN",4,5))))*$H123*$C123,0)</f>
        <v>442889.1057</v>
      </c>
      <c r="AD123" s="7">
        <f>if(AD$6&lt;=$B123,vlookup(EDATE($D123,AD$6),'Курсы'!$H$2:$L$1980,if($G123="USD",2,if($G123="EUR",3,if($G123="YEN",4,5))))*$H123*$C123,0)</f>
        <v>444961.6259</v>
      </c>
      <c r="AE123" s="7">
        <f>if(AE$6&lt;=$B123,vlookup(EDATE($D123,AE$6),'Курсы'!$H$2:$L$1980,if($G123="USD",2,if($G123="EUR",3,if($G123="YEN",4,5))))*$H123*$C123,0)</f>
        <v>445571.3922</v>
      </c>
      <c r="AF123" s="7">
        <f>if(AF$6&lt;=$B123,vlookup(EDATE($D123,AF$6),'Курсы'!$H$2:$L$1980,if($G123="USD",2,if($G123="EUR",3,if($G123="YEN",4,5))))*$H123*$C123,0)</f>
        <v>446182.5599</v>
      </c>
      <c r="AG123" s="7">
        <f>if(AG$6&lt;=$B123,vlookup(EDATE($D123,AG$6),'Курсы'!$H$2:$L$1980,if($G123="USD",2,if($G123="EUR",3,if($G123="YEN",4,5))))*$H123*$C123,0)</f>
        <v>446756.7612</v>
      </c>
      <c r="AH123" s="7">
        <f>if(AH$6&lt;=$B123,vlookup(EDATE($D123,AH$6),'Курсы'!$H$2:$L$1980,if($G123="USD",2,if($G123="EUR",3,if($G123="YEN",4,5))))*$H123*$C123,0)</f>
        <v>447333.2919</v>
      </c>
      <c r="AI123" s="7">
        <f>if(AI$6&lt;=$B123,vlookup(EDATE($D123,AI$6),'Курсы'!$H$2:$L$1980,if($G123="USD",2,if($G123="EUR",3,if($G123="YEN",4,5))))*$H123*$C123,0)</f>
        <v>447893.6829</v>
      </c>
      <c r="AJ123" s="7">
        <f>if(AJ$6&lt;=$B123,vlookup(EDATE($D123,AJ$6),'Курсы'!$H$2:$L$1980,if($G123="USD",2,if($G123="EUR",3,if($G123="YEN",4,5))))*$H123*$C123,0)</f>
        <v>0</v>
      </c>
      <c r="AK123" s="7">
        <f>if(AK$6&lt;=$B123,vlookup(EDATE($D123,AK$6),'Курсы'!$H$2:$L$1980,if($G123="USD",2,if($G123="EUR",3,if($G123="YEN",4,5))))*$H123*$C123,0)</f>
        <v>0</v>
      </c>
      <c r="AL123" s="7">
        <f>if(AL$6&lt;=$B123,vlookup(EDATE($D123,AL$6),'Курсы'!$H$2:$L$1980,if($G123="USD",2,if($G123="EUR",3,if($G123="YEN",4,5))))*$H123*$C123,0)</f>
        <v>0</v>
      </c>
      <c r="AM123" s="7">
        <f>if(AM$6&lt;=$B123,vlookup(EDATE($D123,AM$6),'Курсы'!$H$2:$L$1980,if($G123="USD",2,if($G123="EUR",3,if($G123="YEN",4,5))))*$H123*$C123,0)</f>
        <v>0</v>
      </c>
      <c r="AN123" s="7">
        <f>if(AN$6&lt;=$B123,vlookup(EDATE($D123,AN$6),'Курсы'!$H$2:$L$1980,if($G123="USD",2,if($G123="EUR",3,if($G123="YEN",4,5))))*$H123*$C123,0)</f>
        <v>0</v>
      </c>
      <c r="AO123" s="7">
        <f>if(AO$6&lt;=$B123,vlookup(EDATE($D123,AO$6),'Курсы'!$H$2:$L$1980,if($G123="USD",2,if($G123="EUR",3,if($G123="YEN",4,5))))*$H123*$C123,0)</f>
        <v>0</v>
      </c>
      <c r="AP123" s="7">
        <f>if(AP$6&lt;=$B123,vlookup(EDATE($D123,AP$6),'Курсы'!$H$2:$L$1980,if($G123="USD",2,if($G123="EUR",3,if($G123="YEN",4,5))))*$H123*$C123,0)</f>
        <v>0</v>
      </c>
      <c r="AQ123" s="7">
        <f>if(AQ$6&lt;=$B123,vlookup(EDATE($D123,AQ$6),'Курсы'!$H$2:$L$1980,if($G123="USD",2,if($G123="EUR",3,if($G123="YEN",4,5))))*$H123*$C123,0)</f>
        <v>0</v>
      </c>
      <c r="AR123" s="19">
        <f>if(AR$6&lt;=$B123,vlookup(EDATE($D123,AR$6),'Курсы'!$H$2:$L$1980,if($G123="USD",2,if($G123="EUR",3,if($G123="YEN",4,5))))*$H123*$C123,0)</f>
        <v>0</v>
      </c>
      <c r="AS123" s="7">
        <f t="shared" si="2"/>
        <v>11933076.49</v>
      </c>
    </row>
    <row r="124" ht="15.75" customHeight="1">
      <c r="A124" s="15">
        <v>134.0</v>
      </c>
      <c r="B124" s="16">
        <v>10.0</v>
      </c>
      <c r="C124" s="16">
        <v>0.059692519619053</v>
      </c>
      <c r="D124" s="17">
        <v>43776.0</v>
      </c>
      <c r="E124" s="17">
        <f t="shared" si="1"/>
        <v>44081</v>
      </c>
      <c r="F124" s="16" t="s">
        <v>20</v>
      </c>
      <c r="G124" s="16" t="s">
        <v>5</v>
      </c>
      <c r="H124" s="18">
        <v>75000.0</v>
      </c>
      <c r="I124" s="7">
        <f>if(I$6&lt;=$B124,vlookup(EDATE($D124,I$6),'Курсы'!$H$2:$L$1980,if($G124="USD",2,if($G124="EUR",3,if($G124="YEN",4,5))))*$H124*$C124,0)</f>
        <v>316785.5155</v>
      </c>
      <c r="J124" s="7">
        <f>if(J$6&lt;=$B124,vlookup(EDATE($D124,J$6),'Курсы'!$H$2:$L$1980,if($G124="USD",2,if($G124="EUR",3,if($G124="YEN",4,5))))*$H124*$C124,0)</f>
        <v>310599.7289</v>
      </c>
      <c r="K124" s="7">
        <f>if(K$6&lt;=$B124,vlookup(EDATE($D124,K$6),'Курсы'!$H$2:$L$1980,if($G124="USD",2,if($G124="EUR",3,if($G124="YEN",4,5))))*$H124*$C124,0)</f>
        <v>309283.5088</v>
      </c>
      <c r="L124" s="7">
        <f>if(L$6&lt;=$B124,vlookup(EDATE($D124,L$6),'Курсы'!$H$2:$L$1980,if($G124="USD",2,if($G124="EUR",3,if($G124="YEN",4,5))))*$H124*$C124,0)</f>
        <v>339541.7962</v>
      </c>
      <c r="M124" s="7">
        <f>if(M$6&lt;=$B124,vlookup(EDATE($D124,M$6),'Курсы'!$H$2:$L$1980,if($G124="USD",2,if($G124="EUR",3,if($G124="YEN",4,5))))*$H124*$C124,0)</f>
        <v>369950.0611</v>
      </c>
      <c r="N124" s="7">
        <f>if(N$6&lt;=$B124,vlookup(EDATE($D124,N$6),'Курсы'!$H$2:$L$1980,if($G124="USD",2,if($G124="EUR",3,if($G124="YEN",4,5))))*$H124*$C124,0)</f>
        <v>358422.8387</v>
      </c>
      <c r="O124" s="7">
        <f>if(O$6&lt;=$B124,vlookup(EDATE($D124,O$6),'Курсы'!$H$2:$L$1980,if($G124="USD",2,if($G124="EUR",3,if($G124="YEN",4,5))))*$H124*$C124,0)</f>
        <v>349048.1285</v>
      </c>
      <c r="P124" s="7">
        <f>if(P$6&lt;=$B124,vlookup(EDATE($D124,P$6),'Курсы'!$H$2:$L$1980,if($G124="USD",2,if($G124="EUR",3,if($G124="YEN",4,5))))*$H124*$C124,0)</f>
        <v>360653.6974</v>
      </c>
      <c r="Q124" s="7">
        <f>if(Q$6&lt;=$B124,vlookup(EDATE($D124,Q$6),'Курсы'!$H$2:$L$1980,if($G124="USD",2,if($G124="EUR",3,if($G124="YEN",4,5))))*$H124*$C124,0)</f>
        <v>387782.6044</v>
      </c>
      <c r="R124" s="7">
        <f>if(R$6&lt;=$B124,vlookup(EDATE($D124,R$6),'Курсы'!$H$2:$L$1980,if($G124="USD",2,if($G124="EUR",3,if($G124="YEN",4,5))))*$H124*$C124,0)</f>
        <v>398619.4829</v>
      </c>
      <c r="S124" s="7">
        <f>if(S$6&lt;=$B124,vlookup(EDATE($D124,S$6),'Курсы'!$H$2:$L$1980,if($G124="USD",2,if($G124="EUR",3,if($G124="YEN",4,5))))*$H124*$C124,0)</f>
        <v>0</v>
      </c>
      <c r="T124" s="7">
        <f>if(T$6&lt;=$B124,vlookup(EDATE($D124,T$6),'Курсы'!$H$2:$L$1980,if($G124="USD",2,if($G124="EUR",3,if($G124="YEN",4,5))))*$H124*$C124,0)</f>
        <v>0</v>
      </c>
      <c r="U124" s="7">
        <f>if(U$6&lt;=$B124,vlookup(EDATE($D124,U$6),'Курсы'!$H$2:$L$1980,if($G124="USD",2,if($G124="EUR",3,if($G124="YEN",4,5))))*$H124*$C124,0)</f>
        <v>0</v>
      </c>
      <c r="V124" s="7">
        <f>if(V$6&lt;=$B124,vlookup(EDATE($D124,V$6),'Курсы'!$H$2:$L$1980,if($G124="USD",2,if($G124="EUR",3,if($G124="YEN",4,5))))*$H124*$C124,0)</f>
        <v>0</v>
      </c>
      <c r="W124" s="7">
        <f>if(W$6&lt;=$B124,vlookup(EDATE($D124,W$6),'Курсы'!$H$2:$L$1980,if($G124="USD",2,if($G124="EUR",3,if($G124="YEN",4,5))))*$H124*$C124,0)</f>
        <v>0</v>
      </c>
      <c r="X124" s="7">
        <f>if(X$6&lt;=$B124,vlookup(EDATE($D124,X$6),'Курсы'!$H$2:$L$1980,if($G124="USD",2,if($G124="EUR",3,if($G124="YEN",4,5))))*$H124*$C124,0)</f>
        <v>0</v>
      </c>
      <c r="Y124" s="7">
        <f>if(Y$6&lt;=$B124,vlookup(EDATE($D124,Y$6),'Курсы'!$H$2:$L$1980,if($G124="USD",2,if($G124="EUR",3,if($G124="YEN",4,5))))*$H124*$C124,0)</f>
        <v>0</v>
      </c>
      <c r="Z124" s="7">
        <f>if(Z$6&lt;=$B124,vlookup(EDATE($D124,Z$6),'Курсы'!$H$2:$L$1980,if($G124="USD",2,if($G124="EUR",3,if($G124="YEN",4,5))))*$H124*$C124,0)</f>
        <v>0</v>
      </c>
      <c r="AA124" s="7">
        <f>if(AA$6&lt;=$B124,vlookup(EDATE($D124,AA$6),'Курсы'!$H$2:$L$1980,if($G124="USD",2,if($G124="EUR",3,if($G124="YEN",4,5))))*$H124*$C124,0)</f>
        <v>0</v>
      </c>
      <c r="AB124" s="7">
        <f>if(AB$6&lt;=$B124,vlookup(EDATE($D124,AB$6),'Курсы'!$H$2:$L$1980,if($G124="USD",2,if($G124="EUR",3,if($G124="YEN",4,5))))*$H124*$C124,0)</f>
        <v>0</v>
      </c>
      <c r="AC124" s="7">
        <f>if(AC$6&lt;=$B124,vlookup(EDATE($D124,AC$6),'Курсы'!$H$2:$L$1980,if($G124="USD",2,if($G124="EUR",3,if($G124="YEN",4,5))))*$H124*$C124,0)</f>
        <v>0</v>
      </c>
      <c r="AD124" s="7">
        <f>if(AD$6&lt;=$B124,vlookup(EDATE($D124,AD$6),'Курсы'!$H$2:$L$1980,if($G124="USD",2,if($G124="EUR",3,if($G124="YEN",4,5))))*$H124*$C124,0)</f>
        <v>0</v>
      </c>
      <c r="AE124" s="7">
        <f>if(AE$6&lt;=$B124,vlookup(EDATE($D124,AE$6),'Курсы'!$H$2:$L$1980,if($G124="USD",2,if($G124="EUR",3,if($G124="YEN",4,5))))*$H124*$C124,0)</f>
        <v>0</v>
      </c>
      <c r="AF124" s="7">
        <f>if(AF$6&lt;=$B124,vlookup(EDATE($D124,AF$6),'Курсы'!$H$2:$L$1980,if($G124="USD",2,if($G124="EUR",3,if($G124="YEN",4,5))))*$H124*$C124,0)</f>
        <v>0</v>
      </c>
      <c r="AG124" s="7">
        <f>if(AG$6&lt;=$B124,vlookup(EDATE($D124,AG$6),'Курсы'!$H$2:$L$1980,if($G124="USD",2,if($G124="EUR",3,if($G124="YEN",4,5))))*$H124*$C124,0)</f>
        <v>0</v>
      </c>
      <c r="AH124" s="7">
        <f>if(AH$6&lt;=$B124,vlookup(EDATE($D124,AH$6),'Курсы'!$H$2:$L$1980,if($G124="USD",2,if($G124="EUR",3,if($G124="YEN",4,5))))*$H124*$C124,0)</f>
        <v>0</v>
      </c>
      <c r="AI124" s="7">
        <f>if(AI$6&lt;=$B124,vlookup(EDATE($D124,AI$6),'Курсы'!$H$2:$L$1980,if($G124="USD",2,if($G124="EUR",3,if($G124="YEN",4,5))))*$H124*$C124,0)</f>
        <v>0</v>
      </c>
      <c r="AJ124" s="7">
        <f>if(AJ$6&lt;=$B124,vlookup(EDATE($D124,AJ$6),'Курсы'!$H$2:$L$1980,if($G124="USD",2,if($G124="EUR",3,if($G124="YEN",4,5))))*$H124*$C124,0)</f>
        <v>0</v>
      </c>
      <c r="AK124" s="7">
        <f>if(AK$6&lt;=$B124,vlookup(EDATE($D124,AK$6),'Курсы'!$H$2:$L$1980,if($G124="USD",2,if($G124="EUR",3,if($G124="YEN",4,5))))*$H124*$C124,0)</f>
        <v>0</v>
      </c>
      <c r="AL124" s="7">
        <f>if(AL$6&lt;=$B124,vlookup(EDATE($D124,AL$6),'Курсы'!$H$2:$L$1980,if($G124="USD",2,if($G124="EUR",3,if($G124="YEN",4,5))))*$H124*$C124,0)</f>
        <v>0</v>
      </c>
      <c r="AM124" s="7">
        <f>if(AM$6&lt;=$B124,vlookup(EDATE($D124,AM$6),'Курсы'!$H$2:$L$1980,if($G124="USD",2,if($G124="EUR",3,if($G124="YEN",4,5))))*$H124*$C124,0)</f>
        <v>0</v>
      </c>
      <c r="AN124" s="7">
        <f>if(AN$6&lt;=$B124,vlookup(EDATE($D124,AN$6),'Курсы'!$H$2:$L$1980,if($G124="USD",2,if($G124="EUR",3,if($G124="YEN",4,5))))*$H124*$C124,0)</f>
        <v>0</v>
      </c>
      <c r="AO124" s="7">
        <f>if(AO$6&lt;=$B124,vlookup(EDATE($D124,AO$6),'Курсы'!$H$2:$L$1980,if($G124="USD",2,if($G124="EUR",3,if($G124="YEN",4,5))))*$H124*$C124,0)</f>
        <v>0</v>
      </c>
      <c r="AP124" s="7">
        <f>if(AP$6&lt;=$B124,vlookup(EDATE($D124,AP$6),'Курсы'!$H$2:$L$1980,if($G124="USD",2,if($G124="EUR",3,if($G124="YEN",4,5))))*$H124*$C124,0)</f>
        <v>0</v>
      </c>
      <c r="AQ124" s="7">
        <f>if(AQ$6&lt;=$B124,vlookup(EDATE($D124,AQ$6),'Курсы'!$H$2:$L$1980,if($G124="USD",2,if($G124="EUR",3,if($G124="YEN",4,5))))*$H124*$C124,0)</f>
        <v>0</v>
      </c>
      <c r="AR124" s="19">
        <f>if(AR$6&lt;=$B124,vlookup(EDATE($D124,AR$6),'Курсы'!$H$2:$L$1980,if($G124="USD",2,if($G124="EUR",3,if($G124="YEN",4,5))))*$H124*$C124,0)</f>
        <v>0</v>
      </c>
      <c r="AS124" s="7">
        <f t="shared" si="2"/>
        <v>3500687.362</v>
      </c>
    </row>
    <row r="125" ht="15.75" customHeight="1">
      <c r="A125" s="15">
        <v>154.0</v>
      </c>
      <c r="B125" s="16">
        <v>8.0</v>
      </c>
      <c r="C125" s="16">
        <v>0.0430931398377271</v>
      </c>
      <c r="D125" s="17">
        <v>43778.0</v>
      </c>
      <c r="E125" s="17">
        <f t="shared" si="1"/>
        <v>44021</v>
      </c>
      <c r="F125" s="16" t="s">
        <v>21</v>
      </c>
      <c r="G125" s="16" t="s">
        <v>5</v>
      </c>
      <c r="H125" s="18">
        <v>75000.0</v>
      </c>
      <c r="I125" s="7">
        <f>if(I$6&lt;=$B125,vlookup(EDATE($D125,I$6),'Курсы'!$H$2:$L$1980,if($G125="USD",2,if($G125="EUR",3,if($G125="YEN",4,5))))*$H125*$C125,0)</f>
        <v>228693.3539</v>
      </c>
      <c r="J125" s="7">
        <f>if(J$6&lt;=$B125,vlookup(EDATE($D125,J$6),'Курсы'!$H$2:$L$1980,if($G125="USD",2,if($G125="EUR",3,if($G125="YEN",4,5))))*$H125*$C125,0)</f>
        <v>224227.7196</v>
      </c>
      <c r="K125" s="7">
        <f>if(K$6&lt;=$B125,vlookup(EDATE($D125,K$6),'Курсы'!$H$2:$L$1980,if($G125="USD",2,if($G125="EUR",3,if($G125="YEN",4,5))))*$H125*$C125,0)</f>
        <v>225039.2711</v>
      </c>
      <c r="L125" s="7">
        <f>if(L$6&lt;=$B125,vlookup(EDATE($D125,L$6),'Курсы'!$H$2:$L$1980,if($G125="USD",2,if($G125="EUR",3,if($G125="YEN",4,5))))*$H125*$C125,0)</f>
        <v>245121.5362</v>
      </c>
      <c r="M125" s="7">
        <f>if(M$6&lt;=$B125,vlookup(EDATE($D125,M$6),'Курсы'!$H$2:$L$1980,if($G125="USD",2,if($G125="EUR",3,if($G125="YEN",4,5))))*$H125*$C125,0)</f>
        <v>265779.4178</v>
      </c>
      <c r="N125" s="7">
        <f>if(N$6&lt;=$B125,vlookup(EDATE($D125,N$6),'Курсы'!$H$2:$L$1980,if($G125="USD",2,if($G125="EUR",3,if($G125="YEN",4,5))))*$H125*$C125,0)</f>
        <v>258571.4438</v>
      </c>
      <c r="O125" s="7">
        <f>if(O$6&lt;=$B125,vlookup(EDATE($D125,O$6),'Курсы'!$H$2:$L$1980,if($G125="USD",2,if($G125="EUR",3,if($G125="YEN",4,5))))*$H125*$C125,0)</f>
        <v>249464.3551</v>
      </c>
      <c r="P125" s="7">
        <f>if(P$6&lt;=$B125,vlookup(EDATE($D125,P$6),'Курсы'!$H$2:$L$1980,if($G125="USD",2,if($G125="EUR",3,if($G125="YEN",4,5))))*$H125*$C125,0)</f>
        <v>259871.6715</v>
      </c>
      <c r="Q125" s="7">
        <f>if(Q$6&lt;=$B125,vlookup(EDATE($D125,Q$6),'Курсы'!$H$2:$L$1980,if($G125="USD",2,if($G125="EUR",3,if($G125="YEN",4,5))))*$H125*$C125,0)</f>
        <v>0</v>
      </c>
      <c r="R125" s="7">
        <f>if(R$6&lt;=$B125,vlookup(EDATE($D125,R$6),'Курсы'!$H$2:$L$1980,if($G125="USD",2,if($G125="EUR",3,if($G125="YEN",4,5))))*$H125*$C125,0)</f>
        <v>0</v>
      </c>
      <c r="S125" s="7">
        <f>if(S$6&lt;=$B125,vlookup(EDATE($D125,S$6),'Курсы'!$H$2:$L$1980,if($G125="USD",2,if($G125="EUR",3,if($G125="YEN",4,5))))*$H125*$C125,0)</f>
        <v>0</v>
      </c>
      <c r="T125" s="7">
        <f>if(T$6&lt;=$B125,vlookup(EDATE($D125,T$6),'Курсы'!$H$2:$L$1980,if($G125="USD",2,if($G125="EUR",3,if($G125="YEN",4,5))))*$H125*$C125,0)</f>
        <v>0</v>
      </c>
      <c r="U125" s="7">
        <f>if(U$6&lt;=$B125,vlookup(EDATE($D125,U$6),'Курсы'!$H$2:$L$1980,if($G125="USD",2,if($G125="EUR",3,if($G125="YEN",4,5))))*$H125*$C125,0)</f>
        <v>0</v>
      </c>
      <c r="V125" s="7">
        <f>if(V$6&lt;=$B125,vlookup(EDATE($D125,V$6),'Курсы'!$H$2:$L$1980,if($G125="USD",2,if($G125="EUR",3,if($G125="YEN",4,5))))*$H125*$C125,0)</f>
        <v>0</v>
      </c>
      <c r="W125" s="7">
        <f>if(W$6&lt;=$B125,vlookup(EDATE($D125,W$6),'Курсы'!$H$2:$L$1980,if($G125="USD",2,if($G125="EUR",3,if($G125="YEN",4,5))))*$H125*$C125,0)</f>
        <v>0</v>
      </c>
      <c r="X125" s="7">
        <f>if(X$6&lt;=$B125,vlookup(EDATE($D125,X$6),'Курсы'!$H$2:$L$1980,if($G125="USD",2,if($G125="EUR",3,if($G125="YEN",4,5))))*$H125*$C125,0)</f>
        <v>0</v>
      </c>
      <c r="Y125" s="7">
        <f>if(Y$6&lt;=$B125,vlookup(EDATE($D125,Y$6),'Курсы'!$H$2:$L$1980,if($G125="USD",2,if($G125="EUR",3,if($G125="YEN",4,5))))*$H125*$C125,0)</f>
        <v>0</v>
      </c>
      <c r="Z125" s="7">
        <f>if(Z$6&lt;=$B125,vlookup(EDATE($D125,Z$6),'Курсы'!$H$2:$L$1980,if($G125="USD",2,if($G125="EUR",3,if($G125="YEN",4,5))))*$H125*$C125,0)</f>
        <v>0</v>
      </c>
      <c r="AA125" s="7">
        <f>if(AA$6&lt;=$B125,vlookup(EDATE($D125,AA$6),'Курсы'!$H$2:$L$1980,if($G125="USD",2,if($G125="EUR",3,if($G125="YEN",4,5))))*$H125*$C125,0)</f>
        <v>0</v>
      </c>
      <c r="AB125" s="7">
        <f>if(AB$6&lt;=$B125,vlookup(EDATE($D125,AB$6),'Курсы'!$H$2:$L$1980,if($G125="USD",2,if($G125="EUR",3,if($G125="YEN",4,5))))*$H125*$C125,0)</f>
        <v>0</v>
      </c>
      <c r="AC125" s="7">
        <f>if(AC$6&lt;=$B125,vlookup(EDATE($D125,AC$6),'Курсы'!$H$2:$L$1980,if($G125="USD",2,if($G125="EUR",3,if($G125="YEN",4,5))))*$H125*$C125,0)</f>
        <v>0</v>
      </c>
      <c r="AD125" s="7">
        <f>if(AD$6&lt;=$B125,vlookup(EDATE($D125,AD$6),'Курсы'!$H$2:$L$1980,if($G125="USD",2,if($G125="EUR",3,if($G125="YEN",4,5))))*$H125*$C125,0)</f>
        <v>0</v>
      </c>
      <c r="AE125" s="7">
        <f>if(AE$6&lt;=$B125,vlookup(EDATE($D125,AE$6),'Курсы'!$H$2:$L$1980,if($G125="USD",2,if($G125="EUR",3,if($G125="YEN",4,5))))*$H125*$C125,0)</f>
        <v>0</v>
      </c>
      <c r="AF125" s="7">
        <f>if(AF$6&lt;=$B125,vlookup(EDATE($D125,AF$6),'Курсы'!$H$2:$L$1980,if($G125="USD",2,if($G125="EUR",3,if($G125="YEN",4,5))))*$H125*$C125,0)</f>
        <v>0</v>
      </c>
      <c r="AG125" s="7">
        <f>if(AG$6&lt;=$B125,vlookup(EDATE($D125,AG$6),'Курсы'!$H$2:$L$1980,if($G125="USD",2,if($G125="EUR",3,if($G125="YEN",4,5))))*$H125*$C125,0)</f>
        <v>0</v>
      </c>
      <c r="AH125" s="7">
        <f>if(AH$6&lt;=$B125,vlookup(EDATE($D125,AH$6),'Курсы'!$H$2:$L$1980,if($G125="USD",2,if($G125="EUR",3,if($G125="YEN",4,5))))*$H125*$C125,0)</f>
        <v>0</v>
      </c>
      <c r="AI125" s="7">
        <f>if(AI$6&lt;=$B125,vlookup(EDATE($D125,AI$6),'Курсы'!$H$2:$L$1980,if($G125="USD",2,if($G125="EUR",3,if($G125="YEN",4,5))))*$H125*$C125,0)</f>
        <v>0</v>
      </c>
      <c r="AJ125" s="7">
        <f>if(AJ$6&lt;=$B125,vlookup(EDATE($D125,AJ$6),'Курсы'!$H$2:$L$1980,if($G125="USD",2,if($G125="EUR",3,if($G125="YEN",4,5))))*$H125*$C125,0)</f>
        <v>0</v>
      </c>
      <c r="AK125" s="7">
        <f>if(AK$6&lt;=$B125,vlookup(EDATE($D125,AK$6),'Курсы'!$H$2:$L$1980,if($G125="USD",2,if($G125="EUR",3,if($G125="YEN",4,5))))*$H125*$C125,0)</f>
        <v>0</v>
      </c>
      <c r="AL125" s="7">
        <f>if(AL$6&lt;=$B125,vlookup(EDATE($D125,AL$6),'Курсы'!$H$2:$L$1980,if($G125="USD",2,if($G125="EUR",3,if($G125="YEN",4,5))))*$H125*$C125,0)</f>
        <v>0</v>
      </c>
      <c r="AM125" s="7">
        <f>if(AM$6&lt;=$B125,vlookup(EDATE($D125,AM$6),'Курсы'!$H$2:$L$1980,if($G125="USD",2,if($G125="EUR",3,if($G125="YEN",4,5))))*$H125*$C125,0)</f>
        <v>0</v>
      </c>
      <c r="AN125" s="7">
        <f>if(AN$6&lt;=$B125,vlookup(EDATE($D125,AN$6),'Курсы'!$H$2:$L$1980,if($G125="USD",2,if($G125="EUR",3,if($G125="YEN",4,5))))*$H125*$C125,0)</f>
        <v>0</v>
      </c>
      <c r="AO125" s="7">
        <f>if(AO$6&lt;=$B125,vlookup(EDATE($D125,AO$6),'Курсы'!$H$2:$L$1980,if($G125="USD",2,if($G125="EUR",3,if($G125="YEN",4,5))))*$H125*$C125,0)</f>
        <v>0</v>
      </c>
      <c r="AP125" s="7">
        <f>if(AP$6&lt;=$B125,vlookup(EDATE($D125,AP$6),'Курсы'!$H$2:$L$1980,if($G125="USD",2,if($G125="EUR",3,if($G125="YEN",4,5))))*$H125*$C125,0)</f>
        <v>0</v>
      </c>
      <c r="AQ125" s="7">
        <f>if(AQ$6&lt;=$B125,vlookup(EDATE($D125,AQ$6),'Курсы'!$H$2:$L$1980,if($G125="USD",2,if($G125="EUR",3,if($G125="YEN",4,5))))*$H125*$C125,0)</f>
        <v>0</v>
      </c>
      <c r="AR125" s="19">
        <f>if(AR$6&lt;=$B125,vlookup(EDATE($D125,AR$6),'Курсы'!$H$2:$L$1980,if($G125="USD",2,if($G125="EUR",3,if($G125="YEN",4,5))))*$H125*$C125,0)</f>
        <v>0</v>
      </c>
      <c r="AS125" s="7">
        <f t="shared" si="2"/>
        <v>1956768.769</v>
      </c>
    </row>
    <row r="126" ht="15.75" customHeight="1">
      <c r="A126" s="15">
        <v>265.0</v>
      </c>
      <c r="B126" s="16">
        <v>2.0</v>
      </c>
      <c r="C126" s="16">
        <v>0.0190188861122723</v>
      </c>
      <c r="D126" s="17">
        <v>43780.0</v>
      </c>
      <c r="E126" s="17">
        <f t="shared" si="1"/>
        <v>43841</v>
      </c>
      <c r="F126" s="16" t="s">
        <v>19</v>
      </c>
      <c r="G126" s="16" t="s">
        <v>4</v>
      </c>
      <c r="H126" s="18">
        <v>500000.0</v>
      </c>
      <c r="I126" s="7">
        <f>if(I$6&lt;=$B126,vlookup(EDATE($D126,I$6),'Курсы'!$H$2:$L$1980,if($G126="USD",2,if($G126="EUR",3,if($G126="YEN",4,5))))*$H126*$C126,0)</f>
        <v>604598.9782</v>
      </c>
      <c r="J126" s="7">
        <f>if(J$6&lt;=$B126,vlookup(EDATE($D126,J$6),'Курсы'!$H$2:$L$1980,if($G126="USD",2,if($G126="EUR",3,if($G126="YEN",4,5))))*$H126*$C126,0)</f>
        <v>582578.9118</v>
      </c>
      <c r="K126" s="7">
        <f>if(K$6&lt;=$B126,vlookup(EDATE($D126,K$6),'Курсы'!$H$2:$L$1980,if($G126="USD",2,if($G126="EUR",3,if($G126="YEN",4,5))))*$H126*$C126,0)</f>
        <v>0</v>
      </c>
      <c r="L126" s="7">
        <f>if(L$6&lt;=$B126,vlookup(EDATE($D126,L$6),'Курсы'!$H$2:$L$1980,if($G126="USD",2,if($G126="EUR",3,if($G126="YEN",4,5))))*$H126*$C126,0)</f>
        <v>0</v>
      </c>
      <c r="M126" s="7">
        <f>if(M$6&lt;=$B126,vlookup(EDATE($D126,M$6),'Курсы'!$H$2:$L$1980,if($G126="USD",2,if($G126="EUR",3,if($G126="YEN",4,5))))*$H126*$C126,0)</f>
        <v>0</v>
      </c>
      <c r="N126" s="7">
        <f>if(N$6&lt;=$B126,vlookup(EDATE($D126,N$6),'Курсы'!$H$2:$L$1980,if($G126="USD",2,if($G126="EUR",3,if($G126="YEN",4,5))))*$H126*$C126,0)</f>
        <v>0</v>
      </c>
      <c r="O126" s="7">
        <f>if(O$6&lt;=$B126,vlookup(EDATE($D126,O$6),'Курсы'!$H$2:$L$1980,if($G126="USD",2,if($G126="EUR",3,if($G126="YEN",4,5))))*$H126*$C126,0)</f>
        <v>0</v>
      </c>
      <c r="P126" s="7">
        <f>if(P$6&lt;=$B126,vlookup(EDATE($D126,P$6),'Курсы'!$H$2:$L$1980,if($G126="USD",2,if($G126="EUR",3,if($G126="YEN",4,5))))*$H126*$C126,0)</f>
        <v>0</v>
      </c>
      <c r="Q126" s="7">
        <f>if(Q$6&lt;=$B126,vlookup(EDATE($D126,Q$6),'Курсы'!$H$2:$L$1980,if($G126="USD",2,if($G126="EUR",3,if($G126="YEN",4,5))))*$H126*$C126,0)</f>
        <v>0</v>
      </c>
      <c r="R126" s="7">
        <f>if(R$6&lt;=$B126,vlookup(EDATE($D126,R$6),'Курсы'!$H$2:$L$1980,if($G126="USD",2,if($G126="EUR",3,if($G126="YEN",4,5))))*$H126*$C126,0)</f>
        <v>0</v>
      </c>
      <c r="S126" s="7">
        <f>if(S$6&lt;=$B126,vlookup(EDATE($D126,S$6),'Курсы'!$H$2:$L$1980,if($G126="USD",2,if($G126="EUR",3,if($G126="YEN",4,5))))*$H126*$C126,0)</f>
        <v>0</v>
      </c>
      <c r="T126" s="7">
        <f>if(T$6&lt;=$B126,vlookup(EDATE($D126,T$6),'Курсы'!$H$2:$L$1980,if($G126="USD",2,if($G126="EUR",3,if($G126="YEN",4,5))))*$H126*$C126,0)</f>
        <v>0</v>
      </c>
      <c r="U126" s="7">
        <f>if(U$6&lt;=$B126,vlookup(EDATE($D126,U$6),'Курсы'!$H$2:$L$1980,if($G126="USD",2,if($G126="EUR",3,if($G126="YEN",4,5))))*$H126*$C126,0)</f>
        <v>0</v>
      </c>
      <c r="V126" s="7">
        <f>if(V$6&lt;=$B126,vlookup(EDATE($D126,V$6),'Курсы'!$H$2:$L$1980,if($G126="USD",2,if($G126="EUR",3,if($G126="YEN",4,5))))*$H126*$C126,0)</f>
        <v>0</v>
      </c>
      <c r="W126" s="7">
        <f>if(W$6&lt;=$B126,vlookup(EDATE($D126,W$6),'Курсы'!$H$2:$L$1980,if($G126="USD",2,if($G126="EUR",3,if($G126="YEN",4,5))))*$H126*$C126,0)</f>
        <v>0</v>
      </c>
      <c r="X126" s="7">
        <f>if(X$6&lt;=$B126,vlookup(EDATE($D126,X$6),'Курсы'!$H$2:$L$1980,if($G126="USD",2,if($G126="EUR",3,if($G126="YEN",4,5))))*$H126*$C126,0)</f>
        <v>0</v>
      </c>
      <c r="Y126" s="7">
        <f>if(Y$6&lt;=$B126,vlookup(EDATE($D126,Y$6),'Курсы'!$H$2:$L$1980,if($G126="USD",2,if($G126="EUR",3,if($G126="YEN",4,5))))*$H126*$C126,0)</f>
        <v>0</v>
      </c>
      <c r="Z126" s="7">
        <f>if(Z$6&lt;=$B126,vlookup(EDATE($D126,Z$6),'Курсы'!$H$2:$L$1980,if($G126="USD",2,if($G126="EUR",3,if($G126="YEN",4,5))))*$H126*$C126,0)</f>
        <v>0</v>
      </c>
      <c r="AA126" s="7">
        <f>if(AA$6&lt;=$B126,vlookup(EDATE($D126,AA$6),'Курсы'!$H$2:$L$1980,if($G126="USD",2,if($G126="EUR",3,if($G126="YEN",4,5))))*$H126*$C126,0)</f>
        <v>0</v>
      </c>
      <c r="AB126" s="7">
        <f>if(AB$6&lt;=$B126,vlookup(EDATE($D126,AB$6),'Курсы'!$H$2:$L$1980,if($G126="USD",2,if($G126="EUR",3,if($G126="YEN",4,5))))*$H126*$C126,0)</f>
        <v>0</v>
      </c>
      <c r="AC126" s="7">
        <f>if(AC$6&lt;=$B126,vlookup(EDATE($D126,AC$6),'Курсы'!$H$2:$L$1980,if($G126="USD",2,if($G126="EUR",3,if($G126="YEN",4,5))))*$H126*$C126,0)</f>
        <v>0</v>
      </c>
      <c r="AD126" s="7">
        <f>if(AD$6&lt;=$B126,vlookup(EDATE($D126,AD$6),'Курсы'!$H$2:$L$1980,if($G126="USD",2,if($G126="EUR",3,if($G126="YEN",4,5))))*$H126*$C126,0)</f>
        <v>0</v>
      </c>
      <c r="AE126" s="7">
        <f>if(AE$6&lt;=$B126,vlookup(EDATE($D126,AE$6),'Курсы'!$H$2:$L$1980,if($G126="USD",2,if($G126="EUR",3,if($G126="YEN",4,5))))*$H126*$C126,0)</f>
        <v>0</v>
      </c>
      <c r="AF126" s="7">
        <f>if(AF$6&lt;=$B126,vlookup(EDATE($D126,AF$6),'Курсы'!$H$2:$L$1980,if($G126="USD",2,if($G126="EUR",3,if($G126="YEN",4,5))))*$H126*$C126,0)</f>
        <v>0</v>
      </c>
      <c r="AG126" s="7">
        <f>if(AG$6&lt;=$B126,vlookup(EDATE($D126,AG$6),'Курсы'!$H$2:$L$1980,if($G126="USD",2,if($G126="EUR",3,if($G126="YEN",4,5))))*$H126*$C126,0)</f>
        <v>0</v>
      </c>
      <c r="AH126" s="7">
        <f>if(AH$6&lt;=$B126,vlookup(EDATE($D126,AH$6),'Курсы'!$H$2:$L$1980,if($G126="USD",2,if($G126="EUR",3,if($G126="YEN",4,5))))*$H126*$C126,0)</f>
        <v>0</v>
      </c>
      <c r="AI126" s="7">
        <f>if(AI$6&lt;=$B126,vlookup(EDATE($D126,AI$6),'Курсы'!$H$2:$L$1980,if($G126="USD",2,if($G126="EUR",3,if($G126="YEN",4,5))))*$H126*$C126,0)</f>
        <v>0</v>
      </c>
      <c r="AJ126" s="7">
        <f>if(AJ$6&lt;=$B126,vlookup(EDATE($D126,AJ$6),'Курсы'!$H$2:$L$1980,if($G126="USD",2,if($G126="EUR",3,if($G126="YEN",4,5))))*$H126*$C126,0)</f>
        <v>0</v>
      </c>
      <c r="AK126" s="7">
        <f>if(AK$6&lt;=$B126,vlookup(EDATE($D126,AK$6),'Курсы'!$H$2:$L$1980,if($G126="USD",2,if($G126="EUR",3,if($G126="YEN",4,5))))*$H126*$C126,0)</f>
        <v>0</v>
      </c>
      <c r="AL126" s="7">
        <f>if(AL$6&lt;=$B126,vlookup(EDATE($D126,AL$6),'Курсы'!$H$2:$L$1980,if($G126="USD",2,if($G126="EUR",3,if($G126="YEN",4,5))))*$H126*$C126,0)</f>
        <v>0</v>
      </c>
      <c r="AM126" s="7">
        <f>if(AM$6&lt;=$B126,vlookup(EDATE($D126,AM$6),'Курсы'!$H$2:$L$1980,if($G126="USD",2,if($G126="EUR",3,if($G126="YEN",4,5))))*$H126*$C126,0)</f>
        <v>0</v>
      </c>
      <c r="AN126" s="7">
        <f>if(AN$6&lt;=$B126,vlookup(EDATE($D126,AN$6),'Курсы'!$H$2:$L$1980,if($G126="USD",2,if($G126="EUR",3,if($G126="YEN",4,5))))*$H126*$C126,0)</f>
        <v>0</v>
      </c>
      <c r="AO126" s="7">
        <f>if(AO$6&lt;=$B126,vlookup(EDATE($D126,AO$6),'Курсы'!$H$2:$L$1980,if($G126="USD",2,if($G126="EUR",3,if($G126="YEN",4,5))))*$H126*$C126,0)</f>
        <v>0</v>
      </c>
      <c r="AP126" s="7">
        <f>if(AP$6&lt;=$B126,vlookup(EDATE($D126,AP$6),'Курсы'!$H$2:$L$1980,if($G126="USD",2,if($G126="EUR",3,if($G126="YEN",4,5))))*$H126*$C126,0)</f>
        <v>0</v>
      </c>
      <c r="AQ126" s="7">
        <f>if(AQ$6&lt;=$B126,vlookup(EDATE($D126,AQ$6),'Курсы'!$H$2:$L$1980,if($G126="USD",2,if($G126="EUR",3,if($G126="YEN",4,5))))*$H126*$C126,0)</f>
        <v>0</v>
      </c>
      <c r="AR126" s="19">
        <f>if(AR$6&lt;=$B126,vlookup(EDATE($D126,AR$6),'Курсы'!$H$2:$L$1980,if($G126="USD",2,if($G126="EUR",3,if($G126="YEN",4,5))))*$H126*$C126,0)</f>
        <v>0</v>
      </c>
      <c r="AS126" s="7">
        <f t="shared" si="2"/>
        <v>1187177.89</v>
      </c>
    </row>
    <row r="127" ht="15.75" customHeight="1">
      <c r="A127" s="15">
        <v>16.0</v>
      </c>
      <c r="B127" s="16">
        <v>19.0</v>
      </c>
      <c r="C127" s="16">
        <v>0.0311338979270405</v>
      </c>
      <c r="D127" s="17">
        <v>43781.0</v>
      </c>
      <c r="E127" s="17">
        <f t="shared" si="1"/>
        <v>44359</v>
      </c>
      <c r="F127" s="16" t="s">
        <v>23</v>
      </c>
      <c r="G127" s="16" t="s">
        <v>5</v>
      </c>
      <c r="H127" s="18">
        <v>500000.0</v>
      </c>
      <c r="I127" s="7">
        <f>if(I$6&lt;=$B127,vlookup(EDATE($D127,I$6),'Курсы'!$H$2:$L$1980,if($G127="USD",2,if($G127="EUR",3,if($G127="YEN",4,5))))*$H127*$C127,0)</f>
        <v>1096781.843</v>
      </c>
      <c r="J127" s="7">
        <f>if(J$6&lt;=$B127,vlookup(EDATE($D127,J$6),'Курсы'!$H$2:$L$1980,if($G127="USD",2,if($G127="EUR",3,if($G127="YEN",4,5))))*$H127*$C127,0)</f>
        <v>1059253.042</v>
      </c>
      <c r="K127" s="7">
        <f>if(K$6&lt;=$B127,vlookup(EDATE($D127,K$6),'Курсы'!$H$2:$L$1980,if($G127="USD",2,if($G127="EUR",3,if($G127="YEN",4,5))))*$H127*$C127,0)</f>
        <v>1086081.122</v>
      </c>
      <c r="L127" s="7">
        <f>if(L$6&lt;=$B127,vlookup(EDATE($D127,L$6),'Курсы'!$H$2:$L$1980,if($G127="USD",2,if($G127="EUR",3,if($G127="YEN",4,5))))*$H127*$C127,0)</f>
        <v>1261245.102</v>
      </c>
      <c r="M127" s="7">
        <f>if(M$6&lt;=$B127,vlookup(EDATE($D127,M$6),'Курсы'!$H$2:$L$1980,if($G127="USD",2,if($G127="EUR",3,if($G127="YEN",4,5))))*$H127*$C127,0)</f>
        <v>1256810.078</v>
      </c>
      <c r="N127" s="7">
        <f>if(N$6&lt;=$B127,vlookup(EDATE($D127,N$6),'Курсы'!$H$2:$L$1980,if($G127="USD",2,if($G127="EUR",3,if($G127="YEN",4,5))))*$H127*$C127,0)</f>
        <v>1245416.628</v>
      </c>
      <c r="O127" s="7">
        <f>if(O$6&lt;=$B127,vlookup(EDATE($D127,O$6),'Курсы'!$H$2:$L$1980,if($G127="USD",2,if($G127="EUR",3,if($G127="YEN",4,5))))*$H127*$C127,0)</f>
        <v>1222355.75</v>
      </c>
      <c r="P127" s="7">
        <f>if(P$6&lt;=$B127,vlookup(EDATE($D127,P$6),'Курсы'!$H$2:$L$1980,if($G127="USD",2,if($G127="EUR",3,if($G127="YEN",4,5))))*$H127*$C127,0)</f>
        <v>1249541.87</v>
      </c>
      <c r="Q127" s="7">
        <f>if(Q$6&lt;=$B127,vlookup(EDATE($D127,Q$6),'Курсы'!$H$2:$L$1980,if($G127="USD",2,if($G127="EUR",3,if($G127="YEN",4,5))))*$H127*$C127,0)</f>
        <v>1337583.863</v>
      </c>
      <c r="R127" s="7">
        <f>if(R$6&lt;=$B127,vlookup(EDATE($D127,R$6),'Курсы'!$H$2:$L$1980,if($G127="USD",2,if($G127="EUR",3,if($G127="YEN",4,5))))*$H127*$C127,0)</f>
        <v>1380427.22</v>
      </c>
      <c r="S127" s="7">
        <f>if(S$6&lt;=$B127,vlookup(EDATE($D127,S$6),'Курсы'!$H$2:$L$1980,if($G127="USD",2,if($G127="EUR",3,if($G127="YEN",4,5))))*$H127*$C127,0)</f>
        <v>1412176.012</v>
      </c>
      <c r="T127" s="7">
        <f>if(T$6&lt;=$B127,vlookup(EDATE($D127,T$6),'Курсы'!$H$2:$L$1980,if($G127="USD",2,if($G127="EUR",3,if($G127="YEN",4,5))))*$H127*$C127,0)</f>
        <v>1401753.94</v>
      </c>
      <c r="U127" s="7">
        <f>if(U$6&lt;=$B127,vlookup(EDATE($D127,U$6),'Курсы'!$H$2:$L$1980,if($G127="USD",2,if($G127="EUR",3,if($G127="YEN",4,5))))*$H127*$C127,0)</f>
        <v>1381946.554</v>
      </c>
      <c r="V127" s="7">
        <f>if(V$6&lt;=$B127,vlookup(EDATE($D127,V$6),'Курсы'!$H$2:$L$1980,if($G127="USD",2,if($G127="EUR",3,if($G127="YEN",4,5))))*$H127*$C127,0)</f>
        <v>1413670.439</v>
      </c>
      <c r="W127" s="7">
        <f>if(W$6&lt;=$B127,vlookup(EDATE($D127,W$6),'Курсы'!$H$2:$L$1980,if($G127="USD",2,if($G127="EUR",3,if($G127="YEN",4,5))))*$H127*$C127,0)</f>
        <v>1392289.235</v>
      </c>
      <c r="X127" s="7">
        <f>if(X$6&lt;=$B127,vlookup(EDATE($D127,X$6),'Курсы'!$H$2:$L$1980,if($G127="USD",2,if($G127="EUR",3,if($G127="YEN",4,5))))*$H127*$C127,0)</f>
        <v>1366132.091</v>
      </c>
      <c r="Y127" s="7">
        <f>if(Y$6&lt;=$B127,vlookup(EDATE($D127,Y$6),'Курсы'!$H$2:$L$1980,if($G127="USD",2,if($G127="EUR",3,if($G127="YEN",4,5))))*$H127*$C127,0)</f>
        <v>1428748.586</v>
      </c>
      <c r="Z127" s="7">
        <f>if(Z$6&lt;=$B127,vlookup(EDATE($D127,Z$6),'Курсы'!$H$2:$L$1980,if($G127="USD",2,if($G127="EUR",3,if($G127="YEN",4,5))))*$H127*$C127,0)</f>
        <v>1401087.675</v>
      </c>
      <c r="AA127" s="7">
        <f>if(AA$6&lt;=$B127,vlookup(EDATE($D127,AA$6),'Курсы'!$H$2:$L$1980,if($G127="USD",2,if($G127="EUR",3,if($G127="YEN",4,5))))*$H127*$C127,0)</f>
        <v>1359421.179</v>
      </c>
      <c r="AB127" s="7">
        <f>if(AB$6&lt;=$B127,vlookup(EDATE($D127,AB$6),'Курсы'!$H$2:$L$1980,if($G127="USD",2,if($G127="EUR",3,if($G127="YEN",4,5))))*$H127*$C127,0)</f>
        <v>0</v>
      </c>
      <c r="AC127" s="7">
        <f>if(AC$6&lt;=$B127,vlookup(EDATE($D127,AC$6),'Курсы'!$H$2:$L$1980,if($G127="USD",2,if($G127="EUR",3,if($G127="YEN",4,5))))*$H127*$C127,0)</f>
        <v>0</v>
      </c>
      <c r="AD127" s="7">
        <f>if(AD$6&lt;=$B127,vlookup(EDATE($D127,AD$6),'Курсы'!$H$2:$L$1980,if($G127="USD",2,if($G127="EUR",3,if($G127="YEN",4,5))))*$H127*$C127,0)</f>
        <v>0</v>
      </c>
      <c r="AE127" s="7">
        <f>if(AE$6&lt;=$B127,vlookup(EDATE($D127,AE$6),'Курсы'!$H$2:$L$1980,if($G127="USD",2,if($G127="EUR",3,if($G127="YEN",4,5))))*$H127*$C127,0)</f>
        <v>0</v>
      </c>
      <c r="AF127" s="7">
        <f>if(AF$6&lt;=$B127,vlookup(EDATE($D127,AF$6),'Курсы'!$H$2:$L$1980,if($G127="USD",2,if($G127="EUR",3,if($G127="YEN",4,5))))*$H127*$C127,0)</f>
        <v>0</v>
      </c>
      <c r="AG127" s="7">
        <f>if(AG$6&lt;=$B127,vlookup(EDATE($D127,AG$6),'Курсы'!$H$2:$L$1980,if($G127="USD",2,if($G127="EUR",3,if($G127="YEN",4,5))))*$H127*$C127,0)</f>
        <v>0</v>
      </c>
      <c r="AH127" s="7">
        <f>if(AH$6&lt;=$B127,vlookup(EDATE($D127,AH$6),'Курсы'!$H$2:$L$1980,if($G127="USD",2,if($G127="EUR",3,if($G127="YEN",4,5))))*$H127*$C127,0)</f>
        <v>0</v>
      </c>
      <c r="AI127" s="7">
        <f>if(AI$6&lt;=$B127,vlookup(EDATE($D127,AI$6),'Курсы'!$H$2:$L$1980,if($G127="USD",2,if($G127="EUR",3,if($G127="YEN",4,5))))*$H127*$C127,0)</f>
        <v>0</v>
      </c>
      <c r="AJ127" s="7">
        <f>if(AJ$6&lt;=$B127,vlookup(EDATE($D127,AJ$6),'Курсы'!$H$2:$L$1980,if($G127="USD",2,if($G127="EUR",3,if($G127="YEN",4,5))))*$H127*$C127,0)</f>
        <v>0</v>
      </c>
      <c r="AK127" s="7">
        <f>if(AK$6&lt;=$B127,vlookup(EDATE($D127,AK$6),'Курсы'!$H$2:$L$1980,if($G127="USD",2,if($G127="EUR",3,if($G127="YEN",4,5))))*$H127*$C127,0)</f>
        <v>0</v>
      </c>
      <c r="AL127" s="7">
        <f>if(AL$6&lt;=$B127,vlookup(EDATE($D127,AL$6),'Курсы'!$H$2:$L$1980,if($G127="USD",2,if($G127="EUR",3,if($G127="YEN",4,5))))*$H127*$C127,0)</f>
        <v>0</v>
      </c>
      <c r="AM127" s="7">
        <f>if(AM$6&lt;=$B127,vlookup(EDATE($D127,AM$6),'Курсы'!$H$2:$L$1980,if($G127="USD",2,if($G127="EUR",3,if($G127="YEN",4,5))))*$H127*$C127,0)</f>
        <v>0</v>
      </c>
      <c r="AN127" s="7">
        <f>if(AN$6&lt;=$B127,vlookup(EDATE($D127,AN$6),'Курсы'!$H$2:$L$1980,if($G127="USD",2,if($G127="EUR",3,if($G127="YEN",4,5))))*$H127*$C127,0)</f>
        <v>0</v>
      </c>
      <c r="AO127" s="7">
        <f>if(AO$6&lt;=$B127,vlookup(EDATE($D127,AO$6),'Курсы'!$H$2:$L$1980,if($G127="USD",2,if($G127="EUR",3,if($G127="YEN",4,5))))*$H127*$C127,0)</f>
        <v>0</v>
      </c>
      <c r="AP127" s="7">
        <f>if(AP$6&lt;=$B127,vlookup(EDATE($D127,AP$6),'Курсы'!$H$2:$L$1980,if($G127="USD",2,if($G127="EUR",3,if($G127="YEN",4,5))))*$H127*$C127,0)</f>
        <v>0</v>
      </c>
      <c r="AQ127" s="7">
        <f>if(AQ$6&lt;=$B127,vlookup(EDATE($D127,AQ$6),'Курсы'!$H$2:$L$1980,if($G127="USD",2,if($G127="EUR",3,if($G127="YEN",4,5))))*$H127*$C127,0)</f>
        <v>0</v>
      </c>
      <c r="AR127" s="19">
        <f>if(AR$6&lt;=$B127,vlookup(EDATE($D127,AR$6),'Курсы'!$H$2:$L$1980,if($G127="USD",2,if($G127="EUR",3,if($G127="YEN",4,5))))*$H127*$C127,0)</f>
        <v>0</v>
      </c>
      <c r="AS127" s="7">
        <f t="shared" si="2"/>
        <v>24752722.23</v>
      </c>
    </row>
    <row r="128" ht="15.75" customHeight="1">
      <c r="A128" s="15">
        <v>135.0</v>
      </c>
      <c r="B128" s="16">
        <v>10.0</v>
      </c>
      <c r="C128" s="16">
        <v>0.00826935809781464</v>
      </c>
      <c r="D128" s="17">
        <v>43790.0</v>
      </c>
      <c r="E128" s="17">
        <f t="shared" si="1"/>
        <v>44095</v>
      </c>
      <c r="F128" s="16" t="s">
        <v>18</v>
      </c>
      <c r="G128" s="16" t="s">
        <v>6</v>
      </c>
      <c r="H128" s="18">
        <v>1400000.0</v>
      </c>
      <c r="I128" s="7">
        <f>if(I$6&lt;=$B128,vlookup(EDATE($D128,I$6),'Курсы'!$H$2:$L$1980,if($G128="USD",2,if($G128="EUR",3,if($G128="YEN",4,5))))*$H128*$C128,0)</f>
        <v>6606.866499</v>
      </c>
      <c r="J128" s="7">
        <f>if(J$6&lt;=$B128,vlookup(EDATE($D128,J$6),'Курсы'!$H$2:$L$1980,if($G128="USD",2,if($G128="EUR",3,if($G128="YEN",4,5))))*$H128*$C128,0)</f>
        <v>6460.786635</v>
      </c>
      <c r="K128" s="7">
        <f>if(K$6&lt;=$B128,vlookup(EDATE($D128,K$6),'Курсы'!$H$2:$L$1980,if($G128="USD",2,if($G128="EUR",3,if($G128="YEN",4,5))))*$H128*$C128,0)</f>
        <v>6609.992317</v>
      </c>
      <c r="L128" s="7">
        <f>if(L$6&lt;=$B128,vlookup(EDATE($D128,L$6),'Курсы'!$H$2:$L$1980,if($G128="USD",2,if($G128="EUR",3,if($G128="YEN",4,5))))*$H128*$C128,0)</f>
        <v>8226.96606</v>
      </c>
      <c r="M128" s="7">
        <f>if(M$6&lt;=$B128,vlookup(EDATE($D128,M$6),'Курсы'!$H$2:$L$1980,if($G128="USD",2,if($G128="EUR",3,if($G128="YEN",4,5))))*$H128*$C128,0)</f>
        <v>8021.646168</v>
      </c>
      <c r="N128" s="7">
        <f>if(N$6&lt;=$B128,vlookup(EDATE($D128,N$6),'Курсы'!$H$2:$L$1980,if($G128="USD",2,if($G128="EUR",3,if($G128="YEN",4,5))))*$H128*$C128,0)</f>
        <v>7776.269505</v>
      </c>
      <c r="O128" s="7">
        <f>if(O$6&lt;=$B128,vlookup(EDATE($D128,O$6),'Курсы'!$H$2:$L$1980,if($G128="USD",2,if($G128="EUR",3,if($G128="YEN",4,5))))*$H128*$C128,0)</f>
        <v>7531.425389</v>
      </c>
      <c r="P128" s="7">
        <f>if(P$6&lt;=$B128,vlookup(EDATE($D128,P$6),'Курсы'!$H$2:$L$1980,if($G128="USD",2,if($G128="EUR",3,if($G128="YEN",4,5))))*$H128*$C128,0)</f>
        <v>7774.914985</v>
      </c>
      <c r="Q128" s="7">
        <f>if(Q$6&lt;=$B128,vlookup(EDATE($D128,Q$6),'Курсы'!$H$2:$L$1980,if($G128="USD",2,if($G128="EUR",3,if($G128="YEN",4,5))))*$H128*$C128,0)</f>
        <v>8052.95065</v>
      </c>
      <c r="R128" s="7">
        <f>if(R$6&lt;=$B128,vlookup(EDATE($D128,R$6),'Курсы'!$H$2:$L$1980,if($G128="USD",2,if($G128="EUR",3,if($G128="YEN",4,5))))*$H128*$C128,0)</f>
        <v>8306.095548</v>
      </c>
      <c r="S128" s="7">
        <f>if(S$6&lt;=$B128,vlookup(EDATE($D128,S$6),'Курсы'!$H$2:$L$1980,if($G128="USD",2,if($G128="EUR",3,if($G128="YEN",4,5))))*$H128*$C128,0)</f>
        <v>0</v>
      </c>
      <c r="T128" s="7">
        <f>if(T$6&lt;=$B128,vlookup(EDATE($D128,T$6),'Курсы'!$H$2:$L$1980,if($G128="USD",2,if($G128="EUR",3,if($G128="YEN",4,5))))*$H128*$C128,0)</f>
        <v>0</v>
      </c>
      <c r="U128" s="7">
        <f>if(U$6&lt;=$B128,vlookup(EDATE($D128,U$6),'Курсы'!$H$2:$L$1980,if($G128="USD",2,if($G128="EUR",3,if($G128="YEN",4,5))))*$H128*$C128,0)</f>
        <v>0</v>
      </c>
      <c r="V128" s="7">
        <f>if(V$6&lt;=$B128,vlookup(EDATE($D128,V$6),'Курсы'!$H$2:$L$1980,if($G128="USD",2,if($G128="EUR",3,if($G128="YEN",4,5))))*$H128*$C128,0)</f>
        <v>0</v>
      </c>
      <c r="W128" s="7">
        <f>if(W$6&lt;=$B128,vlookup(EDATE($D128,W$6),'Курсы'!$H$2:$L$1980,if($G128="USD",2,if($G128="EUR",3,if($G128="YEN",4,5))))*$H128*$C128,0)</f>
        <v>0</v>
      </c>
      <c r="X128" s="7">
        <f>if(X$6&lt;=$B128,vlookup(EDATE($D128,X$6),'Курсы'!$H$2:$L$1980,if($G128="USD",2,if($G128="EUR",3,if($G128="YEN",4,5))))*$H128*$C128,0)</f>
        <v>0</v>
      </c>
      <c r="Y128" s="7">
        <f>if(Y$6&lt;=$B128,vlookup(EDATE($D128,Y$6),'Курсы'!$H$2:$L$1980,if($G128="USD",2,if($G128="EUR",3,if($G128="YEN",4,5))))*$H128*$C128,0)</f>
        <v>0</v>
      </c>
      <c r="Z128" s="7">
        <f>if(Z$6&lt;=$B128,vlookup(EDATE($D128,Z$6),'Курсы'!$H$2:$L$1980,if($G128="USD",2,if($G128="EUR",3,if($G128="YEN",4,5))))*$H128*$C128,0)</f>
        <v>0</v>
      </c>
      <c r="AA128" s="7">
        <f>if(AA$6&lt;=$B128,vlookup(EDATE($D128,AA$6),'Курсы'!$H$2:$L$1980,if($G128="USD",2,if($G128="EUR",3,if($G128="YEN",4,5))))*$H128*$C128,0)</f>
        <v>0</v>
      </c>
      <c r="AB128" s="7">
        <f>if(AB$6&lt;=$B128,vlookup(EDATE($D128,AB$6),'Курсы'!$H$2:$L$1980,if($G128="USD",2,if($G128="EUR",3,if($G128="YEN",4,5))))*$H128*$C128,0)</f>
        <v>0</v>
      </c>
      <c r="AC128" s="7">
        <f>if(AC$6&lt;=$B128,vlookup(EDATE($D128,AC$6),'Курсы'!$H$2:$L$1980,if($G128="USD",2,if($G128="EUR",3,if($G128="YEN",4,5))))*$H128*$C128,0)</f>
        <v>0</v>
      </c>
      <c r="AD128" s="7">
        <f>if(AD$6&lt;=$B128,vlookup(EDATE($D128,AD$6),'Курсы'!$H$2:$L$1980,if($G128="USD",2,if($G128="EUR",3,if($G128="YEN",4,5))))*$H128*$C128,0)</f>
        <v>0</v>
      </c>
      <c r="AE128" s="7">
        <f>if(AE$6&lt;=$B128,vlookup(EDATE($D128,AE$6),'Курсы'!$H$2:$L$1980,if($G128="USD",2,if($G128="EUR",3,if($G128="YEN",4,5))))*$H128*$C128,0)</f>
        <v>0</v>
      </c>
      <c r="AF128" s="7">
        <f>if(AF$6&lt;=$B128,vlookup(EDATE($D128,AF$6),'Курсы'!$H$2:$L$1980,if($G128="USD",2,if($G128="EUR",3,if($G128="YEN",4,5))))*$H128*$C128,0)</f>
        <v>0</v>
      </c>
      <c r="AG128" s="7">
        <f>if(AG$6&lt;=$B128,vlookup(EDATE($D128,AG$6),'Курсы'!$H$2:$L$1980,if($G128="USD",2,if($G128="EUR",3,if($G128="YEN",4,5))))*$H128*$C128,0)</f>
        <v>0</v>
      </c>
      <c r="AH128" s="7">
        <f>if(AH$6&lt;=$B128,vlookup(EDATE($D128,AH$6),'Курсы'!$H$2:$L$1980,if($G128="USD",2,if($G128="EUR",3,if($G128="YEN",4,5))))*$H128*$C128,0)</f>
        <v>0</v>
      </c>
      <c r="AI128" s="7">
        <f>if(AI$6&lt;=$B128,vlookup(EDATE($D128,AI$6),'Курсы'!$H$2:$L$1980,if($G128="USD",2,if($G128="EUR",3,if($G128="YEN",4,5))))*$H128*$C128,0)</f>
        <v>0</v>
      </c>
      <c r="AJ128" s="7">
        <f>if(AJ$6&lt;=$B128,vlookup(EDATE($D128,AJ$6),'Курсы'!$H$2:$L$1980,if($G128="USD",2,if($G128="EUR",3,if($G128="YEN",4,5))))*$H128*$C128,0)</f>
        <v>0</v>
      </c>
      <c r="AK128" s="7">
        <f>if(AK$6&lt;=$B128,vlookup(EDATE($D128,AK$6),'Курсы'!$H$2:$L$1980,if($G128="USD",2,if($G128="EUR",3,if($G128="YEN",4,5))))*$H128*$C128,0)</f>
        <v>0</v>
      </c>
      <c r="AL128" s="7">
        <f>if(AL$6&lt;=$B128,vlookup(EDATE($D128,AL$6),'Курсы'!$H$2:$L$1980,if($G128="USD",2,if($G128="EUR",3,if($G128="YEN",4,5))))*$H128*$C128,0)</f>
        <v>0</v>
      </c>
      <c r="AM128" s="7">
        <f>if(AM$6&lt;=$B128,vlookup(EDATE($D128,AM$6),'Курсы'!$H$2:$L$1980,if($G128="USD",2,if($G128="EUR",3,if($G128="YEN",4,5))))*$H128*$C128,0)</f>
        <v>0</v>
      </c>
      <c r="AN128" s="7">
        <f>if(AN$6&lt;=$B128,vlookup(EDATE($D128,AN$6),'Курсы'!$H$2:$L$1980,if($G128="USD",2,if($G128="EUR",3,if($G128="YEN",4,5))))*$H128*$C128,0)</f>
        <v>0</v>
      </c>
      <c r="AO128" s="7">
        <f>if(AO$6&lt;=$B128,vlookup(EDATE($D128,AO$6),'Курсы'!$H$2:$L$1980,if($G128="USD",2,if($G128="EUR",3,if($G128="YEN",4,5))))*$H128*$C128,0)</f>
        <v>0</v>
      </c>
      <c r="AP128" s="7">
        <f>if(AP$6&lt;=$B128,vlookup(EDATE($D128,AP$6),'Курсы'!$H$2:$L$1980,if($G128="USD",2,if($G128="EUR",3,if($G128="YEN",4,5))))*$H128*$C128,0)</f>
        <v>0</v>
      </c>
      <c r="AQ128" s="7">
        <f>if(AQ$6&lt;=$B128,vlookup(EDATE($D128,AQ$6),'Курсы'!$H$2:$L$1980,if($G128="USD",2,if($G128="EUR",3,if($G128="YEN",4,5))))*$H128*$C128,0)</f>
        <v>0</v>
      </c>
      <c r="AR128" s="19">
        <f>if(AR$6&lt;=$B128,vlookup(EDATE($D128,AR$6),'Курсы'!$H$2:$L$1980,if($G128="USD",2,if($G128="EUR",3,if($G128="YEN",4,5))))*$H128*$C128,0)</f>
        <v>0</v>
      </c>
      <c r="AS128" s="7">
        <f t="shared" si="2"/>
        <v>75367.91376</v>
      </c>
    </row>
    <row r="129" ht="15.75" customHeight="1">
      <c r="A129" s="15">
        <v>311.0</v>
      </c>
      <c r="B129" s="16">
        <v>3.0</v>
      </c>
      <c r="C129" s="16">
        <v>0.0190330450671063</v>
      </c>
      <c r="D129" s="17">
        <v>43797.0</v>
      </c>
      <c r="E129" s="17">
        <f t="shared" si="1"/>
        <v>43889</v>
      </c>
      <c r="F129" s="16" t="s">
        <v>19</v>
      </c>
      <c r="G129" s="16" t="s">
        <v>7</v>
      </c>
      <c r="H129" s="18">
        <v>1500000.0</v>
      </c>
      <c r="I129" s="7">
        <f>if(I$6&lt;=$B129,vlookup(EDATE($D129,I$6),'Курсы'!$H$2:$L$1980,if($G129="USD",2,if($G129="EUR",3,if($G129="YEN",4,5))))*$H129*$C129,0)</f>
        <v>28549.5676</v>
      </c>
      <c r="J129" s="7">
        <f>if(J$6&lt;=$B129,vlookup(EDATE($D129,J$6),'Курсы'!$H$2:$L$1980,if($G129="USD",2,if($G129="EUR",3,if($G129="YEN",4,5))))*$H129*$C129,0)</f>
        <v>28549.5676</v>
      </c>
      <c r="K129" s="7">
        <f>if(K$6&lt;=$B129,vlookup(EDATE($D129,K$6),'Курсы'!$H$2:$L$1980,if($G129="USD",2,if($G129="EUR",3,if($G129="YEN",4,5))))*$H129*$C129,0)</f>
        <v>28549.5676</v>
      </c>
      <c r="L129" s="7">
        <f>if(L$6&lt;=$B129,vlookup(EDATE($D129,L$6),'Курсы'!$H$2:$L$1980,if($G129="USD",2,if($G129="EUR",3,if($G129="YEN",4,5))))*$H129*$C129,0)</f>
        <v>0</v>
      </c>
      <c r="M129" s="7">
        <f>if(M$6&lt;=$B129,vlookup(EDATE($D129,M$6),'Курсы'!$H$2:$L$1980,if($G129="USD",2,if($G129="EUR",3,if($G129="YEN",4,5))))*$H129*$C129,0)</f>
        <v>0</v>
      </c>
      <c r="N129" s="7">
        <f>if(N$6&lt;=$B129,vlookup(EDATE($D129,N$6),'Курсы'!$H$2:$L$1980,if($G129="USD",2,if($G129="EUR",3,if($G129="YEN",4,5))))*$H129*$C129,0)</f>
        <v>0</v>
      </c>
      <c r="O129" s="7">
        <f>if(O$6&lt;=$B129,vlookup(EDATE($D129,O$6),'Курсы'!$H$2:$L$1980,if($G129="USD",2,if($G129="EUR",3,if($G129="YEN",4,5))))*$H129*$C129,0)</f>
        <v>0</v>
      </c>
      <c r="P129" s="7">
        <f>if(P$6&lt;=$B129,vlookup(EDATE($D129,P$6),'Курсы'!$H$2:$L$1980,if($G129="USD",2,if($G129="EUR",3,if($G129="YEN",4,5))))*$H129*$C129,0)</f>
        <v>0</v>
      </c>
      <c r="Q129" s="7">
        <f>if(Q$6&lt;=$B129,vlookup(EDATE($D129,Q$6),'Курсы'!$H$2:$L$1980,if($G129="USD",2,if($G129="EUR",3,if($G129="YEN",4,5))))*$H129*$C129,0)</f>
        <v>0</v>
      </c>
      <c r="R129" s="7">
        <f>if(R$6&lt;=$B129,vlookup(EDATE($D129,R$6),'Курсы'!$H$2:$L$1980,if($G129="USD",2,if($G129="EUR",3,if($G129="YEN",4,5))))*$H129*$C129,0)</f>
        <v>0</v>
      </c>
      <c r="S129" s="7">
        <f>if(S$6&lt;=$B129,vlookup(EDATE($D129,S$6),'Курсы'!$H$2:$L$1980,if($G129="USD",2,if($G129="EUR",3,if($G129="YEN",4,5))))*$H129*$C129,0)</f>
        <v>0</v>
      </c>
      <c r="T129" s="7">
        <f>if(T$6&lt;=$B129,vlookup(EDATE($D129,T$6),'Курсы'!$H$2:$L$1980,if($G129="USD",2,if($G129="EUR",3,if($G129="YEN",4,5))))*$H129*$C129,0)</f>
        <v>0</v>
      </c>
      <c r="U129" s="7">
        <f>if(U$6&lt;=$B129,vlookup(EDATE($D129,U$6),'Курсы'!$H$2:$L$1980,if($G129="USD",2,if($G129="EUR",3,if($G129="YEN",4,5))))*$H129*$C129,0)</f>
        <v>0</v>
      </c>
      <c r="V129" s="7">
        <f>if(V$6&lt;=$B129,vlookup(EDATE($D129,V$6),'Курсы'!$H$2:$L$1980,if($G129="USD",2,if($G129="EUR",3,if($G129="YEN",4,5))))*$H129*$C129,0)</f>
        <v>0</v>
      </c>
      <c r="W129" s="7">
        <f>if(W$6&lt;=$B129,vlookup(EDATE($D129,W$6),'Курсы'!$H$2:$L$1980,if($G129="USD",2,if($G129="EUR",3,if($G129="YEN",4,5))))*$H129*$C129,0)</f>
        <v>0</v>
      </c>
      <c r="X129" s="7">
        <f>if(X$6&lt;=$B129,vlookup(EDATE($D129,X$6),'Курсы'!$H$2:$L$1980,if($G129="USD",2,if($G129="EUR",3,if($G129="YEN",4,5))))*$H129*$C129,0)</f>
        <v>0</v>
      </c>
      <c r="Y129" s="7">
        <f>if(Y$6&lt;=$B129,vlookup(EDATE($D129,Y$6),'Курсы'!$H$2:$L$1980,if($G129="USD",2,if($G129="EUR",3,if($G129="YEN",4,5))))*$H129*$C129,0)</f>
        <v>0</v>
      </c>
      <c r="Z129" s="7">
        <f>if(Z$6&lt;=$B129,vlookup(EDATE($D129,Z$6),'Курсы'!$H$2:$L$1980,if($G129="USD",2,if($G129="EUR",3,if($G129="YEN",4,5))))*$H129*$C129,0)</f>
        <v>0</v>
      </c>
      <c r="AA129" s="7">
        <f>if(AA$6&lt;=$B129,vlookup(EDATE($D129,AA$6),'Курсы'!$H$2:$L$1980,if($G129="USD",2,if($G129="EUR",3,if($G129="YEN",4,5))))*$H129*$C129,0)</f>
        <v>0</v>
      </c>
      <c r="AB129" s="7">
        <f>if(AB$6&lt;=$B129,vlookup(EDATE($D129,AB$6),'Курсы'!$H$2:$L$1980,if($G129="USD",2,if($G129="EUR",3,if($G129="YEN",4,5))))*$H129*$C129,0)</f>
        <v>0</v>
      </c>
      <c r="AC129" s="7">
        <f>if(AC$6&lt;=$B129,vlookup(EDATE($D129,AC$6),'Курсы'!$H$2:$L$1980,if($G129="USD",2,if($G129="EUR",3,if($G129="YEN",4,5))))*$H129*$C129,0)</f>
        <v>0</v>
      </c>
      <c r="AD129" s="7">
        <f>if(AD$6&lt;=$B129,vlookup(EDATE($D129,AD$6),'Курсы'!$H$2:$L$1980,if($G129="USD",2,if($G129="EUR",3,if($G129="YEN",4,5))))*$H129*$C129,0)</f>
        <v>0</v>
      </c>
      <c r="AE129" s="7">
        <f>if(AE$6&lt;=$B129,vlookup(EDATE($D129,AE$6),'Курсы'!$H$2:$L$1980,if($G129="USD",2,if($G129="EUR",3,if($G129="YEN",4,5))))*$H129*$C129,0)</f>
        <v>0</v>
      </c>
      <c r="AF129" s="7">
        <f>if(AF$6&lt;=$B129,vlookup(EDATE($D129,AF$6),'Курсы'!$H$2:$L$1980,if($G129="USD",2,if($G129="EUR",3,if($G129="YEN",4,5))))*$H129*$C129,0)</f>
        <v>0</v>
      </c>
      <c r="AG129" s="7">
        <f>if(AG$6&lt;=$B129,vlookup(EDATE($D129,AG$6),'Курсы'!$H$2:$L$1980,if($G129="USD",2,if($G129="EUR",3,if($G129="YEN",4,5))))*$H129*$C129,0)</f>
        <v>0</v>
      </c>
      <c r="AH129" s="7">
        <f>if(AH$6&lt;=$B129,vlookup(EDATE($D129,AH$6),'Курсы'!$H$2:$L$1980,if($G129="USD",2,if($G129="EUR",3,if($G129="YEN",4,5))))*$H129*$C129,0)</f>
        <v>0</v>
      </c>
      <c r="AI129" s="7">
        <f>if(AI$6&lt;=$B129,vlookup(EDATE($D129,AI$6),'Курсы'!$H$2:$L$1980,if($G129="USD",2,if($G129="EUR",3,if($G129="YEN",4,5))))*$H129*$C129,0)</f>
        <v>0</v>
      </c>
      <c r="AJ129" s="7">
        <f>if(AJ$6&lt;=$B129,vlookup(EDATE($D129,AJ$6),'Курсы'!$H$2:$L$1980,if($G129="USD",2,if($G129="EUR",3,if($G129="YEN",4,5))))*$H129*$C129,0)</f>
        <v>0</v>
      </c>
      <c r="AK129" s="7">
        <f>if(AK$6&lt;=$B129,vlookup(EDATE($D129,AK$6),'Курсы'!$H$2:$L$1980,if($G129="USD",2,if($G129="EUR",3,if($G129="YEN",4,5))))*$H129*$C129,0)</f>
        <v>0</v>
      </c>
      <c r="AL129" s="7">
        <f>if(AL$6&lt;=$B129,vlookup(EDATE($D129,AL$6),'Курсы'!$H$2:$L$1980,if($G129="USD",2,if($G129="EUR",3,if($G129="YEN",4,5))))*$H129*$C129,0)</f>
        <v>0</v>
      </c>
      <c r="AM129" s="7">
        <f>if(AM$6&lt;=$B129,vlookup(EDATE($D129,AM$6),'Курсы'!$H$2:$L$1980,if($G129="USD",2,if($G129="EUR",3,if($G129="YEN",4,5))))*$H129*$C129,0)</f>
        <v>0</v>
      </c>
      <c r="AN129" s="7">
        <f>if(AN$6&lt;=$B129,vlookup(EDATE($D129,AN$6),'Курсы'!$H$2:$L$1980,if($G129="USD",2,if($G129="EUR",3,if($G129="YEN",4,5))))*$H129*$C129,0)</f>
        <v>0</v>
      </c>
      <c r="AO129" s="7">
        <f>if(AO$6&lt;=$B129,vlookup(EDATE($D129,AO$6),'Курсы'!$H$2:$L$1980,if($G129="USD",2,if($G129="EUR",3,if($G129="YEN",4,5))))*$H129*$C129,0)</f>
        <v>0</v>
      </c>
      <c r="AP129" s="7">
        <f>if(AP$6&lt;=$B129,vlookup(EDATE($D129,AP$6),'Курсы'!$H$2:$L$1980,if($G129="USD",2,if($G129="EUR",3,if($G129="YEN",4,5))))*$H129*$C129,0)</f>
        <v>0</v>
      </c>
      <c r="AQ129" s="7">
        <f>if(AQ$6&lt;=$B129,vlookup(EDATE($D129,AQ$6),'Курсы'!$H$2:$L$1980,if($G129="USD",2,if($G129="EUR",3,if($G129="YEN",4,5))))*$H129*$C129,0)</f>
        <v>0</v>
      </c>
      <c r="AR129" s="19">
        <f>if(AR$6&lt;=$B129,vlookup(EDATE($D129,AR$6),'Курсы'!$H$2:$L$1980,if($G129="USD",2,if($G129="EUR",3,if($G129="YEN",4,5))))*$H129*$C129,0)</f>
        <v>0</v>
      </c>
      <c r="AS129" s="7">
        <f t="shared" si="2"/>
        <v>85648.7028</v>
      </c>
    </row>
    <row r="130" ht="15.75" customHeight="1">
      <c r="A130" s="15">
        <v>186.0</v>
      </c>
      <c r="B130" s="16">
        <v>8.0</v>
      </c>
      <c r="C130" s="16">
        <v>0.0381811287904448</v>
      </c>
      <c r="D130" s="17">
        <v>43799.0</v>
      </c>
      <c r="E130" s="17">
        <f t="shared" si="1"/>
        <v>44042</v>
      </c>
      <c r="F130" s="16" t="s">
        <v>21</v>
      </c>
      <c r="G130" s="16" t="s">
        <v>7</v>
      </c>
      <c r="H130" s="18">
        <v>1000000.0</v>
      </c>
      <c r="I130" s="7">
        <f>if(I$6&lt;=$B130,vlookup(EDATE($D130,I$6),'Курсы'!$H$2:$L$1980,if($G130="USD",2,if($G130="EUR",3,if($G130="YEN",4,5))))*$H130*$C130,0)</f>
        <v>38181.12879</v>
      </c>
      <c r="J130" s="7">
        <f>if(J$6&lt;=$B130,vlookup(EDATE($D130,J$6),'Курсы'!$H$2:$L$1980,if($G130="USD",2,if($G130="EUR",3,if($G130="YEN",4,5))))*$H130*$C130,0)</f>
        <v>38181.12879</v>
      </c>
      <c r="K130" s="7">
        <f>if(K$6&lt;=$B130,vlookup(EDATE($D130,K$6),'Курсы'!$H$2:$L$1980,if($G130="USD",2,if($G130="EUR",3,if($G130="YEN",4,5))))*$H130*$C130,0)</f>
        <v>38181.12879</v>
      </c>
      <c r="L130" s="7">
        <f>if(L$6&lt;=$B130,vlookup(EDATE($D130,L$6),'Курсы'!$H$2:$L$1980,if($G130="USD",2,if($G130="EUR",3,if($G130="YEN",4,5))))*$H130*$C130,0)</f>
        <v>38181.12879</v>
      </c>
      <c r="M130" s="7">
        <f>if(M$6&lt;=$B130,vlookup(EDATE($D130,M$6),'Курсы'!$H$2:$L$1980,if($G130="USD",2,if($G130="EUR",3,if($G130="YEN",4,5))))*$H130*$C130,0)</f>
        <v>38181.12879</v>
      </c>
      <c r="N130" s="7">
        <f>if(N$6&lt;=$B130,vlookup(EDATE($D130,N$6),'Курсы'!$H$2:$L$1980,if($G130="USD",2,if($G130="EUR",3,if($G130="YEN",4,5))))*$H130*$C130,0)</f>
        <v>38181.12879</v>
      </c>
      <c r="O130" s="7">
        <f>if(O$6&lt;=$B130,vlookup(EDATE($D130,O$6),'Курсы'!$H$2:$L$1980,if($G130="USD",2,if($G130="EUR",3,if($G130="YEN",4,5))))*$H130*$C130,0)</f>
        <v>38181.12879</v>
      </c>
      <c r="P130" s="7">
        <f>if(P$6&lt;=$B130,vlookup(EDATE($D130,P$6),'Курсы'!$H$2:$L$1980,if($G130="USD",2,if($G130="EUR",3,if($G130="YEN",4,5))))*$H130*$C130,0)</f>
        <v>38181.12879</v>
      </c>
      <c r="Q130" s="7">
        <f>if(Q$6&lt;=$B130,vlookup(EDATE($D130,Q$6),'Курсы'!$H$2:$L$1980,if($G130="USD",2,if($G130="EUR",3,if($G130="YEN",4,5))))*$H130*$C130,0)</f>
        <v>0</v>
      </c>
      <c r="R130" s="7">
        <f>if(R$6&lt;=$B130,vlookup(EDATE($D130,R$6),'Курсы'!$H$2:$L$1980,if($G130="USD",2,if($G130="EUR",3,if($G130="YEN",4,5))))*$H130*$C130,0)</f>
        <v>0</v>
      </c>
      <c r="S130" s="7">
        <f>if(S$6&lt;=$B130,vlookup(EDATE($D130,S$6),'Курсы'!$H$2:$L$1980,if($G130="USD",2,if($G130="EUR",3,if($G130="YEN",4,5))))*$H130*$C130,0)</f>
        <v>0</v>
      </c>
      <c r="T130" s="7">
        <f>if(T$6&lt;=$B130,vlookup(EDATE($D130,T$6),'Курсы'!$H$2:$L$1980,if($G130="USD",2,if($G130="EUR",3,if($G130="YEN",4,5))))*$H130*$C130,0)</f>
        <v>0</v>
      </c>
      <c r="U130" s="7">
        <f>if(U$6&lt;=$B130,vlookup(EDATE($D130,U$6),'Курсы'!$H$2:$L$1980,if($G130="USD",2,if($G130="EUR",3,if($G130="YEN",4,5))))*$H130*$C130,0)</f>
        <v>0</v>
      </c>
      <c r="V130" s="7">
        <f>if(V$6&lt;=$B130,vlookup(EDATE($D130,V$6),'Курсы'!$H$2:$L$1980,if($G130="USD",2,if($G130="EUR",3,if($G130="YEN",4,5))))*$H130*$C130,0)</f>
        <v>0</v>
      </c>
      <c r="W130" s="7">
        <f>if(W$6&lt;=$B130,vlookup(EDATE($D130,W$6),'Курсы'!$H$2:$L$1980,if($G130="USD",2,if($G130="EUR",3,if($G130="YEN",4,5))))*$H130*$C130,0)</f>
        <v>0</v>
      </c>
      <c r="X130" s="7">
        <f>if(X$6&lt;=$B130,vlookup(EDATE($D130,X$6),'Курсы'!$H$2:$L$1980,if($G130="USD",2,if($G130="EUR",3,if($G130="YEN",4,5))))*$H130*$C130,0)</f>
        <v>0</v>
      </c>
      <c r="Y130" s="7">
        <f>if(Y$6&lt;=$B130,vlookup(EDATE($D130,Y$6),'Курсы'!$H$2:$L$1980,if($G130="USD",2,if($G130="EUR",3,if($G130="YEN",4,5))))*$H130*$C130,0)</f>
        <v>0</v>
      </c>
      <c r="Z130" s="7">
        <f>if(Z$6&lt;=$B130,vlookup(EDATE($D130,Z$6),'Курсы'!$H$2:$L$1980,if($G130="USD",2,if($G130="EUR",3,if($G130="YEN",4,5))))*$H130*$C130,0)</f>
        <v>0</v>
      </c>
      <c r="AA130" s="7">
        <f>if(AA$6&lt;=$B130,vlookup(EDATE($D130,AA$6),'Курсы'!$H$2:$L$1980,if($G130="USD",2,if($G130="EUR",3,if($G130="YEN",4,5))))*$H130*$C130,0)</f>
        <v>0</v>
      </c>
      <c r="AB130" s="7">
        <f>if(AB$6&lt;=$B130,vlookup(EDATE($D130,AB$6),'Курсы'!$H$2:$L$1980,if($G130="USD",2,if($G130="EUR",3,if($G130="YEN",4,5))))*$H130*$C130,0)</f>
        <v>0</v>
      </c>
      <c r="AC130" s="7">
        <f>if(AC$6&lt;=$B130,vlookup(EDATE($D130,AC$6),'Курсы'!$H$2:$L$1980,if($G130="USD",2,if($G130="EUR",3,if($G130="YEN",4,5))))*$H130*$C130,0)</f>
        <v>0</v>
      </c>
      <c r="AD130" s="7">
        <f>if(AD$6&lt;=$B130,vlookup(EDATE($D130,AD$6),'Курсы'!$H$2:$L$1980,if($G130="USD",2,if($G130="EUR",3,if($G130="YEN",4,5))))*$H130*$C130,0)</f>
        <v>0</v>
      </c>
      <c r="AE130" s="7">
        <f>if(AE$6&lt;=$B130,vlookup(EDATE($D130,AE$6),'Курсы'!$H$2:$L$1980,if($G130="USD",2,if($G130="EUR",3,if($G130="YEN",4,5))))*$H130*$C130,0)</f>
        <v>0</v>
      </c>
      <c r="AF130" s="7">
        <f>if(AF$6&lt;=$B130,vlookup(EDATE($D130,AF$6),'Курсы'!$H$2:$L$1980,if($G130="USD",2,if($G130="EUR",3,if($G130="YEN",4,5))))*$H130*$C130,0)</f>
        <v>0</v>
      </c>
      <c r="AG130" s="7">
        <f>if(AG$6&lt;=$B130,vlookup(EDATE($D130,AG$6),'Курсы'!$H$2:$L$1980,if($G130="USD",2,if($G130="EUR",3,if($G130="YEN",4,5))))*$H130*$C130,0)</f>
        <v>0</v>
      </c>
      <c r="AH130" s="7">
        <f>if(AH$6&lt;=$B130,vlookup(EDATE($D130,AH$6),'Курсы'!$H$2:$L$1980,if($G130="USD",2,if($G130="EUR",3,if($G130="YEN",4,5))))*$H130*$C130,0)</f>
        <v>0</v>
      </c>
      <c r="AI130" s="7">
        <f>if(AI$6&lt;=$B130,vlookup(EDATE($D130,AI$6),'Курсы'!$H$2:$L$1980,if($G130="USD",2,if($G130="EUR",3,if($G130="YEN",4,5))))*$H130*$C130,0)</f>
        <v>0</v>
      </c>
      <c r="AJ130" s="7">
        <f>if(AJ$6&lt;=$B130,vlookup(EDATE($D130,AJ$6),'Курсы'!$H$2:$L$1980,if($G130="USD",2,if($G130="EUR",3,if($G130="YEN",4,5))))*$H130*$C130,0)</f>
        <v>0</v>
      </c>
      <c r="AK130" s="7">
        <f>if(AK$6&lt;=$B130,vlookup(EDATE($D130,AK$6),'Курсы'!$H$2:$L$1980,if($G130="USD",2,if($G130="EUR",3,if($G130="YEN",4,5))))*$H130*$C130,0)</f>
        <v>0</v>
      </c>
      <c r="AL130" s="7">
        <f>if(AL$6&lt;=$B130,vlookup(EDATE($D130,AL$6),'Курсы'!$H$2:$L$1980,if($G130="USD",2,if($G130="EUR",3,if($G130="YEN",4,5))))*$H130*$C130,0)</f>
        <v>0</v>
      </c>
      <c r="AM130" s="7">
        <f>if(AM$6&lt;=$B130,vlookup(EDATE($D130,AM$6),'Курсы'!$H$2:$L$1980,if($G130="USD",2,if($G130="EUR",3,if($G130="YEN",4,5))))*$H130*$C130,0)</f>
        <v>0</v>
      </c>
      <c r="AN130" s="7">
        <f>if(AN$6&lt;=$B130,vlookup(EDATE($D130,AN$6),'Курсы'!$H$2:$L$1980,if($G130="USD",2,if($G130="EUR",3,if($G130="YEN",4,5))))*$H130*$C130,0)</f>
        <v>0</v>
      </c>
      <c r="AO130" s="7">
        <f>if(AO$6&lt;=$B130,vlookup(EDATE($D130,AO$6),'Курсы'!$H$2:$L$1980,if($G130="USD",2,if($G130="EUR",3,if($G130="YEN",4,5))))*$H130*$C130,0)</f>
        <v>0</v>
      </c>
      <c r="AP130" s="7">
        <f>if(AP$6&lt;=$B130,vlookup(EDATE($D130,AP$6),'Курсы'!$H$2:$L$1980,if($G130="USD",2,if($G130="EUR",3,if($G130="YEN",4,5))))*$H130*$C130,0)</f>
        <v>0</v>
      </c>
      <c r="AQ130" s="7">
        <f>if(AQ$6&lt;=$B130,vlookup(EDATE($D130,AQ$6),'Курсы'!$H$2:$L$1980,if($G130="USD",2,if($G130="EUR",3,if($G130="YEN",4,5))))*$H130*$C130,0)</f>
        <v>0</v>
      </c>
      <c r="AR130" s="19">
        <f>if(AR$6&lt;=$B130,vlookup(EDATE($D130,AR$6),'Курсы'!$H$2:$L$1980,if($G130="USD",2,if($G130="EUR",3,if($G130="YEN",4,5))))*$H130*$C130,0)</f>
        <v>0</v>
      </c>
      <c r="AS130" s="7">
        <f t="shared" si="2"/>
        <v>305449.0303</v>
      </c>
    </row>
    <row r="131" ht="15.75" customHeight="1">
      <c r="A131" s="15">
        <v>75.0</v>
      </c>
      <c r="B131" s="16">
        <v>3.0</v>
      </c>
      <c r="C131" s="16">
        <v>0.0595014587864236</v>
      </c>
      <c r="D131" s="17">
        <v>43802.0</v>
      </c>
      <c r="E131" s="17">
        <f t="shared" si="1"/>
        <v>43893</v>
      </c>
      <c r="F131" s="16" t="s">
        <v>20</v>
      </c>
      <c r="G131" s="16" t="s">
        <v>4</v>
      </c>
      <c r="H131" s="18">
        <v>100000.0</v>
      </c>
      <c r="I131" s="7">
        <f>if(I$6&lt;=$B131,vlookup(EDATE($D131,I$6),'Курсы'!$H$2:$L$1980,if($G131="USD",2,if($G131="EUR",3,if($G131="YEN",4,5))))*$H131*$C131,0)</f>
        <v>368347.9457</v>
      </c>
      <c r="J131" s="7">
        <f>if(J$6&lt;=$B131,vlookup(EDATE($D131,J$6),'Курсы'!$H$2:$L$1980,if($G131="USD",2,if($G131="EUR",3,if($G131="YEN",4,5))))*$H131*$C131,0)</f>
        <v>375683.2856</v>
      </c>
      <c r="K131" s="7">
        <f>if(K$6&lt;=$B131,vlookup(EDATE($D131,K$6),'Курсы'!$H$2:$L$1980,if($G131="USD",2,if($G131="EUR",3,if($G131="YEN",4,5))))*$H131*$C131,0)</f>
        <v>394657.7058</v>
      </c>
      <c r="L131" s="7">
        <f>if(L$6&lt;=$B131,vlookup(EDATE($D131,L$6),'Курсы'!$H$2:$L$1980,if($G131="USD",2,if($G131="EUR",3,if($G131="YEN",4,5))))*$H131*$C131,0)</f>
        <v>0</v>
      </c>
      <c r="M131" s="7">
        <f>if(M$6&lt;=$B131,vlookup(EDATE($D131,M$6),'Курсы'!$H$2:$L$1980,if($G131="USD",2,if($G131="EUR",3,if($G131="YEN",4,5))))*$H131*$C131,0)</f>
        <v>0</v>
      </c>
      <c r="N131" s="7">
        <f>if(N$6&lt;=$B131,vlookup(EDATE($D131,N$6),'Курсы'!$H$2:$L$1980,if($G131="USD",2,if($G131="EUR",3,if($G131="YEN",4,5))))*$H131*$C131,0)</f>
        <v>0</v>
      </c>
      <c r="O131" s="7">
        <f>if(O$6&lt;=$B131,vlookup(EDATE($D131,O$6),'Курсы'!$H$2:$L$1980,if($G131="USD",2,if($G131="EUR",3,if($G131="YEN",4,5))))*$H131*$C131,0)</f>
        <v>0</v>
      </c>
      <c r="P131" s="7">
        <f>if(P$6&lt;=$B131,vlookup(EDATE($D131,P$6),'Курсы'!$H$2:$L$1980,if($G131="USD",2,if($G131="EUR",3,if($G131="YEN",4,5))))*$H131*$C131,0)</f>
        <v>0</v>
      </c>
      <c r="Q131" s="7">
        <f>if(Q$6&lt;=$B131,vlookup(EDATE($D131,Q$6),'Курсы'!$H$2:$L$1980,if($G131="USD",2,if($G131="EUR",3,if($G131="YEN",4,5))))*$H131*$C131,0)</f>
        <v>0</v>
      </c>
      <c r="R131" s="7">
        <f>if(R$6&lt;=$B131,vlookup(EDATE($D131,R$6),'Курсы'!$H$2:$L$1980,if($G131="USD",2,if($G131="EUR",3,if($G131="YEN",4,5))))*$H131*$C131,0)</f>
        <v>0</v>
      </c>
      <c r="S131" s="7">
        <f>if(S$6&lt;=$B131,vlookup(EDATE($D131,S$6),'Курсы'!$H$2:$L$1980,if($G131="USD",2,if($G131="EUR",3,if($G131="YEN",4,5))))*$H131*$C131,0)</f>
        <v>0</v>
      </c>
      <c r="T131" s="7">
        <f>if(T$6&lt;=$B131,vlookup(EDATE($D131,T$6),'Курсы'!$H$2:$L$1980,if($G131="USD",2,if($G131="EUR",3,if($G131="YEN",4,5))))*$H131*$C131,0)</f>
        <v>0</v>
      </c>
      <c r="U131" s="7">
        <f>if(U$6&lt;=$B131,vlookup(EDATE($D131,U$6),'Курсы'!$H$2:$L$1980,if($G131="USD",2,if($G131="EUR",3,if($G131="YEN",4,5))))*$H131*$C131,0)</f>
        <v>0</v>
      </c>
      <c r="V131" s="7">
        <f>if(V$6&lt;=$B131,vlookup(EDATE($D131,V$6),'Курсы'!$H$2:$L$1980,if($G131="USD",2,if($G131="EUR",3,if($G131="YEN",4,5))))*$H131*$C131,0)</f>
        <v>0</v>
      </c>
      <c r="W131" s="7">
        <f>if(W$6&lt;=$B131,vlookup(EDATE($D131,W$6),'Курсы'!$H$2:$L$1980,if($G131="USD",2,if($G131="EUR",3,if($G131="YEN",4,5))))*$H131*$C131,0)</f>
        <v>0</v>
      </c>
      <c r="X131" s="7">
        <f>if(X$6&lt;=$B131,vlookup(EDATE($D131,X$6),'Курсы'!$H$2:$L$1980,if($G131="USD",2,if($G131="EUR",3,if($G131="YEN",4,5))))*$H131*$C131,0)</f>
        <v>0</v>
      </c>
      <c r="Y131" s="7">
        <f>if(Y$6&lt;=$B131,vlookup(EDATE($D131,Y$6),'Курсы'!$H$2:$L$1980,if($G131="USD",2,if($G131="EUR",3,if($G131="YEN",4,5))))*$H131*$C131,0)</f>
        <v>0</v>
      </c>
      <c r="Z131" s="7">
        <f>if(Z$6&lt;=$B131,vlookup(EDATE($D131,Z$6),'Курсы'!$H$2:$L$1980,if($G131="USD",2,if($G131="EUR",3,if($G131="YEN",4,5))))*$H131*$C131,0)</f>
        <v>0</v>
      </c>
      <c r="AA131" s="7">
        <f>if(AA$6&lt;=$B131,vlookup(EDATE($D131,AA$6),'Курсы'!$H$2:$L$1980,if($G131="USD",2,if($G131="EUR",3,if($G131="YEN",4,5))))*$H131*$C131,0)</f>
        <v>0</v>
      </c>
      <c r="AB131" s="7">
        <f>if(AB$6&lt;=$B131,vlookup(EDATE($D131,AB$6),'Курсы'!$H$2:$L$1980,if($G131="USD",2,if($G131="EUR",3,if($G131="YEN",4,5))))*$H131*$C131,0)</f>
        <v>0</v>
      </c>
      <c r="AC131" s="7">
        <f>if(AC$6&lt;=$B131,vlookup(EDATE($D131,AC$6),'Курсы'!$H$2:$L$1980,if($G131="USD",2,if($G131="EUR",3,if($G131="YEN",4,5))))*$H131*$C131,0)</f>
        <v>0</v>
      </c>
      <c r="AD131" s="7">
        <f>if(AD$6&lt;=$B131,vlookup(EDATE($D131,AD$6),'Курсы'!$H$2:$L$1980,if($G131="USD",2,if($G131="EUR",3,if($G131="YEN",4,5))))*$H131*$C131,0)</f>
        <v>0</v>
      </c>
      <c r="AE131" s="7">
        <f>if(AE$6&lt;=$B131,vlookup(EDATE($D131,AE$6),'Курсы'!$H$2:$L$1980,if($G131="USD",2,if($G131="EUR",3,if($G131="YEN",4,5))))*$H131*$C131,0)</f>
        <v>0</v>
      </c>
      <c r="AF131" s="7">
        <f>if(AF$6&lt;=$B131,vlookup(EDATE($D131,AF$6),'Курсы'!$H$2:$L$1980,if($G131="USD",2,if($G131="EUR",3,if($G131="YEN",4,5))))*$H131*$C131,0)</f>
        <v>0</v>
      </c>
      <c r="AG131" s="7">
        <f>if(AG$6&lt;=$B131,vlookup(EDATE($D131,AG$6),'Курсы'!$H$2:$L$1980,if($G131="USD",2,if($G131="EUR",3,if($G131="YEN",4,5))))*$H131*$C131,0)</f>
        <v>0</v>
      </c>
      <c r="AH131" s="7">
        <f>if(AH$6&lt;=$B131,vlookup(EDATE($D131,AH$6),'Курсы'!$H$2:$L$1980,if($G131="USD",2,if($G131="EUR",3,if($G131="YEN",4,5))))*$H131*$C131,0)</f>
        <v>0</v>
      </c>
      <c r="AI131" s="7">
        <f>if(AI$6&lt;=$B131,vlookup(EDATE($D131,AI$6),'Курсы'!$H$2:$L$1980,if($G131="USD",2,if($G131="EUR",3,if($G131="YEN",4,5))))*$H131*$C131,0)</f>
        <v>0</v>
      </c>
      <c r="AJ131" s="7">
        <f>if(AJ$6&lt;=$B131,vlookup(EDATE($D131,AJ$6),'Курсы'!$H$2:$L$1980,if($G131="USD",2,if($G131="EUR",3,if($G131="YEN",4,5))))*$H131*$C131,0)</f>
        <v>0</v>
      </c>
      <c r="AK131" s="7">
        <f>if(AK$6&lt;=$B131,vlookup(EDATE($D131,AK$6),'Курсы'!$H$2:$L$1980,if($G131="USD",2,if($G131="EUR",3,if($G131="YEN",4,5))))*$H131*$C131,0)</f>
        <v>0</v>
      </c>
      <c r="AL131" s="7">
        <f>if(AL$6&lt;=$B131,vlookup(EDATE($D131,AL$6),'Курсы'!$H$2:$L$1980,if($G131="USD",2,if($G131="EUR",3,if($G131="YEN",4,5))))*$H131*$C131,0)</f>
        <v>0</v>
      </c>
      <c r="AM131" s="7">
        <f>if(AM$6&lt;=$B131,vlookup(EDATE($D131,AM$6),'Курсы'!$H$2:$L$1980,if($G131="USD",2,if($G131="EUR",3,if($G131="YEN",4,5))))*$H131*$C131,0)</f>
        <v>0</v>
      </c>
      <c r="AN131" s="7">
        <f>if(AN$6&lt;=$B131,vlookup(EDATE($D131,AN$6),'Курсы'!$H$2:$L$1980,if($G131="USD",2,if($G131="EUR",3,if($G131="YEN",4,5))))*$H131*$C131,0)</f>
        <v>0</v>
      </c>
      <c r="AO131" s="7">
        <f>if(AO$6&lt;=$B131,vlookup(EDATE($D131,AO$6),'Курсы'!$H$2:$L$1980,if($G131="USD",2,if($G131="EUR",3,if($G131="YEN",4,5))))*$H131*$C131,0)</f>
        <v>0</v>
      </c>
      <c r="AP131" s="7">
        <f>if(AP$6&lt;=$B131,vlookup(EDATE($D131,AP$6),'Курсы'!$H$2:$L$1980,if($G131="USD",2,if($G131="EUR",3,if($G131="YEN",4,5))))*$H131*$C131,0)</f>
        <v>0</v>
      </c>
      <c r="AQ131" s="7">
        <f>if(AQ$6&lt;=$B131,vlookup(EDATE($D131,AQ$6),'Курсы'!$H$2:$L$1980,if($G131="USD",2,if($G131="EUR",3,if($G131="YEN",4,5))))*$H131*$C131,0)</f>
        <v>0</v>
      </c>
      <c r="AR131" s="19">
        <f>if(AR$6&lt;=$B131,vlookup(EDATE($D131,AR$6),'Курсы'!$H$2:$L$1980,if($G131="USD",2,if($G131="EUR",3,if($G131="YEN",4,5))))*$H131*$C131,0)</f>
        <v>0</v>
      </c>
      <c r="AS131" s="7">
        <f t="shared" si="2"/>
        <v>1138688.937</v>
      </c>
    </row>
    <row r="132" ht="15.75" customHeight="1">
      <c r="A132" s="15">
        <v>107.0</v>
      </c>
      <c r="B132" s="16">
        <v>11.0</v>
      </c>
      <c r="C132" s="16">
        <v>0.0470285912594784</v>
      </c>
      <c r="D132" s="17">
        <v>43803.0</v>
      </c>
      <c r="E132" s="17">
        <f t="shared" si="1"/>
        <v>44139</v>
      </c>
      <c r="F132" s="16" t="s">
        <v>21</v>
      </c>
      <c r="G132" s="16" t="s">
        <v>7</v>
      </c>
      <c r="H132" s="18">
        <v>2500000.0</v>
      </c>
      <c r="I132" s="7">
        <f>if(I$6&lt;=$B132,vlookup(EDATE($D132,I$6),'Курсы'!$H$2:$L$1980,if($G132="USD",2,if($G132="EUR",3,if($G132="YEN",4,5))))*$H132*$C132,0)</f>
        <v>117571.4781</v>
      </c>
      <c r="J132" s="7">
        <f>if(J$6&lt;=$B132,vlookup(EDATE($D132,J$6),'Курсы'!$H$2:$L$1980,if($G132="USD",2,if($G132="EUR",3,if($G132="YEN",4,5))))*$H132*$C132,0)</f>
        <v>117571.4781</v>
      </c>
      <c r="K132" s="7">
        <f>if(K$6&lt;=$B132,vlookup(EDATE($D132,K$6),'Курсы'!$H$2:$L$1980,if($G132="USD",2,if($G132="EUR",3,if($G132="YEN",4,5))))*$H132*$C132,0)</f>
        <v>117571.4781</v>
      </c>
      <c r="L132" s="7">
        <f>if(L$6&lt;=$B132,vlookup(EDATE($D132,L$6),'Курсы'!$H$2:$L$1980,if($G132="USD",2,if($G132="EUR",3,if($G132="YEN",4,5))))*$H132*$C132,0)</f>
        <v>117571.4781</v>
      </c>
      <c r="M132" s="7">
        <f>if(M$6&lt;=$B132,vlookup(EDATE($D132,M$6),'Курсы'!$H$2:$L$1980,if($G132="USD",2,if($G132="EUR",3,if($G132="YEN",4,5))))*$H132*$C132,0)</f>
        <v>117571.4781</v>
      </c>
      <c r="N132" s="7">
        <f>if(N$6&lt;=$B132,vlookup(EDATE($D132,N$6),'Курсы'!$H$2:$L$1980,if($G132="USD",2,if($G132="EUR",3,if($G132="YEN",4,5))))*$H132*$C132,0)</f>
        <v>117571.4781</v>
      </c>
      <c r="O132" s="7">
        <f>if(O$6&lt;=$B132,vlookup(EDATE($D132,O$6),'Курсы'!$H$2:$L$1980,if($G132="USD",2,if($G132="EUR",3,if($G132="YEN",4,5))))*$H132*$C132,0)</f>
        <v>117571.4781</v>
      </c>
      <c r="P132" s="7">
        <f>if(P$6&lt;=$B132,vlookup(EDATE($D132,P$6),'Курсы'!$H$2:$L$1980,if($G132="USD",2,if($G132="EUR",3,if($G132="YEN",4,5))))*$H132*$C132,0)</f>
        <v>117571.4781</v>
      </c>
      <c r="Q132" s="7">
        <f>if(Q$6&lt;=$B132,vlookup(EDATE($D132,Q$6),'Курсы'!$H$2:$L$1980,if($G132="USD",2,if($G132="EUR",3,if($G132="YEN",4,5))))*$H132*$C132,0)</f>
        <v>117571.4781</v>
      </c>
      <c r="R132" s="7">
        <f>if(R$6&lt;=$B132,vlookup(EDATE($D132,R$6),'Курсы'!$H$2:$L$1980,if($G132="USD",2,if($G132="EUR",3,if($G132="YEN",4,5))))*$H132*$C132,0)</f>
        <v>117571.4781</v>
      </c>
      <c r="S132" s="7">
        <f>if(S$6&lt;=$B132,vlookup(EDATE($D132,S$6),'Курсы'!$H$2:$L$1980,if($G132="USD",2,if($G132="EUR",3,if($G132="YEN",4,5))))*$H132*$C132,0)</f>
        <v>117571.4781</v>
      </c>
      <c r="T132" s="7">
        <f>if(T$6&lt;=$B132,vlookup(EDATE($D132,T$6),'Курсы'!$H$2:$L$1980,if($G132="USD",2,if($G132="EUR",3,if($G132="YEN",4,5))))*$H132*$C132,0)</f>
        <v>0</v>
      </c>
      <c r="U132" s="7">
        <f>if(U$6&lt;=$B132,vlookup(EDATE($D132,U$6),'Курсы'!$H$2:$L$1980,if($G132="USD",2,if($G132="EUR",3,if($G132="YEN",4,5))))*$H132*$C132,0)</f>
        <v>0</v>
      </c>
      <c r="V132" s="7">
        <f>if(V$6&lt;=$B132,vlookup(EDATE($D132,V$6),'Курсы'!$H$2:$L$1980,if($G132="USD",2,if($G132="EUR",3,if($G132="YEN",4,5))))*$H132*$C132,0)</f>
        <v>0</v>
      </c>
      <c r="W132" s="7">
        <f>if(W$6&lt;=$B132,vlookup(EDATE($D132,W$6),'Курсы'!$H$2:$L$1980,if($G132="USD",2,if($G132="EUR",3,if($G132="YEN",4,5))))*$H132*$C132,0)</f>
        <v>0</v>
      </c>
      <c r="X132" s="7">
        <f>if(X$6&lt;=$B132,vlookup(EDATE($D132,X$6),'Курсы'!$H$2:$L$1980,if($G132="USD",2,if($G132="EUR",3,if($G132="YEN",4,5))))*$H132*$C132,0)</f>
        <v>0</v>
      </c>
      <c r="Y132" s="7">
        <f>if(Y$6&lt;=$B132,vlookup(EDATE($D132,Y$6),'Курсы'!$H$2:$L$1980,if($G132="USD",2,if($G132="EUR",3,if($G132="YEN",4,5))))*$H132*$C132,0)</f>
        <v>0</v>
      </c>
      <c r="Z132" s="7">
        <f>if(Z$6&lt;=$B132,vlookup(EDATE($D132,Z$6),'Курсы'!$H$2:$L$1980,if($G132="USD",2,if($G132="EUR",3,if($G132="YEN",4,5))))*$H132*$C132,0)</f>
        <v>0</v>
      </c>
      <c r="AA132" s="7">
        <f>if(AA$6&lt;=$B132,vlookup(EDATE($D132,AA$6),'Курсы'!$H$2:$L$1980,if($G132="USD",2,if($G132="EUR",3,if($G132="YEN",4,5))))*$H132*$C132,0)</f>
        <v>0</v>
      </c>
      <c r="AB132" s="7">
        <f>if(AB$6&lt;=$B132,vlookup(EDATE($D132,AB$6),'Курсы'!$H$2:$L$1980,if($G132="USD",2,if($G132="EUR",3,if($G132="YEN",4,5))))*$H132*$C132,0)</f>
        <v>0</v>
      </c>
      <c r="AC132" s="7">
        <f>if(AC$6&lt;=$B132,vlookup(EDATE($D132,AC$6),'Курсы'!$H$2:$L$1980,if($G132="USD",2,if($G132="EUR",3,if($G132="YEN",4,5))))*$H132*$C132,0)</f>
        <v>0</v>
      </c>
      <c r="AD132" s="7">
        <f>if(AD$6&lt;=$B132,vlookup(EDATE($D132,AD$6),'Курсы'!$H$2:$L$1980,if($G132="USD",2,if($G132="EUR",3,if($G132="YEN",4,5))))*$H132*$C132,0)</f>
        <v>0</v>
      </c>
      <c r="AE132" s="7">
        <f>if(AE$6&lt;=$B132,vlookup(EDATE($D132,AE$6),'Курсы'!$H$2:$L$1980,if($G132="USD",2,if($G132="EUR",3,if($G132="YEN",4,5))))*$H132*$C132,0)</f>
        <v>0</v>
      </c>
      <c r="AF132" s="7">
        <f>if(AF$6&lt;=$B132,vlookup(EDATE($D132,AF$6),'Курсы'!$H$2:$L$1980,if($G132="USD",2,if($G132="EUR",3,if($G132="YEN",4,5))))*$H132*$C132,0)</f>
        <v>0</v>
      </c>
      <c r="AG132" s="7">
        <f>if(AG$6&lt;=$B132,vlookup(EDATE($D132,AG$6),'Курсы'!$H$2:$L$1980,if($G132="USD",2,if($G132="EUR",3,if($G132="YEN",4,5))))*$H132*$C132,0)</f>
        <v>0</v>
      </c>
      <c r="AH132" s="7">
        <f>if(AH$6&lt;=$B132,vlookup(EDATE($D132,AH$6),'Курсы'!$H$2:$L$1980,if($G132="USD",2,if($G132="EUR",3,if($G132="YEN",4,5))))*$H132*$C132,0)</f>
        <v>0</v>
      </c>
      <c r="AI132" s="7">
        <f>if(AI$6&lt;=$B132,vlookup(EDATE($D132,AI$6),'Курсы'!$H$2:$L$1980,if($G132="USD",2,if($G132="EUR",3,if($G132="YEN",4,5))))*$H132*$C132,0)</f>
        <v>0</v>
      </c>
      <c r="AJ132" s="7">
        <f>if(AJ$6&lt;=$B132,vlookup(EDATE($D132,AJ$6),'Курсы'!$H$2:$L$1980,if($G132="USD",2,if($G132="EUR",3,if($G132="YEN",4,5))))*$H132*$C132,0)</f>
        <v>0</v>
      </c>
      <c r="AK132" s="7">
        <f>if(AK$6&lt;=$B132,vlookup(EDATE($D132,AK$6),'Курсы'!$H$2:$L$1980,if($G132="USD",2,if($G132="EUR",3,if($G132="YEN",4,5))))*$H132*$C132,0)</f>
        <v>0</v>
      </c>
      <c r="AL132" s="7">
        <f>if(AL$6&lt;=$B132,vlookup(EDATE($D132,AL$6),'Курсы'!$H$2:$L$1980,if($G132="USD",2,if($G132="EUR",3,if($G132="YEN",4,5))))*$H132*$C132,0)</f>
        <v>0</v>
      </c>
      <c r="AM132" s="7">
        <f>if(AM$6&lt;=$B132,vlookup(EDATE($D132,AM$6),'Курсы'!$H$2:$L$1980,if($G132="USD",2,if($G132="EUR",3,if($G132="YEN",4,5))))*$H132*$C132,0)</f>
        <v>0</v>
      </c>
      <c r="AN132" s="7">
        <f>if(AN$6&lt;=$B132,vlookup(EDATE($D132,AN$6),'Курсы'!$H$2:$L$1980,if($G132="USD",2,if($G132="EUR",3,if($G132="YEN",4,5))))*$H132*$C132,0)</f>
        <v>0</v>
      </c>
      <c r="AO132" s="7">
        <f>if(AO$6&lt;=$B132,vlookup(EDATE($D132,AO$6),'Курсы'!$H$2:$L$1980,if($G132="USD",2,if($G132="EUR",3,if($G132="YEN",4,5))))*$H132*$C132,0)</f>
        <v>0</v>
      </c>
      <c r="AP132" s="7">
        <f>if(AP$6&lt;=$B132,vlookup(EDATE($D132,AP$6),'Курсы'!$H$2:$L$1980,if($G132="USD",2,if($G132="EUR",3,if($G132="YEN",4,5))))*$H132*$C132,0)</f>
        <v>0</v>
      </c>
      <c r="AQ132" s="7">
        <f>if(AQ$6&lt;=$B132,vlookup(EDATE($D132,AQ$6),'Курсы'!$H$2:$L$1980,if($G132="USD",2,if($G132="EUR",3,if($G132="YEN",4,5))))*$H132*$C132,0)</f>
        <v>0</v>
      </c>
      <c r="AR132" s="19">
        <f>if(AR$6&lt;=$B132,vlookup(EDATE($D132,AR$6),'Курсы'!$H$2:$L$1980,if($G132="USD",2,if($G132="EUR",3,if($G132="YEN",4,5))))*$H132*$C132,0)</f>
        <v>0</v>
      </c>
      <c r="AS132" s="7">
        <f t="shared" si="2"/>
        <v>1293286.26</v>
      </c>
    </row>
    <row r="133" ht="15.75" customHeight="1">
      <c r="A133" s="15">
        <v>171.0</v>
      </c>
      <c r="B133" s="16">
        <v>21.0</v>
      </c>
      <c r="C133" s="16">
        <v>0.0545814118809331</v>
      </c>
      <c r="D133" s="17">
        <v>43807.0</v>
      </c>
      <c r="E133" s="17">
        <f t="shared" si="1"/>
        <v>44447</v>
      </c>
      <c r="F133" s="16" t="s">
        <v>21</v>
      </c>
      <c r="G133" s="16" t="s">
        <v>4</v>
      </c>
      <c r="H133" s="18">
        <v>250000.0</v>
      </c>
      <c r="I133" s="7">
        <f>if(I$6&lt;=$B133,vlookup(EDATE($D133,I$6),'Курсы'!$H$2:$L$1980,if($G133="USD",2,if($G133="EUR",3,if($G133="YEN",4,5))))*$H133*$C133,0)</f>
        <v>844725.1274</v>
      </c>
      <c r="J133" s="7">
        <f>if(J$6&lt;=$B133,vlookup(EDATE($D133,J$6),'Курсы'!$H$2:$L$1980,if($G133="USD",2,if($G133="EUR",3,if($G133="YEN",4,5))))*$H133*$C133,0)</f>
        <v>866097.8437</v>
      </c>
      <c r="K133" s="7">
        <f>if(K$6&lt;=$B133,vlookup(EDATE($D133,K$6),'Курсы'!$H$2:$L$1980,if($G133="USD",2,if($G133="EUR",3,if($G133="YEN",4,5))))*$H133*$C133,0)</f>
        <v>921300.1192</v>
      </c>
      <c r="L133" s="7">
        <f>if(L$6&lt;=$B133,vlookup(EDATE($D133,L$6),'Курсы'!$H$2:$L$1980,if($G133="USD",2,if($G133="EUR",3,if($G133="YEN",4,5))))*$H133*$C133,0)</f>
        <v>1029610.108</v>
      </c>
      <c r="M133" s="7">
        <f>if(M$6&lt;=$B133,vlookup(EDATE($D133,M$6),'Курсы'!$H$2:$L$1980,if($G133="USD",2,if($G133="EUR",3,if($G133="YEN",4,5))))*$H133*$C133,0)</f>
        <v>1011351.262</v>
      </c>
      <c r="N133" s="7">
        <f>if(N$6&lt;=$B133,vlookup(EDATE($D133,N$6),'Курсы'!$H$2:$L$1980,if($G133="USD",2,if($G133="EUR",3,if($G133="YEN",4,5))))*$H133*$C133,0)</f>
        <v>936506.5005</v>
      </c>
      <c r="O133" s="7">
        <f>if(O$6&lt;=$B133,vlookup(EDATE($D133,O$6),'Курсы'!$H$2:$L$1980,if($G133="USD",2,if($G133="EUR",3,if($G133="YEN",4,5))))*$H133*$C133,0)</f>
        <v>984811.05</v>
      </c>
      <c r="P133" s="7">
        <f>if(P$6&lt;=$B133,vlookup(EDATE($D133,P$6),'Курсы'!$H$2:$L$1980,if($G133="USD",2,if($G133="EUR",3,if($G133="YEN",4,5))))*$H133*$C133,0)</f>
        <v>1004811.044</v>
      </c>
      <c r="Q133" s="7">
        <f>if(Q$6&lt;=$B133,vlookup(EDATE($D133,Q$6),'Курсы'!$H$2:$L$1980,if($G133="USD",2,if($G133="EUR",3,if($G133="YEN",4,5))))*$H133*$C133,0)</f>
        <v>1031465.876</v>
      </c>
      <c r="R133" s="7">
        <f>if(R$6&lt;=$B133,vlookup(EDATE($D133,R$6),'Курсы'!$H$2:$L$1980,if($G133="USD",2,if($G133="EUR",3,if($G133="YEN",4,5))))*$H133*$C133,0)</f>
        <v>1065594.269</v>
      </c>
      <c r="S133" s="7">
        <f>if(S$6&lt;=$B133,vlookup(EDATE($D133,S$6),'Курсы'!$H$2:$L$1980,if($G133="USD",2,if($G133="EUR",3,if($G133="YEN",4,5))))*$H133*$C133,0)</f>
        <v>1053250.682</v>
      </c>
      <c r="T133" s="7">
        <f>if(T$6&lt;=$B133,vlookup(EDATE($D133,T$6),'Курсы'!$H$2:$L$1980,if($G133="USD",2,if($G133="EUR",3,if($G133="YEN",4,5))))*$H133*$C133,0)</f>
        <v>1013175.645</v>
      </c>
      <c r="U133" s="7">
        <f>if(U$6&lt;=$B133,vlookup(EDATE($D133,U$6),'Курсы'!$H$2:$L$1980,if($G133="USD",2,if($G133="EUR",3,if($G133="YEN",4,5))))*$H133*$C133,0)</f>
        <v>1008060.002</v>
      </c>
      <c r="V133" s="7">
        <f>if(V$6&lt;=$B133,vlookup(EDATE($D133,V$6),'Курсы'!$H$2:$L$1980,if($G133="USD",2,if($G133="EUR",3,if($G133="YEN",4,5))))*$H133*$C133,0)</f>
        <v>1024912.013</v>
      </c>
      <c r="W133" s="7">
        <f>if(W$6&lt;=$B133,vlookup(EDATE($D133,W$6),'Курсы'!$H$2:$L$1980,if($G133="USD",2,if($G133="EUR",3,if($G133="YEN",4,5))))*$H133*$C133,0)</f>
        <v>1015589.508</v>
      </c>
      <c r="X133" s="7">
        <f>if(X$6&lt;=$B133,vlookup(EDATE($D133,X$6),'Курсы'!$H$2:$L$1980,if($G133="USD",2,if($G133="EUR",3,if($G133="YEN",4,5))))*$H133*$C133,0)</f>
        <v>1061240.037</v>
      </c>
      <c r="Y133" s="7">
        <f>if(Y$6&lt;=$B133,vlookup(EDATE($D133,Y$6),'Курсы'!$H$2:$L$1980,if($G133="USD",2,if($G133="EUR",3,if($G133="YEN",4,5))))*$H133*$C133,0)</f>
        <v>1011629.627</v>
      </c>
      <c r="Z133" s="7">
        <f>if(Z$6&lt;=$B133,vlookup(EDATE($D133,Z$6),'Курсы'!$H$2:$L$1980,if($G133="USD",2,if($G133="EUR",3,if($G133="YEN",4,5))))*$H133*$C133,0)</f>
        <v>995147.4049</v>
      </c>
      <c r="AA133" s="7">
        <f>if(AA$6&lt;=$B133,vlookup(EDATE($D133,AA$6),'Курсы'!$H$2:$L$1980,if($G133="USD",2,if($G133="EUR",3,if($G133="YEN",4,5))))*$H133*$C133,0)</f>
        <v>1010547.55</v>
      </c>
      <c r="AB133" s="7">
        <f>if(AB$6&lt;=$B133,vlookup(EDATE($D133,AB$6),'Курсы'!$H$2:$L$1980,if($G133="USD",2,if($G133="EUR",3,if($G133="YEN",4,5))))*$H133*$C133,0)</f>
        <v>997890.1209</v>
      </c>
      <c r="AC133" s="7">
        <f>if(AC$6&lt;=$B133,vlookup(EDATE($D133,AC$6),'Курсы'!$H$2:$L$1980,if($G133="USD",2,if($G133="EUR",3,if($G133="YEN",4,5))))*$H133*$C133,0)</f>
        <v>997972.8612</v>
      </c>
      <c r="AD133" s="7">
        <f>if(AD$6&lt;=$B133,vlookup(EDATE($D133,AD$6),'Курсы'!$H$2:$L$1980,if($G133="USD",2,if($G133="EUR",3,if($G133="YEN",4,5))))*$H133*$C133,0)</f>
        <v>0</v>
      </c>
      <c r="AE133" s="7">
        <f>if(AE$6&lt;=$B133,vlookup(EDATE($D133,AE$6),'Курсы'!$H$2:$L$1980,if($G133="USD",2,if($G133="EUR",3,if($G133="YEN",4,5))))*$H133*$C133,0)</f>
        <v>0</v>
      </c>
      <c r="AF133" s="7">
        <f>if(AF$6&lt;=$B133,vlookup(EDATE($D133,AF$6),'Курсы'!$H$2:$L$1980,if($G133="USD",2,if($G133="EUR",3,if($G133="YEN",4,5))))*$H133*$C133,0)</f>
        <v>0</v>
      </c>
      <c r="AG133" s="7">
        <f>if(AG$6&lt;=$B133,vlookup(EDATE($D133,AG$6),'Курсы'!$H$2:$L$1980,if($G133="USD",2,if($G133="EUR",3,if($G133="YEN",4,5))))*$H133*$C133,0)</f>
        <v>0</v>
      </c>
      <c r="AH133" s="7">
        <f>if(AH$6&lt;=$B133,vlookup(EDATE($D133,AH$6),'Курсы'!$H$2:$L$1980,if($G133="USD",2,if($G133="EUR",3,if($G133="YEN",4,5))))*$H133*$C133,0)</f>
        <v>0</v>
      </c>
      <c r="AI133" s="7">
        <f>if(AI$6&lt;=$B133,vlookup(EDATE($D133,AI$6),'Курсы'!$H$2:$L$1980,if($G133="USD",2,if($G133="EUR",3,if($G133="YEN",4,5))))*$H133*$C133,0)</f>
        <v>0</v>
      </c>
      <c r="AJ133" s="7">
        <f>if(AJ$6&lt;=$B133,vlookup(EDATE($D133,AJ$6),'Курсы'!$H$2:$L$1980,if($G133="USD",2,if($G133="EUR",3,if($G133="YEN",4,5))))*$H133*$C133,0)</f>
        <v>0</v>
      </c>
      <c r="AK133" s="7">
        <f>if(AK$6&lt;=$B133,vlookup(EDATE($D133,AK$6),'Курсы'!$H$2:$L$1980,if($G133="USD",2,if($G133="EUR",3,if($G133="YEN",4,5))))*$H133*$C133,0)</f>
        <v>0</v>
      </c>
      <c r="AL133" s="7">
        <f>if(AL$6&lt;=$B133,vlookup(EDATE($D133,AL$6),'Курсы'!$H$2:$L$1980,if($G133="USD",2,if($G133="EUR",3,if($G133="YEN",4,5))))*$H133*$C133,0)</f>
        <v>0</v>
      </c>
      <c r="AM133" s="7">
        <f>if(AM$6&lt;=$B133,vlookup(EDATE($D133,AM$6),'Курсы'!$H$2:$L$1980,if($G133="USD",2,if($G133="EUR",3,if($G133="YEN",4,5))))*$H133*$C133,0)</f>
        <v>0</v>
      </c>
      <c r="AN133" s="7">
        <f>if(AN$6&lt;=$B133,vlookup(EDATE($D133,AN$6),'Курсы'!$H$2:$L$1980,if($G133="USD",2,if($G133="EUR",3,if($G133="YEN",4,5))))*$H133*$C133,0)</f>
        <v>0</v>
      </c>
      <c r="AO133" s="7">
        <f>if(AO$6&lt;=$B133,vlookup(EDATE($D133,AO$6),'Курсы'!$H$2:$L$1980,if($G133="USD",2,if($G133="EUR",3,if($G133="YEN",4,5))))*$H133*$C133,0)</f>
        <v>0</v>
      </c>
      <c r="AP133" s="7">
        <f>if(AP$6&lt;=$B133,vlookup(EDATE($D133,AP$6),'Курсы'!$H$2:$L$1980,if($G133="USD",2,if($G133="EUR",3,if($G133="YEN",4,5))))*$H133*$C133,0)</f>
        <v>0</v>
      </c>
      <c r="AQ133" s="7">
        <f>if(AQ$6&lt;=$B133,vlookup(EDATE($D133,AQ$6),'Курсы'!$H$2:$L$1980,if($G133="USD",2,if($G133="EUR",3,if($G133="YEN",4,5))))*$H133*$C133,0)</f>
        <v>0</v>
      </c>
      <c r="AR133" s="19">
        <f>if(AR$6&lt;=$B133,vlookup(EDATE($D133,AR$6),'Курсы'!$H$2:$L$1980,if($G133="USD",2,if($G133="EUR",3,if($G133="YEN",4,5))))*$H133*$C133,0)</f>
        <v>0</v>
      </c>
      <c r="AS133" s="7">
        <f t="shared" si="2"/>
        <v>20885688.65</v>
      </c>
    </row>
    <row r="134" ht="15.75" customHeight="1">
      <c r="A134" s="15">
        <v>270.0</v>
      </c>
      <c r="B134" s="16">
        <v>6.0</v>
      </c>
      <c r="C134" s="16">
        <v>0.0377410778650815</v>
      </c>
      <c r="D134" s="17">
        <v>43808.0</v>
      </c>
      <c r="E134" s="17">
        <f t="shared" si="1"/>
        <v>43991</v>
      </c>
      <c r="F134" s="16" t="s">
        <v>21</v>
      </c>
      <c r="G134" s="16" t="s">
        <v>5</v>
      </c>
      <c r="H134" s="18">
        <v>500000.0</v>
      </c>
      <c r="I134" s="7">
        <f>if(I$6&lt;=$B134,vlookup(EDATE($D134,I$6),'Курсы'!$H$2:$L$1980,if($G134="USD",2,if($G134="EUR",3,if($G134="YEN",4,5))))*$H134*$C134,0)</f>
        <v>1309194.589</v>
      </c>
      <c r="J134" s="7">
        <f>if(J$6&lt;=$B134,vlookup(EDATE($D134,J$6),'Курсы'!$H$2:$L$1980,if($G134="USD",2,if($G134="EUR",3,if($G134="YEN",4,5))))*$H134*$C134,0)</f>
        <v>1313932.981</v>
      </c>
      <c r="K134" s="7">
        <f>if(K$6&lt;=$B134,vlookup(EDATE($D134,K$6),'Курсы'!$H$2:$L$1980,if($G134="USD",2,if($G134="EUR",3,if($G134="YEN",4,5))))*$H134*$C134,0)</f>
        <v>1431186.962</v>
      </c>
      <c r="L134" s="7">
        <f>if(L$6&lt;=$B134,vlookup(EDATE($D134,L$6),'Курсы'!$H$2:$L$1980,if($G134="USD",2,if($G134="EUR",3,if($G134="YEN",4,5))))*$H134*$C134,0)</f>
        <v>1551801.786</v>
      </c>
      <c r="M134" s="7">
        <f>if(M$6&lt;=$B134,vlookup(EDATE($D134,M$6),'Курсы'!$H$2:$L$1980,if($G134="USD",2,if($G134="EUR",3,if($G134="YEN",4,5))))*$H134*$C134,0)</f>
        <v>1509716.71</v>
      </c>
      <c r="N134" s="7">
        <f>if(N$6&lt;=$B134,vlookup(EDATE($D134,N$6),'Курсы'!$H$2:$L$1980,if($G134="USD",2,if($G134="EUR",3,if($G134="YEN",4,5))))*$H134*$C134,0)</f>
        <v>1456543.305</v>
      </c>
      <c r="O134" s="7">
        <f>if(O$6&lt;=$B134,vlookup(EDATE($D134,O$6),'Курсы'!$H$2:$L$1980,if($G134="USD",2,if($G134="EUR",3,if($G134="YEN",4,5))))*$H134*$C134,0)</f>
        <v>0</v>
      </c>
      <c r="P134" s="7">
        <f>if(P$6&lt;=$B134,vlookup(EDATE($D134,P$6),'Курсы'!$H$2:$L$1980,if($G134="USD",2,if($G134="EUR",3,if($G134="YEN",4,5))))*$H134*$C134,0)</f>
        <v>0</v>
      </c>
      <c r="Q134" s="7">
        <f>if(Q$6&lt;=$B134,vlookup(EDATE($D134,Q$6),'Курсы'!$H$2:$L$1980,if($G134="USD",2,if($G134="EUR",3,if($G134="YEN",4,5))))*$H134*$C134,0)</f>
        <v>0</v>
      </c>
      <c r="R134" s="7">
        <f>if(R$6&lt;=$B134,vlookup(EDATE($D134,R$6),'Курсы'!$H$2:$L$1980,if($G134="USD",2,if($G134="EUR",3,if($G134="YEN",4,5))))*$H134*$C134,0)</f>
        <v>0</v>
      </c>
      <c r="S134" s="7">
        <f>if(S$6&lt;=$B134,vlookup(EDATE($D134,S$6),'Курсы'!$H$2:$L$1980,if($G134="USD",2,if($G134="EUR",3,if($G134="YEN",4,5))))*$H134*$C134,0)</f>
        <v>0</v>
      </c>
      <c r="T134" s="7">
        <f>if(T$6&lt;=$B134,vlookup(EDATE($D134,T$6),'Курсы'!$H$2:$L$1980,if($G134="USD",2,if($G134="EUR",3,if($G134="YEN",4,5))))*$H134*$C134,0)</f>
        <v>0</v>
      </c>
      <c r="U134" s="7">
        <f>if(U$6&lt;=$B134,vlookup(EDATE($D134,U$6),'Курсы'!$H$2:$L$1980,if($G134="USD",2,if($G134="EUR",3,if($G134="YEN",4,5))))*$H134*$C134,0)</f>
        <v>0</v>
      </c>
      <c r="V134" s="7">
        <f>if(V$6&lt;=$B134,vlookup(EDATE($D134,V$6),'Курсы'!$H$2:$L$1980,if($G134="USD",2,if($G134="EUR",3,if($G134="YEN",4,5))))*$H134*$C134,0)</f>
        <v>0</v>
      </c>
      <c r="W134" s="7">
        <f>if(W$6&lt;=$B134,vlookup(EDATE($D134,W$6),'Курсы'!$H$2:$L$1980,if($G134="USD",2,if($G134="EUR",3,if($G134="YEN",4,5))))*$H134*$C134,0)</f>
        <v>0</v>
      </c>
      <c r="X134" s="7">
        <f>if(X$6&lt;=$B134,vlookup(EDATE($D134,X$6),'Курсы'!$H$2:$L$1980,if($G134="USD",2,if($G134="EUR",3,if($G134="YEN",4,5))))*$H134*$C134,0)</f>
        <v>0</v>
      </c>
      <c r="Y134" s="7">
        <f>if(Y$6&lt;=$B134,vlookup(EDATE($D134,Y$6),'Курсы'!$H$2:$L$1980,if($G134="USD",2,if($G134="EUR",3,if($G134="YEN",4,5))))*$H134*$C134,0)</f>
        <v>0</v>
      </c>
      <c r="Z134" s="7">
        <f>if(Z$6&lt;=$B134,vlookup(EDATE($D134,Z$6),'Курсы'!$H$2:$L$1980,if($G134="USD",2,if($G134="EUR",3,if($G134="YEN",4,5))))*$H134*$C134,0)</f>
        <v>0</v>
      </c>
      <c r="AA134" s="7">
        <f>if(AA$6&lt;=$B134,vlookup(EDATE($D134,AA$6),'Курсы'!$H$2:$L$1980,if($G134="USD",2,if($G134="EUR",3,if($G134="YEN",4,5))))*$H134*$C134,0)</f>
        <v>0</v>
      </c>
      <c r="AB134" s="7">
        <f>if(AB$6&lt;=$B134,vlookup(EDATE($D134,AB$6),'Курсы'!$H$2:$L$1980,if($G134="USD",2,if($G134="EUR",3,if($G134="YEN",4,5))))*$H134*$C134,0)</f>
        <v>0</v>
      </c>
      <c r="AC134" s="7">
        <f>if(AC$6&lt;=$B134,vlookup(EDATE($D134,AC$6),'Курсы'!$H$2:$L$1980,if($G134="USD",2,if($G134="EUR",3,if($G134="YEN",4,5))))*$H134*$C134,0)</f>
        <v>0</v>
      </c>
      <c r="AD134" s="7">
        <f>if(AD$6&lt;=$B134,vlookup(EDATE($D134,AD$6),'Курсы'!$H$2:$L$1980,if($G134="USD",2,if($G134="EUR",3,if($G134="YEN",4,5))))*$H134*$C134,0)</f>
        <v>0</v>
      </c>
      <c r="AE134" s="7">
        <f>if(AE$6&lt;=$B134,vlookup(EDATE($D134,AE$6),'Курсы'!$H$2:$L$1980,if($G134="USD",2,if($G134="EUR",3,if($G134="YEN",4,5))))*$H134*$C134,0)</f>
        <v>0</v>
      </c>
      <c r="AF134" s="7">
        <f>if(AF$6&lt;=$B134,vlookup(EDATE($D134,AF$6),'Курсы'!$H$2:$L$1980,if($G134="USD",2,if($G134="EUR",3,if($G134="YEN",4,5))))*$H134*$C134,0)</f>
        <v>0</v>
      </c>
      <c r="AG134" s="7">
        <f>if(AG$6&lt;=$B134,vlookup(EDATE($D134,AG$6),'Курсы'!$H$2:$L$1980,if($G134="USD",2,if($G134="EUR",3,if($G134="YEN",4,5))))*$H134*$C134,0)</f>
        <v>0</v>
      </c>
      <c r="AH134" s="7">
        <f>if(AH$6&lt;=$B134,vlookup(EDATE($D134,AH$6),'Курсы'!$H$2:$L$1980,if($G134="USD",2,if($G134="EUR",3,if($G134="YEN",4,5))))*$H134*$C134,0)</f>
        <v>0</v>
      </c>
      <c r="AI134" s="7">
        <f>if(AI$6&lt;=$B134,vlookup(EDATE($D134,AI$6),'Курсы'!$H$2:$L$1980,if($G134="USD",2,if($G134="EUR",3,if($G134="YEN",4,5))))*$H134*$C134,0)</f>
        <v>0</v>
      </c>
      <c r="AJ134" s="7">
        <f>if(AJ$6&lt;=$B134,vlookup(EDATE($D134,AJ$6),'Курсы'!$H$2:$L$1980,if($G134="USD",2,if($G134="EUR",3,if($G134="YEN",4,5))))*$H134*$C134,0)</f>
        <v>0</v>
      </c>
      <c r="AK134" s="7">
        <f>if(AK$6&lt;=$B134,vlookup(EDATE($D134,AK$6),'Курсы'!$H$2:$L$1980,if($G134="USD",2,if($G134="EUR",3,if($G134="YEN",4,5))))*$H134*$C134,0)</f>
        <v>0</v>
      </c>
      <c r="AL134" s="7">
        <f>if(AL$6&lt;=$B134,vlookup(EDATE($D134,AL$6),'Курсы'!$H$2:$L$1980,if($G134="USD",2,if($G134="EUR",3,if($G134="YEN",4,5))))*$H134*$C134,0)</f>
        <v>0</v>
      </c>
      <c r="AM134" s="7">
        <f>if(AM$6&lt;=$B134,vlookup(EDATE($D134,AM$6),'Курсы'!$H$2:$L$1980,if($G134="USD",2,if($G134="EUR",3,if($G134="YEN",4,5))))*$H134*$C134,0)</f>
        <v>0</v>
      </c>
      <c r="AN134" s="7">
        <f>if(AN$6&lt;=$B134,vlookup(EDATE($D134,AN$6),'Курсы'!$H$2:$L$1980,if($G134="USD",2,if($G134="EUR",3,if($G134="YEN",4,5))))*$H134*$C134,0)</f>
        <v>0</v>
      </c>
      <c r="AO134" s="7">
        <f>if(AO$6&lt;=$B134,vlookup(EDATE($D134,AO$6),'Курсы'!$H$2:$L$1980,if($G134="USD",2,if($G134="EUR",3,if($G134="YEN",4,5))))*$H134*$C134,0)</f>
        <v>0</v>
      </c>
      <c r="AP134" s="7">
        <f>if(AP$6&lt;=$B134,vlookup(EDATE($D134,AP$6),'Курсы'!$H$2:$L$1980,if($G134="USD",2,if($G134="EUR",3,if($G134="YEN",4,5))))*$H134*$C134,0)</f>
        <v>0</v>
      </c>
      <c r="AQ134" s="7">
        <f>if(AQ$6&lt;=$B134,vlookup(EDATE($D134,AQ$6),'Курсы'!$H$2:$L$1980,if($G134="USD",2,if($G134="EUR",3,if($G134="YEN",4,5))))*$H134*$C134,0)</f>
        <v>0</v>
      </c>
      <c r="AR134" s="19">
        <f>if(AR$6&lt;=$B134,vlookup(EDATE($D134,AR$6),'Курсы'!$H$2:$L$1980,if($G134="USD",2,if($G134="EUR",3,if($G134="YEN",4,5))))*$H134*$C134,0)</f>
        <v>0</v>
      </c>
      <c r="AS134" s="7">
        <f t="shared" si="2"/>
        <v>8572376.333</v>
      </c>
    </row>
    <row r="135" ht="15.75" customHeight="1">
      <c r="A135" s="15">
        <v>275.0</v>
      </c>
      <c r="B135" s="16">
        <v>27.0</v>
      </c>
      <c r="C135" s="16">
        <v>0.00527738723793634</v>
      </c>
      <c r="D135" s="17">
        <v>43811.0</v>
      </c>
      <c r="E135" s="17">
        <f t="shared" si="1"/>
        <v>44632</v>
      </c>
      <c r="F135" s="16" t="s">
        <v>19</v>
      </c>
      <c r="G135" s="16" t="s">
        <v>4</v>
      </c>
      <c r="H135" s="18">
        <v>250000.0</v>
      </c>
      <c r="I135" s="7">
        <f>if(I$6&lt;=$B135,vlookup(EDATE($D135,I$6),'Курсы'!$H$2:$L$1980,if($G135="USD",2,if($G135="EUR",3,if($G135="YEN",4,5))))*$H135*$C135,0)</f>
        <v>80827.40746</v>
      </c>
      <c r="J135" s="7">
        <f>if(J$6&lt;=$B135,vlookup(EDATE($D135,J$6),'Курсы'!$H$2:$L$1980,if($G135="USD",2,if($G135="EUR",3,if($G135="YEN",4,5))))*$H135*$C135,0)</f>
        <v>84370.90912</v>
      </c>
      <c r="K135" s="7">
        <f>if(K$6&lt;=$B135,vlookup(EDATE($D135,K$6),'Курсы'!$H$2:$L$1980,if($G135="USD",2,if($G135="EUR",3,if($G135="YEN",4,5))))*$H135*$C135,0)</f>
        <v>94296.35517</v>
      </c>
      <c r="L135" s="7">
        <f>if(L$6&lt;=$B135,vlookup(EDATE($D135,L$6),'Курсы'!$H$2:$L$1980,if($G135="USD",2,if($G135="EUR",3,if($G135="YEN",4,5))))*$H135*$C135,0)</f>
        <v>97303.80622</v>
      </c>
      <c r="M135" s="7">
        <f>if(M$6&lt;=$B135,vlookup(EDATE($D135,M$6),'Курсы'!$H$2:$L$1980,if($G135="USD",2,if($G135="EUR",3,if($G135="YEN",4,5))))*$H135*$C135,0)</f>
        <v>97463.44718</v>
      </c>
      <c r="N135" s="7">
        <f>if(N$6&lt;=$B135,vlookup(EDATE($D135,N$6),'Курсы'!$H$2:$L$1980,if($G135="USD",2,if($G135="EUR",3,if($G135="YEN",4,5))))*$H135*$C135,0)</f>
        <v>91195.75823</v>
      </c>
      <c r="O135" s="7">
        <f>if(O$6&lt;=$B135,vlookup(EDATE($D135,O$6),'Курсы'!$H$2:$L$1980,if($G135="USD",2,if($G135="EUR",3,if($G135="YEN",4,5))))*$H135*$C135,0)</f>
        <v>93976.80937</v>
      </c>
      <c r="P135" s="7">
        <f>if(P$6&lt;=$B135,vlookup(EDATE($D135,P$6),'Курсы'!$H$2:$L$1980,if($G135="USD",2,if($G135="EUR",3,if($G135="YEN",4,5))))*$H135*$C135,0)</f>
        <v>96513.12168</v>
      </c>
      <c r="Q135" s="7">
        <f>if(Q$6&lt;=$B135,vlookup(EDATE($D135,Q$6),'Курсы'!$H$2:$L$1980,if($G135="USD",2,if($G135="EUR",3,if($G135="YEN",4,5))))*$H135*$C135,0)</f>
        <v>98805.35482</v>
      </c>
      <c r="R135" s="7">
        <f>if(R$6&lt;=$B135,vlookup(EDATE($D135,R$6),'Курсы'!$H$2:$L$1980,if($G135="USD",2,if($G135="EUR",3,if($G135="YEN",4,5))))*$H135*$C135,0)</f>
        <v>101627.1738</v>
      </c>
      <c r="S135" s="7">
        <f>if(S$6&lt;=$B135,vlookup(EDATE($D135,S$6),'Курсы'!$H$2:$L$1980,if($G135="USD",2,if($G135="EUR",3,if($G135="YEN",4,5))))*$H135*$C135,0)</f>
        <v>100544.122</v>
      </c>
      <c r="T135" s="7">
        <f>if(T$6&lt;=$B135,vlookup(EDATE($D135,T$6),'Курсы'!$H$2:$L$1980,if($G135="USD",2,if($G135="EUR",3,if($G135="YEN",4,5))))*$H135*$C135,0)</f>
        <v>96469.97904</v>
      </c>
      <c r="U135" s="7">
        <f>if(U$6&lt;=$B135,vlookup(EDATE($D135,U$6),'Курсы'!$H$2:$L$1980,if($G135="USD",2,if($G135="EUR",3,if($G135="YEN",4,5))))*$H135*$C135,0)</f>
        <v>98312.05105</v>
      </c>
      <c r="V135" s="7">
        <f>if(V$6&lt;=$B135,vlookup(EDATE($D135,V$6),'Курсы'!$H$2:$L$1980,if($G135="USD",2,if($G135="EUR",3,if($G135="YEN",4,5))))*$H135*$C135,0)</f>
        <v>97312.25004</v>
      </c>
      <c r="W135" s="7">
        <f>if(W$6&lt;=$B135,vlookup(EDATE($D135,W$6),'Курсы'!$H$2:$L$1980,if($G135="USD",2,if($G135="EUR",3,if($G135="YEN",4,5))))*$H135*$C135,0)</f>
        <v>96971.46276</v>
      </c>
      <c r="X135" s="7">
        <f>if(X$6&lt;=$B135,vlookup(EDATE($D135,X$6),'Курсы'!$H$2:$L$1980,if($G135="USD",2,if($G135="EUR",3,if($G135="YEN",4,5))))*$H135*$C135,0)</f>
        <v>101808.3201</v>
      </c>
      <c r="Y135" s="7">
        <f>if(Y$6&lt;=$B135,vlookup(EDATE($D135,Y$6),'Курсы'!$H$2:$L$1980,if($G135="USD",2,if($G135="EUR",3,if($G135="YEN",4,5))))*$H135*$C135,0)</f>
        <v>97838.40555</v>
      </c>
      <c r="Z135" s="7">
        <f>if(Z$6&lt;=$B135,vlookup(EDATE($D135,Z$6),'Курсы'!$H$2:$L$1980,if($G135="USD",2,if($G135="EUR",3,if($G135="YEN",4,5))))*$H135*$C135,0)</f>
        <v>94570.3835</v>
      </c>
      <c r="AA135" s="7">
        <f>if(AA$6&lt;=$B135,vlookup(EDATE($D135,AA$6),'Курсы'!$H$2:$L$1980,if($G135="USD",2,if($G135="EUR",3,if($G135="YEN",4,5))))*$H135*$C135,0)</f>
        <v>98248.45854</v>
      </c>
      <c r="AB135" s="7">
        <f>if(AB$6&lt;=$B135,vlookup(EDATE($D135,AB$6),'Курсы'!$H$2:$L$1980,if($G135="USD",2,if($G135="EUR",3,if($G135="YEN",4,5))))*$H135*$C135,0)</f>
        <v>97591.42382</v>
      </c>
      <c r="AC135" s="7">
        <f>if(AC$6&lt;=$B135,vlookup(EDATE($D135,AC$6),'Курсы'!$H$2:$L$1980,if($G135="USD",2,if($G135="EUR",3,if($G135="YEN",4,5))))*$H135*$C135,0)</f>
        <v>96510.16777</v>
      </c>
      <c r="AD135" s="7">
        <f>if(AD$6&lt;=$B135,vlookup(EDATE($D135,AD$6),'Курсы'!$H$2:$L$1980,if($G135="USD",2,if($G135="EUR",3,if($G135="YEN",4,5))))*$H135*$C135,0)</f>
        <v>96641.44747</v>
      </c>
      <c r="AE135" s="7">
        <f>if(AE$6&lt;=$B135,vlookup(EDATE($D135,AE$6),'Курсы'!$H$2:$L$1980,if($G135="USD",2,if($G135="EUR",3,if($G135="YEN",4,5))))*$H135*$C135,0)</f>
        <v>96773.05675</v>
      </c>
      <c r="AF135" s="7">
        <f>if(AF$6&lt;=$B135,vlookup(EDATE($D135,AF$6),'Курсы'!$H$2:$L$1980,if($G135="USD",2,if($G135="EUR",3,if($G135="YEN",4,5))))*$H135*$C135,0)</f>
        <v>96896.73038</v>
      </c>
      <c r="AG135" s="7">
        <f>if(AG$6&lt;=$B135,vlookup(EDATE($D135,AG$6),'Курсы'!$H$2:$L$1980,if($G135="USD",2,if($G135="EUR",3,if($G135="YEN",4,5))))*$H135*$C135,0)</f>
        <v>97020.92915</v>
      </c>
      <c r="AH135" s="7">
        <f>if(AH$6&lt;=$B135,vlookup(EDATE($D135,AH$6),'Курсы'!$H$2:$L$1980,if($G135="USD",2,if($G135="EUR",3,if($G135="YEN",4,5))))*$H135*$C135,0)</f>
        <v>97141.67285</v>
      </c>
      <c r="AI135" s="7">
        <f>if(AI$6&lt;=$B135,vlookup(EDATE($D135,AI$6),'Курсы'!$H$2:$L$1980,if($G135="USD",2,if($G135="EUR",3,if($G135="YEN",4,5))))*$H135*$C135,0)</f>
        <v>97247.91786</v>
      </c>
      <c r="AJ135" s="7">
        <f>if(AJ$6&lt;=$B135,vlookup(EDATE($D135,AJ$6),'Курсы'!$H$2:$L$1980,if($G135="USD",2,if($G135="EUR",3,if($G135="YEN",4,5))))*$H135*$C135,0)</f>
        <v>0</v>
      </c>
      <c r="AK135" s="7">
        <f>if(AK$6&lt;=$B135,vlookup(EDATE($D135,AK$6),'Курсы'!$H$2:$L$1980,if($G135="USD",2,if($G135="EUR",3,if($G135="YEN",4,5))))*$H135*$C135,0)</f>
        <v>0</v>
      </c>
      <c r="AL135" s="7">
        <f>if(AL$6&lt;=$B135,vlookup(EDATE($D135,AL$6),'Курсы'!$H$2:$L$1980,if($G135="USD",2,if($G135="EUR",3,if($G135="YEN",4,5))))*$H135*$C135,0)</f>
        <v>0</v>
      </c>
      <c r="AM135" s="7">
        <f>if(AM$6&lt;=$B135,vlookup(EDATE($D135,AM$6),'Курсы'!$H$2:$L$1980,if($G135="USD",2,if($G135="EUR",3,if($G135="YEN",4,5))))*$H135*$C135,0)</f>
        <v>0</v>
      </c>
      <c r="AN135" s="7">
        <f>if(AN$6&lt;=$B135,vlookup(EDATE($D135,AN$6),'Курсы'!$H$2:$L$1980,if($G135="USD",2,if($G135="EUR",3,if($G135="YEN",4,5))))*$H135*$C135,0)</f>
        <v>0</v>
      </c>
      <c r="AO135" s="7">
        <f>if(AO$6&lt;=$B135,vlookup(EDATE($D135,AO$6),'Курсы'!$H$2:$L$1980,if($G135="USD",2,if($G135="EUR",3,if($G135="YEN",4,5))))*$H135*$C135,0)</f>
        <v>0</v>
      </c>
      <c r="AP135" s="7">
        <f>if(AP$6&lt;=$B135,vlookup(EDATE($D135,AP$6),'Курсы'!$H$2:$L$1980,if($G135="USD",2,if($G135="EUR",3,if($G135="YEN",4,5))))*$H135*$C135,0)</f>
        <v>0</v>
      </c>
      <c r="AQ135" s="7">
        <f>if(AQ$6&lt;=$B135,vlookup(EDATE($D135,AQ$6),'Курсы'!$H$2:$L$1980,if($G135="USD",2,if($G135="EUR",3,if($G135="YEN",4,5))))*$H135*$C135,0)</f>
        <v>0</v>
      </c>
      <c r="AR135" s="19">
        <f>if(AR$6&lt;=$B135,vlookup(EDATE($D135,AR$6),'Курсы'!$H$2:$L$1980,if($G135="USD",2,if($G135="EUR",3,if($G135="YEN",4,5))))*$H135*$C135,0)</f>
        <v>0</v>
      </c>
      <c r="AS135" s="7">
        <f t="shared" si="2"/>
        <v>2594278.922</v>
      </c>
    </row>
    <row r="136" ht="15.75" customHeight="1">
      <c r="A136" s="15">
        <v>144.0</v>
      </c>
      <c r="B136" s="16">
        <v>26.0</v>
      </c>
      <c r="C136" s="16">
        <v>0.010604609572876</v>
      </c>
      <c r="D136" s="17">
        <v>43824.0</v>
      </c>
      <c r="E136" s="17">
        <f t="shared" si="1"/>
        <v>44617</v>
      </c>
      <c r="F136" s="16" t="s">
        <v>18</v>
      </c>
      <c r="G136" s="16" t="s">
        <v>6</v>
      </c>
      <c r="H136" s="18">
        <v>1400000.0</v>
      </c>
      <c r="I136" s="7">
        <f>if(I$6&lt;=$B136,vlookup(EDATE($D136,I$6),'Курсы'!$H$2:$L$1980,if($G136="USD",2,if($G136="EUR",3,if($G136="YEN",4,5))))*$H136*$C136,0)</f>
        <v>8371.484526</v>
      </c>
      <c r="J136" s="7">
        <f>if(J$6&lt;=$B136,vlookup(EDATE($D136,J$6),'Курсы'!$H$2:$L$1980,if($G136="USD",2,if($G136="EUR",3,if($G136="YEN",4,5))))*$H136*$C136,0)</f>
        <v>8551.423541</v>
      </c>
      <c r="K136" s="7">
        <f>if(K$6&lt;=$B136,vlookup(EDATE($D136,K$6),'Курсы'!$H$2:$L$1980,if($G136="USD",2,if($G136="EUR",3,if($G136="YEN",4,5))))*$H136*$C136,0)</f>
        <v>10571.47653</v>
      </c>
      <c r="L136" s="7">
        <f>if(L$6&lt;=$B136,vlookup(EDATE($D136,L$6),'Курсы'!$H$2:$L$1980,if($G136="USD",2,if($G136="EUR",3,if($G136="YEN",4,5))))*$H136*$C136,0)</f>
        <v>10303.95829</v>
      </c>
      <c r="M136" s="7">
        <f>if(M$6&lt;=$B136,vlookup(EDATE($D136,M$6),'Курсы'!$H$2:$L$1980,if($G136="USD",2,if($G136="EUR",3,if($G136="YEN",4,5))))*$H136*$C136,0)</f>
        <v>9928.53602</v>
      </c>
      <c r="N136" s="7">
        <f>if(N$6&lt;=$B136,vlookup(EDATE($D136,N$6),'Курсы'!$H$2:$L$1980,if($G136="USD",2,if($G136="EUR",3,if($G136="YEN",4,5))))*$H136*$C136,0)</f>
        <v>9593.035866</v>
      </c>
      <c r="O136" s="7">
        <f>if(O$6&lt;=$B136,vlookup(EDATE($D136,O$6),'Курсы'!$H$2:$L$1980,if($G136="USD",2,if($G136="EUR",3,if($G136="YEN",4,5))))*$H136*$C136,0)</f>
        <v>9998.284658</v>
      </c>
      <c r="P136" s="7">
        <f>if(P$6&lt;=$B136,vlookup(EDATE($D136,P$6),'Курсы'!$H$2:$L$1980,if($G136="USD",2,if($G136="EUR",3,if($G136="YEN",4,5))))*$H136*$C136,0)</f>
        <v>10441.33252</v>
      </c>
      <c r="Q136" s="7">
        <f>if(Q$6&lt;=$B136,vlookup(EDATE($D136,Q$6),'Курсы'!$H$2:$L$1980,if($G136="USD",2,if($G136="EUR",3,if($G136="YEN",4,5))))*$H136*$C136,0)</f>
        <v>10877.86279</v>
      </c>
      <c r="R136" s="7">
        <f>if(R$6&lt;=$B136,vlookup(EDATE($D136,R$6),'Курсы'!$H$2:$L$1980,if($G136="USD",2,if($G136="EUR",3,if($G136="YEN",4,5))))*$H136*$C136,0)</f>
        <v>10852.81682</v>
      </c>
      <c r="S136" s="7">
        <f>if(S$6&lt;=$B136,vlookup(EDATE($D136,S$6),'Курсы'!$H$2:$L$1980,if($G136="USD",2,if($G136="EUR",3,if($G136="YEN",4,5))))*$H136*$C136,0)</f>
        <v>10791.21889</v>
      </c>
      <c r="T136" s="7">
        <f>if(T$6&lt;=$B136,vlookup(EDATE($D136,T$6),'Курсы'!$H$2:$L$1980,if($G136="USD",2,if($G136="EUR",3,if($G136="YEN",4,5))))*$H136*$C136,0)</f>
        <v>10723.32606</v>
      </c>
      <c r="U136" s="7">
        <f>if(U$6&lt;=$B136,vlookup(EDATE($D136,U$6),'Курсы'!$H$2:$L$1980,if($G136="USD",2,if($G136="EUR",3,if($G136="YEN",4,5))))*$H136*$C136,0)</f>
        <v>10653.84465</v>
      </c>
      <c r="V136" s="7">
        <f>if(V$6&lt;=$B136,vlookup(EDATE($D136,V$6),'Курсы'!$H$2:$L$1980,if($G136="USD",2,if($G136="EUR",3,if($G136="YEN",4,5))))*$H136*$C136,0)</f>
        <v>10370.54463</v>
      </c>
      <c r="W136" s="7">
        <f>if(W$6&lt;=$B136,vlookup(EDATE($D136,W$6),'Курсы'!$H$2:$L$1980,if($G136="USD",2,if($G136="EUR",3,if($G136="YEN",4,5))))*$H136*$C136,0)</f>
        <v>10405.49318</v>
      </c>
      <c r="X136" s="7">
        <f>if(X$6&lt;=$B136,vlookup(EDATE($D136,X$6),'Курсы'!$H$2:$L$1980,if($G136="USD",2,if($G136="EUR",3,if($G136="YEN",4,5))))*$H136*$C136,0)</f>
        <v>10331.39453</v>
      </c>
      <c r="Y136" s="7">
        <f>if(Y$6&lt;=$B136,vlookup(EDATE($D136,Y$6),'Курсы'!$H$2:$L$1980,if($G136="USD",2,if($G136="EUR",3,if($G136="YEN",4,5))))*$H136*$C136,0)</f>
        <v>10035.01478</v>
      </c>
      <c r="Z136" s="7">
        <f>if(Z$6&lt;=$B136,vlookup(EDATE($D136,Z$6),'Курсы'!$H$2:$L$1980,if($G136="USD",2,if($G136="EUR",3,if($G136="YEN",4,5))))*$H136*$C136,0)</f>
        <v>9686.390365</v>
      </c>
      <c r="AA136" s="7">
        <f>if(AA$6&lt;=$B136,vlookup(EDATE($D136,AA$6),'Курсы'!$H$2:$L$1980,if($G136="USD",2,if($G136="EUR",3,if($G136="YEN",4,5))))*$H136*$C136,0)</f>
        <v>9915.961074</v>
      </c>
      <c r="AB136" s="7">
        <f>if(AB$6&lt;=$B136,vlookup(EDATE($D136,AB$6),'Курсы'!$H$2:$L$1980,if($G136="USD",2,if($G136="EUR",3,if($G136="YEN",4,5))))*$H136*$C136,0)</f>
        <v>10141.7951</v>
      </c>
      <c r="AC136" s="7">
        <f>if(AC$6&lt;=$B136,vlookup(EDATE($D136,AC$6),'Курсы'!$H$2:$L$1980,if($G136="USD",2,if($G136="EUR",3,if($G136="YEN",4,5))))*$H136*$C136,0)</f>
        <v>10158.65703</v>
      </c>
      <c r="AD136" s="7">
        <f>if(AD$6&lt;=$B136,vlookup(EDATE($D136,AD$6),'Курсы'!$H$2:$L$1980,if($G136="USD",2,if($G136="EUR",3,if($G136="YEN",4,5))))*$H136*$C136,0)</f>
        <v>10174.47965</v>
      </c>
      <c r="AE136" s="7">
        <f>if(AE$6&lt;=$B136,vlookup(EDATE($D136,AE$6),'Курсы'!$H$2:$L$1980,if($G136="USD",2,if($G136="EUR",3,if($G136="YEN",4,5))))*$H136*$C136,0)</f>
        <v>10190.34812</v>
      </c>
      <c r="AF136" s="7">
        <f>if(AF$6&lt;=$B136,vlookup(EDATE($D136,AF$6),'Курсы'!$H$2:$L$1980,if($G136="USD",2,if($G136="EUR",3,if($G136="YEN",4,5))))*$H136*$C136,0)</f>
        <v>10205.26519</v>
      </c>
      <c r="AG136" s="7">
        <f>if(AG$6&lt;=$B136,vlookup(EDATE($D136,AG$6),'Курсы'!$H$2:$L$1980,if($G136="USD",2,if($G136="EUR",3,if($G136="YEN",4,5))))*$H136*$C136,0)</f>
        <v>10220.25075</v>
      </c>
      <c r="AH136" s="7">
        <f>if(AH$6&lt;=$B136,vlookup(EDATE($D136,AH$6),'Курсы'!$H$2:$L$1980,if($G136="USD",2,if($G136="EUR",3,if($G136="YEN",4,5))))*$H136*$C136,0)</f>
        <v>10234.82424</v>
      </c>
      <c r="AI136" s="7">
        <f>if(AI$6&lt;=$B136,vlookup(EDATE($D136,AI$6),'Курсы'!$H$2:$L$1980,if($G136="USD",2,if($G136="EUR",3,if($G136="YEN",4,5))))*$H136*$C136,0)</f>
        <v>0</v>
      </c>
      <c r="AJ136" s="7">
        <f>if(AJ$6&lt;=$B136,vlookup(EDATE($D136,AJ$6),'Курсы'!$H$2:$L$1980,if($G136="USD",2,if($G136="EUR",3,if($G136="YEN",4,5))))*$H136*$C136,0)</f>
        <v>0</v>
      </c>
      <c r="AK136" s="7">
        <f>if(AK$6&lt;=$B136,vlookup(EDATE($D136,AK$6),'Курсы'!$H$2:$L$1980,if($G136="USD",2,if($G136="EUR",3,if($G136="YEN",4,5))))*$H136*$C136,0)</f>
        <v>0</v>
      </c>
      <c r="AL136" s="7">
        <f>if(AL$6&lt;=$B136,vlookup(EDATE($D136,AL$6),'Курсы'!$H$2:$L$1980,if($G136="USD",2,if($G136="EUR",3,if($G136="YEN",4,5))))*$H136*$C136,0)</f>
        <v>0</v>
      </c>
      <c r="AM136" s="7">
        <f>if(AM$6&lt;=$B136,vlookup(EDATE($D136,AM$6),'Курсы'!$H$2:$L$1980,if($G136="USD",2,if($G136="EUR",3,if($G136="YEN",4,5))))*$H136*$C136,0)</f>
        <v>0</v>
      </c>
      <c r="AN136" s="7">
        <f>if(AN$6&lt;=$B136,vlookup(EDATE($D136,AN$6),'Курсы'!$H$2:$L$1980,if($G136="USD",2,if($G136="EUR",3,if($G136="YEN",4,5))))*$H136*$C136,0)</f>
        <v>0</v>
      </c>
      <c r="AO136" s="7">
        <f>if(AO$6&lt;=$B136,vlookup(EDATE($D136,AO$6),'Курсы'!$H$2:$L$1980,if($G136="USD",2,if($G136="EUR",3,if($G136="YEN",4,5))))*$H136*$C136,0)</f>
        <v>0</v>
      </c>
      <c r="AP136" s="7">
        <f>if(AP$6&lt;=$B136,vlookup(EDATE($D136,AP$6),'Курсы'!$H$2:$L$1980,if($G136="USD",2,if($G136="EUR",3,if($G136="YEN",4,5))))*$H136*$C136,0)</f>
        <v>0</v>
      </c>
      <c r="AQ136" s="7">
        <f>if(AQ$6&lt;=$B136,vlookup(EDATE($D136,AQ$6),'Курсы'!$H$2:$L$1980,if($G136="USD",2,if($G136="EUR",3,if($G136="YEN",4,5))))*$H136*$C136,0)</f>
        <v>0</v>
      </c>
      <c r="AR136" s="19">
        <f>if(AR$6&lt;=$B136,vlookup(EDATE($D136,AR$6),'Курсы'!$H$2:$L$1980,if($G136="USD",2,if($G136="EUR",3,if($G136="YEN",4,5))))*$H136*$C136,0)</f>
        <v>0</v>
      </c>
      <c r="AS136" s="7">
        <f t="shared" si="2"/>
        <v>263729.0198</v>
      </c>
    </row>
    <row r="137" ht="15.75" customHeight="1">
      <c r="A137" s="15">
        <v>260.0</v>
      </c>
      <c r="B137" s="16">
        <v>29.0</v>
      </c>
      <c r="C137" s="16">
        <v>0.0381773035231614</v>
      </c>
      <c r="D137" s="17">
        <v>43824.0</v>
      </c>
      <c r="E137" s="17">
        <f t="shared" si="1"/>
        <v>44706</v>
      </c>
      <c r="F137" s="16" t="s">
        <v>21</v>
      </c>
      <c r="G137" s="16" t="s">
        <v>5</v>
      </c>
      <c r="H137" s="18">
        <v>100000.0</v>
      </c>
      <c r="I137" s="7">
        <f>if(I$6&lt;=$B137,vlookup(EDATE($D137,I$6),'Курсы'!$H$2:$L$1980,if($G137="USD",2,if($G137="EUR",3,if($G137="YEN",4,5))))*$H137*$C137,0)</f>
        <v>260721.9683</v>
      </c>
      <c r="J137" s="7">
        <f>if(J$6&lt;=$B137,vlookup(EDATE($D137,J$6),'Курсы'!$H$2:$L$1980,if($G137="USD",2,if($G137="EUR",3,if($G137="YEN",4,5))))*$H137*$C137,0)</f>
        <v>265023.4051</v>
      </c>
      <c r="K137" s="7">
        <f>if(K$6&lt;=$B137,vlookup(EDATE($D137,K$6),'Курсы'!$H$2:$L$1980,if($G137="USD",2,if($G137="EUR",3,if($G137="YEN",4,5))))*$H137*$C137,0)</f>
        <v>326130.7607</v>
      </c>
      <c r="L137" s="7">
        <f>if(L$6&lt;=$B137,vlookup(EDATE($D137,L$6),'Курсы'!$H$2:$L$1980,if($G137="USD",2,if($G137="EUR",3,if($G137="YEN",4,5))))*$H137*$C137,0)</f>
        <v>306383.5504</v>
      </c>
      <c r="M137" s="7">
        <f>if(M$6&lt;=$B137,vlookup(EDATE($D137,M$6),'Курсы'!$H$2:$L$1980,if($G137="USD",2,if($G137="EUR",3,if($G137="YEN",4,5))))*$H137*$C137,0)</f>
        <v>299474.6038</v>
      </c>
      <c r="N137" s="7">
        <f>if(N$6&lt;=$B137,vlookup(EDATE($D137,N$6),'Курсы'!$H$2:$L$1980,if($G137="USD",2,if($G137="EUR",3,if($G137="YEN",4,5))))*$H137*$C137,0)</f>
        <v>296862.8945</v>
      </c>
      <c r="O137" s="7">
        <f>if(O$6&lt;=$B137,vlookup(EDATE($D137,O$6),'Курсы'!$H$2:$L$1980,if($G137="USD",2,if($G137="EUR",3,if($G137="YEN",4,5))))*$H137*$C137,0)</f>
        <v>317265.2272</v>
      </c>
      <c r="P137" s="7">
        <f>if(P$6&lt;=$B137,vlookup(EDATE($D137,P$6),'Курсы'!$H$2:$L$1980,if($G137="USD",2,if($G137="EUR",3,if($G137="YEN",4,5))))*$H137*$C137,0)</f>
        <v>335589.9512</v>
      </c>
      <c r="Q137" s="7">
        <f>if(Q$6&lt;=$B137,vlookup(EDATE($D137,Q$6),'Курсы'!$H$2:$L$1980,if($G137="USD",2,if($G137="EUR",3,if($G137="YEN",4,5))))*$H137*$C137,0)</f>
        <v>343526.249</v>
      </c>
      <c r="R137" s="7">
        <f>if(R$6&lt;=$B137,vlookup(EDATE($D137,R$6),'Курсы'!$H$2:$L$1980,if($G137="USD",2,if($G137="EUR",3,if($G137="YEN",4,5))))*$H137*$C137,0)</f>
        <v>345177.0356</v>
      </c>
      <c r="S137" s="7">
        <f>if(S$6&lt;=$B137,vlookup(EDATE($D137,S$6),'Курсы'!$H$2:$L$1980,if($G137="USD",2,if($G137="EUR",3,if($G137="YEN",4,5))))*$H137*$C137,0)</f>
        <v>343188.7617</v>
      </c>
      <c r="T137" s="7">
        <f>if(T$6&lt;=$B137,vlookup(EDATE($D137,T$6),'Курсы'!$H$2:$L$1980,if($G137="USD",2,if($G137="EUR",3,if($G137="YEN",4,5))))*$H137*$C137,0)</f>
        <v>348744.7046</v>
      </c>
      <c r="U137" s="7">
        <f>if(U$6&lt;=$B137,vlookup(EDATE($D137,U$6),'Курсы'!$H$2:$L$1980,if($G137="USD",2,if($G137="EUR",3,if($G137="YEN",4,5))))*$H137*$C137,0)</f>
        <v>345156.0381</v>
      </c>
      <c r="V137" s="7">
        <f>if(V$6&lt;=$B137,vlookup(EDATE($D137,V$6),'Курсы'!$H$2:$L$1980,if($G137="USD",2,if($G137="EUR",3,if($G137="YEN",4,5))))*$H137*$C137,0)</f>
        <v>342332.4447</v>
      </c>
      <c r="W137" s="7">
        <f>if(W$6&lt;=$B137,vlookup(EDATE($D137,W$6),'Курсы'!$H$2:$L$1980,if($G137="USD",2,if($G137="EUR",3,if($G137="YEN",4,5))))*$H137*$C137,0)</f>
        <v>343792.3448</v>
      </c>
      <c r="X137" s="7">
        <f>if(X$6&lt;=$B137,vlookup(EDATE($D137,X$6),'Курсы'!$H$2:$L$1980,if($G137="USD",2,if($G137="EUR",3,if($G137="YEN",4,5))))*$H137*$C137,0)</f>
        <v>345380.9024</v>
      </c>
      <c r="Y137" s="7">
        <f>if(Y$6&lt;=$B137,vlookup(EDATE($D137,Y$6),'Курсы'!$H$2:$L$1980,if($G137="USD",2,if($G137="EUR",3,if($G137="YEN",4,5))))*$H137*$C137,0)</f>
        <v>342403.4545</v>
      </c>
      <c r="Z137" s="7">
        <f>if(Z$6&lt;=$B137,vlookup(EDATE($D137,Z$6),'Курсы'!$H$2:$L$1980,if($G137="USD",2,if($G137="EUR",3,if($G137="YEN",4,5))))*$H137*$C137,0)</f>
        <v>329578.1712</v>
      </c>
      <c r="AA137" s="7">
        <f>if(AA$6&lt;=$B137,vlookup(EDATE($D137,AA$6),'Курсы'!$H$2:$L$1980,if($G137="USD",2,if($G137="EUR",3,if($G137="YEN",4,5))))*$H137*$C137,0)</f>
        <v>331551.1742</v>
      </c>
      <c r="AB137" s="7">
        <f>if(AB$6&lt;=$B137,vlookup(EDATE($D137,AB$6),'Курсы'!$H$2:$L$1980,if($G137="USD",2,if($G137="EUR",3,if($G137="YEN",4,5))))*$H137*$C137,0)</f>
        <v>326306.3476</v>
      </c>
      <c r="AC137" s="7">
        <f>if(AC$6&lt;=$B137,vlookup(EDATE($D137,AC$6),'Курсы'!$H$2:$L$1980,if($G137="USD",2,if($G137="EUR",3,if($G137="YEN",4,5))))*$H137*$C137,0)</f>
        <v>326939.1374</v>
      </c>
      <c r="AD137" s="7">
        <f>if(AD$6&lt;=$B137,vlookup(EDATE($D137,AD$6),'Курсы'!$H$2:$L$1980,if($G137="USD",2,if($G137="EUR",3,if($G137="YEN",4,5))))*$H137*$C137,0)</f>
        <v>327532.924</v>
      </c>
      <c r="AE137" s="7">
        <f>if(AE$6&lt;=$B137,vlookup(EDATE($D137,AE$6),'Курсы'!$H$2:$L$1980,if($G137="USD",2,if($G137="EUR",3,if($G137="YEN",4,5))))*$H137*$C137,0)</f>
        <v>328128.4312</v>
      </c>
      <c r="AF137" s="7">
        <f>if(AF$6&lt;=$B137,vlookup(EDATE($D137,AF$6),'Курсы'!$H$2:$L$1980,if($G137="USD",2,if($G137="EUR",3,if($G137="YEN",4,5))))*$H137*$C137,0)</f>
        <v>328688.2348</v>
      </c>
      <c r="AG137" s="7">
        <f>if(AG$6&lt;=$B137,vlookup(EDATE($D137,AG$6),'Курсы'!$H$2:$L$1980,if($G137="USD",2,if($G137="EUR",3,if($G137="YEN",4,5))))*$H137*$C137,0)</f>
        <v>329250.6085</v>
      </c>
      <c r="AH137" s="7">
        <f>if(AH$6&lt;=$B137,vlookup(EDATE($D137,AH$6),'Курсы'!$H$2:$L$1980,if($G137="USD",2,if($G137="EUR",3,if($G137="YEN",4,5))))*$H137*$C137,0)</f>
        <v>329797.518</v>
      </c>
      <c r="AI137" s="7">
        <f>if(AI$6&lt;=$B137,vlookup(EDATE($D137,AI$6),'Курсы'!$H$2:$L$1980,if($G137="USD",2,if($G137="EUR",3,if($G137="YEN",4,5))))*$H137*$C137,0)</f>
        <v>330278.8989</v>
      </c>
      <c r="AJ137" s="7">
        <f>if(AJ$6&lt;=$B137,vlookup(EDATE($D137,AJ$6),'Курсы'!$H$2:$L$1980,if($G137="USD",2,if($G137="EUR",3,if($G137="YEN",4,5))))*$H137*$C137,0)</f>
        <v>330798.6095</v>
      </c>
      <c r="AK137" s="7">
        <f>if(AK$6&lt;=$B137,vlookup(EDATE($D137,AK$6),'Курсы'!$H$2:$L$1980,if($G137="USD",2,if($G137="EUR",3,if($G137="YEN",4,5))))*$H137*$C137,0)</f>
        <v>331288.9476</v>
      </c>
      <c r="AL137" s="7">
        <f>if(AL$6&lt;=$B137,vlookup(EDATE($D137,AL$6),'Курсы'!$H$2:$L$1980,if($G137="USD",2,if($G137="EUR",3,if($G137="YEN",4,5))))*$H137*$C137,0)</f>
        <v>0</v>
      </c>
      <c r="AM137" s="7">
        <f>if(AM$6&lt;=$B137,vlookup(EDATE($D137,AM$6),'Курсы'!$H$2:$L$1980,if($G137="USD",2,if($G137="EUR",3,if($G137="YEN",4,5))))*$H137*$C137,0)</f>
        <v>0</v>
      </c>
      <c r="AN137" s="7">
        <f>if(AN$6&lt;=$B137,vlookup(EDATE($D137,AN$6),'Курсы'!$H$2:$L$1980,if($G137="USD",2,if($G137="EUR",3,if($G137="YEN",4,5))))*$H137*$C137,0)</f>
        <v>0</v>
      </c>
      <c r="AO137" s="7">
        <f>if(AO$6&lt;=$B137,vlookup(EDATE($D137,AO$6),'Курсы'!$H$2:$L$1980,if($G137="USD",2,if($G137="EUR",3,if($G137="YEN",4,5))))*$H137*$C137,0)</f>
        <v>0</v>
      </c>
      <c r="AP137" s="7">
        <f>if(AP$6&lt;=$B137,vlookup(EDATE($D137,AP$6),'Курсы'!$H$2:$L$1980,if($G137="USD",2,if($G137="EUR",3,if($G137="YEN",4,5))))*$H137*$C137,0)</f>
        <v>0</v>
      </c>
      <c r="AQ137" s="7">
        <f>if(AQ$6&lt;=$B137,vlookup(EDATE($D137,AQ$6),'Курсы'!$H$2:$L$1980,if($G137="USD",2,if($G137="EUR",3,if($G137="YEN",4,5))))*$H137*$C137,0)</f>
        <v>0</v>
      </c>
      <c r="AR137" s="19">
        <f>if(AR$6&lt;=$B137,vlookup(EDATE($D137,AR$6),'Курсы'!$H$2:$L$1980,if($G137="USD",2,if($G137="EUR",3,if($G137="YEN",4,5))))*$H137*$C137,0)</f>
        <v>0</v>
      </c>
      <c r="AS137" s="7">
        <f t="shared" si="2"/>
        <v>9457293.3</v>
      </c>
    </row>
    <row r="138" ht="15.75" customHeight="1">
      <c r="A138" s="15">
        <v>222.0</v>
      </c>
      <c r="B138" s="16">
        <v>4.0</v>
      </c>
      <c r="C138" s="16">
        <v>0.0387941669006128</v>
      </c>
      <c r="D138" s="17">
        <v>43827.0</v>
      </c>
      <c r="E138" s="17">
        <f t="shared" si="1"/>
        <v>43949</v>
      </c>
      <c r="F138" s="16" t="s">
        <v>21</v>
      </c>
      <c r="G138" s="16" t="s">
        <v>5</v>
      </c>
      <c r="H138" s="18">
        <v>250000.0</v>
      </c>
      <c r="I138" s="7">
        <f>if(I$6&lt;=$B138,vlookup(EDATE($D138,I$6),'Курсы'!$H$2:$L$1980,if($G138="USD",2,if($G138="EUR",3,if($G138="YEN",4,5))))*$H138*$C138,0)</f>
        <v>667041.4535</v>
      </c>
      <c r="J138" s="7">
        <f>if(J$6&lt;=$B138,vlookup(EDATE($D138,J$6),'Курсы'!$H$2:$L$1980,if($G138="USD",2,if($G138="EUR",3,if($G138="YEN",4,5))))*$H138*$C138,0)</f>
        <v>694859.7807</v>
      </c>
      <c r="K138" s="7">
        <f>if(K$6&lt;=$B138,vlookup(EDATE($D138,K$6),'Курсы'!$H$2:$L$1980,if($G138="USD",2,if($G138="EUR",3,if($G138="YEN",4,5))))*$H138*$C138,0)</f>
        <v>831542.2991</v>
      </c>
      <c r="L138" s="7">
        <f>if(L$6&lt;=$B138,vlookup(EDATE($D138,L$6),'Курсы'!$H$2:$L$1980,if($G138="USD",2,if($G138="EUR",3,if($G138="YEN",4,5))))*$H138*$C138,0)</f>
        <v>783264.8981</v>
      </c>
      <c r="M138" s="7">
        <f>if(M$6&lt;=$B138,vlookup(EDATE($D138,M$6),'Курсы'!$H$2:$L$1980,if($G138="USD",2,if($G138="EUR",3,if($G138="YEN",4,5))))*$H138*$C138,0)</f>
        <v>0</v>
      </c>
      <c r="N138" s="7">
        <f>if(N$6&lt;=$B138,vlookup(EDATE($D138,N$6),'Курсы'!$H$2:$L$1980,if($G138="USD",2,if($G138="EUR",3,if($G138="YEN",4,5))))*$H138*$C138,0)</f>
        <v>0</v>
      </c>
      <c r="O138" s="7">
        <f>if(O$6&lt;=$B138,vlookup(EDATE($D138,O$6),'Курсы'!$H$2:$L$1980,if($G138="USD",2,if($G138="EUR",3,if($G138="YEN",4,5))))*$H138*$C138,0)</f>
        <v>0</v>
      </c>
      <c r="P138" s="7">
        <f>if(P$6&lt;=$B138,vlookup(EDATE($D138,P$6),'Курсы'!$H$2:$L$1980,if($G138="USD",2,if($G138="EUR",3,if($G138="YEN",4,5))))*$H138*$C138,0)</f>
        <v>0</v>
      </c>
      <c r="Q138" s="7">
        <f>if(Q$6&lt;=$B138,vlookup(EDATE($D138,Q$6),'Курсы'!$H$2:$L$1980,if($G138="USD",2,if($G138="EUR",3,if($G138="YEN",4,5))))*$H138*$C138,0)</f>
        <v>0</v>
      </c>
      <c r="R138" s="7">
        <f>if(R$6&lt;=$B138,vlookup(EDATE($D138,R$6),'Курсы'!$H$2:$L$1980,if($G138="USD",2,if($G138="EUR",3,if($G138="YEN",4,5))))*$H138*$C138,0)</f>
        <v>0</v>
      </c>
      <c r="S138" s="7">
        <f>if(S$6&lt;=$B138,vlookup(EDATE($D138,S$6),'Курсы'!$H$2:$L$1980,if($G138="USD",2,if($G138="EUR",3,if($G138="YEN",4,5))))*$H138*$C138,0)</f>
        <v>0</v>
      </c>
      <c r="T138" s="7">
        <f>if(T$6&lt;=$B138,vlookup(EDATE($D138,T$6),'Курсы'!$H$2:$L$1980,if($G138="USD",2,if($G138="EUR",3,if($G138="YEN",4,5))))*$H138*$C138,0)</f>
        <v>0</v>
      </c>
      <c r="U138" s="7">
        <f>if(U$6&lt;=$B138,vlookup(EDATE($D138,U$6),'Курсы'!$H$2:$L$1980,if($G138="USD",2,if($G138="EUR",3,if($G138="YEN",4,5))))*$H138*$C138,0)</f>
        <v>0</v>
      </c>
      <c r="V138" s="7">
        <f>if(V$6&lt;=$B138,vlookup(EDATE($D138,V$6),'Курсы'!$H$2:$L$1980,if($G138="USD",2,if($G138="EUR",3,if($G138="YEN",4,5))))*$H138*$C138,0)</f>
        <v>0</v>
      </c>
      <c r="W138" s="7">
        <f>if(W$6&lt;=$B138,vlookup(EDATE($D138,W$6),'Курсы'!$H$2:$L$1980,if($G138="USD",2,if($G138="EUR",3,if($G138="YEN",4,5))))*$H138*$C138,0)</f>
        <v>0</v>
      </c>
      <c r="X138" s="7">
        <f>if(X$6&lt;=$B138,vlookup(EDATE($D138,X$6),'Курсы'!$H$2:$L$1980,if($G138="USD",2,if($G138="EUR",3,if($G138="YEN",4,5))))*$H138*$C138,0)</f>
        <v>0</v>
      </c>
      <c r="Y138" s="7">
        <f>if(Y$6&lt;=$B138,vlookup(EDATE($D138,Y$6),'Курсы'!$H$2:$L$1980,if($G138="USD",2,if($G138="EUR",3,if($G138="YEN",4,5))))*$H138*$C138,0)</f>
        <v>0</v>
      </c>
      <c r="Z138" s="7">
        <f>if(Z$6&lt;=$B138,vlookup(EDATE($D138,Z$6),'Курсы'!$H$2:$L$1980,if($G138="USD",2,if($G138="EUR",3,if($G138="YEN",4,5))))*$H138*$C138,0)</f>
        <v>0</v>
      </c>
      <c r="AA138" s="7">
        <f>if(AA$6&lt;=$B138,vlookup(EDATE($D138,AA$6),'Курсы'!$H$2:$L$1980,if($G138="USD",2,if($G138="EUR",3,if($G138="YEN",4,5))))*$H138*$C138,0)</f>
        <v>0</v>
      </c>
      <c r="AB138" s="7">
        <f>if(AB$6&lt;=$B138,vlookup(EDATE($D138,AB$6),'Курсы'!$H$2:$L$1980,if($G138="USD",2,if($G138="EUR",3,if($G138="YEN",4,5))))*$H138*$C138,0)</f>
        <v>0</v>
      </c>
      <c r="AC138" s="7">
        <f>if(AC$6&lt;=$B138,vlookup(EDATE($D138,AC$6),'Курсы'!$H$2:$L$1980,if($G138="USD",2,if($G138="EUR",3,if($G138="YEN",4,5))))*$H138*$C138,0)</f>
        <v>0</v>
      </c>
      <c r="AD138" s="7">
        <f>if(AD$6&lt;=$B138,vlookup(EDATE($D138,AD$6),'Курсы'!$H$2:$L$1980,if($G138="USD",2,if($G138="EUR",3,if($G138="YEN",4,5))))*$H138*$C138,0)</f>
        <v>0</v>
      </c>
      <c r="AE138" s="7">
        <f>if(AE$6&lt;=$B138,vlookup(EDATE($D138,AE$6),'Курсы'!$H$2:$L$1980,if($G138="USD",2,if($G138="EUR",3,if($G138="YEN",4,5))))*$H138*$C138,0)</f>
        <v>0</v>
      </c>
      <c r="AF138" s="7">
        <f>if(AF$6&lt;=$B138,vlookup(EDATE($D138,AF$6),'Курсы'!$H$2:$L$1980,if($G138="USD",2,if($G138="EUR",3,if($G138="YEN",4,5))))*$H138*$C138,0)</f>
        <v>0</v>
      </c>
      <c r="AG138" s="7">
        <f>if(AG$6&lt;=$B138,vlookup(EDATE($D138,AG$6),'Курсы'!$H$2:$L$1980,if($G138="USD",2,if($G138="EUR",3,if($G138="YEN",4,5))))*$H138*$C138,0)</f>
        <v>0</v>
      </c>
      <c r="AH138" s="7">
        <f>if(AH$6&lt;=$B138,vlookup(EDATE($D138,AH$6),'Курсы'!$H$2:$L$1980,if($G138="USD",2,if($G138="EUR",3,if($G138="YEN",4,5))))*$H138*$C138,0)</f>
        <v>0</v>
      </c>
      <c r="AI138" s="7">
        <f>if(AI$6&lt;=$B138,vlookup(EDATE($D138,AI$6),'Курсы'!$H$2:$L$1980,if($G138="USD",2,if($G138="EUR",3,if($G138="YEN",4,5))))*$H138*$C138,0)</f>
        <v>0</v>
      </c>
      <c r="AJ138" s="7">
        <f>if(AJ$6&lt;=$B138,vlookup(EDATE($D138,AJ$6),'Курсы'!$H$2:$L$1980,if($G138="USD",2,if($G138="EUR",3,if($G138="YEN",4,5))))*$H138*$C138,0)</f>
        <v>0</v>
      </c>
      <c r="AK138" s="7">
        <f>if(AK$6&lt;=$B138,vlookup(EDATE($D138,AK$6),'Курсы'!$H$2:$L$1980,if($G138="USD",2,if($G138="EUR",3,if($G138="YEN",4,5))))*$H138*$C138,0)</f>
        <v>0</v>
      </c>
      <c r="AL138" s="7">
        <f>if(AL$6&lt;=$B138,vlookup(EDATE($D138,AL$6),'Курсы'!$H$2:$L$1980,if($G138="USD",2,if($G138="EUR",3,if($G138="YEN",4,5))))*$H138*$C138,0)</f>
        <v>0</v>
      </c>
      <c r="AM138" s="7">
        <f>if(AM$6&lt;=$B138,vlookup(EDATE($D138,AM$6),'Курсы'!$H$2:$L$1980,if($G138="USD",2,if($G138="EUR",3,if($G138="YEN",4,5))))*$H138*$C138,0)</f>
        <v>0</v>
      </c>
      <c r="AN138" s="7">
        <f>if(AN$6&lt;=$B138,vlookup(EDATE($D138,AN$6),'Курсы'!$H$2:$L$1980,if($G138="USD",2,if($G138="EUR",3,if($G138="YEN",4,5))))*$H138*$C138,0)</f>
        <v>0</v>
      </c>
      <c r="AO138" s="7">
        <f>if(AO$6&lt;=$B138,vlookup(EDATE($D138,AO$6),'Курсы'!$H$2:$L$1980,if($G138="USD",2,if($G138="EUR",3,if($G138="YEN",4,5))))*$H138*$C138,0)</f>
        <v>0</v>
      </c>
      <c r="AP138" s="7">
        <f>if(AP$6&lt;=$B138,vlookup(EDATE($D138,AP$6),'Курсы'!$H$2:$L$1980,if($G138="USD",2,if($G138="EUR",3,if($G138="YEN",4,5))))*$H138*$C138,0)</f>
        <v>0</v>
      </c>
      <c r="AQ138" s="7">
        <f>if(AQ$6&lt;=$B138,vlookup(EDATE($D138,AQ$6),'Курсы'!$H$2:$L$1980,if($G138="USD",2,if($G138="EUR",3,if($G138="YEN",4,5))))*$H138*$C138,0)</f>
        <v>0</v>
      </c>
      <c r="AR138" s="19">
        <f>if(AR$6&lt;=$B138,vlookup(EDATE($D138,AR$6),'Курсы'!$H$2:$L$1980,if($G138="USD",2,if($G138="EUR",3,if($G138="YEN",4,5))))*$H138*$C138,0)</f>
        <v>0</v>
      </c>
      <c r="AS138" s="7">
        <f t="shared" si="2"/>
        <v>2976708.431</v>
      </c>
    </row>
    <row r="139" ht="15.75" customHeight="1">
      <c r="A139" s="15">
        <v>117.0</v>
      </c>
      <c r="B139" s="16">
        <v>29.0</v>
      </c>
      <c r="C139" s="16">
        <v>0.0584122968738144</v>
      </c>
      <c r="D139" s="17">
        <v>43832.0</v>
      </c>
      <c r="E139" s="17">
        <f t="shared" si="1"/>
        <v>44714</v>
      </c>
      <c r="F139" s="16" t="s">
        <v>20</v>
      </c>
      <c r="G139" s="16" t="s">
        <v>4</v>
      </c>
      <c r="H139" s="18">
        <v>100000.0</v>
      </c>
      <c r="I139" s="7">
        <f>if(I$6&lt;=$B139,vlookup(EDATE($D139,I$6),'Курсы'!$H$2:$L$1980,if($G139="USD",2,if($G139="EUR",3,if($G139="YEN",4,5))))*$H139*$C139,0)</f>
        <v>368806.4806</v>
      </c>
      <c r="J139" s="7">
        <f>if(J$6&lt;=$B139,vlookup(EDATE($D139,J$6),'Курсы'!$H$2:$L$1980,if($G139="USD",2,if($G139="EUR",3,if($G139="YEN",4,5))))*$H139*$C139,0)</f>
        <v>391309.2339</v>
      </c>
      <c r="K139" s="7">
        <f>if(K$6&lt;=$B139,vlookup(EDATE($D139,K$6),'Курсы'!$H$2:$L$1980,if($G139="USD",2,if($G139="EUR",3,if($G139="YEN",4,5))))*$H139*$C139,0)</f>
        <v>454053.3867</v>
      </c>
      <c r="L139" s="7">
        <f>if(L$6&lt;=$B139,vlookup(EDATE($D139,L$6),'Курсы'!$H$2:$L$1980,if($G139="USD",2,if($G139="EUR",3,if($G139="YEN",4,5))))*$H139*$C139,0)</f>
        <v>424811.0226</v>
      </c>
      <c r="M139" s="7">
        <f>if(M$6&lt;=$B139,vlookup(EDATE($D139,M$6),'Курсы'!$H$2:$L$1980,if($G139="USD",2,if($G139="EUR",3,if($G139="YEN",4,5))))*$H139*$C139,0)</f>
        <v>407200.2992</v>
      </c>
      <c r="N139" s="7">
        <f>if(N$6&lt;=$B139,vlookup(EDATE($D139,N$6),'Курсы'!$H$2:$L$1980,if($G139="USD",2,if($G139="EUR",3,if($G139="YEN",4,5))))*$H139*$C139,0)</f>
        <v>411463.8128</v>
      </c>
      <c r="O139" s="7">
        <f>if(O$6&lt;=$B139,vlookup(EDATE($D139,O$6),'Курсы'!$H$2:$L$1980,if($G139="USD",2,if($G139="EUR",3,if($G139="YEN",4,5))))*$H139*$C139,0)</f>
        <v>428898.7151</v>
      </c>
      <c r="P139" s="7">
        <f>if(P$6&lt;=$B139,vlookup(EDATE($D139,P$6),'Курсы'!$H$2:$L$1980,if($G139="USD",2,if($G139="EUR",3,if($G139="YEN",4,5))))*$H139*$C139,0)</f>
        <v>429826.3024</v>
      </c>
      <c r="Q139" s="7">
        <f>if(Q$6&lt;=$B139,vlookup(EDATE($D139,Q$6),'Курсы'!$H$2:$L$1980,if($G139="USD",2,if($G139="EUR",3,if($G139="YEN",4,5))))*$H139*$C139,0)</f>
        <v>451395.043</v>
      </c>
      <c r="R139" s="7">
        <f>if(R$6&lt;=$B139,vlookup(EDATE($D139,R$6),'Курсы'!$H$2:$L$1980,if($G139="USD",2,if($G139="EUR",3,if($G139="YEN",4,5))))*$H139*$C139,0)</f>
        <v>463398.1859</v>
      </c>
      <c r="S139" s="7">
        <f>if(S$6&lt;=$B139,vlookup(EDATE($D139,S$6),'Курсы'!$H$2:$L$1980,if($G139="USD",2,if($G139="EUR",3,if($G139="YEN",4,5))))*$H139*$C139,0)</f>
        <v>445804.4021</v>
      </c>
      <c r="T139" s="7">
        <f>if(T$6&lt;=$B139,vlookup(EDATE($D139,T$6),'Курсы'!$H$2:$L$1980,if($G139="USD",2,if($G139="EUR",3,if($G139="YEN",4,5))))*$H139*$C139,0)</f>
        <v>431524.932</v>
      </c>
      <c r="U139" s="7">
        <f>if(U$6&lt;=$B139,vlookup(EDATE($D139,U$6),'Курсы'!$H$2:$L$1980,if($G139="USD",2,if($G139="EUR",3,if($G139="YEN",4,5))))*$H139*$C139,0)</f>
        <v>441043.7999</v>
      </c>
      <c r="V139" s="7">
        <f>if(V$6&lt;=$B139,vlookup(EDATE($D139,V$6),'Курсы'!$H$2:$L$1980,if($G139="USD",2,if($G139="EUR",3,if($G139="YEN",4,5))))*$H139*$C139,0)</f>
        <v>432512.684</v>
      </c>
      <c r="W139" s="7">
        <f>if(W$6&lt;=$B139,vlookup(EDATE($D139,W$6),'Курсы'!$H$2:$L$1980,if($G139="USD",2,if($G139="EUR",3,if($G139="YEN",4,5))))*$H139*$C139,0)</f>
        <v>442807.8513</v>
      </c>
      <c r="X139" s="7">
        <f>if(X$6&lt;=$B139,vlookup(EDATE($D139,X$6),'Курсы'!$H$2:$L$1980,if($G139="USD",2,if($G139="EUR",3,if($G139="YEN",4,5))))*$H139*$C139,0)</f>
        <v>437187.4201</v>
      </c>
      <c r="Y139" s="7">
        <f>if(Y$6&lt;=$B139,vlookup(EDATE($D139,Y$6),'Курсы'!$H$2:$L$1980,if($G139="USD",2,if($G139="EUR",3,if($G139="YEN",4,5))))*$H139*$C139,0)</f>
        <v>427818.0877</v>
      </c>
      <c r="Z139" s="7">
        <f>if(Z$6&lt;=$B139,vlookup(EDATE($D139,Z$6),'Курсы'!$H$2:$L$1980,if($G139="USD",2,if($G139="EUR",3,if($G139="YEN",4,5))))*$H139*$C139,0)</f>
        <v>425875.8788</v>
      </c>
      <c r="AA139" s="7">
        <f>if(AA$6&lt;=$B139,vlookup(EDATE($D139,AA$6),'Курсы'!$H$2:$L$1980,if($G139="USD",2,if($G139="EUR",3,if($G139="YEN",4,5))))*$H139*$C139,0)</f>
        <v>427220.5299</v>
      </c>
      <c r="AB139" s="7">
        <f>if(AB$6&lt;=$B139,vlookup(EDATE($D139,AB$6),'Курсы'!$H$2:$L$1980,if($G139="USD",2,if($G139="EUR",3,if($G139="YEN",4,5))))*$H139*$C139,0)</f>
        <v>427088.0102</v>
      </c>
      <c r="AC139" s="7">
        <f>if(AC$6&lt;=$B139,vlookup(EDATE($D139,AC$6),'Курсы'!$H$2:$L$1980,if($G139="USD",2,if($G139="EUR",3,if($G139="YEN",4,5))))*$H139*$C139,0)</f>
        <v>427675.153</v>
      </c>
      <c r="AD139" s="7">
        <f>if(AD$6&lt;=$B139,vlookup(EDATE($D139,AD$6),'Курсы'!$H$2:$L$1980,if($G139="USD",2,if($G139="EUR",3,if($G139="YEN",4,5))))*$H139*$C139,0)</f>
        <v>428263.591</v>
      </c>
      <c r="AE139" s="7">
        <f>if(AE$6&lt;=$B139,vlookup(EDATE($D139,AE$6),'Курсы'!$H$2:$L$1980,if($G139="USD",2,if($G139="EUR",3,if($G139="YEN",4,5))))*$H139*$C139,0)</f>
        <v>428816.3898</v>
      </c>
      <c r="AF139" s="7">
        <f>if(AF$6&lt;=$B139,vlookup(EDATE($D139,AF$6),'Курсы'!$H$2:$L$1980,if($G139="USD",2,if($G139="EUR",3,if($G139="YEN",4,5))))*$H139*$C139,0)</f>
        <v>429371.386</v>
      </c>
      <c r="AG139" s="7">
        <f>if(AG$6&lt;=$B139,vlookup(EDATE($D139,AG$6),'Курсы'!$H$2:$L$1980,if($G139="USD",2,if($G139="EUR",3,if($G139="YEN",4,5))))*$H139*$C139,0)</f>
        <v>429910.8031</v>
      </c>
      <c r="AH139" s="7">
        <f>if(AH$6&lt;=$B139,vlookup(EDATE($D139,AH$6),'Курсы'!$H$2:$L$1980,if($G139="USD",2,if($G139="EUR",3,if($G139="YEN",4,5))))*$H139*$C139,0)</f>
        <v>430385.3369</v>
      </c>
      <c r="AI139" s="7">
        <f>if(AI$6&lt;=$B139,vlookup(EDATE($D139,AI$6),'Курсы'!$H$2:$L$1980,if($G139="USD",2,if($G139="EUR",3,if($G139="YEN",4,5))))*$H139*$C139,0)</f>
        <v>430897.3973</v>
      </c>
      <c r="AJ139" s="7">
        <f>if(AJ$6&lt;=$B139,vlookup(EDATE($D139,AJ$6),'Курсы'!$H$2:$L$1980,if($G139="USD",2,if($G139="EUR",3,if($G139="YEN",4,5))))*$H139*$C139,0)</f>
        <v>431380.2782</v>
      </c>
      <c r="AK139" s="7">
        <f>if(AK$6&lt;=$B139,vlookup(EDATE($D139,AK$6),'Курсы'!$H$2:$L$1980,if($G139="USD",2,if($G139="EUR",3,if($G139="YEN",4,5))))*$H139*$C139,0)</f>
        <v>431866.8268</v>
      </c>
      <c r="AL139" s="7">
        <f>if(AL$6&lt;=$B139,vlookup(EDATE($D139,AL$6),'Курсы'!$H$2:$L$1980,if($G139="USD",2,if($G139="EUR",3,if($G139="YEN",4,5))))*$H139*$C139,0)</f>
        <v>0</v>
      </c>
      <c r="AM139" s="7">
        <f>if(AM$6&lt;=$B139,vlookup(EDATE($D139,AM$6),'Курсы'!$H$2:$L$1980,if($G139="USD",2,if($G139="EUR",3,if($G139="YEN",4,5))))*$H139*$C139,0)</f>
        <v>0</v>
      </c>
      <c r="AN139" s="7">
        <f>if(AN$6&lt;=$B139,vlookup(EDATE($D139,AN$6),'Курсы'!$H$2:$L$1980,if($G139="USD",2,if($G139="EUR",3,if($G139="YEN",4,5))))*$H139*$C139,0)</f>
        <v>0</v>
      </c>
      <c r="AO139" s="7">
        <f>if(AO$6&lt;=$B139,vlookup(EDATE($D139,AO$6),'Курсы'!$H$2:$L$1980,if($G139="USD",2,if($G139="EUR",3,if($G139="YEN",4,5))))*$H139*$C139,0)</f>
        <v>0</v>
      </c>
      <c r="AP139" s="7">
        <f>if(AP$6&lt;=$B139,vlookup(EDATE($D139,AP$6),'Курсы'!$H$2:$L$1980,if($G139="USD",2,if($G139="EUR",3,if($G139="YEN",4,5))))*$H139*$C139,0)</f>
        <v>0</v>
      </c>
      <c r="AQ139" s="7">
        <f>if(AQ$6&lt;=$B139,vlookup(EDATE($D139,AQ$6),'Курсы'!$H$2:$L$1980,if($G139="USD",2,if($G139="EUR",3,if($G139="YEN",4,5))))*$H139*$C139,0)</f>
        <v>0</v>
      </c>
      <c r="AR139" s="19">
        <f>if(AR$6&lt;=$B139,vlookup(EDATE($D139,AR$6),'Курсы'!$H$2:$L$1980,if($G139="USD",2,if($G139="EUR",3,if($G139="YEN",4,5))))*$H139*$C139,0)</f>
        <v>0</v>
      </c>
      <c r="AS139" s="7">
        <f t="shared" si="2"/>
        <v>12438613.24</v>
      </c>
    </row>
    <row r="140" ht="15.75" customHeight="1">
      <c r="A140" s="15">
        <v>185.0</v>
      </c>
      <c r="B140" s="16">
        <v>36.0</v>
      </c>
      <c r="C140" s="16">
        <v>0.025211035531836</v>
      </c>
      <c r="D140" s="17">
        <v>43839.0</v>
      </c>
      <c r="E140" s="17">
        <f t="shared" si="1"/>
        <v>44935</v>
      </c>
      <c r="F140" s="16" t="s">
        <v>22</v>
      </c>
      <c r="G140" s="16" t="s">
        <v>5</v>
      </c>
      <c r="H140" s="18">
        <v>250000.0</v>
      </c>
      <c r="I140" s="7">
        <f>if(I$6&lt;=$B140,vlookup(EDATE($D140,I$6),'Курсы'!$H$2:$L$1980,if($G140="USD",2,if($G140="EUR",3,if($G140="YEN",4,5))))*$H140*$C140,0)</f>
        <v>438853.5377</v>
      </c>
      <c r="J140" s="7">
        <f>if(J$6&lt;=$B140,vlookup(EDATE($D140,J$6),'Курсы'!$H$2:$L$1980,if($G140="USD",2,if($G140="EUR",3,if($G140="YEN",4,5))))*$H140*$C140,0)</f>
        <v>478016.3603</v>
      </c>
      <c r="K140" s="7">
        <f>if(K$6&lt;=$B140,vlookup(EDATE($D140,K$6),'Курсы'!$H$2:$L$1980,if($G140="USD",2,if($G140="EUR",3,if($G140="YEN",4,5))))*$H140*$C140,0)</f>
        <v>518301.7043</v>
      </c>
      <c r="L140" s="7">
        <f>if(L$6&lt;=$B140,vlookup(EDATE($D140,L$6),'Курсы'!$H$2:$L$1980,if($G140="USD",2,if($G140="EUR",3,if($G140="YEN",4,5))))*$H140*$C140,0)</f>
        <v>504245.2914</v>
      </c>
      <c r="M140" s="7">
        <f>if(M$6&lt;=$B140,vlookup(EDATE($D140,M$6),'Курсы'!$H$2:$L$1980,if($G140="USD",2,if($G140="EUR",3,if($G140="YEN",4,5))))*$H140*$C140,0)</f>
        <v>486485.3774</v>
      </c>
      <c r="N140" s="7">
        <f>if(N$6&lt;=$B140,vlookup(EDATE($D140,N$6),'Курсы'!$H$2:$L$1980,if($G140="USD",2,if($G140="EUR",3,if($G140="YEN",4,5))))*$H140*$C140,0)</f>
        <v>506780.8913</v>
      </c>
      <c r="O140" s="7">
        <f>if(O$6&lt;=$B140,vlookup(EDATE($D140,O$6),'Курсы'!$H$2:$L$1980,if($G140="USD",2,if($G140="EUR",3,if($G140="YEN",4,5))))*$H140*$C140,0)</f>
        <v>549425.3579</v>
      </c>
      <c r="P140" s="7">
        <f>if(P$6&lt;=$B140,vlookup(EDATE($D140,P$6),'Курсы'!$H$2:$L$1980,if($G140="USD",2,if($G140="EUR",3,if($G140="YEN",4,5))))*$H140*$C140,0)</f>
        <v>565590.0436</v>
      </c>
      <c r="Q140" s="7">
        <f>if(Q$6&lt;=$B140,vlookup(EDATE($D140,Q$6),'Курсы'!$H$2:$L$1980,if($G140="USD",2,if($G140="EUR",3,if($G140="YEN",4,5))))*$H140*$C140,0)</f>
        <v>577956.6868</v>
      </c>
      <c r="R140" s="7">
        <f>if(R$6&lt;=$B140,vlookup(EDATE($D140,R$6),'Курсы'!$H$2:$L$1980,if($G140="USD",2,if($G140="EUR",3,if($G140="YEN",4,5))))*$H140*$C140,0)</f>
        <v>575765.8478</v>
      </c>
      <c r="S140" s="7">
        <f>if(S$6&lt;=$B140,vlookup(EDATE($D140,S$6),'Курсы'!$H$2:$L$1980,if($G140="USD",2,if($G140="EUR",3,if($G140="YEN",4,5))))*$H140*$C140,0)</f>
        <v>562233.8245</v>
      </c>
      <c r="T140" s="7">
        <f>if(T$6&lt;=$B140,vlookup(EDATE($D140,T$6),'Курсы'!$H$2:$L$1980,if($G140="USD",2,if($G140="EUR",3,if($G140="YEN",4,5))))*$H140*$C140,0)</f>
        <v>572247.6478</v>
      </c>
      <c r="U140" s="7">
        <f>if(U$6&lt;=$B140,vlookup(EDATE($D140,U$6),'Курсы'!$H$2:$L$1980,if($G140="USD",2,if($G140="EUR",3,if($G140="YEN",4,5))))*$H140*$C140,0)</f>
        <v>563478.6194</v>
      </c>
      <c r="V140" s="7">
        <f>if(V$6&lt;=$B140,vlookup(EDATE($D140,V$6),'Курсы'!$H$2:$L$1980,if($G140="USD",2,if($G140="EUR",3,if($G140="YEN",4,5))))*$H140*$C140,0)</f>
        <v>560525.7768</v>
      </c>
      <c r="W140" s="7">
        <f>if(W$6&lt;=$B140,vlookup(EDATE($D140,W$6),'Курсы'!$H$2:$L$1980,if($G140="USD",2,if($G140="EUR",3,if($G140="YEN",4,5))))*$H140*$C140,0)</f>
        <v>577453.7266</v>
      </c>
      <c r="X140" s="7">
        <f>if(X$6&lt;=$B140,vlookup(EDATE($D140,X$6),'Курсы'!$H$2:$L$1980,if($G140="USD",2,if($G140="EUR",3,if($G140="YEN",4,5))))*$H140*$C140,0)</f>
        <v>564134.7366</v>
      </c>
      <c r="Y140" s="7">
        <f>if(Y$6&lt;=$B140,vlookup(EDATE($D140,Y$6),'Курсы'!$H$2:$L$1980,if($G140="USD",2,if($G140="EUR",3,if($G140="YEN",4,5))))*$H140*$C140,0)</f>
        <v>558697.3465</v>
      </c>
      <c r="Z140" s="7">
        <f>if(Z$6&lt;=$B140,vlookup(EDATE($D140,Z$6),'Курсы'!$H$2:$L$1980,if($G140="USD",2,if($G140="EUR",3,if($G140="YEN",4,5))))*$H140*$C140,0)</f>
        <v>559530.5712</v>
      </c>
      <c r="AA140" s="7">
        <f>if(AA$6&lt;=$B140,vlookup(EDATE($D140,AA$6),'Курсы'!$H$2:$L$1980,if($G140="USD",2,if($G140="EUR",3,if($G140="YEN",4,5))))*$H140*$C140,0)</f>
        <v>544949.7688</v>
      </c>
      <c r="AB140" s="7">
        <f>if(AB$6&lt;=$B140,vlookup(EDATE($D140,AB$6),'Курсы'!$H$2:$L$1980,if($G140="USD",2,if($G140="EUR",3,if($G140="YEN",4,5))))*$H140*$C140,0)</f>
        <v>539214.5916</v>
      </c>
      <c r="AC140" s="7">
        <f>if(AC$6&lt;=$B140,vlookup(EDATE($D140,AC$6),'Курсы'!$H$2:$L$1980,if($G140="USD",2,if($G140="EUR",3,if($G140="YEN",4,5))))*$H140*$C140,0)</f>
        <v>540210.7461</v>
      </c>
      <c r="AD140" s="7">
        <f>if(AD$6&lt;=$B140,vlookup(EDATE($D140,AD$6),'Курсы'!$H$2:$L$1980,if($G140="USD",2,if($G140="EUR",3,if($G140="YEN",4,5))))*$H140*$C140,0)</f>
        <v>541209.3111</v>
      </c>
      <c r="AE140" s="7">
        <f>if(AE$6&lt;=$B140,vlookup(EDATE($D140,AE$6),'Курсы'!$H$2:$L$1980,if($G140="USD",2,if($G140="EUR",3,if($G140="YEN",4,5))))*$H140*$C140,0)</f>
        <v>542147.5856</v>
      </c>
      <c r="AF140" s="7">
        <f>if(AF$6&lt;=$B140,vlookup(EDATE($D140,AF$6),'Курсы'!$H$2:$L$1980,if($G140="USD",2,if($G140="EUR",3,if($G140="YEN",4,5))))*$H140*$C140,0)</f>
        <v>543089.7683</v>
      </c>
      <c r="AG140" s="7">
        <f>if(AG$6&lt;=$B140,vlookup(EDATE($D140,AG$6),'Курсы'!$H$2:$L$1980,if($G140="USD",2,if($G140="EUR",3,if($G140="YEN",4,5))))*$H140*$C140,0)</f>
        <v>544005.6699</v>
      </c>
      <c r="AH140" s="7">
        <f>if(AH$6&lt;=$B140,vlookup(EDATE($D140,AH$6),'Курсы'!$H$2:$L$1980,if($G140="USD",2,if($G140="EUR",3,if($G140="YEN",4,5))))*$H140*$C140,0)</f>
        <v>544811.5354</v>
      </c>
      <c r="AI140" s="7">
        <f>if(AI$6&lt;=$B140,vlookup(EDATE($D140,AI$6),'Курсы'!$H$2:$L$1980,if($G140="USD",2,if($G140="EUR",3,if($G140="YEN",4,5))))*$H140*$C140,0)</f>
        <v>545681.2647</v>
      </c>
      <c r="AJ140" s="7">
        <f>if(AJ$6&lt;=$B140,vlookup(EDATE($D140,AJ$6),'Курсы'!$H$2:$L$1980,if($G140="USD",2,if($G140="EUR",3,if($G140="YEN",4,5))))*$H140*$C140,0)</f>
        <v>546501.5581</v>
      </c>
      <c r="AK140" s="7">
        <f>if(AK$6&lt;=$B140,vlookup(EDATE($D140,AK$6),'Курсы'!$H$2:$L$1980,if($G140="USD",2,if($G140="EUR",3,if($G140="YEN",4,5))))*$H140*$C140,0)</f>
        <v>547328.2023</v>
      </c>
      <c r="AL140" s="7">
        <f>if(AL$6&lt;=$B140,vlookup(EDATE($D140,AL$6),'Курсы'!$H$2:$L$1980,if($G140="USD",2,if($G140="EUR",3,if($G140="YEN",4,5))))*$H140*$C140,0)</f>
        <v>548108.8423</v>
      </c>
      <c r="AM140" s="7">
        <f>if(AM$6&lt;=$B140,vlookup(EDATE($D140,AM$6),'Курсы'!$H$2:$L$1980,if($G140="USD",2,if($G140="EUR",3,if($G140="YEN",4,5))))*$H140*$C140,0)</f>
        <v>548896.4689</v>
      </c>
      <c r="AN140" s="7">
        <f>if(AN$6&lt;=$B140,vlookup(EDATE($D140,AN$6),'Курсы'!$H$2:$L$1980,if($G140="USD",2,if($G140="EUR",3,if($G140="YEN",4,5))))*$H140*$C140,0)</f>
        <v>549665.6454</v>
      </c>
      <c r="AO140" s="7">
        <f>if(AO$6&lt;=$B140,vlookup(EDATE($D140,AO$6),'Курсы'!$H$2:$L$1980,if($G140="USD",2,if($G140="EUR",3,if($G140="YEN",4,5))))*$H140*$C140,0)</f>
        <v>550393.2389</v>
      </c>
      <c r="AP140" s="7">
        <f>if(AP$6&lt;=$B140,vlookup(EDATE($D140,AP$6),'Курсы'!$H$2:$L$1980,if($G140="USD",2,if($G140="EUR",3,if($G140="YEN",4,5))))*$H140*$C140,0)</f>
        <v>551128.5232</v>
      </c>
      <c r="AQ140" s="7">
        <f>if(AQ$6&lt;=$B140,vlookup(EDATE($D140,AQ$6),'Курсы'!$H$2:$L$1980,if($G140="USD",2,if($G140="EUR",3,if($G140="YEN",4,5))))*$H140*$C140,0)</f>
        <v>551824.748</v>
      </c>
      <c r="AR140" s="19">
        <f>if(AR$6&lt;=$B140,vlookup(EDATE($D140,AR$6),'Курсы'!$H$2:$L$1980,if($G140="USD",2,if($G140="EUR",3,if($G140="YEN",4,5))))*$H140*$C140,0)</f>
        <v>552529.0009</v>
      </c>
      <c r="AS140" s="7">
        <f t="shared" si="2"/>
        <v>19551419.82</v>
      </c>
    </row>
    <row r="141" ht="15.75" customHeight="1">
      <c r="A141" s="15">
        <v>214.0</v>
      </c>
      <c r="B141" s="16">
        <v>17.0</v>
      </c>
      <c r="C141" s="16">
        <v>0.0392883123677067</v>
      </c>
      <c r="D141" s="17">
        <v>43840.0</v>
      </c>
      <c r="E141" s="17">
        <f t="shared" si="1"/>
        <v>44357</v>
      </c>
      <c r="F141" s="16" t="s">
        <v>21</v>
      </c>
      <c r="G141" s="16" t="s">
        <v>4</v>
      </c>
      <c r="H141" s="18">
        <v>100000.0</v>
      </c>
      <c r="I141" s="7">
        <f>if(I$6&lt;=$B141,vlookup(EDATE($D141,I$6),'Курсы'!$H$2:$L$1980,if($G141="USD",2,if($G141="EUR",3,if($G141="YEN",4,5))))*$H141*$C141,0)</f>
        <v>249370.7763</v>
      </c>
      <c r="J141" s="7">
        <f>if(J$6&lt;=$B141,vlookup(EDATE($D141,J$6),'Курсы'!$H$2:$L$1980,if($G141="USD",2,if($G141="EUR",3,if($G141="YEN",4,5))))*$H141*$C141,0)</f>
        <v>265264.863</v>
      </c>
      <c r="K141" s="7">
        <f>if(K$6&lt;=$B141,vlookup(EDATE($D141,K$6),'Курсы'!$H$2:$L$1980,if($G141="USD",2,if($G141="EUR",3,if($G141="YEN",4,5))))*$H141*$C141,0)</f>
        <v>293110.4544</v>
      </c>
      <c r="L141" s="7">
        <f>if(L$6&lt;=$B141,vlookup(EDATE($D141,L$6),'Курсы'!$H$2:$L$1980,if($G141="USD",2,if($G141="EUR",3,if($G141="YEN",4,5))))*$H141*$C141,0)</f>
        <v>290232.5855</v>
      </c>
      <c r="M141" s="7">
        <f>if(M$6&lt;=$B141,vlookup(EDATE($D141,M$6),'Курсы'!$H$2:$L$1980,if($G141="USD",2,if($G141="EUR",3,if($G141="YEN",4,5))))*$H141*$C141,0)</f>
        <v>269810.5208</v>
      </c>
      <c r="N141" s="7">
        <f>if(N$6&lt;=$B141,vlookup(EDATE($D141,N$6),'Курсы'!$H$2:$L$1980,if($G141="USD",2,if($G141="EUR",3,if($G141="YEN",4,5))))*$H141*$C141,0)</f>
        <v>278475.5581</v>
      </c>
      <c r="O141" s="7">
        <f>if(O$6&lt;=$B141,vlookup(EDATE($D141,O$6),'Курсы'!$H$2:$L$1980,if($G141="USD",2,if($G141="EUR",3,if($G141="YEN",4,5))))*$H141*$C141,0)</f>
        <v>289309.7031</v>
      </c>
      <c r="P141" s="7">
        <f>if(P$6&lt;=$B141,vlookup(EDATE($D141,P$6),'Курсы'!$H$2:$L$1980,if($G141="USD",2,if($G141="EUR",3,if($G141="YEN",4,5))))*$H141*$C141,0)</f>
        <v>298871.2997</v>
      </c>
      <c r="Q141" s="7">
        <f>if(Q$6&lt;=$B141,vlookup(EDATE($D141,Q$6),'Курсы'!$H$2:$L$1980,if($G141="USD",2,if($G141="EUR",3,if($G141="YEN",4,5))))*$H141*$C141,0)</f>
        <v>302631.584</v>
      </c>
      <c r="R141" s="7">
        <f>if(R$6&lt;=$B141,vlookup(EDATE($D141,R$6),'Курсы'!$H$2:$L$1980,if($G141="USD",2,if($G141="EUR",3,if($G141="YEN",4,5))))*$H141*$C141,0)</f>
        <v>302329.4569</v>
      </c>
      <c r="S141" s="7">
        <f>if(S$6&lt;=$B141,vlookup(EDATE($D141,S$6),'Курсы'!$H$2:$L$1980,if($G141="USD",2,if($G141="EUR",3,if($G141="YEN",4,5))))*$H141*$C141,0)</f>
        <v>288005.724</v>
      </c>
      <c r="T141" s="7">
        <f>if(T$6&lt;=$B141,vlookup(EDATE($D141,T$6),'Курсы'!$H$2:$L$1980,if($G141="USD",2,if($G141="EUR",3,if($G141="YEN",4,5))))*$H141*$C141,0)</f>
        <v>290245.1578</v>
      </c>
      <c r="U141" s="7">
        <f>if(U$6&lt;=$B141,vlookup(EDATE($D141,U$6),'Курсы'!$H$2:$L$1980,if($G141="USD",2,if($G141="EUR",3,if($G141="YEN",4,5))))*$H141*$C141,0)</f>
        <v>291201.8282</v>
      </c>
      <c r="V141" s="7">
        <f>if(V$6&lt;=$B141,vlookup(EDATE($D141,V$6),'Курсы'!$H$2:$L$1980,if($G141="USD",2,if($G141="EUR",3,if($G141="YEN",4,5))))*$H141*$C141,0)</f>
        <v>291770.723</v>
      </c>
      <c r="W141" s="7">
        <f>if(W$6&lt;=$B141,vlookup(EDATE($D141,W$6),'Курсы'!$H$2:$L$1980,if($G141="USD",2,if($G141="EUR",3,if($G141="YEN",4,5))))*$H141*$C141,0)</f>
        <v>303171.0126</v>
      </c>
      <c r="X141" s="7">
        <f>if(X$6&lt;=$B141,vlookup(EDATE($D141,X$6),'Курсы'!$H$2:$L$1980,if($G141="USD",2,if($G141="EUR",3,if($G141="YEN",4,5))))*$H141*$C141,0)</f>
        <v>291272.94</v>
      </c>
      <c r="Y141" s="7">
        <f>if(Y$6&lt;=$B141,vlookup(EDATE($D141,Y$6),'Курсы'!$H$2:$L$1980,if($G141="USD",2,if($G141="EUR",3,if($G141="YEN",4,5))))*$H141*$C141,0)</f>
        <v>283201.5492</v>
      </c>
      <c r="Z141" s="7">
        <f>if(Z$6&lt;=$B141,vlookup(EDATE($D141,Z$6),'Курсы'!$H$2:$L$1980,if($G141="USD",2,if($G141="EUR",3,if($G141="YEN",4,5))))*$H141*$C141,0)</f>
        <v>0</v>
      </c>
      <c r="AA141" s="7">
        <f>if(AA$6&lt;=$B141,vlookup(EDATE($D141,AA$6),'Курсы'!$H$2:$L$1980,if($G141="USD",2,if($G141="EUR",3,if($G141="YEN",4,5))))*$H141*$C141,0)</f>
        <v>0</v>
      </c>
      <c r="AB141" s="7">
        <f>if(AB$6&lt;=$B141,vlookup(EDATE($D141,AB$6),'Курсы'!$H$2:$L$1980,if($G141="USD",2,if($G141="EUR",3,if($G141="YEN",4,5))))*$H141*$C141,0)</f>
        <v>0</v>
      </c>
      <c r="AC141" s="7">
        <f>if(AC$6&lt;=$B141,vlookup(EDATE($D141,AC$6),'Курсы'!$H$2:$L$1980,if($G141="USD",2,if($G141="EUR",3,if($G141="YEN",4,5))))*$H141*$C141,0)</f>
        <v>0</v>
      </c>
      <c r="AD141" s="7">
        <f>if(AD$6&lt;=$B141,vlookup(EDATE($D141,AD$6),'Курсы'!$H$2:$L$1980,if($G141="USD",2,if($G141="EUR",3,if($G141="YEN",4,5))))*$H141*$C141,0)</f>
        <v>0</v>
      </c>
      <c r="AE141" s="7">
        <f>if(AE$6&lt;=$B141,vlookup(EDATE($D141,AE$6),'Курсы'!$H$2:$L$1980,if($G141="USD",2,if($G141="EUR",3,if($G141="YEN",4,5))))*$H141*$C141,0)</f>
        <v>0</v>
      </c>
      <c r="AF141" s="7">
        <f>if(AF$6&lt;=$B141,vlookup(EDATE($D141,AF$6),'Курсы'!$H$2:$L$1980,if($G141="USD",2,if($G141="EUR",3,if($G141="YEN",4,5))))*$H141*$C141,0)</f>
        <v>0</v>
      </c>
      <c r="AG141" s="7">
        <f>if(AG$6&lt;=$B141,vlookup(EDATE($D141,AG$6),'Курсы'!$H$2:$L$1980,if($G141="USD",2,if($G141="EUR",3,if($G141="YEN",4,5))))*$H141*$C141,0)</f>
        <v>0</v>
      </c>
      <c r="AH141" s="7">
        <f>if(AH$6&lt;=$B141,vlookup(EDATE($D141,AH$6),'Курсы'!$H$2:$L$1980,if($G141="USD",2,if($G141="EUR",3,if($G141="YEN",4,5))))*$H141*$C141,0)</f>
        <v>0</v>
      </c>
      <c r="AI141" s="7">
        <f>if(AI$6&lt;=$B141,vlookup(EDATE($D141,AI$6),'Курсы'!$H$2:$L$1980,if($G141="USD",2,if($G141="EUR",3,if($G141="YEN",4,5))))*$H141*$C141,0)</f>
        <v>0</v>
      </c>
      <c r="AJ141" s="7">
        <f>if(AJ$6&lt;=$B141,vlookup(EDATE($D141,AJ$6),'Курсы'!$H$2:$L$1980,if($G141="USD",2,if($G141="EUR",3,if($G141="YEN",4,5))))*$H141*$C141,0)</f>
        <v>0</v>
      </c>
      <c r="AK141" s="7">
        <f>if(AK$6&lt;=$B141,vlookup(EDATE($D141,AK$6),'Курсы'!$H$2:$L$1980,if($G141="USD",2,if($G141="EUR",3,if($G141="YEN",4,5))))*$H141*$C141,0)</f>
        <v>0</v>
      </c>
      <c r="AL141" s="7">
        <f>if(AL$6&lt;=$B141,vlookup(EDATE($D141,AL$6),'Курсы'!$H$2:$L$1980,if($G141="USD",2,if($G141="EUR",3,if($G141="YEN",4,5))))*$H141*$C141,0)</f>
        <v>0</v>
      </c>
      <c r="AM141" s="7">
        <f>if(AM$6&lt;=$B141,vlookup(EDATE($D141,AM$6),'Курсы'!$H$2:$L$1980,if($G141="USD",2,if($G141="EUR",3,if($G141="YEN",4,5))))*$H141*$C141,0)</f>
        <v>0</v>
      </c>
      <c r="AN141" s="7">
        <f>if(AN$6&lt;=$B141,vlookup(EDATE($D141,AN$6),'Курсы'!$H$2:$L$1980,if($G141="USD",2,if($G141="EUR",3,if($G141="YEN",4,5))))*$H141*$C141,0)</f>
        <v>0</v>
      </c>
      <c r="AO141" s="7">
        <f>if(AO$6&lt;=$B141,vlookup(EDATE($D141,AO$6),'Курсы'!$H$2:$L$1980,if($G141="USD",2,if($G141="EUR",3,if($G141="YEN",4,5))))*$H141*$C141,0)</f>
        <v>0</v>
      </c>
      <c r="AP141" s="7">
        <f>if(AP$6&lt;=$B141,vlookup(EDATE($D141,AP$6),'Курсы'!$H$2:$L$1980,if($G141="USD",2,if($G141="EUR",3,if($G141="YEN",4,5))))*$H141*$C141,0)</f>
        <v>0</v>
      </c>
      <c r="AQ141" s="7">
        <f>if(AQ$6&lt;=$B141,vlookup(EDATE($D141,AQ$6),'Курсы'!$H$2:$L$1980,if($G141="USD",2,if($G141="EUR",3,if($G141="YEN",4,5))))*$H141*$C141,0)</f>
        <v>0</v>
      </c>
      <c r="AR141" s="19">
        <f>if(AR$6&lt;=$B141,vlookup(EDATE($D141,AR$6),'Курсы'!$H$2:$L$1980,if($G141="USD",2,if($G141="EUR",3,if($G141="YEN",4,5))))*$H141*$C141,0)</f>
        <v>0</v>
      </c>
      <c r="AS141" s="7">
        <f t="shared" si="2"/>
        <v>4878275.737</v>
      </c>
    </row>
    <row r="142" ht="15.75" customHeight="1">
      <c r="A142" s="15">
        <v>36.0</v>
      </c>
      <c r="B142" s="16">
        <v>7.0</v>
      </c>
      <c r="C142" s="16">
        <v>0.022840873141075</v>
      </c>
      <c r="D142" s="17">
        <v>43841.0</v>
      </c>
      <c r="E142" s="17">
        <f t="shared" si="1"/>
        <v>44054</v>
      </c>
      <c r="F142" s="16" t="s">
        <v>19</v>
      </c>
      <c r="G142" s="16" t="s">
        <v>5</v>
      </c>
      <c r="H142" s="18">
        <v>100000.0</v>
      </c>
      <c r="I142" s="7">
        <f>if(I$6&lt;=$B142,vlookup(EDATE($D142,I$6),'Курсы'!$H$2:$L$1980,if($G142="USD",2,if($G142="EUR",3,if($G142="YEN",4,5))))*$H142*$C142,0)</f>
        <v>159480.9149</v>
      </c>
      <c r="J142" s="7">
        <f>if(J$6&lt;=$B142,vlookup(EDATE($D142,J$6),'Курсы'!$H$2:$L$1980,if($G142="USD",2,if($G142="EUR",3,if($G142="YEN",4,5))))*$H142*$C142,0)</f>
        <v>186972.6466</v>
      </c>
      <c r="K142" s="7">
        <f>if(K$6&lt;=$B142,vlookup(EDATE($D142,K$6),'Курсы'!$H$2:$L$1980,if($G142="USD",2,if($G142="EUR",3,if($G142="YEN",4,5))))*$H142*$C142,0)</f>
        <v>184407.6166</v>
      </c>
      <c r="L142" s="7">
        <f>if(L$6&lt;=$B142,vlookup(EDATE($D142,L$6),'Курсы'!$H$2:$L$1980,if($G142="USD",2,if($G142="EUR",3,if($G142="YEN",4,5))))*$H142*$C142,0)</f>
        <v>182735.8931</v>
      </c>
      <c r="M142" s="7">
        <f>if(M$6&lt;=$B142,vlookup(EDATE($D142,M$6),'Курсы'!$H$2:$L$1980,if($G142="USD",2,if($G142="EUR",3,if($G142="YEN",4,5))))*$H142*$C142,0)</f>
        <v>177982.7074</v>
      </c>
      <c r="N142" s="7">
        <f>if(N$6&lt;=$B142,vlookup(EDATE($D142,N$6),'Курсы'!$H$2:$L$1980,if($G142="USD",2,if($G142="EUR",3,if($G142="YEN",4,5))))*$H142*$C142,0)</f>
        <v>183341.1762</v>
      </c>
      <c r="O142" s="7">
        <f>if(O$6&lt;=$B142,vlookup(EDATE($D142,O$6),'Курсы'!$H$2:$L$1980,if($G142="USD",2,if($G142="EUR",3,if($G142="YEN",4,5))))*$H142*$C142,0)</f>
        <v>198317.7083</v>
      </c>
      <c r="P142" s="7">
        <f>if(P$6&lt;=$B142,vlookup(EDATE($D142,P$6),'Курсы'!$H$2:$L$1980,if($G142="USD",2,if($G142="EUR",3,if($G142="YEN",4,5))))*$H142*$C142,0)</f>
        <v>0</v>
      </c>
      <c r="Q142" s="7">
        <f>if(Q$6&lt;=$B142,vlookup(EDATE($D142,Q$6),'Курсы'!$H$2:$L$1980,if($G142="USD",2,if($G142="EUR",3,if($G142="YEN",4,5))))*$H142*$C142,0)</f>
        <v>0</v>
      </c>
      <c r="R142" s="7">
        <f>if(R$6&lt;=$B142,vlookup(EDATE($D142,R$6),'Курсы'!$H$2:$L$1980,if($G142="USD",2,if($G142="EUR",3,if($G142="YEN",4,5))))*$H142*$C142,0)</f>
        <v>0</v>
      </c>
      <c r="S142" s="7">
        <f>if(S$6&lt;=$B142,vlookup(EDATE($D142,S$6),'Курсы'!$H$2:$L$1980,if($G142="USD",2,if($G142="EUR",3,if($G142="YEN",4,5))))*$H142*$C142,0)</f>
        <v>0</v>
      </c>
      <c r="T142" s="7">
        <f>if(T$6&lt;=$B142,vlookup(EDATE($D142,T$6),'Курсы'!$H$2:$L$1980,if($G142="USD",2,if($G142="EUR",3,if($G142="YEN",4,5))))*$H142*$C142,0)</f>
        <v>0</v>
      </c>
      <c r="U142" s="7">
        <f>if(U$6&lt;=$B142,vlookup(EDATE($D142,U$6),'Курсы'!$H$2:$L$1980,if($G142="USD",2,if($G142="EUR",3,if($G142="YEN",4,5))))*$H142*$C142,0)</f>
        <v>0</v>
      </c>
      <c r="V142" s="7">
        <f>if(V$6&lt;=$B142,vlookup(EDATE($D142,V$6),'Курсы'!$H$2:$L$1980,if($G142="USD",2,if($G142="EUR",3,if($G142="YEN",4,5))))*$H142*$C142,0)</f>
        <v>0</v>
      </c>
      <c r="W142" s="7">
        <f>if(W$6&lt;=$B142,vlookup(EDATE($D142,W$6),'Курсы'!$H$2:$L$1980,if($G142="USD",2,if($G142="EUR",3,if($G142="YEN",4,5))))*$H142*$C142,0)</f>
        <v>0</v>
      </c>
      <c r="X142" s="7">
        <f>if(X$6&lt;=$B142,vlookup(EDATE($D142,X$6),'Курсы'!$H$2:$L$1980,if($G142="USD",2,if($G142="EUR",3,if($G142="YEN",4,5))))*$H142*$C142,0)</f>
        <v>0</v>
      </c>
      <c r="Y142" s="7">
        <f>if(Y$6&lt;=$B142,vlookup(EDATE($D142,Y$6),'Курсы'!$H$2:$L$1980,if($G142="USD",2,if($G142="EUR",3,if($G142="YEN",4,5))))*$H142*$C142,0)</f>
        <v>0</v>
      </c>
      <c r="Z142" s="7">
        <f>if(Z$6&lt;=$B142,vlookup(EDATE($D142,Z$6),'Курсы'!$H$2:$L$1980,if($G142="USD",2,if($G142="EUR",3,if($G142="YEN",4,5))))*$H142*$C142,0)</f>
        <v>0</v>
      </c>
      <c r="AA142" s="7">
        <f>if(AA$6&lt;=$B142,vlookup(EDATE($D142,AA$6),'Курсы'!$H$2:$L$1980,if($G142="USD",2,if($G142="EUR",3,if($G142="YEN",4,5))))*$H142*$C142,0)</f>
        <v>0</v>
      </c>
      <c r="AB142" s="7">
        <f>if(AB$6&lt;=$B142,vlookup(EDATE($D142,AB$6),'Курсы'!$H$2:$L$1980,if($G142="USD",2,if($G142="EUR",3,if($G142="YEN",4,5))))*$H142*$C142,0)</f>
        <v>0</v>
      </c>
      <c r="AC142" s="7">
        <f>if(AC$6&lt;=$B142,vlookup(EDATE($D142,AC$6),'Курсы'!$H$2:$L$1980,if($G142="USD",2,if($G142="EUR",3,if($G142="YEN",4,5))))*$H142*$C142,0)</f>
        <v>0</v>
      </c>
      <c r="AD142" s="7">
        <f>if(AD$6&lt;=$B142,vlookup(EDATE($D142,AD$6),'Курсы'!$H$2:$L$1980,if($G142="USD",2,if($G142="EUR",3,if($G142="YEN",4,5))))*$H142*$C142,0)</f>
        <v>0</v>
      </c>
      <c r="AE142" s="7">
        <f>if(AE$6&lt;=$B142,vlookup(EDATE($D142,AE$6),'Курсы'!$H$2:$L$1980,if($G142="USD",2,if($G142="EUR",3,if($G142="YEN",4,5))))*$H142*$C142,0)</f>
        <v>0</v>
      </c>
      <c r="AF142" s="7">
        <f>if(AF$6&lt;=$B142,vlookup(EDATE($D142,AF$6),'Курсы'!$H$2:$L$1980,if($G142="USD",2,if($G142="EUR",3,if($G142="YEN",4,5))))*$H142*$C142,0)</f>
        <v>0</v>
      </c>
      <c r="AG142" s="7">
        <f>if(AG$6&lt;=$B142,vlookup(EDATE($D142,AG$6),'Курсы'!$H$2:$L$1980,if($G142="USD",2,if($G142="EUR",3,if($G142="YEN",4,5))))*$H142*$C142,0)</f>
        <v>0</v>
      </c>
      <c r="AH142" s="7">
        <f>if(AH$6&lt;=$B142,vlookup(EDATE($D142,AH$6),'Курсы'!$H$2:$L$1980,if($G142="USD",2,if($G142="EUR",3,if($G142="YEN",4,5))))*$H142*$C142,0)</f>
        <v>0</v>
      </c>
      <c r="AI142" s="7">
        <f>if(AI$6&lt;=$B142,vlookup(EDATE($D142,AI$6),'Курсы'!$H$2:$L$1980,if($G142="USD",2,if($G142="EUR",3,if($G142="YEN",4,5))))*$H142*$C142,0)</f>
        <v>0</v>
      </c>
      <c r="AJ142" s="7">
        <f>if(AJ$6&lt;=$B142,vlookup(EDATE($D142,AJ$6),'Курсы'!$H$2:$L$1980,if($G142="USD",2,if($G142="EUR",3,if($G142="YEN",4,5))))*$H142*$C142,0)</f>
        <v>0</v>
      </c>
      <c r="AK142" s="7">
        <f>if(AK$6&lt;=$B142,vlookup(EDATE($D142,AK$6),'Курсы'!$H$2:$L$1980,if($G142="USD",2,if($G142="EUR",3,if($G142="YEN",4,5))))*$H142*$C142,0)</f>
        <v>0</v>
      </c>
      <c r="AL142" s="7">
        <f>if(AL$6&lt;=$B142,vlookup(EDATE($D142,AL$6),'Курсы'!$H$2:$L$1980,if($G142="USD",2,if($G142="EUR",3,if($G142="YEN",4,5))))*$H142*$C142,0)</f>
        <v>0</v>
      </c>
      <c r="AM142" s="7">
        <f>if(AM$6&lt;=$B142,vlookup(EDATE($D142,AM$6),'Курсы'!$H$2:$L$1980,if($G142="USD",2,if($G142="EUR",3,if($G142="YEN",4,5))))*$H142*$C142,0)</f>
        <v>0</v>
      </c>
      <c r="AN142" s="7">
        <f>if(AN$6&lt;=$B142,vlookup(EDATE($D142,AN$6),'Курсы'!$H$2:$L$1980,if($G142="USD",2,if($G142="EUR",3,if($G142="YEN",4,5))))*$H142*$C142,0)</f>
        <v>0</v>
      </c>
      <c r="AO142" s="7">
        <f>if(AO$6&lt;=$B142,vlookup(EDATE($D142,AO$6),'Курсы'!$H$2:$L$1980,if($G142="USD",2,if($G142="EUR",3,if($G142="YEN",4,5))))*$H142*$C142,0)</f>
        <v>0</v>
      </c>
      <c r="AP142" s="7">
        <f>if(AP$6&lt;=$B142,vlookup(EDATE($D142,AP$6),'Курсы'!$H$2:$L$1980,if($G142="USD",2,if($G142="EUR",3,if($G142="YEN",4,5))))*$H142*$C142,0)</f>
        <v>0</v>
      </c>
      <c r="AQ142" s="7">
        <f>if(AQ$6&lt;=$B142,vlookup(EDATE($D142,AQ$6),'Курсы'!$H$2:$L$1980,if($G142="USD",2,if($G142="EUR",3,if($G142="YEN",4,5))))*$H142*$C142,0)</f>
        <v>0</v>
      </c>
      <c r="AR142" s="19">
        <f>if(AR$6&lt;=$B142,vlookup(EDATE($D142,AR$6),'Курсы'!$H$2:$L$1980,if($G142="USD",2,if($G142="EUR",3,if($G142="YEN",4,5))))*$H142*$C142,0)</f>
        <v>0</v>
      </c>
      <c r="AS142" s="7">
        <f t="shared" si="2"/>
        <v>1273238.663</v>
      </c>
    </row>
    <row r="143" ht="15.75" customHeight="1">
      <c r="A143" s="15">
        <v>169.0</v>
      </c>
      <c r="B143" s="16">
        <v>32.0</v>
      </c>
      <c r="C143" s="16">
        <v>0.0116226075610066</v>
      </c>
      <c r="D143" s="17">
        <v>43845.0</v>
      </c>
      <c r="E143" s="17">
        <f t="shared" si="1"/>
        <v>44819</v>
      </c>
      <c r="F143" s="16" t="s">
        <v>18</v>
      </c>
      <c r="G143" s="16" t="s">
        <v>6</v>
      </c>
      <c r="H143" s="18">
        <v>1800000.0</v>
      </c>
      <c r="I143" s="7">
        <f>if(I$6&lt;=$B143,vlookup(EDATE($D143,I$6),'Курсы'!$H$2:$L$1980,if($G143="USD",2,if($G143="EUR",3,if($G143="YEN",4,5))))*$H143*$C143,0)</f>
        <v>12091.76341</v>
      </c>
      <c r="J143" s="7">
        <f>if(J$6&lt;=$B143,vlookup(EDATE($D143,J$6),'Курсы'!$H$2:$L$1980,if($G143="USD",2,if($G143="EUR",3,if($G143="YEN",4,5))))*$H143*$C143,0)</f>
        <v>14441.38743</v>
      </c>
      <c r="K143" s="7">
        <f>if(K$6&lt;=$B143,vlookup(EDATE($D143,K$6),'Курсы'!$H$2:$L$1980,if($G143="USD",2,if($G143="EUR",3,if($G143="YEN",4,5))))*$H143*$C143,0)</f>
        <v>14255.98825</v>
      </c>
      <c r="L143" s="7">
        <f>if(L$6&lt;=$B143,vlookup(EDATE($D143,L$6),'Курсы'!$H$2:$L$1980,if($G143="USD",2,if($G143="EUR",3,if($G143="YEN",4,5))))*$H143*$C143,0)</f>
        <v>14475.76013</v>
      </c>
      <c r="M143" s="7">
        <f>if(M$6&lt;=$B143,vlookup(EDATE($D143,M$6),'Курсы'!$H$2:$L$1980,if($G143="USD",2,if($G143="EUR",3,if($G143="YEN",4,5))))*$H143*$C143,0)</f>
        <v>13516.65093</v>
      </c>
      <c r="N143" s="7">
        <f>if(N$6&lt;=$B143,vlookup(EDATE($D143,N$6),'Курсы'!$H$2:$L$1980,if($G143="USD",2,if($G143="EUR",3,if($G143="YEN",4,5))))*$H143*$C143,0)</f>
        <v>13869.93869</v>
      </c>
      <c r="O143" s="7">
        <f>if(O$6&lt;=$B143,vlookup(EDATE($D143,O$6),'Курсы'!$H$2:$L$1980,if($G143="USD",2,if($G143="EUR",3,if($G143="YEN",4,5))))*$H143*$C143,0)</f>
        <v>14345.34053</v>
      </c>
      <c r="P143" s="7">
        <f>if(P$6&lt;=$B143,vlookup(EDATE($D143,P$6),'Курсы'!$H$2:$L$1980,if($G143="USD",2,if($G143="EUR",3,if($G143="YEN",4,5))))*$H143*$C143,0)</f>
        <v>14750.95094</v>
      </c>
      <c r="Q143" s="7">
        <f>if(Q$6&lt;=$B143,vlookup(EDATE($D143,Q$6),'Курсы'!$H$2:$L$1980,if($G143="USD",2,if($G143="EUR",3,if($G143="YEN",4,5))))*$H143*$C143,0)</f>
        <v>15337.65087</v>
      </c>
      <c r="R143" s="7">
        <f>if(R$6&lt;=$B143,vlookup(EDATE($D143,R$6),'Курсы'!$H$2:$L$1980,if($G143="USD",2,if($G143="EUR",3,if($G143="YEN",4,5))))*$H143*$C143,0)</f>
        <v>15392.90242</v>
      </c>
      <c r="S143" s="7">
        <f>if(S$6&lt;=$B143,vlookup(EDATE($D143,S$6),'Курсы'!$H$2:$L$1980,if($G143="USD",2,if($G143="EUR",3,if($G143="YEN",4,5))))*$H143*$C143,0)</f>
        <v>14683.4817</v>
      </c>
      <c r="T143" s="7">
        <f>if(T$6&lt;=$B143,vlookup(EDATE($D143,T$6),'Курсы'!$H$2:$L$1980,if($G143="USD",2,if($G143="EUR",3,if($G143="YEN",4,5))))*$H143*$C143,0)</f>
        <v>14839.86388</v>
      </c>
      <c r="U143" s="7">
        <f>if(U$6&lt;=$B143,vlookup(EDATE($D143,U$6),'Курсы'!$H$2:$L$1980,if($G143="USD",2,if($G143="EUR",3,if($G143="YEN",4,5))))*$H143*$C143,0)</f>
        <v>14735.21858</v>
      </c>
      <c r="V143" s="7">
        <f>if(V$6&lt;=$B143,vlookup(EDATE($D143,V$6),'Курсы'!$H$2:$L$1980,if($G143="USD",2,if($G143="EUR",3,if($G143="YEN",4,5))))*$H143*$C143,0)</f>
        <v>14091.17502</v>
      </c>
      <c r="W143" s="7">
        <f>if(W$6&lt;=$B143,vlookup(EDATE($D143,W$6),'Курсы'!$H$2:$L$1980,if($G143="USD",2,if($G143="EUR",3,if($G143="YEN",4,5))))*$H143*$C143,0)</f>
        <v>14527.97818</v>
      </c>
      <c r="X143" s="7">
        <f>if(X$6&lt;=$B143,vlookup(EDATE($D143,X$6),'Курсы'!$H$2:$L$1980,if($G143="USD",2,if($G143="EUR",3,if($G143="YEN",4,5))))*$H143*$C143,0)</f>
        <v>14167.97489</v>
      </c>
      <c r="Y143" s="7">
        <f>if(Y$6&lt;=$B143,vlookup(EDATE($D143,Y$6),'Курсы'!$H$2:$L$1980,if($G143="USD",2,if($G143="EUR",3,if($G143="YEN",4,5))))*$H143*$C143,0)</f>
        <v>13686.75709</v>
      </c>
      <c r="Z143" s="7">
        <f>if(Z$6&lt;=$B143,vlookup(EDATE($D143,Z$6),'Курсы'!$H$2:$L$1980,if($G143="USD",2,if($G143="EUR",3,if($G143="YEN",4,5))))*$H143*$C143,0)</f>
        <v>14034.27074</v>
      </c>
      <c r="AA143" s="7">
        <f>if(AA$6&lt;=$B143,vlookup(EDATE($D143,AA$6),'Курсы'!$H$2:$L$1980,if($G143="USD",2,if($G143="EUR",3,if($G143="YEN",4,5))))*$H143*$C143,0)</f>
        <v>13941.19457</v>
      </c>
      <c r="AB143" s="7">
        <f>if(AB$6&lt;=$B143,vlookup(EDATE($D143,AB$6),'Курсы'!$H$2:$L$1980,if($G143="USD",2,if($G143="EUR",3,if($G143="YEN",4,5))))*$H143*$C143,0)</f>
        <v>14307.36166</v>
      </c>
      <c r="AC143" s="7">
        <f>if(AC$6&lt;=$B143,vlookup(EDATE($D143,AC$6),'Курсы'!$H$2:$L$1980,if($G143="USD",2,if($G143="EUR",3,if($G143="YEN",4,5))))*$H143*$C143,0)</f>
        <v>14329.88202</v>
      </c>
      <c r="AD143" s="7">
        <f>if(AD$6&lt;=$B143,vlookup(EDATE($D143,AD$6),'Курсы'!$H$2:$L$1980,if($G143="USD",2,if($G143="EUR",3,if($G143="YEN",4,5))))*$H143*$C143,0)</f>
        <v>14352.46096</v>
      </c>
      <c r="AE143" s="7">
        <f>if(AE$6&lt;=$B143,vlookup(EDATE($D143,AE$6),'Курсы'!$H$2:$L$1980,if($G143="USD",2,if($G143="EUR",3,if($G143="YEN",4,5))))*$H143*$C143,0)</f>
        <v>14373.68025</v>
      </c>
      <c r="AF143" s="7">
        <f>if(AF$6&lt;=$B143,vlookup(EDATE($D143,AF$6),'Курсы'!$H$2:$L$1980,if($G143="USD",2,if($G143="EUR",3,if($G143="YEN",4,5))))*$H143*$C143,0)</f>
        <v>14394.99134</v>
      </c>
      <c r="AG143" s="7">
        <f>if(AG$6&lt;=$B143,vlookup(EDATE($D143,AG$6),'Курсы'!$H$2:$L$1980,if($G143="USD",2,if($G143="EUR",3,if($G143="YEN",4,5))))*$H143*$C143,0)</f>
        <v>14415.71118</v>
      </c>
      <c r="AH143" s="7">
        <f>if(AH$6&lt;=$B143,vlookup(EDATE($D143,AH$6),'Курсы'!$H$2:$L$1980,if($G143="USD",2,if($G143="EUR",3,if($G143="YEN",4,5))))*$H143*$C143,0)</f>
        <v>14433.94427</v>
      </c>
      <c r="AI143" s="7">
        <f>if(AI$6&lt;=$B143,vlookup(EDATE($D143,AI$6),'Курсы'!$H$2:$L$1980,if($G143="USD",2,if($G143="EUR",3,if($G143="YEN",4,5))))*$H143*$C143,0)</f>
        <v>14453.62491</v>
      </c>
      <c r="AJ143" s="7">
        <f>if(AJ$6&lt;=$B143,vlookup(EDATE($D143,AJ$6),'Курсы'!$H$2:$L$1980,if($G143="USD",2,if($G143="EUR",3,if($G143="YEN",4,5))))*$H143*$C143,0)</f>
        <v>14472.1893</v>
      </c>
      <c r="AK143" s="7">
        <f>if(AK$6&lt;=$B143,vlookup(EDATE($D143,AK$6),'Курсы'!$H$2:$L$1980,if($G143="USD",2,if($G143="EUR",3,if($G143="YEN",4,5))))*$H143*$C143,0)</f>
        <v>14490.89972</v>
      </c>
      <c r="AL143" s="7">
        <f>if(AL$6&lt;=$B143,vlookup(EDATE($D143,AL$6),'Курсы'!$H$2:$L$1980,if($G143="USD",2,if($G143="EUR",3,if($G143="YEN",4,5))))*$H143*$C143,0)</f>
        <v>14508.57094</v>
      </c>
      <c r="AM143" s="7">
        <f>if(AM$6&lt;=$B143,vlookup(EDATE($D143,AM$6),'Курсы'!$H$2:$L$1980,if($G143="USD",2,if($G143="EUR",3,if($G143="YEN",4,5))))*$H143*$C143,0)</f>
        <v>14526.40231</v>
      </c>
      <c r="AN143" s="7">
        <f>if(AN$6&lt;=$B143,vlookup(EDATE($D143,AN$6),'Курсы'!$H$2:$L$1980,if($G143="USD",2,if($G143="EUR",3,if($G143="YEN",4,5))))*$H143*$C143,0)</f>
        <v>14543.81786</v>
      </c>
      <c r="AO143" s="7">
        <f>if(AO$6&lt;=$B143,vlookup(EDATE($D143,AO$6),'Курсы'!$H$2:$L$1980,if($G143="USD",2,if($G143="EUR",3,if($G143="YEN",4,5))))*$H143*$C143,0)</f>
        <v>0</v>
      </c>
      <c r="AP143" s="7">
        <f>if(AP$6&lt;=$B143,vlookup(EDATE($D143,AP$6),'Курсы'!$H$2:$L$1980,if($G143="USD",2,if($G143="EUR",3,if($G143="YEN",4,5))))*$H143*$C143,0)</f>
        <v>0</v>
      </c>
      <c r="AQ143" s="7">
        <f>if(AQ$6&lt;=$B143,vlookup(EDATE($D143,AQ$6),'Курсы'!$H$2:$L$1980,if($G143="USD",2,if($G143="EUR",3,if($G143="YEN",4,5))))*$H143*$C143,0)</f>
        <v>0</v>
      </c>
      <c r="AR143" s="19">
        <f>if(AR$6&lt;=$B143,vlookup(EDATE($D143,AR$6),'Курсы'!$H$2:$L$1980,if($G143="USD",2,if($G143="EUR",3,if($G143="YEN",4,5))))*$H143*$C143,0)</f>
        <v>0</v>
      </c>
      <c r="AS143" s="7">
        <f t="shared" si="2"/>
        <v>458789.785</v>
      </c>
    </row>
    <row r="144" ht="15.75" customHeight="1">
      <c r="A144" s="15">
        <v>127.0</v>
      </c>
      <c r="B144" s="16">
        <v>17.0</v>
      </c>
      <c r="C144" s="16">
        <v>0.0560103047162585</v>
      </c>
      <c r="D144" s="17">
        <v>43846.0</v>
      </c>
      <c r="E144" s="17">
        <f t="shared" si="1"/>
        <v>44363</v>
      </c>
      <c r="F144" s="16" t="s">
        <v>20</v>
      </c>
      <c r="G144" s="16" t="s">
        <v>4</v>
      </c>
      <c r="H144" s="18">
        <v>500000.0</v>
      </c>
      <c r="I144" s="7">
        <f>if(I$6&lt;=$B144,vlookup(EDATE($D144,I$6),'Курсы'!$H$2:$L$1980,if($G144="USD",2,if($G144="EUR",3,if($G144="YEN",4,5))))*$H144*$C144,0)</f>
        <v>1777027.736</v>
      </c>
      <c r="J144" s="7">
        <f>if(J$6&lt;=$B144,vlookup(EDATE($D144,J$6),'Курсы'!$H$2:$L$1980,if($G144="USD",2,if($G144="EUR",3,if($G144="YEN",4,5))))*$H144*$C144,0)</f>
        <v>2049646.692</v>
      </c>
      <c r="K144" s="7">
        <f>if(K$6&lt;=$B144,vlookup(EDATE($D144,K$6),'Курсы'!$H$2:$L$1980,if($G144="USD",2,if($G144="EUR",3,if($G144="YEN",4,5))))*$H144*$C144,0)</f>
        <v>2064385.804</v>
      </c>
      <c r="L144" s="7">
        <f>if(L$6&lt;=$B144,vlookup(EDATE($D144,L$6),'Курсы'!$H$2:$L$1980,if($G144="USD",2,if($G144="EUR",3,if($G144="YEN",4,5))))*$H144*$C144,0)</f>
        <v>2050133.981</v>
      </c>
      <c r="M144" s="7">
        <f>if(M$6&lt;=$B144,vlookup(EDATE($D144,M$6),'Курсы'!$H$2:$L$1980,if($G144="USD",2,if($G144="EUR",3,if($G144="YEN",4,5))))*$H144*$C144,0)</f>
        <v>1971422.7</v>
      </c>
      <c r="N144" s="7">
        <f>if(N$6&lt;=$B144,vlookup(EDATE($D144,N$6),'Курсы'!$H$2:$L$1980,if($G144="USD",2,if($G144="EUR",3,if($G144="YEN",4,5))))*$H144*$C144,0)</f>
        <v>1982759.186</v>
      </c>
      <c r="O144" s="7">
        <f>if(O$6&lt;=$B144,vlookup(EDATE($D144,O$6),'Курсы'!$H$2:$L$1980,if($G144="USD",2,if($G144="EUR",3,if($G144="YEN",4,5))))*$H144*$C144,0)</f>
        <v>2050416.834</v>
      </c>
      <c r="P144" s="7">
        <f>if(P$6&lt;=$B144,vlookup(EDATE($D144,P$6),'Курсы'!$H$2:$L$1980,if($G144="USD",2,if($G144="EUR",3,if($G144="YEN",4,5))))*$H144*$C144,0)</f>
        <v>2105662.598</v>
      </c>
      <c r="Q144" s="7">
        <f>if(Q$6&lt;=$B144,vlookup(EDATE($D144,Q$6),'Курсы'!$H$2:$L$1980,if($G144="USD",2,if($G144="EUR",3,if($G144="YEN",4,5))))*$H144*$C144,0)</f>
        <v>2182892.406</v>
      </c>
      <c r="R144" s="7">
        <f>if(R$6&lt;=$B144,vlookup(EDATE($D144,R$6),'Курсы'!$H$2:$L$1980,if($G144="USD",2,if($G144="EUR",3,if($G144="YEN",4,5))))*$H144*$C144,0)</f>
        <v>2165532.012</v>
      </c>
      <c r="S144" s="7">
        <f>if(S$6&lt;=$B144,vlookup(EDATE($D144,S$6),'Курсы'!$H$2:$L$1980,if($G144="USD",2,if($G144="EUR",3,if($G144="YEN",4,5))))*$H144*$C144,0)</f>
        <v>2056846.816</v>
      </c>
      <c r="T144" s="7">
        <f>if(T$6&lt;=$B144,vlookup(EDATE($D144,T$6),'Курсы'!$H$2:$L$1980,if($G144="USD",2,if($G144="EUR",3,if($G144="YEN",4,5))))*$H144*$C144,0)</f>
        <v>2059647.332</v>
      </c>
      <c r="U144" s="7">
        <f>if(U$6&lt;=$B144,vlookup(EDATE($D144,U$6),'Курсы'!$H$2:$L$1980,if($G144="USD",2,if($G144="EUR",3,if($G144="YEN",4,5))))*$H144*$C144,0)</f>
        <v>2053035.315</v>
      </c>
      <c r="V144" s="7">
        <f>if(V$6&lt;=$B144,vlookup(EDATE($D144,V$6),'Курсы'!$H$2:$L$1980,if($G144="USD",2,if($G144="EUR",3,if($G144="YEN",4,5))))*$H144*$C144,0)</f>
        <v>2050864.916</v>
      </c>
      <c r="W144" s="7">
        <f>if(W$6&lt;=$B144,vlookup(EDATE($D144,W$6),'Курсы'!$H$2:$L$1980,if($G144="USD",2,if($G144="EUR",3,if($G144="YEN",4,5))))*$H144*$C144,0)</f>
        <v>2155859.033</v>
      </c>
      <c r="X144" s="7">
        <f>if(X$6&lt;=$B144,vlookup(EDATE($D144,X$6),'Курсы'!$H$2:$L$1980,if($G144="USD",2,if($G144="EUR",3,if($G144="YEN",4,5))))*$H144*$C144,0)</f>
        <v>2072291.658</v>
      </c>
      <c r="Y144" s="7">
        <f>if(Y$6&lt;=$B144,vlookup(EDATE($D144,Y$6),'Курсы'!$H$2:$L$1980,if($G144="USD",2,if($G144="EUR",3,if($G144="YEN",4,5))))*$H144*$C144,0)</f>
        <v>2011660.503</v>
      </c>
      <c r="Z144" s="7">
        <f>if(Z$6&lt;=$B144,vlookup(EDATE($D144,Z$6),'Курсы'!$H$2:$L$1980,if($G144="USD",2,if($G144="EUR",3,if($G144="YEN",4,5))))*$H144*$C144,0)</f>
        <v>0</v>
      </c>
      <c r="AA144" s="7">
        <f>if(AA$6&lt;=$B144,vlookup(EDATE($D144,AA$6),'Курсы'!$H$2:$L$1980,if($G144="USD",2,if($G144="EUR",3,if($G144="YEN",4,5))))*$H144*$C144,0)</f>
        <v>0</v>
      </c>
      <c r="AB144" s="7">
        <f>if(AB$6&lt;=$B144,vlookup(EDATE($D144,AB$6),'Курсы'!$H$2:$L$1980,if($G144="USD",2,if($G144="EUR",3,if($G144="YEN",4,5))))*$H144*$C144,0)</f>
        <v>0</v>
      </c>
      <c r="AC144" s="7">
        <f>if(AC$6&lt;=$B144,vlookup(EDATE($D144,AC$6),'Курсы'!$H$2:$L$1980,if($G144="USD",2,if($G144="EUR",3,if($G144="YEN",4,5))))*$H144*$C144,0)</f>
        <v>0</v>
      </c>
      <c r="AD144" s="7">
        <f>if(AD$6&lt;=$B144,vlookup(EDATE($D144,AD$6),'Курсы'!$H$2:$L$1980,if($G144="USD",2,if($G144="EUR",3,if($G144="YEN",4,5))))*$H144*$C144,0)</f>
        <v>0</v>
      </c>
      <c r="AE144" s="7">
        <f>if(AE$6&lt;=$B144,vlookup(EDATE($D144,AE$6),'Курсы'!$H$2:$L$1980,if($G144="USD",2,if($G144="EUR",3,if($G144="YEN",4,5))))*$H144*$C144,0)</f>
        <v>0</v>
      </c>
      <c r="AF144" s="7">
        <f>if(AF$6&lt;=$B144,vlookup(EDATE($D144,AF$6),'Курсы'!$H$2:$L$1980,if($G144="USD",2,if($G144="EUR",3,if($G144="YEN",4,5))))*$H144*$C144,0)</f>
        <v>0</v>
      </c>
      <c r="AG144" s="7">
        <f>if(AG$6&lt;=$B144,vlookup(EDATE($D144,AG$6),'Курсы'!$H$2:$L$1980,if($G144="USD",2,if($G144="EUR",3,if($G144="YEN",4,5))))*$H144*$C144,0)</f>
        <v>0</v>
      </c>
      <c r="AH144" s="7">
        <f>if(AH$6&lt;=$B144,vlookup(EDATE($D144,AH$6),'Курсы'!$H$2:$L$1980,if($G144="USD",2,if($G144="EUR",3,if($G144="YEN",4,5))))*$H144*$C144,0)</f>
        <v>0</v>
      </c>
      <c r="AI144" s="7">
        <f>if(AI$6&lt;=$B144,vlookup(EDATE($D144,AI$6),'Курсы'!$H$2:$L$1980,if($G144="USD",2,if($G144="EUR",3,if($G144="YEN",4,5))))*$H144*$C144,0)</f>
        <v>0</v>
      </c>
      <c r="AJ144" s="7">
        <f>if(AJ$6&lt;=$B144,vlookup(EDATE($D144,AJ$6),'Курсы'!$H$2:$L$1980,if($G144="USD",2,if($G144="EUR",3,if($G144="YEN",4,5))))*$H144*$C144,0)</f>
        <v>0</v>
      </c>
      <c r="AK144" s="7">
        <f>if(AK$6&lt;=$B144,vlookup(EDATE($D144,AK$6),'Курсы'!$H$2:$L$1980,if($G144="USD",2,if($G144="EUR",3,if($G144="YEN",4,5))))*$H144*$C144,0)</f>
        <v>0</v>
      </c>
      <c r="AL144" s="7">
        <f>if(AL$6&lt;=$B144,vlookup(EDATE($D144,AL$6),'Курсы'!$H$2:$L$1980,if($G144="USD",2,if($G144="EUR",3,if($G144="YEN",4,5))))*$H144*$C144,0)</f>
        <v>0</v>
      </c>
      <c r="AM144" s="7">
        <f>if(AM$6&lt;=$B144,vlookup(EDATE($D144,AM$6),'Курсы'!$H$2:$L$1980,if($G144="USD",2,if($G144="EUR",3,if($G144="YEN",4,5))))*$H144*$C144,0)</f>
        <v>0</v>
      </c>
      <c r="AN144" s="7">
        <f>if(AN$6&lt;=$B144,vlookup(EDATE($D144,AN$6),'Курсы'!$H$2:$L$1980,if($G144="USD",2,if($G144="EUR",3,if($G144="YEN",4,5))))*$H144*$C144,0)</f>
        <v>0</v>
      </c>
      <c r="AO144" s="7">
        <f>if(AO$6&lt;=$B144,vlookup(EDATE($D144,AO$6),'Курсы'!$H$2:$L$1980,if($G144="USD",2,if($G144="EUR",3,if($G144="YEN",4,5))))*$H144*$C144,0)</f>
        <v>0</v>
      </c>
      <c r="AP144" s="7">
        <f>if(AP$6&lt;=$B144,vlookup(EDATE($D144,AP$6),'Курсы'!$H$2:$L$1980,if($G144="USD",2,if($G144="EUR",3,if($G144="YEN",4,5))))*$H144*$C144,0)</f>
        <v>0</v>
      </c>
      <c r="AQ144" s="7">
        <f>if(AQ$6&lt;=$B144,vlookup(EDATE($D144,AQ$6),'Курсы'!$H$2:$L$1980,if($G144="USD",2,if($G144="EUR",3,if($G144="YEN",4,5))))*$H144*$C144,0)</f>
        <v>0</v>
      </c>
      <c r="AR144" s="19">
        <f>if(AR$6&lt;=$B144,vlookup(EDATE($D144,AR$6),'Курсы'!$H$2:$L$1980,if($G144="USD",2,if($G144="EUR",3,if($G144="YEN",4,5))))*$H144*$C144,0)</f>
        <v>0</v>
      </c>
      <c r="AS144" s="7">
        <f t="shared" si="2"/>
        <v>34860085.52</v>
      </c>
    </row>
    <row r="145" ht="15.75" customHeight="1">
      <c r="A145" s="15">
        <v>227.0</v>
      </c>
      <c r="B145" s="16">
        <v>17.0</v>
      </c>
      <c r="C145" s="16">
        <v>0.00951445935560629</v>
      </c>
      <c r="D145" s="17">
        <v>43847.0</v>
      </c>
      <c r="E145" s="17">
        <f t="shared" si="1"/>
        <v>44364</v>
      </c>
      <c r="F145" s="16" t="s">
        <v>18</v>
      </c>
      <c r="G145" s="16" t="s">
        <v>6</v>
      </c>
      <c r="H145" s="18">
        <v>2500000.0</v>
      </c>
      <c r="I145" s="7">
        <f>if(I$6&lt;=$B145,vlookup(EDATE($D145,I$6),'Курсы'!$H$2:$L$1980,if($G145="USD",2,if($G145="EUR",3,if($G145="YEN",4,5))))*$H145*$C145,0)</f>
        <v>13747.94183</v>
      </c>
      <c r="J145" s="7">
        <f>if(J$6&lt;=$B145,vlookup(EDATE($D145,J$6),'Курсы'!$H$2:$L$1980,if($G145="USD",2,if($G145="EUR",3,if($G145="YEN",4,5))))*$H145*$C145,0)</f>
        <v>16600.06753</v>
      </c>
      <c r="K145" s="7">
        <f>if(K$6&lt;=$B145,vlookup(EDATE($D145,K$6),'Курсы'!$H$2:$L$1980,if($G145="USD",2,if($G145="EUR",3,if($G145="YEN",4,5))))*$H145*$C145,0)</f>
        <v>16490.57989</v>
      </c>
      <c r="L145" s="7">
        <f>if(L$6&lt;=$B145,vlookup(EDATE($D145,L$6),'Курсы'!$H$2:$L$1980,if($G145="USD",2,if($G145="EUR",3,if($G145="YEN",4,5))))*$H145*$C145,0)</f>
        <v>16265.27749</v>
      </c>
      <c r="M145" s="7">
        <f>if(M$6&lt;=$B145,vlookup(EDATE($D145,M$6),'Курсы'!$H$2:$L$1980,if($G145="USD",2,if($G145="EUR",3,if($G145="YEN",4,5))))*$H145*$C145,0)</f>
        <v>15451.1252</v>
      </c>
      <c r="N145" s="7">
        <f>if(N$6&lt;=$B145,vlookup(EDATE($D145,N$6),'Курсы'!$H$2:$L$1980,if($G145="USD",2,if($G145="EUR",3,if($G145="YEN",4,5))))*$H145*$C145,0)</f>
        <v>15832.46473</v>
      </c>
      <c r="O145" s="7">
        <f>if(O$6&lt;=$B145,vlookup(EDATE($D145,O$6),'Курсы'!$H$2:$L$1980,if($G145="USD",2,if($G145="EUR",3,if($G145="YEN",4,5))))*$H145*$C145,0)</f>
        <v>16310.18574</v>
      </c>
      <c r="P145" s="7">
        <f>if(P$6&lt;=$B145,vlookup(EDATE($D145,P$6),'Курсы'!$H$2:$L$1980,if($G145="USD",2,if($G145="EUR",3,if($G145="YEN",4,5))))*$H145*$C145,0)</f>
        <v>16939.06771</v>
      </c>
      <c r="Q145" s="7">
        <f>if(Q$6&lt;=$B145,vlookup(EDATE($D145,Q$6),'Курсы'!$H$2:$L$1980,if($G145="USD",2,if($G145="EUR",3,if($G145="YEN",4,5))))*$H145*$C145,0)</f>
        <v>17623.03841</v>
      </c>
      <c r="R145" s="7">
        <f>if(R$6&lt;=$B145,vlookup(EDATE($D145,R$6),'Курсы'!$H$2:$L$1980,if($G145="USD",2,if($G145="EUR",3,if($G145="YEN",4,5))))*$H145*$C145,0)</f>
        <v>17517.57063</v>
      </c>
      <c r="S145" s="7">
        <f>if(S$6&lt;=$B145,vlookup(EDATE($D145,S$6),'Курсы'!$H$2:$L$1980,if($G145="USD",2,if($G145="EUR",3,if($G145="YEN",4,5))))*$H145*$C145,0)</f>
        <v>16888.76001</v>
      </c>
      <c r="T145" s="7">
        <f>if(T$6&lt;=$B145,vlookup(EDATE($D145,T$6),'Курсы'!$H$2:$L$1980,if($G145="USD",2,if($G145="EUR",3,if($G145="YEN",4,5))))*$H145*$C145,0)</f>
        <v>16870.2306</v>
      </c>
      <c r="U145" s="7">
        <f>if(U$6&lt;=$B145,vlookup(EDATE($D145,U$6),'Курсы'!$H$2:$L$1980,if($G145="USD",2,if($G145="EUR",3,if($G145="YEN",4,5))))*$H145*$C145,0)</f>
        <v>16523.92807</v>
      </c>
      <c r="V145" s="7">
        <f>if(V$6&lt;=$B145,vlookup(EDATE($D145,V$6),'Курсы'!$H$2:$L$1980,if($G145="USD",2,if($G145="EUR",3,if($G145="YEN",4,5))))*$H145*$C145,0)</f>
        <v>15889.05198</v>
      </c>
      <c r="W145" s="7">
        <f>if(W$6&lt;=$B145,vlookup(EDATE($D145,W$6),'Курсы'!$H$2:$L$1980,if($G145="USD",2,if($G145="EUR",3,if($G145="YEN",4,5))))*$H145*$C145,0)</f>
        <v>16512.39178</v>
      </c>
      <c r="X145" s="7">
        <f>if(X$6&lt;=$B145,vlookup(EDATE($D145,X$6),'Курсы'!$H$2:$L$1980,if($G145="USD",2,if($G145="EUR",3,if($G145="YEN",4,5))))*$H145*$C145,0)</f>
        <v>16108.52677</v>
      </c>
      <c r="Y145" s="7">
        <f>if(Y$6&lt;=$B145,vlookup(EDATE($D145,Y$6),'Курсы'!$H$2:$L$1980,if($G145="USD",2,if($G145="EUR",3,if($G145="YEN",4,5))))*$H145*$C145,0)</f>
        <v>15586.73003</v>
      </c>
      <c r="Z145" s="7">
        <f>if(Z$6&lt;=$B145,vlookup(EDATE($D145,Z$6),'Курсы'!$H$2:$L$1980,if($G145="USD",2,if($G145="EUR",3,if($G145="YEN",4,5))))*$H145*$C145,0)</f>
        <v>0</v>
      </c>
      <c r="AA145" s="7">
        <f>if(AA$6&lt;=$B145,vlookup(EDATE($D145,AA$6),'Курсы'!$H$2:$L$1980,if($G145="USD",2,if($G145="EUR",3,if($G145="YEN",4,5))))*$H145*$C145,0)</f>
        <v>0</v>
      </c>
      <c r="AB145" s="7">
        <f>if(AB$6&lt;=$B145,vlookup(EDATE($D145,AB$6),'Курсы'!$H$2:$L$1980,if($G145="USD",2,if($G145="EUR",3,if($G145="YEN",4,5))))*$H145*$C145,0)</f>
        <v>0</v>
      </c>
      <c r="AC145" s="7">
        <f>if(AC$6&lt;=$B145,vlookup(EDATE($D145,AC$6),'Курсы'!$H$2:$L$1980,if($G145="USD",2,if($G145="EUR",3,if($G145="YEN",4,5))))*$H145*$C145,0)</f>
        <v>0</v>
      </c>
      <c r="AD145" s="7">
        <f>if(AD$6&lt;=$B145,vlookup(EDATE($D145,AD$6),'Курсы'!$H$2:$L$1980,if($G145="USD",2,if($G145="EUR",3,if($G145="YEN",4,5))))*$H145*$C145,0)</f>
        <v>0</v>
      </c>
      <c r="AE145" s="7">
        <f>if(AE$6&lt;=$B145,vlookup(EDATE($D145,AE$6),'Курсы'!$H$2:$L$1980,if($G145="USD",2,if($G145="EUR",3,if($G145="YEN",4,5))))*$H145*$C145,0)</f>
        <v>0</v>
      </c>
      <c r="AF145" s="7">
        <f>if(AF$6&lt;=$B145,vlookup(EDATE($D145,AF$6),'Курсы'!$H$2:$L$1980,if($G145="USD",2,if($G145="EUR",3,if($G145="YEN",4,5))))*$H145*$C145,0)</f>
        <v>0</v>
      </c>
      <c r="AG145" s="7">
        <f>if(AG$6&lt;=$B145,vlookup(EDATE($D145,AG$6),'Курсы'!$H$2:$L$1980,if($G145="USD",2,if($G145="EUR",3,if($G145="YEN",4,5))))*$H145*$C145,0)</f>
        <v>0</v>
      </c>
      <c r="AH145" s="7">
        <f>if(AH$6&lt;=$B145,vlookup(EDATE($D145,AH$6),'Курсы'!$H$2:$L$1980,if($G145="USD",2,if($G145="EUR",3,if($G145="YEN",4,5))))*$H145*$C145,0)</f>
        <v>0</v>
      </c>
      <c r="AI145" s="7">
        <f>if(AI$6&lt;=$B145,vlookup(EDATE($D145,AI$6),'Курсы'!$H$2:$L$1980,if($G145="USD",2,if($G145="EUR",3,if($G145="YEN",4,5))))*$H145*$C145,0)</f>
        <v>0</v>
      </c>
      <c r="AJ145" s="7">
        <f>if(AJ$6&lt;=$B145,vlookup(EDATE($D145,AJ$6),'Курсы'!$H$2:$L$1980,if($G145="USD",2,if($G145="EUR",3,if($G145="YEN",4,5))))*$H145*$C145,0)</f>
        <v>0</v>
      </c>
      <c r="AK145" s="7">
        <f>if(AK$6&lt;=$B145,vlookup(EDATE($D145,AK$6),'Курсы'!$H$2:$L$1980,if($G145="USD",2,if($G145="EUR",3,if($G145="YEN",4,5))))*$H145*$C145,0)</f>
        <v>0</v>
      </c>
      <c r="AL145" s="7">
        <f>if(AL$6&lt;=$B145,vlookup(EDATE($D145,AL$6),'Курсы'!$H$2:$L$1980,if($G145="USD",2,if($G145="EUR",3,if($G145="YEN",4,5))))*$H145*$C145,0)</f>
        <v>0</v>
      </c>
      <c r="AM145" s="7">
        <f>if(AM$6&lt;=$B145,vlookup(EDATE($D145,AM$6),'Курсы'!$H$2:$L$1980,if($G145="USD",2,if($G145="EUR",3,if($G145="YEN",4,5))))*$H145*$C145,0)</f>
        <v>0</v>
      </c>
      <c r="AN145" s="7">
        <f>if(AN$6&lt;=$B145,vlookup(EDATE($D145,AN$6),'Курсы'!$H$2:$L$1980,if($G145="USD",2,if($G145="EUR",3,if($G145="YEN",4,5))))*$H145*$C145,0)</f>
        <v>0</v>
      </c>
      <c r="AO145" s="7">
        <f>if(AO$6&lt;=$B145,vlookup(EDATE($D145,AO$6),'Курсы'!$H$2:$L$1980,if($G145="USD",2,if($G145="EUR",3,if($G145="YEN",4,5))))*$H145*$C145,0)</f>
        <v>0</v>
      </c>
      <c r="AP145" s="7">
        <f>if(AP$6&lt;=$B145,vlookup(EDATE($D145,AP$6),'Курсы'!$H$2:$L$1980,if($G145="USD",2,if($G145="EUR",3,if($G145="YEN",4,5))))*$H145*$C145,0)</f>
        <v>0</v>
      </c>
      <c r="AQ145" s="7">
        <f>if(AQ$6&lt;=$B145,vlookup(EDATE($D145,AQ$6),'Курсы'!$H$2:$L$1980,if($G145="USD",2,if($G145="EUR",3,if($G145="YEN",4,5))))*$H145*$C145,0)</f>
        <v>0</v>
      </c>
      <c r="AR145" s="19">
        <f>if(AR$6&lt;=$B145,vlookup(EDATE($D145,AR$6),'Курсы'!$H$2:$L$1980,if($G145="USD",2,if($G145="EUR",3,if($G145="YEN",4,5))))*$H145*$C145,0)</f>
        <v>0</v>
      </c>
      <c r="AS145" s="7">
        <f t="shared" si="2"/>
        <v>277156.9384</v>
      </c>
    </row>
    <row r="146" ht="15.75" customHeight="1">
      <c r="A146" s="15">
        <v>313.0</v>
      </c>
      <c r="B146" s="16">
        <v>13.0</v>
      </c>
      <c r="C146" s="16">
        <v>0.0148363168274683</v>
      </c>
      <c r="D146" s="17">
        <v>43850.0</v>
      </c>
      <c r="E146" s="17">
        <f t="shared" si="1"/>
        <v>44247</v>
      </c>
      <c r="F146" s="16" t="s">
        <v>19</v>
      </c>
      <c r="G146" s="16" t="s">
        <v>4</v>
      </c>
      <c r="H146" s="18">
        <v>75000.0</v>
      </c>
      <c r="I146" s="7">
        <f>if(I$6&lt;=$B146,vlookup(EDATE($D146,I$6),'Курсы'!$H$2:$L$1980,if($G146="USD",2,if($G146="EUR",3,if($G146="YEN",4,5))))*$H146*$C146,0)</f>
        <v>70866.37205</v>
      </c>
      <c r="J146" s="7">
        <f>if(J$6&lt;=$B146,vlookup(EDATE($D146,J$6),'Курсы'!$H$2:$L$1980,if($G146="USD",2,if($G146="EUR",3,if($G146="YEN",4,5))))*$H146*$C146,0)</f>
        <v>89192.5986</v>
      </c>
      <c r="K146" s="7">
        <f>if(K$6&lt;=$B146,vlookup(EDATE($D146,K$6),'Курсы'!$H$2:$L$1980,if($G146="USD",2,if($G146="EUR",3,if($G146="YEN",4,5))))*$H146*$C146,0)</f>
        <v>82279.35713</v>
      </c>
      <c r="L146" s="7">
        <f>if(L$6&lt;=$B146,vlookup(EDATE($D146,L$6),'Курсы'!$H$2:$L$1980,if($G146="USD",2,if($G146="EUR",3,if($G146="YEN",4,5))))*$H146*$C146,0)</f>
        <v>80552.07604</v>
      </c>
      <c r="M146" s="7">
        <f>if(M$6&lt;=$B146,vlookup(EDATE($D146,M$6),'Курсы'!$H$2:$L$1980,if($G146="USD",2,if($G146="EUR",3,if($G146="YEN",4,5))))*$H146*$C146,0)</f>
        <v>77414.97394</v>
      </c>
      <c r="N146" s="7">
        <f>if(N$6&lt;=$B146,vlookup(EDATE($D146,N$6),'Курсы'!$H$2:$L$1980,if($G146="USD",2,if($G146="EUR",3,if($G146="YEN",4,5))))*$H146*$C146,0)</f>
        <v>79797.7606</v>
      </c>
      <c r="O146" s="7">
        <f>if(O$6&lt;=$B146,vlookup(EDATE($D146,O$6),'Курсы'!$H$2:$L$1980,if($G146="USD",2,if($G146="EUR",3,if($G146="YEN",4,5))))*$H146*$C146,0)</f>
        <v>81494.99815</v>
      </c>
      <c r="P146" s="7">
        <f>if(P$6&lt;=$B146,vlookup(EDATE($D146,P$6),'Курсы'!$H$2:$L$1980,if($G146="USD",2,if($G146="EUR",3,if($G146="YEN",4,5))))*$H146*$C146,0)</f>
        <v>83489.77804</v>
      </c>
      <c r="Q146" s="7">
        <f>if(Q$6&lt;=$B146,vlookup(EDATE($D146,Q$6),'Курсы'!$H$2:$L$1980,if($G146="USD",2,if($G146="EUR",3,if($G146="YEN",4,5))))*$H146*$C146,0)</f>
        <v>86707.99771</v>
      </c>
      <c r="R146" s="7">
        <f>if(R$6&lt;=$B146,vlookup(EDATE($D146,R$6),'Курсы'!$H$2:$L$1980,if($G146="USD",2,if($G146="EUR",3,if($G146="YEN",4,5))))*$H146*$C146,0)</f>
        <v>84859.31845</v>
      </c>
      <c r="S146" s="7">
        <f>if(S$6&lt;=$B146,vlookup(EDATE($D146,S$6),'Курсы'!$H$2:$L$1980,if($G146="USD",2,if($G146="EUR",3,if($G146="YEN",4,5))))*$H146*$C146,0)</f>
        <v>81579.89898</v>
      </c>
      <c r="T146" s="7">
        <f>if(T$6&lt;=$B146,vlookup(EDATE($D146,T$6),'Курсы'!$H$2:$L$1980,if($G146="USD",2,if($G146="EUR",3,if($G146="YEN",4,5))))*$H146*$C146,0)</f>
        <v>82034.78045</v>
      </c>
      <c r="U146" s="7">
        <f>if(U$6&lt;=$B146,vlookup(EDATE($D146,U$6),'Курсы'!$H$2:$L$1980,if($G146="USD",2,if($G146="EUR",3,if($G146="YEN",4,5))))*$H146*$C146,0)</f>
        <v>82310.06831</v>
      </c>
      <c r="V146" s="7">
        <f>if(V$6&lt;=$B146,vlookup(EDATE($D146,V$6),'Курсы'!$H$2:$L$1980,if($G146="USD",2,if($G146="EUR",3,if($G146="YEN",4,5))))*$H146*$C146,0)</f>
        <v>0</v>
      </c>
      <c r="W146" s="7">
        <f>if(W$6&lt;=$B146,vlookup(EDATE($D146,W$6),'Курсы'!$H$2:$L$1980,if($G146="USD",2,if($G146="EUR",3,if($G146="YEN",4,5))))*$H146*$C146,0)</f>
        <v>0</v>
      </c>
      <c r="X146" s="7">
        <f>if(X$6&lt;=$B146,vlookup(EDATE($D146,X$6),'Курсы'!$H$2:$L$1980,if($G146="USD",2,if($G146="EUR",3,if($G146="YEN",4,5))))*$H146*$C146,0)</f>
        <v>0</v>
      </c>
      <c r="Y146" s="7">
        <f>if(Y$6&lt;=$B146,vlookup(EDATE($D146,Y$6),'Курсы'!$H$2:$L$1980,if($G146="USD",2,if($G146="EUR",3,if($G146="YEN",4,5))))*$H146*$C146,0)</f>
        <v>0</v>
      </c>
      <c r="Z146" s="7">
        <f>if(Z$6&lt;=$B146,vlookup(EDATE($D146,Z$6),'Курсы'!$H$2:$L$1980,if($G146="USD",2,if($G146="EUR",3,if($G146="YEN",4,5))))*$H146*$C146,0)</f>
        <v>0</v>
      </c>
      <c r="AA146" s="7">
        <f>if(AA$6&lt;=$B146,vlookup(EDATE($D146,AA$6),'Курсы'!$H$2:$L$1980,if($G146="USD",2,if($G146="EUR",3,if($G146="YEN",4,5))))*$H146*$C146,0)</f>
        <v>0</v>
      </c>
      <c r="AB146" s="7">
        <f>if(AB$6&lt;=$B146,vlookup(EDATE($D146,AB$6),'Курсы'!$H$2:$L$1980,if($G146="USD",2,if($G146="EUR",3,if($G146="YEN",4,5))))*$H146*$C146,0)</f>
        <v>0</v>
      </c>
      <c r="AC146" s="7">
        <f>if(AC$6&lt;=$B146,vlookup(EDATE($D146,AC$6),'Курсы'!$H$2:$L$1980,if($G146="USD",2,if($G146="EUR",3,if($G146="YEN",4,5))))*$H146*$C146,0)</f>
        <v>0</v>
      </c>
      <c r="AD146" s="7">
        <f>if(AD$6&lt;=$B146,vlookup(EDATE($D146,AD$6),'Курсы'!$H$2:$L$1980,if($G146="USD",2,if($G146="EUR",3,if($G146="YEN",4,5))))*$H146*$C146,0)</f>
        <v>0</v>
      </c>
      <c r="AE146" s="7">
        <f>if(AE$6&lt;=$B146,vlookup(EDATE($D146,AE$6),'Курсы'!$H$2:$L$1980,if($G146="USD",2,if($G146="EUR",3,if($G146="YEN",4,5))))*$H146*$C146,0)</f>
        <v>0</v>
      </c>
      <c r="AF146" s="7">
        <f>if(AF$6&lt;=$B146,vlookup(EDATE($D146,AF$6),'Курсы'!$H$2:$L$1980,if($G146="USD",2,if($G146="EUR",3,if($G146="YEN",4,5))))*$H146*$C146,0)</f>
        <v>0</v>
      </c>
      <c r="AG146" s="7">
        <f>if(AG$6&lt;=$B146,vlookup(EDATE($D146,AG$6),'Курсы'!$H$2:$L$1980,if($G146="USD",2,if($G146="EUR",3,if($G146="YEN",4,5))))*$H146*$C146,0)</f>
        <v>0</v>
      </c>
      <c r="AH146" s="7">
        <f>if(AH$6&lt;=$B146,vlookup(EDATE($D146,AH$6),'Курсы'!$H$2:$L$1980,if($G146="USD",2,if($G146="EUR",3,if($G146="YEN",4,5))))*$H146*$C146,0)</f>
        <v>0</v>
      </c>
      <c r="AI146" s="7">
        <f>if(AI$6&lt;=$B146,vlookup(EDATE($D146,AI$6),'Курсы'!$H$2:$L$1980,if($G146="USD",2,if($G146="EUR",3,if($G146="YEN",4,5))))*$H146*$C146,0)</f>
        <v>0</v>
      </c>
      <c r="AJ146" s="7">
        <f>if(AJ$6&lt;=$B146,vlookup(EDATE($D146,AJ$6),'Курсы'!$H$2:$L$1980,if($G146="USD",2,if($G146="EUR",3,if($G146="YEN",4,5))))*$H146*$C146,0)</f>
        <v>0</v>
      </c>
      <c r="AK146" s="7">
        <f>if(AK$6&lt;=$B146,vlookup(EDATE($D146,AK$6),'Курсы'!$H$2:$L$1980,if($G146="USD",2,if($G146="EUR",3,if($G146="YEN",4,5))))*$H146*$C146,0)</f>
        <v>0</v>
      </c>
      <c r="AL146" s="7">
        <f>if(AL$6&lt;=$B146,vlookup(EDATE($D146,AL$6),'Курсы'!$H$2:$L$1980,if($G146="USD",2,if($G146="EUR",3,if($G146="YEN",4,5))))*$H146*$C146,0)</f>
        <v>0</v>
      </c>
      <c r="AM146" s="7">
        <f>if(AM$6&lt;=$B146,vlookup(EDATE($D146,AM$6),'Курсы'!$H$2:$L$1980,if($G146="USD",2,if($G146="EUR",3,if($G146="YEN",4,5))))*$H146*$C146,0)</f>
        <v>0</v>
      </c>
      <c r="AN146" s="7">
        <f>if(AN$6&lt;=$B146,vlookup(EDATE($D146,AN$6),'Курсы'!$H$2:$L$1980,if($G146="USD",2,if($G146="EUR",3,if($G146="YEN",4,5))))*$H146*$C146,0)</f>
        <v>0</v>
      </c>
      <c r="AO146" s="7">
        <f>if(AO$6&lt;=$B146,vlookup(EDATE($D146,AO$6),'Курсы'!$H$2:$L$1980,if($G146="USD",2,if($G146="EUR",3,if($G146="YEN",4,5))))*$H146*$C146,0)</f>
        <v>0</v>
      </c>
      <c r="AP146" s="7">
        <f>if(AP$6&lt;=$B146,vlookup(EDATE($D146,AP$6),'Курсы'!$H$2:$L$1980,if($G146="USD",2,if($G146="EUR",3,if($G146="YEN",4,5))))*$H146*$C146,0)</f>
        <v>0</v>
      </c>
      <c r="AQ146" s="7">
        <f>if(AQ$6&lt;=$B146,vlookup(EDATE($D146,AQ$6),'Курсы'!$H$2:$L$1980,if($G146="USD",2,if($G146="EUR",3,if($G146="YEN",4,5))))*$H146*$C146,0)</f>
        <v>0</v>
      </c>
      <c r="AR146" s="19">
        <f>if(AR$6&lt;=$B146,vlookup(EDATE($D146,AR$6),'Курсы'!$H$2:$L$1980,if($G146="USD",2,if($G146="EUR",3,if($G146="YEN",4,5))))*$H146*$C146,0)</f>
        <v>0</v>
      </c>
      <c r="AS146" s="7">
        <f t="shared" si="2"/>
        <v>1062579.978</v>
      </c>
    </row>
    <row r="147" ht="15.75" customHeight="1">
      <c r="A147" s="15">
        <v>343.0</v>
      </c>
      <c r="B147" s="16">
        <v>2.0</v>
      </c>
      <c r="C147" s="16">
        <v>0.0495862056320446</v>
      </c>
      <c r="D147" s="17">
        <v>43852.0</v>
      </c>
      <c r="E147" s="17">
        <f t="shared" si="1"/>
        <v>43912</v>
      </c>
      <c r="F147" s="16" t="s">
        <v>21</v>
      </c>
      <c r="G147" s="16" t="s">
        <v>5</v>
      </c>
      <c r="H147" s="18">
        <v>250000.0</v>
      </c>
      <c r="I147" s="7">
        <f>if(I$6&lt;=$B147,vlookup(EDATE($D147,I$6),'Курсы'!$H$2:$L$1980,if($G147="USD",2,if($G147="EUR",3,if($G147="YEN",4,5))))*$H147*$C147,0)</f>
        <v>860557.4418</v>
      </c>
      <c r="J147" s="7">
        <f>if(J$6&lt;=$B147,vlookup(EDATE($D147,J$6),'Курсы'!$H$2:$L$1980,if($G147="USD",2,if($G147="EUR",3,if($G147="YEN",4,5))))*$H147*$C147,0)</f>
        <v>1043234.263</v>
      </c>
      <c r="K147" s="7">
        <f>if(K$6&lt;=$B147,vlookup(EDATE($D147,K$6),'Курсы'!$H$2:$L$1980,if($G147="USD",2,if($G147="EUR",3,if($G147="YEN",4,5))))*$H147*$C147,0)</f>
        <v>0</v>
      </c>
      <c r="L147" s="7">
        <f>if(L$6&lt;=$B147,vlookup(EDATE($D147,L$6),'Курсы'!$H$2:$L$1980,if($G147="USD",2,if($G147="EUR",3,if($G147="YEN",4,5))))*$H147*$C147,0)</f>
        <v>0</v>
      </c>
      <c r="M147" s="7">
        <f>if(M$6&lt;=$B147,vlookup(EDATE($D147,M$6),'Курсы'!$H$2:$L$1980,if($G147="USD",2,if($G147="EUR",3,if($G147="YEN",4,5))))*$H147*$C147,0)</f>
        <v>0</v>
      </c>
      <c r="N147" s="7">
        <f>if(N$6&lt;=$B147,vlookup(EDATE($D147,N$6),'Курсы'!$H$2:$L$1980,if($G147="USD",2,if($G147="EUR",3,if($G147="YEN",4,5))))*$H147*$C147,0)</f>
        <v>0</v>
      </c>
      <c r="O147" s="7">
        <f>if(O$6&lt;=$B147,vlookup(EDATE($D147,O$6),'Курсы'!$H$2:$L$1980,if($G147="USD",2,if($G147="EUR",3,if($G147="YEN",4,5))))*$H147*$C147,0)</f>
        <v>0</v>
      </c>
      <c r="P147" s="7">
        <f>if(P$6&lt;=$B147,vlookup(EDATE($D147,P$6),'Курсы'!$H$2:$L$1980,if($G147="USD",2,if($G147="EUR",3,if($G147="YEN",4,5))))*$H147*$C147,0)</f>
        <v>0</v>
      </c>
      <c r="Q147" s="7">
        <f>if(Q$6&lt;=$B147,vlookup(EDATE($D147,Q$6),'Курсы'!$H$2:$L$1980,if($G147="USD",2,if($G147="EUR",3,if($G147="YEN",4,5))))*$H147*$C147,0)</f>
        <v>0</v>
      </c>
      <c r="R147" s="7">
        <f>if(R$6&lt;=$B147,vlookup(EDATE($D147,R$6),'Курсы'!$H$2:$L$1980,if($G147="USD",2,if($G147="EUR",3,if($G147="YEN",4,5))))*$H147*$C147,0)</f>
        <v>0</v>
      </c>
      <c r="S147" s="7">
        <f>if(S$6&lt;=$B147,vlookup(EDATE($D147,S$6),'Курсы'!$H$2:$L$1980,if($G147="USD",2,if($G147="EUR",3,if($G147="YEN",4,5))))*$H147*$C147,0)</f>
        <v>0</v>
      </c>
      <c r="T147" s="7">
        <f>if(T$6&lt;=$B147,vlookup(EDATE($D147,T$6),'Курсы'!$H$2:$L$1980,if($G147="USD",2,if($G147="EUR",3,if($G147="YEN",4,5))))*$H147*$C147,0)</f>
        <v>0</v>
      </c>
      <c r="U147" s="7">
        <f>if(U$6&lt;=$B147,vlookup(EDATE($D147,U$6),'Курсы'!$H$2:$L$1980,if($G147="USD",2,if($G147="EUR",3,if($G147="YEN",4,5))))*$H147*$C147,0)</f>
        <v>0</v>
      </c>
      <c r="V147" s="7">
        <f>if(V$6&lt;=$B147,vlookup(EDATE($D147,V$6),'Курсы'!$H$2:$L$1980,if($G147="USD",2,if($G147="EUR",3,if($G147="YEN",4,5))))*$H147*$C147,0)</f>
        <v>0</v>
      </c>
      <c r="W147" s="7">
        <f>if(W$6&lt;=$B147,vlookup(EDATE($D147,W$6),'Курсы'!$H$2:$L$1980,if($G147="USD",2,if($G147="EUR",3,if($G147="YEN",4,5))))*$H147*$C147,0)</f>
        <v>0</v>
      </c>
      <c r="X147" s="7">
        <f>if(X$6&lt;=$B147,vlookup(EDATE($D147,X$6),'Курсы'!$H$2:$L$1980,if($G147="USD",2,if($G147="EUR",3,if($G147="YEN",4,5))))*$H147*$C147,0)</f>
        <v>0</v>
      </c>
      <c r="Y147" s="7">
        <f>if(Y$6&lt;=$B147,vlookup(EDATE($D147,Y$6),'Курсы'!$H$2:$L$1980,if($G147="USD",2,if($G147="EUR",3,if($G147="YEN",4,5))))*$H147*$C147,0)</f>
        <v>0</v>
      </c>
      <c r="Z147" s="7">
        <f>if(Z$6&lt;=$B147,vlookup(EDATE($D147,Z$6),'Курсы'!$H$2:$L$1980,if($G147="USD",2,if($G147="EUR",3,if($G147="YEN",4,5))))*$H147*$C147,0)</f>
        <v>0</v>
      </c>
      <c r="AA147" s="7">
        <f>if(AA$6&lt;=$B147,vlookup(EDATE($D147,AA$6),'Курсы'!$H$2:$L$1980,if($G147="USD",2,if($G147="EUR",3,if($G147="YEN",4,5))))*$H147*$C147,0)</f>
        <v>0</v>
      </c>
      <c r="AB147" s="7">
        <f>if(AB$6&lt;=$B147,vlookup(EDATE($D147,AB$6),'Курсы'!$H$2:$L$1980,if($G147="USD",2,if($G147="EUR",3,if($G147="YEN",4,5))))*$H147*$C147,0)</f>
        <v>0</v>
      </c>
      <c r="AC147" s="7">
        <f>if(AC$6&lt;=$B147,vlookup(EDATE($D147,AC$6),'Курсы'!$H$2:$L$1980,if($G147="USD",2,if($G147="EUR",3,if($G147="YEN",4,5))))*$H147*$C147,0)</f>
        <v>0</v>
      </c>
      <c r="AD147" s="7">
        <f>if(AD$6&lt;=$B147,vlookup(EDATE($D147,AD$6),'Курсы'!$H$2:$L$1980,if($G147="USD",2,if($G147="EUR",3,if($G147="YEN",4,5))))*$H147*$C147,0)</f>
        <v>0</v>
      </c>
      <c r="AE147" s="7">
        <f>if(AE$6&lt;=$B147,vlookup(EDATE($D147,AE$6),'Курсы'!$H$2:$L$1980,if($G147="USD",2,if($G147="EUR",3,if($G147="YEN",4,5))))*$H147*$C147,0)</f>
        <v>0</v>
      </c>
      <c r="AF147" s="7">
        <f>if(AF$6&lt;=$B147,vlookup(EDATE($D147,AF$6),'Курсы'!$H$2:$L$1980,if($G147="USD",2,if($G147="EUR",3,if($G147="YEN",4,5))))*$H147*$C147,0)</f>
        <v>0</v>
      </c>
      <c r="AG147" s="7">
        <f>if(AG$6&lt;=$B147,vlookup(EDATE($D147,AG$6),'Курсы'!$H$2:$L$1980,if($G147="USD",2,if($G147="EUR",3,if($G147="YEN",4,5))))*$H147*$C147,0)</f>
        <v>0</v>
      </c>
      <c r="AH147" s="7">
        <f>if(AH$6&lt;=$B147,vlookup(EDATE($D147,AH$6),'Курсы'!$H$2:$L$1980,if($G147="USD",2,if($G147="EUR",3,if($G147="YEN",4,5))))*$H147*$C147,0)</f>
        <v>0</v>
      </c>
      <c r="AI147" s="7">
        <f>if(AI$6&lt;=$B147,vlookup(EDATE($D147,AI$6),'Курсы'!$H$2:$L$1980,if($G147="USD",2,if($G147="EUR",3,if($G147="YEN",4,5))))*$H147*$C147,0)</f>
        <v>0</v>
      </c>
      <c r="AJ147" s="7">
        <f>if(AJ$6&lt;=$B147,vlookup(EDATE($D147,AJ$6),'Курсы'!$H$2:$L$1980,if($G147="USD",2,if($G147="EUR",3,if($G147="YEN",4,5))))*$H147*$C147,0)</f>
        <v>0</v>
      </c>
      <c r="AK147" s="7">
        <f>if(AK$6&lt;=$B147,vlookup(EDATE($D147,AK$6),'Курсы'!$H$2:$L$1980,if($G147="USD",2,if($G147="EUR",3,if($G147="YEN",4,5))))*$H147*$C147,0)</f>
        <v>0</v>
      </c>
      <c r="AL147" s="7">
        <f>if(AL$6&lt;=$B147,vlookup(EDATE($D147,AL$6),'Курсы'!$H$2:$L$1980,if($G147="USD",2,if($G147="EUR",3,if($G147="YEN",4,5))))*$H147*$C147,0)</f>
        <v>0</v>
      </c>
      <c r="AM147" s="7">
        <f>if(AM$6&lt;=$B147,vlookup(EDATE($D147,AM$6),'Курсы'!$H$2:$L$1980,if($G147="USD",2,if($G147="EUR",3,if($G147="YEN",4,5))))*$H147*$C147,0)</f>
        <v>0</v>
      </c>
      <c r="AN147" s="7">
        <f>if(AN$6&lt;=$B147,vlookup(EDATE($D147,AN$6),'Курсы'!$H$2:$L$1980,if($G147="USD",2,if($G147="EUR",3,if($G147="YEN",4,5))))*$H147*$C147,0)</f>
        <v>0</v>
      </c>
      <c r="AO147" s="7">
        <f>if(AO$6&lt;=$B147,vlookup(EDATE($D147,AO$6),'Курсы'!$H$2:$L$1980,if($G147="USD",2,if($G147="EUR",3,if($G147="YEN",4,5))))*$H147*$C147,0)</f>
        <v>0</v>
      </c>
      <c r="AP147" s="7">
        <f>if(AP$6&lt;=$B147,vlookup(EDATE($D147,AP$6),'Курсы'!$H$2:$L$1980,if($G147="USD",2,if($G147="EUR",3,if($G147="YEN",4,5))))*$H147*$C147,0)</f>
        <v>0</v>
      </c>
      <c r="AQ147" s="7">
        <f>if(AQ$6&lt;=$B147,vlookup(EDATE($D147,AQ$6),'Курсы'!$H$2:$L$1980,if($G147="USD",2,if($G147="EUR",3,if($G147="YEN",4,5))))*$H147*$C147,0)</f>
        <v>0</v>
      </c>
      <c r="AR147" s="19">
        <f>if(AR$6&lt;=$B147,vlookup(EDATE($D147,AR$6),'Курсы'!$H$2:$L$1980,if($G147="USD",2,if($G147="EUR",3,if($G147="YEN",4,5))))*$H147*$C147,0)</f>
        <v>0</v>
      </c>
      <c r="AS147" s="7">
        <f t="shared" si="2"/>
        <v>1903791.705</v>
      </c>
    </row>
    <row r="148" ht="15.75" customHeight="1">
      <c r="A148" s="15">
        <v>147.0</v>
      </c>
      <c r="B148" s="16">
        <v>10.0</v>
      </c>
      <c r="C148" s="16">
        <v>0.023301414022065</v>
      </c>
      <c r="D148" s="17">
        <v>43855.0</v>
      </c>
      <c r="E148" s="17">
        <f t="shared" si="1"/>
        <v>44160</v>
      </c>
      <c r="F148" s="16" t="s">
        <v>22</v>
      </c>
      <c r="G148" s="16" t="s">
        <v>5</v>
      </c>
      <c r="H148" s="18">
        <v>100000.0</v>
      </c>
      <c r="I148" s="7">
        <f>if(I$6&lt;=$B148,vlookup(EDATE($D148,I$6),'Курсы'!$H$2:$L$1980,if($G148="USD",2,if($G148="EUR",3,if($G148="YEN",4,5))))*$H148*$C148,0)</f>
        <v>161756.319</v>
      </c>
      <c r="J148" s="7">
        <f>if(J$6&lt;=$B148,vlookup(EDATE($D148,J$6),'Курсы'!$H$2:$L$1980,if($G148="USD",2,if($G148="EUR",3,if($G148="YEN",4,5))))*$H148*$C148,0)</f>
        <v>199053.0283</v>
      </c>
      <c r="K148" s="7">
        <f>if(K$6&lt;=$B148,vlookup(EDATE($D148,K$6),'Курсы'!$H$2:$L$1980,if($G148="USD",2,if($G148="EUR",3,if($G148="YEN",4,5))))*$H148*$C148,0)</f>
        <v>187000.3719</v>
      </c>
      <c r="L148" s="7">
        <f>if(L$6&lt;=$B148,vlookup(EDATE($D148,L$6),'Курсы'!$H$2:$L$1980,if($G148="USD",2,if($G148="EUR",3,if($G148="YEN",4,5))))*$H148*$C148,0)</f>
        <v>182783.515</v>
      </c>
      <c r="M148" s="7">
        <f>if(M$6&lt;=$B148,vlookup(EDATE($D148,M$6),'Курсы'!$H$2:$L$1980,if($G148="USD",2,if($G148="EUR",3,if($G148="YEN",4,5))))*$H148*$C148,0)</f>
        <v>181189.4653</v>
      </c>
      <c r="N148" s="7">
        <f>if(N$6&lt;=$B148,vlookup(EDATE($D148,N$6),'Курсы'!$H$2:$L$1980,if($G148="USD",2,if($G148="EUR",3,if($G148="YEN",4,5))))*$H148*$C148,0)</f>
        <v>193641.974</v>
      </c>
      <c r="O148" s="7">
        <f>if(O$6&lt;=$B148,vlookup(EDATE($D148,O$6),'Курсы'!$H$2:$L$1980,if($G148="USD",2,if($G148="EUR",3,if($G148="YEN",4,5))))*$H148*$C148,0)</f>
        <v>204826.4197</v>
      </c>
      <c r="P148" s="7">
        <f>if(P$6&lt;=$B148,vlookup(EDATE($D148,P$6),'Курсы'!$H$2:$L$1980,if($G148="USD",2,if($G148="EUR",3,if($G148="YEN",4,5))))*$H148*$C148,0)</f>
        <v>209670.3176</v>
      </c>
      <c r="Q148" s="7">
        <f>if(Q$6&lt;=$B148,vlookup(EDATE($D148,Q$6),'Курсы'!$H$2:$L$1980,if($G148="USD",2,if($G148="EUR",3,if($G148="YEN",4,5))))*$H148*$C148,0)</f>
        <v>210677.8708</v>
      </c>
      <c r="R148" s="7">
        <f>if(R$6&lt;=$B148,vlookup(EDATE($D148,R$6),'Курсы'!$H$2:$L$1980,if($G148="USD",2,if($G148="EUR",3,if($G148="YEN",4,5))))*$H148*$C148,0)</f>
        <v>209464.3331</v>
      </c>
      <c r="S148" s="7">
        <f>if(S$6&lt;=$B148,vlookup(EDATE($D148,S$6),'Курсы'!$H$2:$L$1980,if($G148="USD",2,if($G148="EUR",3,if($G148="YEN",4,5))))*$H148*$C148,0)</f>
        <v>0</v>
      </c>
      <c r="T148" s="7">
        <f>if(T$6&lt;=$B148,vlookup(EDATE($D148,T$6),'Курсы'!$H$2:$L$1980,if($G148="USD",2,if($G148="EUR",3,if($G148="YEN",4,5))))*$H148*$C148,0)</f>
        <v>0</v>
      </c>
      <c r="U148" s="7">
        <f>if(U$6&lt;=$B148,vlookup(EDATE($D148,U$6),'Курсы'!$H$2:$L$1980,if($G148="USD",2,if($G148="EUR",3,if($G148="YEN",4,5))))*$H148*$C148,0)</f>
        <v>0</v>
      </c>
      <c r="V148" s="7">
        <f>if(V$6&lt;=$B148,vlookup(EDATE($D148,V$6),'Курсы'!$H$2:$L$1980,if($G148="USD",2,if($G148="EUR",3,if($G148="YEN",4,5))))*$H148*$C148,0)</f>
        <v>0</v>
      </c>
      <c r="W148" s="7">
        <f>if(W$6&lt;=$B148,vlookup(EDATE($D148,W$6),'Курсы'!$H$2:$L$1980,if($G148="USD",2,if($G148="EUR",3,if($G148="YEN",4,5))))*$H148*$C148,0)</f>
        <v>0</v>
      </c>
      <c r="X148" s="7">
        <f>if(X$6&lt;=$B148,vlookup(EDATE($D148,X$6),'Курсы'!$H$2:$L$1980,if($G148="USD",2,if($G148="EUR",3,if($G148="YEN",4,5))))*$H148*$C148,0)</f>
        <v>0</v>
      </c>
      <c r="Y148" s="7">
        <f>if(Y$6&lt;=$B148,vlookup(EDATE($D148,Y$6),'Курсы'!$H$2:$L$1980,if($G148="USD",2,if($G148="EUR",3,if($G148="YEN",4,5))))*$H148*$C148,0)</f>
        <v>0</v>
      </c>
      <c r="Z148" s="7">
        <f>if(Z$6&lt;=$B148,vlookup(EDATE($D148,Z$6),'Курсы'!$H$2:$L$1980,if($G148="USD",2,if($G148="EUR",3,if($G148="YEN",4,5))))*$H148*$C148,0)</f>
        <v>0</v>
      </c>
      <c r="AA148" s="7">
        <f>if(AA$6&lt;=$B148,vlookup(EDATE($D148,AA$6),'Курсы'!$H$2:$L$1980,if($G148="USD",2,if($G148="EUR",3,if($G148="YEN",4,5))))*$H148*$C148,0)</f>
        <v>0</v>
      </c>
      <c r="AB148" s="7">
        <f>if(AB$6&lt;=$B148,vlookup(EDATE($D148,AB$6),'Курсы'!$H$2:$L$1980,if($G148="USD",2,if($G148="EUR",3,if($G148="YEN",4,5))))*$H148*$C148,0)</f>
        <v>0</v>
      </c>
      <c r="AC148" s="7">
        <f>if(AC$6&lt;=$B148,vlookup(EDATE($D148,AC$6),'Курсы'!$H$2:$L$1980,if($G148="USD",2,if($G148="EUR",3,if($G148="YEN",4,5))))*$H148*$C148,0)</f>
        <v>0</v>
      </c>
      <c r="AD148" s="7">
        <f>if(AD$6&lt;=$B148,vlookup(EDATE($D148,AD$6),'Курсы'!$H$2:$L$1980,if($G148="USD",2,if($G148="EUR",3,if($G148="YEN",4,5))))*$H148*$C148,0)</f>
        <v>0</v>
      </c>
      <c r="AE148" s="7">
        <f>if(AE$6&lt;=$B148,vlookup(EDATE($D148,AE$6),'Курсы'!$H$2:$L$1980,if($G148="USD",2,if($G148="EUR",3,if($G148="YEN",4,5))))*$H148*$C148,0)</f>
        <v>0</v>
      </c>
      <c r="AF148" s="7">
        <f>if(AF$6&lt;=$B148,vlookup(EDATE($D148,AF$6),'Курсы'!$H$2:$L$1980,if($G148="USD",2,if($G148="EUR",3,if($G148="YEN",4,5))))*$H148*$C148,0)</f>
        <v>0</v>
      </c>
      <c r="AG148" s="7">
        <f>if(AG$6&lt;=$B148,vlookup(EDATE($D148,AG$6),'Курсы'!$H$2:$L$1980,if($G148="USD",2,if($G148="EUR",3,if($G148="YEN",4,5))))*$H148*$C148,0)</f>
        <v>0</v>
      </c>
      <c r="AH148" s="7">
        <f>if(AH$6&lt;=$B148,vlookup(EDATE($D148,AH$6),'Курсы'!$H$2:$L$1980,if($G148="USD",2,if($G148="EUR",3,if($G148="YEN",4,5))))*$H148*$C148,0)</f>
        <v>0</v>
      </c>
      <c r="AI148" s="7">
        <f>if(AI$6&lt;=$B148,vlookup(EDATE($D148,AI$6),'Курсы'!$H$2:$L$1980,if($G148="USD",2,if($G148="EUR",3,if($G148="YEN",4,5))))*$H148*$C148,0)</f>
        <v>0</v>
      </c>
      <c r="AJ148" s="7">
        <f>if(AJ$6&lt;=$B148,vlookup(EDATE($D148,AJ$6),'Курсы'!$H$2:$L$1980,if($G148="USD",2,if($G148="EUR",3,if($G148="YEN",4,5))))*$H148*$C148,0)</f>
        <v>0</v>
      </c>
      <c r="AK148" s="7">
        <f>if(AK$6&lt;=$B148,vlookup(EDATE($D148,AK$6),'Курсы'!$H$2:$L$1980,if($G148="USD",2,if($G148="EUR",3,if($G148="YEN",4,5))))*$H148*$C148,0)</f>
        <v>0</v>
      </c>
      <c r="AL148" s="7">
        <f>if(AL$6&lt;=$B148,vlookup(EDATE($D148,AL$6),'Курсы'!$H$2:$L$1980,if($G148="USD",2,if($G148="EUR",3,if($G148="YEN",4,5))))*$H148*$C148,0)</f>
        <v>0</v>
      </c>
      <c r="AM148" s="7">
        <f>if(AM$6&lt;=$B148,vlookup(EDATE($D148,AM$6),'Курсы'!$H$2:$L$1980,if($G148="USD",2,if($G148="EUR",3,if($G148="YEN",4,5))))*$H148*$C148,0)</f>
        <v>0</v>
      </c>
      <c r="AN148" s="7">
        <f>if(AN$6&lt;=$B148,vlookup(EDATE($D148,AN$6),'Курсы'!$H$2:$L$1980,if($G148="USD",2,if($G148="EUR",3,if($G148="YEN",4,5))))*$H148*$C148,0)</f>
        <v>0</v>
      </c>
      <c r="AO148" s="7">
        <f>if(AO$6&lt;=$B148,vlookup(EDATE($D148,AO$6),'Курсы'!$H$2:$L$1980,if($G148="USD",2,if($G148="EUR",3,if($G148="YEN",4,5))))*$H148*$C148,0)</f>
        <v>0</v>
      </c>
      <c r="AP148" s="7">
        <f>if(AP$6&lt;=$B148,vlookup(EDATE($D148,AP$6),'Курсы'!$H$2:$L$1980,if($G148="USD",2,if($G148="EUR",3,if($G148="YEN",4,5))))*$H148*$C148,0)</f>
        <v>0</v>
      </c>
      <c r="AQ148" s="7">
        <f>if(AQ$6&lt;=$B148,vlookup(EDATE($D148,AQ$6),'Курсы'!$H$2:$L$1980,if($G148="USD",2,if($G148="EUR",3,if($G148="YEN",4,5))))*$H148*$C148,0)</f>
        <v>0</v>
      </c>
      <c r="AR148" s="19">
        <f>if(AR$6&lt;=$B148,vlookup(EDATE($D148,AR$6),'Курсы'!$H$2:$L$1980,if($G148="USD",2,if($G148="EUR",3,if($G148="YEN",4,5))))*$H148*$C148,0)</f>
        <v>0</v>
      </c>
      <c r="AS148" s="7">
        <f t="shared" si="2"/>
        <v>1940063.615</v>
      </c>
    </row>
    <row r="149" ht="15.75" customHeight="1">
      <c r="A149" s="15">
        <v>121.0</v>
      </c>
      <c r="B149" s="16">
        <v>11.0</v>
      </c>
      <c r="C149" s="16">
        <v>0.0145350732252279</v>
      </c>
      <c r="D149" s="17">
        <v>43858.0</v>
      </c>
      <c r="E149" s="17">
        <f t="shared" si="1"/>
        <v>44193</v>
      </c>
      <c r="F149" s="16" t="s">
        <v>19</v>
      </c>
      <c r="G149" s="16" t="s">
        <v>5</v>
      </c>
      <c r="H149" s="18">
        <v>500000.0</v>
      </c>
      <c r="I149" s="7">
        <f>if(I$6&lt;=$B149,vlookup(EDATE($D149,I$6),'Курсы'!$H$2:$L$1980,if($G149="USD",2,if($G149="EUR",3,if($G149="YEN",4,5))))*$H149*$C149,0)</f>
        <v>520688.4746</v>
      </c>
      <c r="J149" s="7">
        <f>if(J$6&lt;=$B149,vlookup(EDATE($D149,J$6),'Курсы'!$H$2:$L$1980,if($G149="USD",2,if($G149="EUR",3,if($G149="YEN",4,5))))*$H149*$C149,0)</f>
        <v>623110.5949</v>
      </c>
      <c r="K149" s="7">
        <f>if(K$6&lt;=$B149,vlookup(EDATE($D149,K$6),'Курсы'!$H$2:$L$1980,if($G149="USD",2,if($G149="EUR",3,if($G149="YEN",4,5))))*$H149*$C149,0)</f>
        <v>586934.2511</v>
      </c>
      <c r="L149" s="7">
        <f>if(L$6&lt;=$B149,vlookup(EDATE($D149,L$6),'Курсы'!$H$2:$L$1980,if($G149="USD",2,if($G149="EUR",3,if($G149="YEN",4,5))))*$H149*$C149,0)</f>
        <v>566191.2481</v>
      </c>
      <c r="M149" s="7">
        <f>if(M$6&lt;=$B149,vlookup(EDATE($D149,M$6),'Курсы'!$H$2:$L$1980,if($G149="USD",2,if($G149="EUR",3,if($G149="YEN",4,5))))*$H149*$C149,0)</f>
        <v>563534.2367</v>
      </c>
      <c r="N149" s="7">
        <f>if(N$6&lt;=$B149,vlookup(EDATE($D149,N$6),'Курсы'!$H$2:$L$1980,if($G149="USD",2,if($G149="EUR",3,if($G149="YEN",4,5))))*$H149*$C149,0)</f>
        <v>608844.4205</v>
      </c>
      <c r="O149" s="7">
        <f>if(O$6&lt;=$B149,vlookup(EDATE($D149,O$6),'Курсы'!$H$2:$L$1980,if($G149="USD",2,if($G149="EUR",3,if($G149="YEN",4,5))))*$H149*$C149,0)</f>
        <v>646781.6884</v>
      </c>
      <c r="P149" s="7">
        <f>if(P$6&lt;=$B149,vlookup(EDATE($D149,P$6),'Курсы'!$H$2:$L$1980,if($G149="USD",2,if($G149="EUR",3,if($G149="YEN",4,5))))*$H149*$C149,0)</f>
        <v>651634.2226</v>
      </c>
      <c r="Q149" s="7">
        <f>if(Q$6&lt;=$B149,vlookup(EDATE($D149,Q$6),'Курсы'!$H$2:$L$1980,if($G149="USD",2,if($G149="EUR",3,if($G149="YEN",4,5))))*$H149*$C149,0)</f>
        <v>656659.7241</v>
      </c>
      <c r="R149" s="7">
        <f>if(R$6&lt;=$B149,vlookup(EDATE($D149,R$6),'Курсы'!$H$2:$L$1980,if($G149="USD",2,if($G149="EUR",3,if($G149="YEN",4,5))))*$H149*$C149,0)</f>
        <v>657442.4378</v>
      </c>
      <c r="S149" s="7">
        <f>if(S$6&lt;=$B149,vlookup(EDATE($D149,S$6),'Курсы'!$H$2:$L$1980,if($G149="USD",2,if($G149="EUR",3,if($G149="YEN",4,5))))*$H149*$C149,0)</f>
        <v>653169.1263</v>
      </c>
      <c r="T149" s="7">
        <f>if(T$6&lt;=$B149,vlookup(EDATE($D149,T$6),'Курсы'!$H$2:$L$1980,if($G149="USD",2,if($G149="EUR",3,if($G149="YEN",4,5))))*$H149*$C149,0)</f>
        <v>0</v>
      </c>
      <c r="U149" s="7">
        <f>if(U$6&lt;=$B149,vlookup(EDATE($D149,U$6),'Курсы'!$H$2:$L$1980,if($G149="USD",2,if($G149="EUR",3,if($G149="YEN",4,5))))*$H149*$C149,0)</f>
        <v>0</v>
      </c>
      <c r="V149" s="7">
        <f>if(V$6&lt;=$B149,vlookup(EDATE($D149,V$6),'Курсы'!$H$2:$L$1980,if($G149="USD",2,if($G149="EUR",3,if($G149="YEN",4,5))))*$H149*$C149,0)</f>
        <v>0</v>
      </c>
      <c r="W149" s="7">
        <f>if(W$6&lt;=$B149,vlookup(EDATE($D149,W$6),'Курсы'!$H$2:$L$1980,if($G149="USD",2,if($G149="EUR",3,if($G149="YEN",4,5))))*$H149*$C149,0)</f>
        <v>0</v>
      </c>
      <c r="X149" s="7">
        <f>if(X$6&lt;=$B149,vlookup(EDATE($D149,X$6),'Курсы'!$H$2:$L$1980,if($G149="USD",2,if($G149="EUR",3,if($G149="YEN",4,5))))*$H149*$C149,0)</f>
        <v>0</v>
      </c>
      <c r="Y149" s="7">
        <f>if(Y$6&lt;=$B149,vlookup(EDATE($D149,Y$6),'Курсы'!$H$2:$L$1980,if($G149="USD",2,if($G149="EUR",3,if($G149="YEN",4,5))))*$H149*$C149,0)</f>
        <v>0</v>
      </c>
      <c r="Z149" s="7">
        <f>if(Z$6&lt;=$B149,vlookup(EDATE($D149,Z$6),'Курсы'!$H$2:$L$1980,if($G149="USD",2,if($G149="EUR",3,if($G149="YEN",4,5))))*$H149*$C149,0)</f>
        <v>0</v>
      </c>
      <c r="AA149" s="7">
        <f>if(AA$6&lt;=$B149,vlookup(EDATE($D149,AA$6),'Курсы'!$H$2:$L$1980,if($G149="USD",2,if($G149="EUR",3,if($G149="YEN",4,5))))*$H149*$C149,0)</f>
        <v>0</v>
      </c>
      <c r="AB149" s="7">
        <f>if(AB$6&lt;=$B149,vlookup(EDATE($D149,AB$6),'Курсы'!$H$2:$L$1980,if($G149="USD",2,if($G149="EUR",3,if($G149="YEN",4,5))))*$H149*$C149,0)</f>
        <v>0</v>
      </c>
      <c r="AC149" s="7">
        <f>if(AC$6&lt;=$B149,vlookup(EDATE($D149,AC$6),'Курсы'!$H$2:$L$1980,if($G149="USD",2,if($G149="EUR",3,if($G149="YEN",4,5))))*$H149*$C149,0)</f>
        <v>0</v>
      </c>
      <c r="AD149" s="7">
        <f>if(AD$6&lt;=$B149,vlookup(EDATE($D149,AD$6),'Курсы'!$H$2:$L$1980,if($G149="USD",2,if($G149="EUR",3,if($G149="YEN",4,5))))*$H149*$C149,0)</f>
        <v>0</v>
      </c>
      <c r="AE149" s="7">
        <f>if(AE$6&lt;=$B149,vlookup(EDATE($D149,AE$6),'Курсы'!$H$2:$L$1980,if($G149="USD",2,if($G149="EUR",3,if($G149="YEN",4,5))))*$H149*$C149,0)</f>
        <v>0</v>
      </c>
      <c r="AF149" s="7">
        <f>if(AF$6&lt;=$B149,vlookup(EDATE($D149,AF$6),'Курсы'!$H$2:$L$1980,if($G149="USD",2,if($G149="EUR",3,if($G149="YEN",4,5))))*$H149*$C149,0)</f>
        <v>0</v>
      </c>
      <c r="AG149" s="7">
        <f>if(AG$6&lt;=$B149,vlookup(EDATE($D149,AG$6),'Курсы'!$H$2:$L$1980,if($G149="USD",2,if($G149="EUR",3,if($G149="YEN",4,5))))*$H149*$C149,0)</f>
        <v>0</v>
      </c>
      <c r="AH149" s="7">
        <f>if(AH$6&lt;=$B149,vlookup(EDATE($D149,AH$6),'Курсы'!$H$2:$L$1980,if($G149="USD",2,if($G149="EUR",3,if($G149="YEN",4,5))))*$H149*$C149,0)</f>
        <v>0</v>
      </c>
      <c r="AI149" s="7">
        <f>if(AI$6&lt;=$B149,vlookup(EDATE($D149,AI$6),'Курсы'!$H$2:$L$1980,if($G149="USD",2,if($G149="EUR",3,if($G149="YEN",4,5))))*$H149*$C149,0)</f>
        <v>0</v>
      </c>
      <c r="AJ149" s="7">
        <f>if(AJ$6&lt;=$B149,vlookup(EDATE($D149,AJ$6),'Курсы'!$H$2:$L$1980,if($G149="USD",2,if($G149="EUR",3,if($G149="YEN",4,5))))*$H149*$C149,0)</f>
        <v>0</v>
      </c>
      <c r="AK149" s="7">
        <f>if(AK$6&lt;=$B149,vlookup(EDATE($D149,AK$6),'Курсы'!$H$2:$L$1980,if($G149="USD",2,if($G149="EUR",3,if($G149="YEN",4,5))))*$H149*$C149,0)</f>
        <v>0</v>
      </c>
      <c r="AL149" s="7">
        <f>if(AL$6&lt;=$B149,vlookup(EDATE($D149,AL$6),'Курсы'!$H$2:$L$1980,if($G149="USD",2,if($G149="EUR",3,if($G149="YEN",4,5))))*$H149*$C149,0)</f>
        <v>0</v>
      </c>
      <c r="AM149" s="7">
        <f>if(AM$6&lt;=$B149,vlookup(EDATE($D149,AM$6),'Курсы'!$H$2:$L$1980,if($G149="USD",2,if($G149="EUR",3,if($G149="YEN",4,5))))*$H149*$C149,0)</f>
        <v>0</v>
      </c>
      <c r="AN149" s="7">
        <f>if(AN$6&lt;=$B149,vlookup(EDATE($D149,AN$6),'Курсы'!$H$2:$L$1980,if($G149="USD",2,if($G149="EUR",3,if($G149="YEN",4,5))))*$H149*$C149,0)</f>
        <v>0</v>
      </c>
      <c r="AO149" s="7">
        <f>if(AO$6&lt;=$B149,vlookup(EDATE($D149,AO$6),'Курсы'!$H$2:$L$1980,if($G149="USD",2,if($G149="EUR",3,if($G149="YEN",4,5))))*$H149*$C149,0)</f>
        <v>0</v>
      </c>
      <c r="AP149" s="7">
        <f>if(AP$6&lt;=$B149,vlookup(EDATE($D149,AP$6),'Курсы'!$H$2:$L$1980,if($G149="USD",2,if($G149="EUR",3,if($G149="YEN",4,5))))*$H149*$C149,0)</f>
        <v>0</v>
      </c>
      <c r="AQ149" s="7">
        <f>if(AQ$6&lt;=$B149,vlookup(EDATE($D149,AQ$6),'Курсы'!$H$2:$L$1980,if($G149="USD",2,if($G149="EUR",3,if($G149="YEN",4,5))))*$H149*$C149,0)</f>
        <v>0</v>
      </c>
      <c r="AR149" s="19">
        <f>if(AR$6&lt;=$B149,vlookup(EDATE($D149,AR$6),'Курсы'!$H$2:$L$1980,if($G149="USD",2,if($G149="EUR",3,if($G149="YEN",4,5))))*$H149*$C149,0)</f>
        <v>0</v>
      </c>
      <c r="AS149" s="7">
        <f t="shared" si="2"/>
        <v>6734990.425</v>
      </c>
    </row>
    <row r="150" ht="15.75" customHeight="1">
      <c r="A150" s="15">
        <v>281.0</v>
      </c>
      <c r="B150" s="16">
        <v>17.0</v>
      </c>
      <c r="C150" s="16">
        <v>0.00524792234869528</v>
      </c>
      <c r="D150" s="17">
        <v>43860.0</v>
      </c>
      <c r="E150" s="17">
        <f t="shared" si="1"/>
        <v>44377</v>
      </c>
      <c r="F150" s="16" t="s">
        <v>19</v>
      </c>
      <c r="G150" s="16" t="s">
        <v>4</v>
      </c>
      <c r="H150" s="18">
        <v>250000.0</v>
      </c>
      <c r="I150" s="7">
        <f>if(I$6&lt;=$B150,vlookup(EDATE($D150,I$6),'Курсы'!$H$2:$L$1980,if($G150="USD",2,if($G150="EUR",3,if($G150="YEN",4,5))))*$H150*$C150,0)</f>
        <v>87890.76032</v>
      </c>
      <c r="J150" s="7">
        <f>if(J$6&lt;=$B150,vlookup(EDATE($D150,J$6),'Курсы'!$H$2:$L$1980,if($G150="USD",2,if($G150="EUR",3,if($G150="YEN",4,5))))*$H150*$C150,0)</f>
        <v>101983.531</v>
      </c>
      <c r="K150" s="7">
        <f>if(K$6&lt;=$B150,vlookup(EDATE($D150,K$6),'Курсы'!$H$2:$L$1980,if($G150="USD",2,if($G150="EUR",3,if($G150="YEN",4,5))))*$H150*$C150,0)</f>
        <v>96679.06228</v>
      </c>
      <c r="L150" s="7">
        <f>if(L$6&lt;=$B150,vlookup(EDATE($D150,L$6),'Курсы'!$H$2:$L$1980,if($G150="USD",2,if($G150="EUR",3,if($G150="YEN",4,5))))*$H150*$C150,0)</f>
        <v>92825.2505</v>
      </c>
      <c r="M150" s="7">
        <f>if(M$6&lt;=$B150,vlookup(EDATE($D150,M$6),'Курсы'!$H$2:$L$1980,if($G150="USD",2,if($G150="EUR",3,if($G150="YEN",4,5))))*$H150*$C150,0)</f>
        <v>91774.74765</v>
      </c>
      <c r="N150" s="7">
        <f>if(N$6&lt;=$B150,vlookup(EDATE($D150,N$6),'Курсы'!$H$2:$L$1980,if($G150="USD",2,if($G150="EUR",3,if($G150="YEN",4,5))))*$H150*$C150,0)</f>
        <v>94770.65532</v>
      </c>
      <c r="O150" s="7">
        <f>if(O$6&lt;=$B150,vlookup(EDATE($D150,O$6),'Курсы'!$H$2:$L$1980,if($G150="USD",2,if($G150="EUR",3,if($G150="YEN",4,5))))*$H150*$C150,0)</f>
        <v>97923.86946</v>
      </c>
      <c r="P150" s="7">
        <f>if(P$6&lt;=$B150,vlookup(EDATE($D150,P$6),'Курсы'!$H$2:$L$1980,if($G150="USD",2,if($G150="EUR",3,if($G150="YEN",4,5))))*$H150*$C150,0)</f>
        <v>104544.5171</v>
      </c>
      <c r="Q150" s="7">
        <f>if(Q$6&lt;=$B150,vlookup(EDATE($D150,Q$6),'Курсы'!$H$2:$L$1980,if($G150="USD",2,if($G150="EUR",3,if($G150="YEN",4,5))))*$H150*$C150,0)</f>
        <v>103475.7777</v>
      </c>
      <c r="R150" s="7">
        <f>if(R$6&lt;=$B150,vlookup(EDATE($D150,R$6),'Курсы'!$H$2:$L$1980,if($G150="USD",2,if($G150="EUR",3,if($G150="YEN",4,5))))*$H150*$C150,0)</f>
        <v>99526.71614</v>
      </c>
      <c r="S150" s="7">
        <f>if(S$6&lt;=$B150,vlookup(EDATE($D150,S$6),'Курсы'!$H$2:$L$1980,if($G150="USD",2,if($G150="EUR",3,if($G150="YEN",4,5))))*$H150*$C150,0)</f>
        <v>96636.16052</v>
      </c>
      <c r="T150" s="7">
        <f>if(T$6&lt;=$B150,vlookup(EDATE($D150,T$6),'Курсы'!$H$2:$L$1980,if($G150="USD",2,if($G150="EUR",3,if($G150="YEN",4,5))))*$H150*$C150,0)</f>
        <v>100042.0621</v>
      </c>
      <c r="U150" s="7">
        <f>if(U$6&lt;=$B150,vlookup(EDATE($D150,U$6),'Курсы'!$H$2:$L$1980,if($G150="USD",2,if($G150="EUR",3,if($G150="YEN",4,5))))*$H150*$C150,0)</f>
        <v>97660.29256</v>
      </c>
      <c r="V150" s="7">
        <f>if(V$6&lt;=$B150,vlookup(EDATE($D150,V$6),'Курсы'!$H$2:$L$1980,if($G150="USD",2,if($G150="EUR",3,if($G150="YEN",4,5))))*$H150*$C150,0)</f>
        <v>99485.78235</v>
      </c>
      <c r="W150" s="7">
        <f>if(W$6&lt;=$B150,vlookup(EDATE($D150,W$6),'Курсы'!$H$2:$L$1980,if($G150="USD",2,if($G150="EUR",3,if($G150="YEN",4,5))))*$H150*$C150,0)</f>
        <v>97588.13363</v>
      </c>
      <c r="X150" s="7">
        <f>if(X$6&lt;=$B150,vlookup(EDATE($D150,X$6),'Курсы'!$H$2:$L$1980,if($G150="USD",2,if($G150="EUR",3,if($G150="YEN",4,5))))*$H150*$C150,0)</f>
        <v>96544.71547</v>
      </c>
      <c r="Y150" s="7">
        <f>if(Y$6&lt;=$B150,vlookup(EDATE($D150,Y$6),'Курсы'!$H$2:$L$1980,if($G150="USD",2,if($G150="EUR",3,if($G150="YEN",4,5))))*$H150*$C150,0)</f>
        <v>94951.05265</v>
      </c>
      <c r="Z150" s="7">
        <f>if(Z$6&lt;=$B150,vlookup(EDATE($D150,Z$6),'Курсы'!$H$2:$L$1980,if($G150="USD",2,if($G150="EUR",3,if($G150="YEN",4,5))))*$H150*$C150,0)</f>
        <v>0</v>
      </c>
      <c r="AA150" s="7">
        <f>if(AA$6&lt;=$B150,vlookup(EDATE($D150,AA$6),'Курсы'!$H$2:$L$1980,if($G150="USD",2,if($G150="EUR",3,if($G150="YEN",4,5))))*$H150*$C150,0)</f>
        <v>0</v>
      </c>
      <c r="AB150" s="7">
        <f>if(AB$6&lt;=$B150,vlookup(EDATE($D150,AB$6),'Курсы'!$H$2:$L$1980,if($G150="USD",2,if($G150="EUR",3,if($G150="YEN",4,5))))*$H150*$C150,0)</f>
        <v>0</v>
      </c>
      <c r="AC150" s="7">
        <f>if(AC$6&lt;=$B150,vlookup(EDATE($D150,AC$6),'Курсы'!$H$2:$L$1980,if($G150="USD",2,if($G150="EUR",3,if($G150="YEN",4,5))))*$H150*$C150,0)</f>
        <v>0</v>
      </c>
      <c r="AD150" s="7">
        <f>if(AD$6&lt;=$B150,vlookup(EDATE($D150,AD$6),'Курсы'!$H$2:$L$1980,if($G150="USD",2,if($G150="EUR",3,if($G150="YEN",4,5))))*$H150*$C150,0)</f>
        <v>0</v>
      </c>
      <c r="AE150" s="7">
        <f>if(AE$6&lt;=$B150,vlookup(EDATE($D150,AE$6),'Курсы'!$H$2:$L$1980,if($G150="USD",2,if($G150="EUR",3,if($G150="YEN",4,5))))*$H150*$C150,0)</f>
        <v>0</v>
      </c>
      <c r="AF150" s="7">
        <f>if(AF$6&lt;=$B150,vlookup(EDATE($D150,AF$6),'Курсы'!$H$2:$L$1980,if($G150="USD",2,if($G150="EUR",3,if($G150="YEN",4,5))))*$H150*$C150,0)</f>
        <v>0</v>
      </c>
      <c r="AG150" s="7">
        <f>if(AG$6&lt;=$B150,vlookup(EDATE($D150,AG$6),'Курсы'!$H$2:$L$1980,if($G150="USD",2,if($G150="EUR",3,if($G150="YEN",4,5))))*$H150*$C150,0)</f>
        <v>0</v>
      </c>
      <c r="AH150" s="7">
        <f>if(AH$6&lt;=$B150,vlookup(EDATE($D150,AH$6),'Курсы'!$H$2:$L$1980,if($G150="USD",2,if($G150="EUR",3,if($G150="YEN",4,5))))*$H150*$C150,0)</f>
        <v>0</v>
      </c>
      <c r="AI150" s="7">
        <f>if(AI$6&lt;=$B150,vlookup(EDATE($D150,AI$6),'Курсы'!$H$2:$L$1980,if($G150="USD",2,if($G150="EUR",3,if($G150="YEN",4,5))))*$H150*$C150,0)</f>
        <v>0</v>
      </c>
      <c r="AJ150" s="7">
        <f>if(AJ$6&lt;=$B150,vlookup(EDATE($D150,AJ$6),'Курсы'!$H$2:$L$1980,if($G150="USD",2,if($G150="EUR",3,if($G150="YEN",4,5))))*$H150*$C150,0)</f>
        <v>0</v>
      </c>
      <c r="AK150" s="7">
        <f>if(AK$6&lt;=$B150,vlookup(EDATE($D150,AK$6),'Курсы'!$H$2:$L$1980,if($G150="USD",2,if($G150="EUR",3,if($G150="YEN",4,5))))*$H150*$C150,0)</f>
        <v>0</v>
      </c>
      <c r="AL150" s="7">
        <f>if(AL$6&lt;=$B150,vlookup(EDATE($D150,AL$6),'Курсы'!$H$2:$L$1980,if($G150="USD",2,if($G150="EUR",3,if($G150="YEN",4,5))))*$H150*$C150,0)</f>
        <v>0</v>
      </c>
      <c r="AM150" s="7">
        <f>if(AM$6&lt;=$B150,vlookup(EDATE($D150,AM$6),'Курсы'!$H$2:$L$1980,if($G150="USD",2,if($G150="EUR",3,if($G150="YEN",4,5))))*$H150*$C150,0)</f>
        <v>0</v>
      </c>
      <c r="AN150" s="7">
        <f>if(AN$6&lt;=$B150,vlookup(EDATE($D150,AN$6),'Курсы'!$H$2:$L$1980,if($G150="USD",2,if($G150="EUR",3,if($G150="YEN",4,5))))*$H150*$C150,0)</f>
        <v>0</v>
      </c>
      <c r="AO150" s="7">
        <f>if(AO$6&lt;=$B150,vlookup(EDATE($D150,AO$6),'Курсы'!$H$2:$L$1980,if($G150="USD",2,if($G150="EUR",3,if($G150="YEN",4,5))))*$H150*$C150,0)</f>
        <v>0</v>
      </c>
      <c r="AP150" s="7">
        <f>if(AP$6&lt;=$B150,vlookup(EDATE($D150,AP$6),'Курсы'!$H$2:$L$1980,if($G150="USD",2,if($G150="EUR",3,if($G150="YEN",4,5))))*$H150*$C150,0)</f>
        <v>0</v>
      </c>
      <c r="AQ150" s="7">
        <f>if(AQ$6&lt;=$B150,vlookup(EDATE($D150,AQ$6),'Курсы'!$H$2:$L$1980,if($G150="USD",2,if($G150="EUR",3,if($G150="YEN",4,5))))*$H150*$C150,0)</f>
        <v>0</v>
      </c>
      <c r="AR150" s="19">
        <f>if(AR$6&lt;=$B150,vlookup(EDATE($D150,AR$6),'Курсы'!$H$2:$L$1980,if($G150="USD",2,if($G150="EUR",3,if($G150="YEN",4,5))))*$H150*$C150,0)</f>
        <v>0</v>
      </c>
      <c r="AS150" s="7">
        <f t="shared" si="2"/>
        <v>1654303.087</v>
      </c>
    </row>
    <row r="151" ht="15.75" customHeight="1">
      <c r="A151" s="15">
        <v>237.0</v>
      </c>
      <c r="B151" s="16">
        <v>7.0</v>
      </c>
      <c r="C151" s="16">
        <v>0.0284732939945859</v>
      </c>
      <c r="D151" s="17">
        <v>43871.0</v>
      </c>
      <c r="E151" s="17">
        <f t="shared" si="1"/>
        <v>44084</v>
      </c>
      <c r="F151" s="16" t="s">
        <v>22</v>
      </c>
      <c r="G151" s="16" t="s">
        <v>5</v>
      </c>
      <c r="H151" s="18">
        <v>250000.0</v>
      </c>
      <c r="I151" s="7">
        <f>if(I$6&lt;=$B151,vlookup(EDATE($D151,I$6),'Курсы'!$H$2:$L$1980,if($G151="USD",2,if($G151="EUR",3,if($G151="YEN",4,5))))*$H151*$C151,0)</f>
        <v>539870.7381</v>
      </c>
      <c r="J151" s="7">
        <f>if(J$6&lt;=$B151,vlookup(EDATE($D151,J$6),'Курсы'!$H$2:$L$1980,if($G151="USD",2,if($G151="EUR",3,if($G151="YEN",4,5))))*$H151*$C151,0)</f>
        <v>577212.0395</v>
      </c>
      <c r="K151" s="7">
        <f>if(K$6&lt;=$B151,vlookup(EDATE($D151,K$6),'Курсы'!$H$2:$L$1980,if($G151="USD",2,if($G151="EUR",3,if($G151="YEN",4,5))))*$H151*$C151,0)</f>
        <v>569493.6414</v>
      </c>
      <c r="L151" s="7">
        <f>if(L$6&lt;=$B151,vlookup(EDATE($D151,L$6),'Курсы'!$H$2:$L$1980,if($G151="USD",2,if($G151="EUR",3,if($G151="YEN",4,5))))*$H151*$C151,0)</f>
        <v>550588.7978</v>
      </c>
      <c r="M151" s="7">
        <f>if(M$6&lt;=$B151,vlookup(EDATE($D151,M$6),'Курсы'!$H$2:$L$1980,if($G151="USD",2,if($G151="EUR",3,if($G151="YEN",4,5))))*$H151*$C151,0)</f>
        <v>572408.5948</v>
      </c>
      <c r="N151" s="7">
        <f>if(N$6&lt;=$B151,vlookup(EDATE($D151,N$6),'Курсы'!$H$2:$L$1980,if($G151="USD",2,if($G151="EUR",3,if($G151="YEN",4,5))))*$H151*$C151,0)</f>
        <v>620519.9197</v>
      </c>
      <c r="O151" s="7">
        <f>if(O$6&lt;=$B151,vlookup(EDATE($D151,O$6),'Курсы'!$H$2:$L$1980,if($G151="USD",2,if($G151="EUR",3,if($G151="YEN",4,5))))*$H151*$C151,0)</f>
        <v>637561.898</v>
      </c>
      <c r="P151" s="7">
        <f>if(P$6&lt;=$B151,vlookup(EDATE($D151,P$6),'Курсы'!$H$2:$L$1980,if($G151="USD",2,if($G151="EUR",3,if($G151="YEN",4,5))))*$H151*$C151,0)</f>
        <v>0</v>
      </c>
      <c r="Q151" s="7">
        <f>if(Q$6&lt;=$B151,vlookup(EDATE($D151,Q$6),'Курсы'!$H$2:$L$1980,if($G151="USD",2,if($G151="EUR",3,if($G151="YEN",4,5))))*$H151*$C151,0)</f>
        <v>0</v>
      </c>
      <c r="R151" s="7">
        <f>if(R$6&lt;=$B151,vlookup(EDATE($D151,R$6),'Курсы'!$H$2:$L$1980,if($G151="USD",2,if($G151="EUR",3,if($G151="YEN",4,5))))*$H151*$C151,0)</f>
        <v>0</v>
      </c>
      <c r="S151" s="7">
        <f>if(S$6&lt;=$B151,vlookup(EDATE($D151,S$6),'Курсы'!$H$2:$L$1980,if($G151="USD",2,if($G151="EUR",3,if($G151="YEN",4,5))))*$H151*$C151,0)</f>
        <v>0</v>
      </c>
      <c r="T151" s="7">
        <f>if(T$6&lt;=$B151,vlookup(EDATE($D151,T$6),'Курсы'!$H$2:$L$1980,if($G151="USD",2,if($G151="EUR",3,if($G151="YEN",4,5))))*$H151*$C151,0)</f>
        <v>0</v>
      </c>
      <c r="U151" s="7">
        <f>if(U$6&lt;=$B151,vlookup(EDATE($D151,U$6),'Курсы'!$H$2:$L$1980,if($G151="USD",2,if($G151="EUR",3,if($G151="YEN",4,5))))*$H151*$C151,0)</f>
        <v>0</v>
      </c>
      <c r="V151" s="7">
        <f>if(V$6&lt;=$B151,vlookup(EDATE($D151,V$6),'Курсы'!$H$2:$L$1980,if($G151="USD",2,if($G151="EUR",3,if($G151="YEN",4,5))))*$H151*$C151,0)</f>
        <v>0</v>
      </c>
      <c r="W151" s="7">
        <f>if(W$6&lt;=$B151,vlookup(EDATE($D151,W$6),'Курсы'!$H$2:$L$1980,if($G151="USD",2,if($G151="EUR",3,if($G151="YEN",4,5))))*$H151*$C151,0)</f>
        <v>0</v>
      </c>
      <c r="X151" s="7">
        <f>if(X$6&lt;=$B151,vlookup(EDATE($D151,X$6),'Курсы'!$H$2:$L$1980,if($G151="USD",2,if($G151="EUR",3,if($G151="YEN",4,5))))*$H151*$C151,0)</f>
        <v>0</v>
      </c>
      <c r="Y151" s="7">
        <f>if(Y$6&lt;=$B151,vlookup(EDATE($D151,Y$6),'Курсы'!$H$2:$L$1980,if($G151="USD",2,if($G151="EUR",3,if($G151="YEN",4,5))))*$H151*$C151,0)</f>
        <v>0</v>
      </c>
      <c r="Z151" s="7">
        <f>if(Z$6&lt;=$B151,vlookup(EDATE($D151,Z$6),'Курсы'!$H$2:$L$1980,if($G151="USD",2,if($G151="EUR",3,if($G151="YEN",4,5))))*$H151*$C151,0)</f>
        <v>0</v>
      </c>
      <c r="AA151" s="7">
        <f>if(AA$6&lt;=$B151,vlookup(EDATE($D151,AA$6),'Курсы'!$H$2:$L$1980,if($G151="USD",2,if($G151="EUR",3,if($G151="YEN",4,5))))*$H151*$C151,0)</f>
        <v>0</v>
      </c>
      <c r="AB151" s="7">
        <f>if(AB$6&lt;=$B151,vlookup(EDATE($D151,AB$6),'Курсы'!$H$2:$L$1980,if($G151="USD",2,if($G151="EUR",3,if($G151="YEN",4,5))))*$H151*$C151,0)</f>
        <v>0</v>
      </c>
      <c r="AC151" s="7">
        <f>if(AC$6&lt;=$B151,vlookup(EDATE($D151,AC$6),'Курсы'!$H$2:$L$1980,if($G151="USD",2,if($G151="EUR",3,if($G151="YEN",4,5))))*$H151*$C151,0)</f>
        <v>0</v>
      </c>
      <c r="AD151" s="7">
        <f>if(AD$6&lt;=$B151,vlookup(EDATE($D151,AD$6),'Курсы'!$H$2:$L$1980,if($G151="USD",2,if($G151="EUR",3,if($G151="YEN",4,5))))*$H151*$C151,0)</f>
        <v>0</v>
      </c>
      <c r="AE151" s="7">
        <f>if(AE$6&lt;=$B151,vlookup(EDATE($D151,AE$6),'Курсы'!$H$2:$L$1980,if($G151="USD",2,if($G151="EUR",3,if($G151="YEN",4,5))))*$H151*$C151,0)</f>
        <v>0</v>
      </c>
      <c r="AF151" s="7">
        <f>if(AF$6&lt;=$B151,vlookup(EDATE($D151,AF$6),'Курсы'!$H$2:$L$1980,if($G151="USD",2,if($G151="EUR",3,if($G151="YEN",4,5))))*$H151*$C151,0)</f>
        <v>0</v>
      </c>
      <c r="AG151" s="7">
        <f>if(AG$6&lt;=$B151,vlookup(EDATE($D151,AG$6),'Курсы'!$H$2:$L$1980,if($G151="USD",2,if($G151="EUR",3,if($G151="YEN",4,5))))*$H151*$C151,0)</f>
        <v>0</v>
      </c>
      <c r="AH151" s="7">
        <f>if(AH$6&lt;=$B151,vlookup(EDATE($D151,AH$6),'Курсы'!$H$2:$L$1980,if($G151="USD",2,if($G151="EUR",3,if($G151="YEN",4,5))))*$H151*$C151,0)</f>
        <v>0</v>
      </c>
      <c r="AI151" s="7">
        <f>if(AI$6&lt;=$B151,vlookup(EDATE($D151,AI$6),'Курсы'!$H$2:$L$1980,if($G151="USD",2,if($G151="EUR",3,if($G151="YEN",4,5))))*$H151*$C151,0)</f>
        <v>0</v>
      </c>
      <c r="AJ151" s="7">
        <f>if(AJ$6&lt;=$B151,vlookup(EDATE($D151,AJ$6),'Курсы'!$H$2:$L$1980,if($G151="USD",2,if($G151="EUR",3,if($G151="YEN",4,5))))*$H151*$C151,0)</f>
        <v>0</v>
      </c>
      <c r="AK151" s="7">
        <f>if(AK$6&lt;=$B151,vlookup(EDATE($D151,AK$6),'Курсы'!$H$2:$L$1980,if($G151="USD",2,if($G151="EUR",3,if($G151="YEN",4,5))))*$H151*$C151,0)</f>
        <v>0</v>
      </c>
      <c r="AL151" s="7">
        <f>if(AL$6&lt;=$B151,vlookup(EDATE($D151,AL$6),'Курсы'!$H$2:$L$1980,if($G151="USD",2,if($G151="EUR",3,if($G151="YEN",4,5))))*$H151*$C151,0)</f>
        <v>0</v>
      </c>
      <c r="AM151" s="7">
        <f>if(AM$6&lt;=$B151,vlookup(EDATE($D151,AM$6),'Курсы'!$H$2:$L$1980,if($G151="USD",2,if($G151="EUR",3,if($G151="YEN",4,5))))*$H151*$C151,0)</f>
        <v>0</v>
      </c>
      <c r="AN151" s="7">
        <f>if(AN$6&lt;=$B151,vlookup(EDATE($D151,AN$6),'Курсы'!$H$2:$L$1980,if($G151="USD",2,if($G151="EUR",3,if($G151="YEN",4,5))))*$H151*$C151,0)</f>
        <v>0</v>
      </c>
      <c r="AO151" s="7">
        <f>if(AO$6&lt;=$B151,vlookup(EDATE($D151,AO$6),'Курсы'!$H$2:$L$1980,if($G151="USD",2,if($G151="EUR",3,if($G151="YEN",4,5))))*$H151*$C151,0)</f>
        <v>0</v>
      </c>
      <c r="AP151" s="7">
        <f>if(AP$6&lt;=$B151,vlookup(EDATE($D151,AP$6),'Курсы'!$H$2:$L$1980,if($G151="USD",2,if($G151="EUR",3,if($G151="YEN",4,5))))*$H151*$C151,0)</f>
        <v>0</v>
      </c>
      <c r="AQ151" s="7">
        <f>if(AQ$6&lt;=$B151,vlookup(EDATE($D151,AQ$6),'Курсы'!$H$2:$L$1980,if($G151="USD",2,if($G151="EUR",3,if($G151="YEN",4,5))))*$H151*$C151,0)</f>
        <v>0</v>
      </c>
      <c r="AR151" s="19">
        <f>if(AR$6&lt;=$B151,vlookup(EDATE($D151,AR$6),'Курсы'!$H$2:$L$1980,if($G151="USD",2,if($G151="EUR",3,if($G151="YEN",4,5))))*$H151*$C151,0)</f>
        <v>0</v>
      </c>
      <c r="AS151" s="7">
        <f t="shared" si="2"/>
        <v>4067655.629</v>
      </c>
    </row>
    <row r="152" ht="15.75" customHeight="1">
      <c r="A152" s="15">
        <v>197.0</v>
      </c>
      <c r="B152" s="16">
        <v>32.0</v>
      </c>
      <c r="C152" s="16">
        <v>0.0567562993933441</v>
      </c>
      <c r="D152" s="17">
        <v>43874.0</v>
      </c>
      <c r="E152" s="17">
        <f t="shared" si="1"/>
        <v>44847</v>
      </c>
      <c r="F152" s="16" t="s">
        <v>20</v>
      </c>
      <c r="G152" s="16" t="s">
        <v>4</v>
      </c>
      <c r="H152" s="18">
        <v>250000.0</v>
      </c>
      <c r="I152" s="7">
        <f>if(I$6&lt;=$B152,vlookup(EDATE($D152,I$6),'Курсы'!$H$2:$L$1980,if($G152="USD",2,if($G152="EUR",3,if($G152="YEN",4,5))))*$H152*$C152,0)</f>
        <v>1050380.319</v>
      </c>
      <c r="J152" s="7">
        <f>if(J$6&lt;=$B152,vlookup(EDATE($D152,J$6),'Курсы'!$H$2:$L$1980,if($G152="USD",2,if($G152="EUR",3,if($G152="YEN",4,5))))*$H152*$C152,0)</f>
        <v>1046465.554</v>
      </c>
      <c r="K152" s="7">
        <f>if(K$6&lt;=$B152,vlookup(EDATE($D152,K$6),'Курсы'!$H$2:$L$1980,if($G152="USD",2,if($G152="EUR",3,if($G152="YEN",4,5))))*$H152*$C152,0)</f>
        <v>1041940.658</v>
      </c>
      <c r="L152" s="7">
        <f>if(L$6&lt;=$B152,vlookup(EDATE($D152,L$6),'Курсы'!$H$2:$L$1980,if($G152="USD",2,if($G152="EUR",3,if($G152="YEN",4,5))))*$H152*$C152,0)</f>
        <v>980775.8128</v>
      </c>
      <c r="M152" s="7">
        <f>if(M$6&lt;=$B152,vlookup(EDATE($D152,M$6),'Курсы'!$H$2:$L$1980,if($G152="USD",2,if($G152="EUR",3,if($G152="YEN",4,5))))*$H152*$C152,0)</f>
        <v>1010684.964</v>
      </c>
      <c r="N152" s="7">
        <f>if(N$6&lt;=$B152,vlookup(EDATE($D152,N$6),'Курсы'!$H$2:$L$1980,if($G152="USD",2,if($G152="EUR",3,if($G152="YEN",4,5))))*$H152*$C152,0)</f>
        <v>1039138.315</v>
      </c>
      <c r="O152" s="7">
        <f>if(O$6&lt;=$B152,vlookup(EDATE($D152,O$6),'Курсы'!$H$2:$L$1980,if($G152="USD",2,if($G152="EUR",3,if($G152="YEN",4,5))))*$H152*$C152,0)</f>
        <v>1062614.14</v>
      </c>
      <c r="P152" s="7">
        <f>if(P$6&lt;=$B152,vlookup(EDATE($D152,P$6),'Курсы'!$H$2:$L$1980,if($G152="USD",2,if($G152="EUR",3,if($G152="YEN",4,5))))*$H152*$C152,0)</f>
        <v>1092897.882</v>
      </c>
      <c r="Q152" s="7">
        <f>if(Q$6&lt;=$B152,vlookup(EDATE($D152,Q$6),'Курсы'!$H$2:$L$1980,if($G152="USD",2,if($G152="EUR",3,if($G152="YEN",4,5))))*$H152*$C152,0)</f>
        <v>1094187.669</v>
      </c>
      <c r="R152" s="7">
        <f>if(R$6&lt;=$B152,vlookup(EDATE($D152,R$6),'Курсы'!$H$2:$L$1980,if($G152="USD",2,if($G152="EUR",3,if($G152="YEN",4,5))))*$H152*$C152,0)</f>
        <v>1037498.058</v>
      </c>
      <c r="S152" s="7">
        <f>if(S$6&lt;=$B152,vlookup(EDATE($D152,S$6),'Курсы'!$H$2:$L$1980,if($G152="USD",2,if($G152="EUR",3,if($G152="YEN",4,5))))*$H152*$C152,0)</f>
        <v>1053770.089</v>
      </c>
      <c r="T152" s="7">
        <f>if(T$6&lt;=$B152,vlookup(EDATE($D152,T$6),'Курсы'!$H$2:$L$1980,if($G152="USD",2,if($G152="EUR",3,if($G152="YEN",4,5))))*$H152*$C152,0)</f>
        <v>1049108.978</v>
      </c>
      <c r="U152" s="7">
        <f>if(U$6&lt;=$B152,vlookup(EDATE($D152,U$6),'Курсы'!$H$2:$L$1980,if($G152="USD",2,if($G152="EUR",3,if($G152="YEN",4,5))))*$H152*$C152,0)</f>
        <v>1043011.933</v>
      </c>
      <c r="V152" s="7">
        <f>if(V$6&lt;=$B152,vlookup(EDATE($D152,V$6),'Курсы'!$H$2:$L$1980,if($G152="USD",2,if($G152="EUR",3,if($G152="YEN",4,5))))*$H152*$C152,0)</f>
        <v>1099800.867</v>
      </c>
      <c r="W152" s="7">
        <f>if(W$6&lt;=$B152,vlookup(EDATE($D152,W$6),'Курсы'!$H$2:$L$1980,if($G152="USD",2,if($G152="EUR",3,if($G152="YEN",4,5))))*$H152*$C152,0)</f>
        <v>1050559.102</v>
      </c>
      <c r="X152" s="7">
        <f>if(X$6&lt;=$B152,vlookup(EDATE($D152,X$6),'Курсы'!$H$2:$L$1980,if($G152="USD",2,if($G152="EUR",3,if($G152="YEN",4,5))))*$H152*$C152,0)</f>
        <v>1017068.628</v>
      </c>
      <c r="Y152" s="7">
        <f>if(Y$6&lt;=$B152,vlookup(EDATE($D152,Y$6),'Курсы'!$H$2:$L$1980,if($G152="USD",2,if($G152="EUR",3,if($G152="YEN",4,5))))*$H152*$C152,0)</f>
        <v>1058981.737</v>
      </c>
      <c r="Z152" s="7">
        <f>if(Z$6&lt;=$B152,vlookup(EDATE($D152,Z$6),'Курсы'!$H$2:$L$1980,if($G152="USD",2,if($G152="EUR",3,if($G152="YEN",4,5))))*$H152*$C152,0)</f>
        <v>1043849.088</v>
      </c>
      <c r="AA152" s="7">
        <f>if(AA$6&lt;=$B152,vlookup(EDATE($D152,AA$6),'Курсы'!$H$2:$L$1980,if($G152="USD",2,if($G152="EUR",3,if($G152="YEN",4,5))))*$H152*$C152,0)</f>
        <v>1037978.03</v>
      </c>
      <c r="AB152" s="7">
        <f>if(AB$6&lt;=$B152,vlookup(EDATE($D152,AB$6),'Курсы'!$H$2:$L$1980,if($G152="USD",2,if($G152="EUR",3,if($G152="YEN",4,5))))*$H152*$C152,0)</f>
        <v>1039388.471</v>
      </c>
      <c r="AC152" s="7">
        <f>if(AC$6&lt;=$B152,vlookup(EDATE($D152,AC$6),'Курсы'!$H$2:$L$1980,if($G152="USD",2,if($G152="EUR",3,if($G152="YEN",4,5))))*$H152*$C152,0)</f>
        <v>1040802.496</v>
      </c>
      <c r="AD152" s="7">
        <f>if(AD$6&lt;=$B152,vlookup(EDATE($D152,AD$6),'Курсы'!$H$2:$L$1980,if($G152="USD",2,if($G152="EUR",3,if($G152="YEN",4,5))))*$H152*$C152,0)</f>
        <v>1042131.297</v>
      </c>
      <c r="AE152" s="7">
        <f>if(AE$6&lt;=$B152,vlookup(EDATE($D152,AE$6),'Курсы'!$H$2:$L$1980,if($G152="USD",2,if($G152="EUR",3,if($G152="YEN",4,5))))*$H152*$C152,0)</f>
        <v>1043465.776</v>
      </c>
      <c r="AF152" s="7">
        <f>if(AF$6&lt;=$B152,vlookup(EDATE($D152,AF$6),'Курсы'!$H$2:$L$1980,if($G152="USD",2,if($G152="EUR",3,if($G152="YEN",4,5))))*$H152*$C152,0)</f>
        <v>1044763.164</v>
      </c>
      <c r="AG152" s="7">
        <f>if(AG$6&lt;=$B152,vlookup(EDATE($D152,AG$6),'Курсы'!$H$2:$L$1980,if($G152="USD",2,if($G152="EUR",3,if($G152="YEN",4,5))))*$H152*$C152,0)</f>
        <v>1045904.791</v>
      </c>
      <c r="AH152" s="7">
        <f>if(AH$6&lt;=$B152,vlookup(EDATE($D152,AH$6),'Курсы'!$H$2:$L$1980,if($G152="USD",2,if($G152="EUR",3,if($G152="YEN",4,5))))*$H152*$C152,0)</f>
        <v>1047136.998</v>
      </c>
      <c r="AI152" s="7">
        <f>if(AI$6&lt;=$B152,vlookup(EDATE($D152,AI$6),'Курсы'!$H$2:$L$1980,if($G152="USD",2,if($G152="EUR",3,if($G152="YEN",4,5))))*$H152*$C152,0)</f>
        <v>1048299.267</v>
      </c>
      <c r="AJ152" s="7">
        <f>if(AJ$6&lt;=$B152,vlookup(EDATE($D152,AJ$6),'Курсы'!$H$2:$L$1980,if($G152="USD",2,if($G152="EUR",3,if($G152="YEN",4,5))))*$H152*$C152,0)</f>
        <v>1049470.631</v>
      </c>
      <c r="AK152" s="7">
        <f>if(AK$6&lt;=$B152,vlookup(EDATE($D152,AK$6),'Курсы'!$H$2:$L$1980,if($G152="USD",2,if($G152="EUR",3,if($G152="YEN",4,5))))*$H152*$C152,0)</f>
        <v>1050576.893</v>
      </c>
      <c r="AL152" s="7">
        <f>if(AL$6&lt;=$B152,vlookup(EDATE($D152,AL$6),'Курсы'!$H$2:$L$1980,if($G152="USD",2,if($G152="EUR",3,if($G152="YEN",4,5))))*$H152*$C152,0)</f>
        <v>1051693.138</v>
      </c>
      <c r="AM152" s="7">
        <f>if(AM$6&lt;=$B152,vlookup(EDATE($D152,AM$6),'Курсы'!$H$2:$L$1980,if($G152="USD",2,if($G152="EUR",3,if($G152="YEN",4,5))))*$H152*$C152,0)</f>
        <v>1052783.315</v>
      </c>
      <c r="AN152" s="7">
        <f>if(AN$6&lt;=$B152,vlookup(EDATE($D152,AN$6),'Курсы'!$H$2:$L$1980,if($G152="USD",2,if($G152="EUR",3,if($G152="YEN",4,5))))*$H152*$C152,0)</f>
        <v>1053814.625</v>
      </c>
      <c r="AO152" s="7">
        <f>if(AO$6&lt;=$B152,vlookup(EDATE($D152,AO$6),'Курсы'!$H$2:$L$1980,if($G152="USD",2,if($G152="EUR",3,if($G152="YEN",4,5))))*$H152*$C152,0)</f>
        <v>0</v>
      </c>
      <c r="AP152" s="7">
        <f>if(AP$6&lt;=$B152,vlookup(EDATE($D152,AP$6),'Курсы'!$H$2:$L$1980,if($G152="USD",2,if($G152="EUR",3,if($G152="YEN",4,5))))*$H152*$C152,0)</f>
        <v>0</v>
      </c>
      <c r="AQ152" s="7">
        <f>if(AQ$6&lt;=$B152,vlookup(EDATE($D152,AQ$6),'Курсы'!$H$2:$L$1980,if($G152="USD",2,if($G152="EUR",3,if($G152="YEN",4,5))))*$H152*$C152,0)</f>
        <v>0</v>
      </c>
      <c r="AR152" s="19">
        <f>if(AR$6&lt;=$B152,vlookup(EDATE($D152,AR$6),'Курсы'!$H$2:$L$1980,if($G152="USD",2,if($G152="EUR",3,if($G152="YEN",4,5))))*$H152*$C152,0)</f>
        <v>0</v>
      </c>
      <c r="AS152" s="7">
        <f t="shared" si="2"/>
        <v>33520942.69</v>
      </c>
    </row>
    <row r="153" ht="15.75" customHeight="1">
      <c r="A153" s="15">
        <v>202.0</v>
      </c>
      <c r="B153" s="16">
        <v>14.0</v>
      </c>
      <c r="C153" s="16">
        <v>0.0265120473231622</v>
      </c>
      <c r="D153" s="17">
        <v>43880.0</v>
      </c>
      <c r="E153" s="17">
        <f t="shared" si="1"/>
        <v>44305</v>
      </c>
      <c r="F153" s="16" t="s">
        <v>22</v>
      </c>
      <c r="G153" s="16" t="s">
        <v>5</v>
      </c>
      <c r="H153" s="18">
        <v>100000.0</v>
      </c>
      <c r="I153" s="7">
        <f>if(I$6&lt;=$B153,vlookup(EDATE($D153,I$6),'Курсы'!$H$2:$L$1980,if($G153="USD",2,if($G153="EUR",3,if($G153="YEN",4,5))))*$H153*$C153,0)</f>
        <v>225055.7324</v>
      </c>
      <c r="J153" s="7">
        <f>if(J$6&lt;=$B153,vlookup(EDATE($D153,J$6),'Курсы'!$H$2:$L$1980,if($G153="USD",2,if($G153="EUR",3,if($G153="YEN",4,5))))*$H153*$C153,0)</f>
        <v>212390.6623</v>
      </c>
      <c r="K153" s="7">
        <f>if(K$6&lt;=$B153,vlookup(EDATE($D153,K$6),'Курсы'!$H$2:$L$1980,if($G153="USD",2,if($G153="EUR",3,if($G153="YEN",4,5))))*$H153*$C153,0)</f>
        <v>209291.9342</v>
      </c>
      <c r="L153" s="7">
        <f>if(L$6&lt;=$B153,vlookup(EDATE($D153,L$6),'Курсы'!$H$2:$L$1980,if($G153="USD",2,if($G153="EUR",3,if($G153="YEN",4,5))))*$H153*$C153,0)</f>
        <v>207569.1814</v>
      </c>
      <c r="M153" s="7">
        <f>if(M$6&lt;=$B153,vlookup(EDATE($D153,M$6),'Курсы'!$H$2:$L$1980,if($G153="USD",2,if($G153="EUR",3,if($G153="YEN",4,5))))*$H153*$C153,0)</f>
        <v>216555.9701</v>
      </c>
      <c r="N153" s="7">
        <f>if(N$6&lt;=$B153,vlookup(EDATE($D153,N$6),'Курсы'!$H$2:$L$1980,if($G153="USD",2,if($G153="EUR",3,if($G153="YEN",4,5))))*$H153*$C153,0)</f>
        <v>231556.4864</v>
      </c>
      <c r="O153" s="7">
        <f>if(O$6&lt;=$B153,vlookup(EDATE($D153,O$6),'Курсы'!$H$2:$L$1980,if($G153="USD",2,if($G153="EUR",3,if($G153="YEN",4,5))))*$H153*$C153,0)</f>
        <v>235845.3403</v>
      </c>
      <c r="P153" s="7">
        <f>if(P$6&lt;=$B153,vlookup(EDATE($D153,P$6),'Курсы'!$H$2:$L$1980,if($G153="USD",2,if($G153="EUR",3,if($G153="YEN",4,5))))*$H153*$C153,0)</f>
        <v>242065.862</v>
      </c>
      <c r="Q153" s="7">
        <f>if(Q$6&lt;=$B153,vlookup(EDATE($D153,Q$6),'Курсы'!$H$2:$L$1980,if($G153="USD",2,if($G153="EUR",3,if($G153="YEN",4,5))))*$H153*$C153,0)</f>
        <v>239221.9147</v>
      </c>
      <c r="R153" s="7">
        <f>if(R$6&lt;=$B153,vlookup(EDATE($D153,R$6),'Курсы'!$H$2:$L$1980,if($G153="USD",2,if($G153="EUR",3,if($G153="YEN",4,5))))*$H153*$C153,0)</f>
        <v>238147.6465</v>
      </c>
      <c r="S153" s="7">
        <f>if(S$6&lt;=$B153,vlookup(EDATE($D153,S$6),'Курсы'!$H$2:$L$1980,if($G153="USD",2,if($G153="EUR",3,if($G153="YEN",4,5))))*$H153*$C153,0)</f>
        <v>236833.1792</v>
      </c>
      <c r="T153" s="7">
        <f>if(T$6&lt;=$B153,vlookup(EDATE($D153,T$6),'Курсы'!$H$2:$L$1980,if($G153="USD",2,if($G153="EUR",3,if($G153="YEN",4,5))))*$H153*$C153,0)</f>
        <v>235612.5646</v>
      </c>
      <c r="U153" s="7">
        <f>if(U$6&lt;=$B153,vlookup(EDATE($D153,U$6),'Курсы'!$H$2:$L$1980,if($G153="USD",2,if($G153="EUR",3,if($G153="YEN",4,5))))*$H153*$C153,0)</f>
        <v>233617.0028</v>
      </c>
      <c r="V153" s="7">
        <f>if(V$6&lt;=$B153,vlookup(EDATE($D153,V$6),'Курсы'!$H$2:$L$1980,if($G153="USD",2,if($G153="EUR",3,if($G153="YEN",4,5))))*$H153*$C153,0)</f>
        <v>239828.5103</v>
      </c>
      <c r="W153" s="7">
        <f>if(W$6&lt;=$B153,vlookup(EDATE($D153,W$6),'Курсы'!$H$2:$L$1980,if($G153="USD",2,if($G153="EUR",3,if($G153="YEN",4,5))))*$H153*$C153,0)</f>
        <v>0</v>
      </c>
      <c r="X153" s="7">
        <f>if(X$6&lt;=$B153,vlookup(EDATE($D153,X$6),'Курсы'!$H$2:$L$1980,if($G153="USD",2,if($G153="EUR",3,if($G153="YEN",4,5))))*$H153*$C153,0)</f>
        <v>0</v>
      </c>
      <c r="Y153" s="7">
        <f>if(Y$6&lt;=$B153,vlookup(EDATE($D153,Y$6),'Курсы'!$H$2:$L$1980,if($G153="USD",2,if($G153="EUR",3,if($G153="YEN",4,5))))*$H153*$C153,0)</f>
        <v>0</v>
      </c>
      <c r="Z153" s="7">
        <f>if(Z$6&lt;=$B153,vlookup(EDATE($D153,Z$6),'Курсы'!$H$2:$L$1980,if($G153="USD",2,if($G153="EUR",3,if($G153="YEN",4,5))))*$H153*$C153,0)</f>
        <v>0</v>
      </c>
      <c r="AA153" s="7">
        <f>if(AA$6&lt;=$B153,vlookup(EDATE($D153,AA$6),'Курсы'!$H$2:$L$1980,if($G153="USD",2,if($G153="EUR",3,if($G153="YEN",4,5))))*$H153*$C153,0)</f>
        <v>0</v>
      </c>
      <c r="AB153" s="7">
        <f>if(AB$6&lt;=$B153,vlookup(EDATE($D153,AB$6),'Курсы'!$H$2:$L$1980,if($G153="USD",2,if($G153="EUR",3,if($G153="YEN",4,5))))*$H153*$C153,0)</f>
        <v>0</v>
      </c>
      <c r="AC153" s="7">
        <f>if(AC$6&lt;=$B153,vlookup(EDATE($D153,AC$6),'Курсы'!$H$2:$L$1980,if($G153="USD",2,if($G153="EUR",3,if($G153="YEN",4,5))))*$H153*$C153,0)</f>
        <v>0</v>
      </c>
      <c r="AD153" s="7">
        <f>if(AD$6&lt;=$B153,vlookup(EDATE($D153,AD$6),'Курсы'!$H$2:$L$1980,if($G153="USD",2,if($G153="EUR",3,if($G153="YEN",4,5))))*$H153*$C153,0)</f>
        <v>0</v>
      </c>
      <c r="AE153" s="7">
        <f>if(AE$6&lt;=$B153,vlookup(EDATE($D153,AE$6),'Курсы'!$H$2:$L$1980,if($G153="USD",2,if($G153="EUR",3,if($G153="YEN",4,5))))*$H153*$C153,0)</f>
        <v>0</v>
      </c>
      <c r="AF153" s="7">
        <f>if(AF$6&lt;=$B153,vlookup(EDATE($D153,AF$6),'Курсы'!$H$2:$L$1980,if($G153="USD",2,if($G153="EUR",3,if($G153="YEN",4,5))))*$H153*$C153,0)</f>
        <v>0</v>
      </c>
      <c r="AG153" s="7">
        <f>if(AG$6&lt;=$B153,vlookup(EDATE($D153,AG$6),'Курсы'!$H$2:$L$1980,if($G153="USD",2,if($G153="EUR",3,if($G153="YEN",4,5))))*$H153*$C153,0)</f>
        <v>0</v>
      </c>
      <c r="AH153" s="7">
        <f>if(AH$6&lt;=$B153,vlookup(EDATE($D153,AH$6),'Курсы'!$H$2:$L$1980,if($G153="USD",2,if($G153="EUR",3,if($G153="YEN",4,5))))*$H153*$C153,0)</f>
        <v>0</v>
      </c>
      <c r="AI153" s="7">
        <f>if(AI$6&lt;=$B153,vlookup(EDATE($D153,AI$6),'Курсы'!$H$2:$L$1980,if($G153="USD",2,if($G153="EUR",3,if($G153="YEN",4,5))))*$H153*$C153,0)</f>
        <v>0</v>
      </c>
      <c r="AJ153" s="7">
        <f>if(AJ$6&lt;=$B153,vlookup(EDATE($D153,AJ$6),'Курсы'!$H$2:$L$1980,if($G153="USD",2,if($G153="EUR",3,if($G153="YEN",4,5))))*$H153*$C153,0)</f>
        <v>0</v>
      </c>
      <c r="AK153" s="7">
        <f>if(AK$6&lt;=$B153,vlookup(EDATE($D153,AK$6),'Курсы'!$H$2:$L$1980,if($G153="USD",2,if($G153="EUR",3,if($G153="YEN",4,5))))*$H153*$C153,0)</f>
        <v>0</v>
      </c>
      <c r="AL153" s="7">
        <f>if(AL$6&lt;=$B153,vlookup(EDATE($D153,AL$6),'Курсы'!$H$2:$L$1980,if($G153="USD",2,if($G153="EUR",3,if($G153="YEN",4,5))))*$H153*$C153,0)</f>
        <v>0</v>
      </c>
      <c r="AM153" s="7">
        <f>if(AM$6&lt;=$B153,vlookup(EDATE($D153,AM$6),'Курсы'!$H$2:$L$1980,if($G153="USD",2,if($G153="EUR",3,if($G153="YEN",4,5))))*$H153*$C153,0)</f>
        <v>0</v>
      </c>
      <c r="AN153" s="7">
        <f>if(AN$6&lt;=$B153,vlookup(EDATE($D153,AN$6),'Курсы'!$H$2:$L$1980,if($G153="USD",2,if($G153="EUR",3,if($G153="YEN",4,5))))*$H153*$C153,0)</f>
        <v>0</v>
      </c>
      <c r="AO153" s="7">
        <f>if(AO$6&lt;=$B153,vlookup(EDATE($D153,AO$6),'Курсы'!$H$2:$L$1980,if($G153="USD",2,if($G153="EUR",3,if($G153="YEN",4,5))))*$H153*$C153,0)</f>
        <v>0</v>
      </c>
      <c r="AP153" s="7">
        <f>if(AP$6&lt;=$B153,vlookup(EDATE($D153,AP$6),'Курсы'!$H$2:$L$1980,if($G153="USD",2,if($G153="EUR",3,if($G153="YEN",4,5))))*$H153*$C153,0)</f>
        <v>0</v>
      </c>
      <c r="AQ153" s="7">
        <f>if(AQ$6&lt;=$B153,vlookup(EDATE($D153,AQ$6),'Курсы'!$H$2:$L$1980,if($G153="USD",2,if($G153="EUR",3,if($G153="YEN",4,5))))*$H153*$C153,0)</f>
        <v>0</v>
      </c>
      <c r="AR153" s="19">
        <f>if(AR$6&lt;=$B153,vlookup(EDATE($D153,AR$6),'Курсы'!$H$2:$L$1980,if($G153="USD",2,if($G153="EUR",3,if($G153="YEN",4,5))))*$H153*$C153,0)</f>
        <v>0</v>
      </c>
      <c r="AS153" s="7">
        <f t="shared" si="2"/>
        <v>3203591.987</v>
      </c>
    </row>
    <row r="154" ht="15.75" customHeight="1">
      <c r="A154" s="15">
        <v>110.0</v>
      </c>
      <c r="B154" s="16">
        <v>16.0</v>
      </c>
      <c r="C154" s="16">
        <v>0.0235299236604359</v>
      </c>
      <c r="D154" s="17">
        <v>43882.0</v>
      </c>
      <c r="E154" s="17">
        <f t="shared" si="1"/>
        <v>44368</v>
      </c>
      <c r="F154" s="16" t="s">
        <v>22</v>
      </c>
      <c r="G154" s="16" t="s">
        <v>7</v>
      </c>
      <c r="H154" s="18">
        <v>1000000.0</v>
      </c>
      <c r="I154" s="7">
        <f>if(I$6&lt;=$B154,vlookup(EDATE($D154,I$6),'Курсы'!$H$2:$L$1980,if($G154="USD",2,if($G154="EUR",3,if($G154="YEN",4,5))))*$H154*$C154,0)</f>
        <v>23529.92366</v>
      </c>
      <c r="J154" s="7">
        <f>if(J$6&lt;=$B154,vlookup(EDATE($D154,J$6),'Курсы'!$H$2:$L$1980,if($G154="USD",2,if($G154="EUR",3,if($G154="YEN",4,5))))*$H154*$C154,0)</f>
        <v>23529.92366</v>
      </c>
      <c r="K154" s="7">
        <f>if(K$6&lt;=$B154,vlookup(EDATE($D154,K$6),'Курсы'!$H$2:$L$1980,if($G154="USD",2,if($G154="EUR",3,if($G154="YEN",4,5))))*$H154*$C154,0)</f>
        <v>23529.92366</v>
      </c>
      <c r="L154" s="7">
        <f>if(L$6&lt;=$B154,vlookup(EDATE($D154,L$6),'Курсы'!$H$2:$L$1980,if($G154="USD",2,if($G154="EUR",3,if($G154="YEN",4,5))))*$H154*$C154,0)</f>
        <v>23529.92366</v>
      </c>
      <c r="M154" s="7">
        <f>if(M$6&lt;=$B154,vlookup(EDATE($D154,M$6),'Курсы'!$H$2:$L$1980,if($G154="USD",2,if($G154="EUR",3,if($G154="YEN",4,5))))*$H154*$C154,0)</f>
        <v>23529.92366</v>
      </c>
      <c r="N154" s="7">
        <f>if(N$6&lt;=$B154,vlookup(EDATE($D154,N$6),'Курсы'!$H$2:$L$1980,if($G154="USD",2,if($G154="EUR",3,if($G154="YEN",4,5))))*$H154*$C154,0)</f>
        <v>23529.92366</v>
      </c>
      <c r="O154" s="7">
        <f>if(O$6&lt;=$B154,vlookup(EDATE($D154,O$6),'Курсы'!$H$2:$L$1980,if($G154="USD",2,if($G154="EUR",3,if($G154="YEN",4,5))))*$H154*$C154,0)</f>
        <v>23529.92366</v>
      </c>
      <c r="P154" s="7">
        <f>if(P$6&lt;=$B154,vlookup(EDATE($D154,P$6),'Курсы'!$H$2:$L$1980,if($G154="USD",2,if($G154="EUR",3,if($G154="YEN",4,5))))*$H154*$C154,0)</f>
        <v>23529.92366</v>
      </c>
      <c r="Q154" s="7">
        <f>if(Q$6&lt;=$B154,vlookup(EDATE($D154,Q$6),'Курсы'!$H$2:$L$1980,if($G154="USD",2,if($G154="EUR",3,if($G154="YEN",4,5))))*$H154*$C154,0)</f>
        <v>23529.92366</v>
      </c>
      <c r="R154" s="7">
        <f>if(R$6&lt;=$B154,vlookup(EDATE($D154,R$6),'Курсы'!$H$2:$L$1980,if($G154="USD",2,if($G154="EUR",3,if($G154="YEN",4,5))))*$H154*$C154,0)</f>
        <v>23529.92366</v>
      </c>
      <c r="S154" s="7">
        <f>if(S$6&lt;=$B154,vlookup(EDATE($D154,S$6),'Курсы'!$H$2:$L$1980,if($G154="USD",2,if($G154="EUR",3,if($G154="YEN",4,5))))*$H154*$C154,0)</f>
        <v>23529.92366</v>
      </c>
      <c r="T154" s="7">
        <f>if(T$6&lt;=$B154,vlookup(EDATE($D154,T$6),'Курсы'!$H$2:$L$1980,if($G154="USD",2,if($G154="EUR",3,if($G154="YEN",4,5))))*$H154*$C154,0)</f>
        <v>23529.92366</v>
      </c>
      <c r="U154" s="7">
        <f>if(U$6&lt;=$B154,vlookup(EDATE($D154,U$6),'Курсы'!$H$2:$L$1980,if($G154="USD",2,if($G154="EUR",3,if($G154="YEN",4,5))))*$H154*$C154,0)</f>
        <v>23529.92366</v>
      </c>
      <c r="V154" s="7">
        <f>if(V$6&lt;=$B154,vlookup(EDATE($D154,V$6),'Курсы'!$H$2:$L$1980,if($G154="USD",2,if($G154="EUR",3,if($G154="YEN",4,5))))*$H154*$C154,0)</f>
        <v>23529.92366</v>
      </c>
      <c r="W154" s="7">
        <f>if(W$6&lt;=$B154,vlookup(EDATE($D154,W$6),'Курсы'!$H$2:$L$1980,if($G154="USD",2,if($G154="EUR",3,if($G154="YEN",4,5))))*$H154*$C154,0)</f>
        <v>23529.92366</v>
      </c>
      <c r="X154" s="7">
        <f>if(X$6&lt;=$B154,vlookup(EDATE($D154,X$6),'Курсы'!$H$2:$L$1980,if($G154="USD",2,if($G154="EUR",3,if($G154="YEN",4,5))))*$H154*$C154,0)</f>
        <v>23529.92366</v>
      </c>
      <c r="Y154" s="7">
        <f>if(Y$6&lt;=$B154,vlookup(EDATE($D154,Y$6),'Курсы'!$H$2:$L$1980,if($G154="USD",2,if($G154="EUR",3,if($G154="YEN",4,5))))*$H154*$C154,0)</f>
        <v>0</v>
      </c>
      <c r="Z154" s="7">
        <f>if(Z$6&lt;=$B154,vlookup(EDATE($D154,Z$6),'Курсы'!$H$2:$L$1980,if($G154="USD",2,if($G154="EUR",3,if($G154="YEN",4,5))))*$H154*$C154,0)</f>
        <v>0</v>
      </c>
      <c r="AA154" s="7">
        <f>if(AA$6&lt;=$B154,vlookup(EDATE($D154,AA$6),'Курсы'!$H$2:$L$1980,if($G154="USD",2,if($G154="EUR",3,if($G154="YEN",4,5))))*$H154*$C154,0)</f>
        <v>0</v>
      </c>
      <c r="AB154" s="7">
        <f>if(AB$6&lt;=$B154,vlookup(EDATE($D154,AB$6),'Курсы'!$H$2:$L$1980,if($G154="USD",2,if($G154="EUR",3,if($G154="YEN",4,5))))*$H154*$C154,0)</f>
        <v>0</v>
      </c>
      <c r="AC154" s="7">
        <f>if(AC$6&lt;=$B154,vlookup(EDATE($D154,AC$6),'Курсы'!$H$2:$L$1980,if($G154="USD",2,if($G154="EUR",3,if($G154="YEN",4,5))))*$H154*$C154,0)</f>
        <v>0</v>
      </c>
      <c r="AD154" s="7">
        <f>if(AD$6&lt;=$B154,vlookup(EDATE($D154,AD$6),'Курсы'!$H$2:$L$1980,if($G154="USD",2,if($G154="EUR",3,if($G154="YEN",4,5))))*$H154*$C154,0)</f>
        <v>0</v>
      </c>
      <c r="AE154" s="7">
        <f>if(AE$6&lt;=$B154,vlookup(EDATE($D154,AE$6),'Курсы'!$H$2:$L$1980,if($G154="USD",2,if($G154="EUR",3,if($G154="YEN",4,5))))*$H154*$C154,0)</f>
        <v>0</v>
      </c>
      <c r="AF154" s="7">
        <f>if(AF$6&lt;=$B154,vlookup(EDATE($D154,AF$6),'Курсы'!$H$2:$L$1980,if($G154="USD",2,if($G154="EUR",3,if($G154="YEN",4,5))))*$H154*$C154,0)</f>
        <v>0</v>
      </c>
      <c r="AG154" s="7">
        <f>if(AG$6&lt;=$B154,vlookup(EDATE($D154,AG$6),'Курсы'!$H$2:$L$1980,if($G154="USD",2,if($G154="EUR",3,if($G154="YEN",4,5))))*$H154*$C154,0)</f>
        <v>0</v>
      </c>
      <c r="AH154" s="7">
        <f>if(AH$6&lt;=$B154,vlookup(EDATE($D154,AH$6),'Курсы'!$H$2:$L$1980,if($G154="USD",2,if($G154="EUR",3,if($G154="YEN",4,5))))*$H154*$C154,0)</f>
        <v>0</v>
      </c>
      <c r="AI154" s="7">
        <f>if(AI$6&lt;=$B154,vlookup(EDATE($D154,AI$6),'Курсы'!$H$2:$L$1980,if($G154="USD",2,if($G154="EUR",3,if($G154="YEN",4,5))))*$H154*$C154,0)</f>
        <v>0</v>
      </c>
      <c r="AJ154" s="7">
        <f>if(AJ$6&lt;=$B154,vlookup(EDATE($D154,AJ$6),'Курсы'!$H$2:$L$1980,if($G154="USD",2,if($G154="EUR",3,if($G154="YEN",4,5))))*$H154*$C154,0)</f>
        <v>0</v>
      </c>
      <c r="AK154" s="7">
        <f>if(AK$6&lt;=$B154,vlookup(EDATE($D154,AK$6),'Курсы'!$H$2:$L$1980,if($G154="USD",2,if($G154="EUR",3,if($G154="YEN",4,5))))*$H154*$C154,0)</f>
        <v>0</v>
      </c>
      <c r="AL154" s="7">
        <f>if(AL$6&lt;=$B154,vlookup(EDATE($D154,AL$6),'Курсы'!$H$2:$L$1980,if($G154="USD",2,if($G154="EUR",3,if($G154="YEN",4,5))))*$H154*$C154,0)</f>
        <v>0</v>
      </c>
      <c r="AM154" s="7">
        <f>if(AM$6&lt;=$B154,vlookup(EDATE($D154,AM$6),'Курсы'!$H$2:$L$1980,if($G154="USD",2,if($G154="EUR",3,if($G154="YEN",4,5))))*$H154*$C154,0)</f>
        <v>0</v>
      </c>
      <c r="AN154" s="7">
        <f>if(AN$6&lt;=$B154,vlookup(EDATE($D154,AN$6),'Курсы'!$H$2:$L$1980,if($G154="USD",2,if($G154="EUR",3,if($G154="YEN",4,5))))*$H154*$C154,0)</f>
        <v>0</v>
      </c>
      <c r="AO154" s="7">
        <f>if(AO$6&lt;=$B154,vlookup(EDATE($D154,AO$6),'Курсы'!$H$2:$L$1980,if($G154="USD",2,if($G154="EUR",3,if($G154="YEN",4,5))))*$H154*$C154,0)</f>
        <v>0</v>
      </c>
      <c r="AP154" s="7">
        <f>if(AP$6&lt;=$B154,vlookup(EDATE($D154,AP$6),'Курсы'!$H$2:$L$1980,if($G154="USD",2,if($G154="EUR",3,if($G154="YEN",4,5))))*$H154*$C154,0)</f>
        <v>0</v>
      </c>
      <c r="AQ154" s="7">
        <f>if(AQ$6&lt;=$B154,vlookup(EDATE($D154,AQ$6),'Курсы'!$H$2:$L$1980,if($G154="USD",2,if($G154="EUR",3,if($G154="YEN",4,5))))*$H154*$C154,0)</f>
        <v>0</v>
      </c>
      <c r="AR154" s="19">
        <f>if(AR$6&lt;=$B154,vlookup(EDATE($D154,AR$6),'Курсы'!$H$2:$L$1980,if($G154="USD",2,if($G154="EUR",3,if($G154="YEN",4,5))))*$H154*$C154,0)</f>
        <v>0</v>
      </c>
      <c r="AS154" s="7">
        <f t="shared" si="2"/>
        <v>376478.7786</v>
      </c>
    </row>
    <row r="155" ht="15.75" customHeight="1">
      <c r="A155" s="15">
        <v>319.0</v>
      </c>
      <c r="B155" s="16">
        <v>8.0</v>
      </c>
      <c r="C155" s="16">
        <v>0.051361894912836</v>
      </c>
      <c r="D155" s="17">
        <v>43884.0</v>
      </c>
      <c r="E155" s="17">
        <f t="shared" si="1"/>
        <v>44127</v>
      </c>
      <c r="F155" s="16" t="s">
        <v>21</v>
      </c>
      <c r="G155" s="16" t="s">
        <v>5</v>
      </c>
      <c r="H155" s="18">
        <v>75000.0</v>
      </c>
      <c r="I155" s="7">
        <f>if(I$6&lt;=$B155,vlookup(EDATE($D155,I$6),'Курсы'!$H$2:$L$1980,if($G155="USD",2,if($G155="EUR",3,if($G155="YEN",4,5))))*$H155*$C155,0)</f>
        <v>324177.7904</v>
      </c>
      <c r="J155" s="7">
        <f>if(J$6&lt;=$B155,vlookup(EDATE($D155,J$6),'Курсы'!$H$2:$L$1980,if($G155="USD",2,if($G155="EUR",3,if($G155="YEN",4,5))))*$H155*$C155,0)</f>
        <v>322357.268</v>
      </c>
      <c r="K155" s="7">
        <f>if(K$6&lt;=$B155,vlookup(EDATE($D155,K$6),'Курсы'!$H$2:$L$1980,if($G155="USD",2,if($G155="EUR",3,if($G155="YEN",4,5))))*$H155*$C155,0)</f>
        <v>302173.9694</v>
      </c>
      <c r="L155" s="7">
        <f>if(L$6&lt;=$B155,vlookup(EDATE($D155,L$6),'Курсы'!$H$2:$L$1980,if($G155="USD",2,if($G155="EUR",3,if($G155="YEN",4,5))))*$H155*$C155,0)</f>
        <v>299806.4429</v>
      </c>
      <c r="M155" s="7">
        <f>if(M$6&lt;=$B155,vlookup(EDATE($D155,M$6),'Курсы'!$H$2:$L$1980,if($G155="USD",2,if($G155="EUR",3,if($G155="YEN",4,5))))*$H155*$C155,0)</f>
        <v>314297.8163</v>
      </c>
      <c r="N155" s="7">
        <f>if(N$6&lt;=$B155,vlookup(EDATE($D155,N$6),'Курсы'!$H$2:$L$1980,if($G155="USD",2,if($G155="EUR",3,if($G155="YEN",4,5))))*$H155*$C155,0)</f>
        <v>337964.9923</v>
      </c>
      <c r="O155" s="7">
        <f>if(O$6&lt;=$B155,vlookup(EDATE($D155,O$6),'Курсы'!$H$2:$L$1980,if($G155="USD",2,if($G155="EUR",3,if($G155="YEN",4,5))))*$H155*$C155,0)</f>
        <v>344694.6845</v>
      </c>
      <c r="P155" s="7">
        <f>if(P$6&lt;=$B155,vlookup(EDATE($D155,P$6),'Курсы'!$H$2:$L$1980,if($G155="USD",2,if($G155="EUR",3,if($G155="YEN",4,5))))*$H155*$C155,0)</f>
        <v>351917.451</v>
      </c>
      <c r="Q155" s="7">
        <f>if(Q$6&lt;=$B155,vlookup(EDATE($D155,Q$6),'Курсы'!$H$2:$L$1980,if($G155="USD",2,if($G155="EUR",3,if($G155="YEN",4,5))))*$H155*$C155,0)</f>
        <v>0</v>
      </c>
      <c r="R155" s="7">
        <f>if(R$6&lt;=$B155,vlookup(EDATE($D155,R$6),'Курсы'!$H$2:$L$1980,if($G155="USD",2,if($G155="EUR",3,if($G155="YEN",4,5))))*$H155*$C155,0)</f>
        <v>0</v>
      </c>
      <c r="S155" s="7">
        <f>if(S$6&lt;=$B155,vlookup(EDATE($D155,S$6),'Курсы'!$H$2:$L$1980,if($G155="USD",2,if($G155="EUR",3,if($G155="YEN",4,5))))*$H155*$C155,0)</f>
        <v>0</v>
      </c>
      <c r="T155" s="7">
        <f>if(T$6&lt;=$B155,vlookup(EDATE($D155,T$6),'Курсы'!$H$2:$L$1980,if($G155="USD",2,if($G155="EUR",3,if($G155="YEN",4,5))))*$H155*$C155,0)</f>
        <v>0</v>
      </c>
      <c r="U155" s="7">
        <f>if(U$6&lt;=$B155,vlookup(EDATE($D155,U$6),'Курсы'!$H$2:$L$1980,if($G155="USD",2,if($G155="EUR",3,if($G155="YEN",4,5))))*$H155*$C155,0)</f>
        <v>0</v>
      </c>
      <c r="V155" s="7">
        <f>if(V$6&lt;=$B155,vlookup(EDATE($D155,V$6),'Курсы'!$H$2:$L$1980,if($G155="USD",2,if($G155="EUR",3,if($G155="YEN",4,5))))*$H155*$C155,0)</f>
        <v>0</v>
      </c>
      <c r="W155" s="7">
        <f>if(W$6&lt;=$B155,vlookup(EDATE($D155,W$6),'Курсы'!$H$2:$L$1980,if($G155="USD",2,if($G155="EUR",3,if($G155="YEN",4,5))))*$H155*$C155,0)</f>
        <v>0</v>
      </c>
      <c r="X155" s="7">
        <f>if(X$6&lt;=$B155,vlookup(EDATE($D155,X$6),'Курсы'!$H$2:$L$1980,if($G155="USD",2,if($G155="EUR",3,if($G155="YEN",4,5))))*$H155*$C155,0)</f>
        <v>0</v>
      </c>
      <c r="Y155" s="7">
        <f>if(Y$6&lt;=$B155,vlookup(EDATE($D155,Y$6),'Курсы'!$H$2:$L$1980,if($G155="USD",2,if($G155="EUR",3,if($G155="YEN",4,5))))*$H155*$C155,0)</f>
        <v>0</v>
      </c>
      <c r="Z155" s="7">
        <f>if(Z$6&lt;=$B155,vlookup(EDATE($D155,Z$6),'Курсы'!$H$2:$L$1980,if($G155="USD",2,if($G155="EUR",3,if($G155="YEN",4,5))))*$H155*$C155,0)</f>
        <v>0</v>
      </c>
      <c r="AA155" s="7">
        <f>if(AA$6&lt;=$B155,vlookup(EDATE($D155,AA$6),'Курсы'!$H$2:$L$1980,if($G155="USD",2,if($G155="EUR",3,if($G155="YEN",4,5))))*$H155*$C155,0)</f>
        <v>0</v>
      </c>
      <c r="AB155" s="7">
        <f>if(AB$6&lt;=$B155,vlookup(EDATE($D155,AB$6),'Курсы'!$H$2:$L$1980,if($G155="USD",2,if($G155="EUR",3,if($G155="YEN",4,5))))*$H155*$C155,0)</f>
        <v>0</v>
      </c>
      <c r="AC155" s="7">
        <f>if(AC$6&lt;=$B155,vlookup(EDATE($D155,AC$6),'Курсы'!$H$2:$L$1980,if($G155="USD",2,if($G155="EUR",3,if($G155="YEN",4,5))))*$H155*$C155,0)</f>
        <v>0</v>
      </c>
      <c r="AD155" s="7">
        <f>if(AD$6&lt;=$B155,vlookup(EDATE($D155,AD$6),'Курсы'!$H$2:$L$1980,if($G155="USD",2,if($G155="EUR",3,if($G155="YEN",4,5))))*$H155*$C155,0)</f>
        <v>0</v>
      </c>
      <c r="AE155" s="7">
        <f>if(AE$6&lt;=$B155,vlookup(EDATE($D155,AE$6),'Курсы'!$H$2:$L$1980,if($G155="USD",2,if($G155="EUR",3,if($G155="YEN",4,5))))*$H155*$C155,0)</f>
        <v>0</v>
      </c>
      <c r="AF155" s="7">
        <f>if(AF$6&lt;=$B155,vlookup(EDATE($D155,AF$6),'Курсы'!$H$2:$L$1980,if($G155="USD",2,if($G155="EUR",3,if($G155="YEN",4,5))))*$H155*$C155,0)</f>
        <v>0</v>
      </c>
      <c r="AG155" s="7">
        <f>if(AG$6&lt;=$B155,vlookup(EDATE($D155,AG$6),'Курсы'!$H$2:$L$1980,if($G155="USD",2,if($G155="EUR",3,if($G155="YEN",4,5))))*$H155*$C155,0)</f>
        <v>0</v>
      </c>
      <c r="AH155" s="7">
        <f>if(AH$6&lt;=$B155,vlookup(EDATE($D155,AH$6),'Курсы'!$H$2:$L$1980,if($G155="USD",2,if($G155="EUR",3,if($G155="YEN",4,5))))*$H155*$C155,0)</f>
        <v>0</v>
      </c>
      <c r="AI155" s="7">
        <f>if(AI$6&lt;=$B155,vlookup(EDATE($D155,AI$6),'Курсы'!$H$2:$L$1980,if($G155="USD",2,if($G155="EUR",3,if($G155="YEN",4,5))))*$H155*$C155,0)</f>
        <v>0</v>
      </c>
      <c r="AJ155" s="7">
        <f>if(AJ$6&lt;=$B155,vlookup(EDATE($D155,AJ$6),'Курсы'!$H$2:$L$1980,if($G155="USD",2,if($G155="EUR",3,if($G155="YEN",4,5))))*$H155*$C155,0)</f>
        <v>0</v>
      </c>
      <c r="AK155" s="7">
        <f>if(AK$6&lt;=$B155,vlookup(EDATE($D155,AK$6),'Курсы'!$H$2:$L$1980,if($G155="USD",2,if($G155="EUR",3,if($G155="YEN",4,5))))*$H155*$C155,0)</f>
        <v>0</v>
      </c>
      <c r="AL155" s="7">
        <f>if(AL$6&lt;=$B155,vlookup(EDATE($D155,AL$6),'Курсы'!$H$2:$L$1980,if($G155="USD",2,if($G155="EUR",3,if($G155="YEN",4,5))))*$H155*$C155,0)</f>
        <v>0</v>
      </c>
      <c r="AM155" s="7">
        <f>if(AM$6&lt;=$B155,vlookup(EDATE($D155,AM$6),'Курсы'!$H$2:$L$1980,if($G155="USD",2,if($G155="EUR",3,if($G155="YEN",4,5))))*$H155*$C155,0)</f>
        <v>0</v>
      </c>
      <c r="AN155" s="7">
        <f>if(AN$6&lt;=$B155,vlookup(EDATE($D155,AN$6),'Курсы'!$H$2:$L$1980,if($G155="USD",2,if($G155="EUR",3,if($G155="YEN",4,5))))*$H155*$C155,0)</f>
        <v>0</v>
      </c>
      <c r="AO155" s="7">
        <f>if(AO$6&lt;=$B155,vlookup(EDATE($D155,AO$6),'Курсы'!$H$2:$L$1980,if($G155="USD",2,if($G155="EUR",3,if($G155="YEN",4,5))))*$H155*$C155,0)</f>
        <v>0</v>
      </c>
      <c r="AP155" s="7">
        <f>if(AP$6&lt;=$B155,vlookup(EDATE($D155,AP$6),'Курсы'!$H$2:$L$1980,if($G155="USD",2,if($G155="EUR",3,if($G155="YEN",4,5))))*$H155*$C155,0)</f>
        <v>0</v>
      </c>
      <c r="AQ155" s="7">
        <f>if(AQ$6&lt;=$B155,vlookup(EDATE($D155,AQ$6),'Курсы'!$H$2:$L$1980,if($G155="USD",2,if($G155="EUR",3,if($G155="YEN",4,5))))*$H155*$C155,0)</f>
        <v>0</v>
      </c>
      <c r="AR155" s="19">
        <f>if(AR$6&lt;=$B155,vlookup(EDATE($D155,AR$6),'Курсы'!$H$2:$L$1980,if($G155="USD",2,if($G155="EUR",3,if($G155="YEN",4,5))))*$H155*$C155,0)</f>
        <v>0</v>
      </c>
      <c r="AS155" s="7">
        <f t="shared" si="2"/>
        <v>2597390.415</v>
      </c>
    </row>
    <row r="156" ht="15.75" customHeight="1">
      <c r="A156" s="15">
        <v>129.0</v>
      </c>
      <c r="B156" s="16">
        <v>14.0</v>
      </c>
      <c r="C156" s="16">
        <v>0.045850987927835</v>
      </c>
      <c r="D156" s="17">
        <v>43885.0</v>
      </c>
      <c r="E156" s="17">
        <f t="shared" si="1"/>
        <v>44310</v>
      </c>
      <c r="F156" s="16" t="s">
        <v>21</v>
      </c>
      <c r="G156" s="16" t="s">
        <v>4</v>
      </c>
      <c r="H156" s="18">
        <v>75000.0</v>
      </c>
      <c r="I156" s="7">
        <f>if(I$6&lt;=$B156,vlookup(EDATE($D156,I$6),'Курсы'!$H$2:$L$1980,if($G156="USD",2,if($G156="EUR",3,if($G156="YEN",4,5))))*$H156*$C156,0)</f>
        <v>278137.251</v>
      </c>
      <c r="J156" s="7">
        <f>if(J$6&lt;=$B156,vlookup(EDATE($D156,J$6),'Курсы'!$H$2:$L$1980,if($G156="USD",2,if($G156="EUR",3,if($G156="YEN",4,5))))*$H156*$C156,0)</f>
        <v>258355.4154</v>
      </c>
      <c r="K156" s="7">
        <f>if(K$6&lt;=$B156,vlookup(EDATE($D156,K$6),'Курсы'!$H$2:$L$1980,if($G156="USD",2,if($G156="EUR",3,if($G156="YEN",4,5))))*$H156*$C156,0)</f>
        <v>247184.0514</v>
      </c>
      <c r="L156" s="7">
        <f>if(L$6&lt;=$B156,vlookup(EDATE($D156,L$6),'Курсы'!$H$2:$L$1980,if($G156="USD",2,if($G156="EUR",3,if($G156="YEN",4,5))))*$H156*$C156,0)</f>
        <v>236720.3975</v>
      </c>
      <c r="M156" s="7">
        <f>if(M$6&lt;=$B156,vlookup(EDATE($D156,M$6),'Курсы'!$H$2:$L$1980,if($G156="USD",2,if($G156="EUR",3,if($G156="YEN",4,5))))*$H156*$C156,0)</f>
        <v>244029.2742</v>
      </c>
      <c r="N156" s="7">
        <f>if(N$6&lt;=$B156,vlookup(EDATE($D156,N$6),'Курсы'!$H$2:$L$1980,if($G156="USD",2,if($G156="EUR",3,if($G156="YEN",4,5))))*$H156*$C156,0)</f>
        <v>254816.5215</v>
      </c>
      <c r="O156" s="7">
        <f>if(O$6&lt;=$B156,vlookup(EDATE($D156,O$6),'Курсы'!$H$2:$L$1980,if($G156="USD",2,if($G156="EUR",3,if($G156="YEN",4,5))))*$H156*$C156,0)</f>
        <v>262569.6943</v>
      </c>
      <c r="P156" s="7">
        <f>if(P$6&lt;=$B156,vlookup(EDATE($D156,P$6),'Курсы'!$H$2:$L$1980,if($G156="USD",2,if($G156="EUR",3,if($G156="YEN",4,5))))*$H156*$C156,0)</f>
        <v>262955.5304</v>
      </c>
      <c r="Q156" s="7">
        <f>if(Q$6&lt;=$B156,vlookup(EDATE($D156,Q$6),'Курсы'!$H$2:$L$1980,if($G156="USD",2,if($G156="EUR",3,if($G156="YEN",4,5))))*$H156*$C156,0)</f>
        <v>260525.3134</v>
      </c>
      <c r="R156" s="7">
        <f>if(R$6&lt;=$B156,vlookup(EDATE($D156,R$6),'Курсы'!$H$2:$L$1980,if($G156="USD",2,if($G156="EUR",3,if($G156="YEN",4,5))))*$H156*$C156,0)</f>
        <v>259483.6936</v>
      </c>
      <c r="S156" s="7">
        <f>if(S$6&lt;=$B156,vlookup(EDATE($D156,S$6),'Курсы'!$H$2:$L$1980,if($G156="USD",2,if($G156="EUR",3,if($G156="YEN",4,5))))*$H156*$C156,0)</f>
        <v>255716.1179</v>
      </c>
      <c r="T156" s="7">
        <f>if(T$6&lt;=$B156,vlookup(EDATE($D156,T$6),'Курсы'!$H$2:$L$1980,if($G156="USD",2,if($G156="EUR",3,if($G156="YEN",4,5))))*$H156*$C156,0)</f>
        <v>254415.5546</v>
      </c>
      <c r="U156" s="7">
        <f>if(U$6&lt;=$B156,vlookup(EDATE($D156,U$6),'Курсы'!$H$2:$L$1980,if($G156="USD",2,if($G156="EUR",3,if($G156="YEN",4,5))))*$H156*$C156,0)</f>
        <v>259144.6255</v>
      </c>
      <c r="V156" s="7">
        <f>if(V$6&lt;=$B156,vlookup(EDATE($D156,V$6),'Курсы'!$H$2:$L$1980,if($G156="USD",2,if($G156="EUR",3,if($G156="YEN",4,5))))*$H156*$C156,0)</f>
        <v>258218.8941</v>
      </c>
      <c r="W156" s="7">
        <f>if(W$6&lt;=$B156,vlookup(EDATE($D156,W$6),'Курсы'!$H$2:$L$1980,if($G156="USD",2,if($G156="EUR",3,if($G156="YEN",4,5))))*$H156*$C156,0)</f>
        <v>0</v>
      </c>
      <c r="X156" s="7">
        <f>if(X$6&lt;=$B156,vlookup(EDATE($D156,X$6),'Курсы'!$H$2:$L$1980,if($G156="USD",2,if($G156="EUR",3,if($G156="YEN",4,5))))*$H156*$C156,0)</f>
        <v>0</v>
      </c>
      <c r="Y156" s="7">
        <f>if(Y$6&lt;=$B156,vlookup(EDATE($D156,Y$6),'Курсы'!$H$2:$L$1980,if($G156="USD",2,if($G156="EUR",3,if($G156="YEN",4,5))))*$H156*$C156,0)</f>
        <v>0</v>
      </c>
      <c r="Z156" s="7">
        <f>if(Z$6&lt;=$B156,vlookup(EDATE($D156,Z$6),'Курсы'!$H$2:$L$1980,if($G156="USD",2,if($G156="EUR",3,if($G156="YEN",4,5))))*$H156*$C156,0)</f>
        <v>0</v>
      </c>
      <c r="AA156" s="7">
        <f>if(AA$6&lt;=$B156,vlookup(EDATE($D156,AA$6),'Курсы'!$H$2:$L$1980,if($G156="USD",2,if($G156="EUR",3,if($G156="YEN",4,5))))*$H156*$C156,0)</f>
        <v>0</v>
      </c>
      <c r="AB156" s="7">
        <f>if(AB$6&lt;=$B156,vlookup(EDATE($D156,AB$6),'Курсы'!$H$2:$L$1980,if($G156="USD",2,if($G156="EUR",3,if($G156="YEN",4,5))))*$H156*$C156,0)</f>
        <v>0</v>
      </c>
      <c r="AC156" s="7">
        <f>if(AC$6&lt;=$B156,vlookup(EDATE($D156,AC$6),'Курсы'!$H$2:$L$1980,if($G156="USD",2,if($G156="EUR",3,if($G156="YEN",4,5))))*$H156*$C156,0)</f>
        <v>0</v>
      </c>
      <c r="AD156" s="7">
        <f>if(AD$6&lt;=$B156,vlookup(EDATE($D156,AD$6),'Курсы'!$H$2:$L$1980,if($G156="USD",2,if($G156="EUR",3,if($G156="YEN",4,5))))*$H156*$C156,0)</f>
        <v>0</v>
      </c>
      <c r="AE156" s="7">
        <f>if(AE$6&lt;=$B156,vlookup(EDATE($D156,AE$6),'Курсы'!$H$2:$L$1980,if($G156="USD",2,if($G156="EUR",3,if($G156="YEN",4,5))))*$H156*$C156,0)</f>
        <v>0</v>
      </c>
      <c r="AF156" s="7">
        <f>if(AF$6&lt;=$B156,vlookup(EDATE($D156,AF$6),'Курсы'!$H$2:$L$1980,if($G156="USD",2,if($G156="EUR",3,if($G156="YEN",4,5))))*$H156*$C156,0)</f>
        <v>0</v>
      </c>
      <c r="AG156" s="7">
        <f>if(AG$6&lt;=$B156,vlookup(EDATE($D156,AG$6),'Курсы'!$H$2:$L$1980,if($G156="USD",2,if($G156="EUR",3,if($G156="YEN",4,5))))*$H156*$C156,0)</f>
        <v>0</v>
      </c>
      <c r="AH156" s="7">
        <f>if(AH$6&lt;=$B156,vlookup(EDATE($D156,AH$6),'Курсы'!$H$2:$L$1980,if($G156="USD",2,if($G156="EUR",3,if($G156="YEN",4,5))))*$H156*$C156,0)</f>
        <v>0</v>
      </c>
      <c r="AI156" s="7">
        <f>if(AI$6&lt;=$B156,vlookup(EDATE($D156,AI$6),'Курсы'!$H$2:$L$1980,if($G156="USD",2,if($G156="EUR",3,if($G156="YEN",4,5))))*$H156*$C156,0)</f>
        <v>0</v>
      </c>
      <c r="AJ156" s="7">
        <f>if(AJ$6&lt;=$B156,vlookup(EDATE($D156,AJ$6),'Курсы'!$H$2:$L$1980,if($G156="USD",2,if($G156="EUR",3,if($G156="YEN",4,5))))*$H156*$C156,0)</f>
        <v>0</v>
      </c>
      <c r="AK156" s="7">
        <f>if(AK$6&lt;=$B156,vlookup(EDATE($D156,AK$6),'Курсы'!$H$2:$L$1980,if($G156="USD",2,if($G156="EUR",3,if($G156="YEN",4,5))))*$H156*$C156,0)</f>
        <v>0</v>
      </c>
      <c r="AL156" s="7">
        <f>if(AL$6&lt;=$B156,vlookup(EDATE($D156,AL$6),'Курсы'!$H$2:$L$1980,if($G156="USD",2,if($G156="EUR",3,if($G156="YEN",4,5))))*$H156*$C156,0)</f>
        <v>0</v>
      </c>
      <c r="AM156" s="7">
        <f>if(AM$6&lt;=$B156,vlookup(EDATE($D156,AM$6),'Курсы'!$H$2:$L$1980,if($G156="USD",2,if($G156="EUR",3,if($G156="YEN",4,5))))*$H156*$C156,0)</f>
        <v>0</v>
      </c>
      <c r="AN156" s="7">
        <f>if(AN$6&lt;=$B156,vlookup(EDATE($D156,AN$6),'Курсы'!$H$2:$L$1980,if($G156="USD",2,if($G156="EUR",3,if($G156="YEN",4,5))))*$H156*$C156,0)</f>
        <v>0</v>
      </c>
      <c r="AO156" s="7">
        <f>if(AO$6&lt;=$B156,vlookup(EDATE($D156,AO$6),'Курсы'!$H$2:$L$1980,if($G156="USD",2,if($G156="EUR",3,if($G156="YEN",4,5))))*$H156*$C156,0)</f>
        <v>0</v>
      </c>
      <c r="AP156" s="7">
        <f>if(AP$6&lt;=$B156,vlookup(EDATE($D156,AP$6),'Курсы'!$H$2:$L$1980,if($G156="USD",2,if($G156="EUR",3,if($G156="YEN",4,5))))*$H156*$C156,0)</f>
        <v>0</v>
      </c>
      <c r="AQ156" s="7">
        <f>if(AQ$6&lt;=$B156,vlookup(EDATE($D156,AQ$6),'Курсы'!$H$2:$L$1980,if($G156="USD",2,if($G156="EUR",3,if($G156="YEN",4,5))))*$H156*$C156,0)</f>
        <v>0</v>
      </c>
      <c r="AR156" s="19">
        <f>if(AR$6&lt;=$B156,vlookup(EDATE($D156,AR$6),'Курсы'!$H$2:$L$1980,if($G156="USD",2,if($G156="EUR",3,if($G156="YEN",4,5))))*$H156*$C156,0)</f>
        <v>0</v>
      </c>
      <c r="AS156" s="7">
        <f t="shared" si="2"/>
        <v>3592272.335</v>
      </c>
    </row>
    <row r="157" ht="15.75" customHeight="1">
      <c r="A157" s="15">
        <v>71.0</v>
      </c>
      <c r="B157" s="16">
        <v>29.0</v>
      </c>
      <c r="C157" s="16">
        <v>0.0383894880777738</v>
      </c>
      <c r="D157" s="17">
        <v>43886.0</v>
      </c>
      <c r="E157" s="17">
        <f t="shared" si="1"/>
        <v>44767</v>
      </c>
      <c r="F157" s="16" t="s">
        <v>18</v>
      </c>
      <c r="G157" s="16" t="s">
        <v>6</v>
      </c>
      <c r="H157" s="18">
        <v>1000000.0</v>
      </c>
      <c r="I157" s="7">
        <f>if(I$6&lt;=$B157,vlookup(EDATE($D157,I$6),'Курсы'!$H$2:$L$1980,if($G157="USD",2,if($G157="EUR",3,if($G157="YEN",4,5))))*$H157*$C157,0)</f>
        <v>27335.38854</v>
      </c>
      <c r="J157" s="7">
        <f>if(J$6&lt;=$B157,vlookup(EDATE($D157,J$6),'Курсы'!$H$2:$L$1980,if($G157="USD",2,if($G157="EUR",3,if($G157="YEN",4,5))))*$H157*$C157,0)</f>
        <v>26643.64836</v>
      </c>
      <c r="K157" s="7">
        <f>if(K$6&lt;=$B157,vlookup(EDATE($D157,K$6),'Курсы'!$H$2:$L$1980,if($G157="USD",2,if($G157="EUR",3,if($G157="YEN",4,5))))*$H157*$C157,0)</f>
        <v>25672.89337</v>
      </c>
      <c r="L157" s="7">
        <f>if(L$6&lt;=$B157,vlookup(EDATE($D157,L$6),'Курсы'!$H$2:$L$1980,if($G157="USD",2,if($G157="EUR",3,if($G157="YEN",4,5))))*$H157*$C157,0)</f>
        <v>24805.36772</v>
      </c>
      <c r="M157" s="7">
        <f>if(M$6&lt;=$B157,vlookup(EDATE($D157,M$6),'Курсы'!$H$2:$L$1980,if($G157="USD",2,if($G157="EUR",3,if($G157="YEN",4,5))))*$H157*$C157,0)</f>
        <v>25853.24719</v>
      </c>
      <c r="N157" s="7">
        <f>if(N$6&lt;=$B157,vlookup(EDATE($D157,N$6),'Курсы'!$H$2:$L$1980,if($G157="USD",2,if($G157="EUR",3,if($G157="YEN",4,5))))*$H157*$C157,0)</f>
        <v>26998.86629</v>
      </c>
      <c r="O157" s="7">
        <f>if(O$6&lt;=$B157,vlookup(EDATE($D157,O$6),'Курсы'!$H$2:$L$1980,if($G157="USD",2,if($G157="EUR",3,if($G157="YEN",4,5))))*$H157*$C157,0)</f>
        <v>28127.63241</v>
      </c>
      <c r="P157" s="7">
        <f>if(P$6&lt;=$B157,vlookup(EDATE($D157,P$6),'Курсы'!$H$2:$L$1980,if($G157="USD",2,if($G157="EUR",3,if($G157="YEN",4,5))))*$H157*$C157,0)</f>
        <v>28062.86934</v>
      </c>
      <c r="Q157" s="7">
        <f>if(Q$6&lt;=$B157,vlookup(EDATE($D157,Q$6),'Курсы'!$H$2:$L$1980,if($G157="USD",2,if($G157="EUR",3,if($G157="YEN",4,5))))*$H157*$C157,0)</f>
        <v>27903.59136</v>
      </c>
      <c r="R157" s="7">
        <f>if(R$6&lt;=$B157,vlookup(EDATE($D157,R$6),'Курсы'!$H$2:$L$1980,if($G157="USD",2,if($G157="EUR",3,if($G157="YEN",4,5))))*$H157*$C157,0)</f>
        <v>27728.03623</v>
      </c>
      <c r="S157" s="7">
        <f>if(S$6&lt;=$B157,vlookup(EDATE($D157,S$6),'Курсы'!$H$2:$L$1980,if($G157="USD",2,if($G157="EUR",3,if($G157="YEN",4,5))))*$H157*$C157,0)</f>
        <v>27548.37342</v>
      </c>
      <c r="T157" s="7">
        <f>if(T$6&lt;=$B157,vlookup(EDATE($D157,T$6),'Курсы'!$H$2:$L$1980,if($G157="USD",2,if($G157="EUR",3,if($G157="YEN",4,5))))*$H157*$C157,0)</f>
        <v>26815.82521</v>
      </c>
      <c r="U157" s="7">
        <f>if(U$6&lt;=$B157,vlookup(EDATE($D157,U$6),'Курсы'!$H$2:$L$1980,if($G157="USD",2,if($G157="EUR",3,if($G157="YEN",4,5))))*$H157*$C157,0)</f>
        <v>26906.19407</v>
      </c>
      <c r="V157" s="7">
        <f>if(V$6&lt;=$B157,vlookup(EDATE($D157,V$6),'Курсы'!$H$2:$L$1980,if($G157="USD",2,if($G157="EUR",3,if($G157="YEN",4,5))))*$H157*$C157,0)</f>
        <v>26714.59213</v>
      </c>
      <c r="W157" s="7">
        <f>if(W$6&lt;=$B157,vlookup(EDATE($D157,W$6),'Курсы'!$H$2:$L$1980,if($G157="USD",2,if($G157="EUR",3,if($G157="YEN",4,5))))*$H157*$C157,0)</f>
        <v>25948.22278</v>
      </c>
      <c r="X157" s="7">
        <f>if(X$6&lt;=$B157,vlookup(EDATE($D157,X$6),'Курсы'!$H$2:$L$1980,if($G157="USD",2,if($G157="EUR",3,if($G157="YEN",4,5))))*$H157*$C157,0)</f>
        <v>25046.76082</v>
      </c>
      <c r="Y157" s="7">
        <f>if(Y$6&lt;=$B157,vlookup(EDATE($D157,Y$6),'Курсы'!$H$2:$L$1980,if($G157="USD",2,if($G157="EUR",3,if($G157="YEN",4,5))))*$H157*$C157,0)</f>
        <v>25640.37748</v>
      </c>
      <c r="Z157" s="7">
        <f>if(Z$6&lt;=$B157,vlookup(EDATE($D157,Z$6),'Курсы'!$H$2:$L$1980,if($G157="USD",2,if($G157="EUR",3,if($G157="YEN",4,5))))*$H157*$C157,0)</f>
        <v>26224.33193</v>
      </c>
      <c r="AA157" s="7">
        <f>if(AA$6&lt;=$B157,vlookup(EDATE($D157,AA$6),'Курсы'!$H$2:$L$1980,if($G157="USD",2,if($G157="EUR",3,if($G157="YEN",4,5))))*$H157*$C157,0)</f>
        <v>26267.93299</v>
      </c>
      <c r="AB157" s="7">
        <f>if(AB$6&lt;=$B157,vlookup(EDATE($D157,AB$6),'Курсы'!$H$2:$L$1980,if($G157="USD",2,if($G157="EUR",3,if($G157="YEN",4,5))))*$H157*$C157,0)</f>
        <v>26308.84662</v>
      </c>
      <c r="AC157" s="7">
        <f>if(AC$6&lt;=$B157,vlookup(EDATE($D157,AC$6),'Курсы'!$H$2:$L$1980,if($G157="USD",2,if($G157="EUR",3,if($G157="YEN",4,5))))*$H157*$C157,0)</f>
        <v>26349.87879</v>
      </c>
      <c r="AD157" s="7">
        <f>if(AD$6&lt;=$B157,vlookup(EDATE($D157,AD$6),'Курсы'!$H$2:$L$1980,if($G157="USD",2,if($G157="EUR",3,if($G157="YEN",4,5))))*$H157*$C157,0)</f>
        <v>26388.45089</v>
      </c>
      <c r="AE157" s="7">
        <f>if(AE$6&lt;=$B157,vlookup(EDATE($D157,AE$6),'Курсы'!$H$2:$L$1980,if($G157="USD",2,if($G157="EUR",3,if($G157="YEN",4,5))))*$H157*$C157,0)</f>
        <v>26427.20007</v>
      </c>
      <c r="AF157" s="7">
        <f>if(AF$6&lt;=$B157,vlookup(EDATE($D157,AF$6),'Курсы'!$H$2:$L$1980,if($G157="USD",2,if($G157="EUR",3,if($G157="YEN",4,5))))*$H157*$C157,0)</f>
        <v>26464.88373</v>
      </c>
      <c r="AG157" s="7">
        <f>if(AG$6&lt;=$B157,vlookup(EDATE($D157,AG$6),'Курсы'!$H$2:$L$1980,if($G157="USD",2,if($G157="EUR",3,if($G157="YEN",4,5))))*$H157*$C157,0)</f>
        <v>26498.05227</v>
      </c>
      <c r="AH157" s="7">
        <f>if(AH$6&lt;=$B157,vlookup(EDATE($D157,AH$6),'Курсы'!$H$2:$L$1980,if($G157="USD",2,if($G157="EUR",3,if($G157="YEN",4,5))))*$H157*$C157,0)</f>
        <v>26533.86185</v>
      </c>
      <c r="AI157" s="7">
        <f>if(AI$6&lt;=$B157,vlookup(EDATE($D157,AI$6),'Курсы'!$H$2:$L$1980,if($G157="USD",2,if($G157="EUR",3,if($G157="YEN",4,5))))*$H157*$C157,0)</f>
        <v>26567.64757</v>
      </c>
      <c r="AJ157" s="7">
        <f>if(AJ$6&lt;=$B157,vlookup(EDATE($D157,AJ$6),'Курсы'!$H$2:$L$1980,if($G157="USD",2,if($G157="EUR",3,if($G157="YEN",4,5))))*$H157*$C157,0)</f>
        <v>26601.70596</v>
      </c>
      <c r="AK157" s="7">
        <f>if(AK$6&lt;=$B157,vlookup(EDATE($D157,AK$6),'Курсы'!$H$2:$L$1980,if($G157="USD",2,if($G157="EUR",3,if($G157="YEN",4,5))))*$H157*$C157,0)</f>
        <v>26633.87891</v>
      </c>
      <c r="AL157" s="7">
        <f>if(AL$6&lt;=$B157,vlookup(EDATE($D157,AL$6),'Курсы'!$H$2:$L$1980,if($G157="USD",2,if($G157="EUR",3,if($G157="YEN",4,5))))*$H157*$C157,0)</f>
        <v>0</v>
      </c>
      <c r="AM157" s="7">
        <f>if(AM$6&lt;=$B157,vlookup(EDATE($D157,AM$6),'Курсы'!$H$2:$L$1980,if($G157="USD",2,if($G157="EUR",3,if($G157="YEN",4,5))))*$H157*$C157,0)</f>
        <v>0</v>
      </c>
      <c r="AN157" s="7">
        <f>if(AN$6&lt;=$B157,vlookup(EDATE($D157,AN$6),'Курсы'!$H$2:$L$1980,if($G157="USD",2,if($G157="EUR",3,if($G157="YEN",4,5))))*$H157*$C157,0)</f>
        <v>0</v>
      </c>
      <c r="AO157" s="7">
        <f>if(AO$6&lt;=$B157,vlookup(EDATE($D157,AO$6),'Курсы'!$H$2:$L$1980,if($G157="USD",2,if($G157="EUR",3,if($G157="YEN",4,5))))*$H157*$C157,0)</f>
        <v>0</v>
      </c>
      <c r="AP157" s="7">
        <f>if(AP$6&lt;=$B157,vlookup(EDATE($D157,AP$6),'Курсы'!$H$2:$L$1980,if($G157="USD",2,if($G157="EUR",3,if($G157="YEN",4,5))))*$H157*$C157,0)</f>
        <v>0</v>
      </c>
      <c r="AQ157" s="7">
        <f>if(AQ$6&lt;=$B157,vlookup(EDATE($D157,AQ$6),'Курсы'!$H$2:$L$1980,if($G157="USD",2,if($G157="EUR",3,if($G157="YEN",4,5))))*$H157*$C157,0)</f>
        <v>0</v>
      </c>
      <c r="AR157" s="19">
        <f>if(AR$6&lt;=$B157,vlookup(EDATE($D157,AR$6),'Курсы'!$H$2:$L$1980,if($G157="USD",2,if($G157="EUR",3,if($G157="YEN",4,5))))*$H157*$C157,0)</f>
        <v>0</v>
      </c>
      <c r="AS157" s="7">
        <f t="shared" si="2"/>
        <v>771018.5583</v>
      </c>
    </row>
    <row r="158" ht="15.75" customHeight="1">
      <c r="A158" s="15">
        <v>231.0</v>
      </c>
      <c r="B158" s="16">
        <v>26.0</v>
      </c>
      <c r="C158" s="16">
        <v>0.0320228864966159</v>
      </c>
      <c r="D158" s="17">
        <v>43886.0</v>
      </c>
      <c r="E158" s="17">
        <f t="shared" si="1"/>
        <v>44676</v>
      </c>
      <c r="F158" s="16" t="s">
        <v>23</v>
      </c>
      <c r="G158" s="16" t="s">
        <v>7</v>
      </c>
      <c r="H158" s="18">
        <v>2500000.0</v>
      </c>
      <c r="I158" s="7">
        <f>if(I$6&lt;=$B158,vlookup(EDATE($D158,I$6),'Курсы'!$H$2:$L$1980,if($G158="USD",2,if($G158="EUR",3,if($G158="YEN",4,5))))*$H158*$C158,0)</f>
        <v>80057.21624</v>
      </c>
      <c r="J158" s="7">
        <f>if(J$6&lt;=$B158,vlookup(EDATE($D158,J$6),'Курсы'!$H$2:$L$1980,if($G158="USD",2,if($G158="EUR",3,if($G158="YEN",4,5))))*$H158*$C158,0)</f>
        <v>80057.21624</v>
      </c>
      <c r="K158" s="7">
        <f>if(K$6&lt;=$B158,vlookup(EDATE($D158,K$6),'Курсы'!$H$2:$L$1980,if($G158="USD",2,if($G158="EUR",3,if($G158="YEN",4,5))))*$H158*$C158,0)</f>
        <v>80057.21624</v>
      </c>
      <c r="L158" s="7">
        <f>if(L$6&lt;=$B158,vlookup(EDATE($D158,L$6),'Курсы'!$H$2:$L$1980,if($G158="USD",2,if($G158="EUR",3,if($G158="YEN",4,5))))*$H158*$C158,0)</f>
        <v>80057.21624</v>
      </c>
      <c r="M158" s="7">
        <f>if(M$6&lt;=$B158,vlookup(EDATE($D158,M$6),'Курсы'!$H$2:$L$1980,if($G158="USD",2,if($G158="EUR",3,if($G158="YEN",4,5))))*$H158*$C158,0)</f>
        <v>80057.21624</v>
      </c>
      <c r="N158" s="7">
        <f>if(N$6&lt;=$B158,vlookup(EDATE($D158,N$6),'Курсы'!$H$2:$L$1980,if($G158="USD",2,if($G158="EUR",3,if($G158="YEN",4,5))))*$H158*$C158,0)</f>
        <v>80057.21624</v>
      </c>
      <c r="O158" s="7">
        <f>if(O$6&lt;=$B158,vlookup(EDATE($D158,O$6),'Курсы'!$H$2:$L$1980,if($G158="USD",2,if($G158="EUR",3,if($G158="YEN",4,5))))*$H158*$C158,0)</f>
        <v>80057.21624</v>
      </c>
      <c r="P158" s="7">
        <f>if(P$6&lt;=$B158,vlookup(EDATE($D158,P$6),'Курсы'!$H$2:$L$1980,if($G158="USD",2,if($G158="EUR",3,if($G158="YEN",4,5))))*$H158*$C158,0)</f>
        <v>80057.21624</v>
      </c>
      <c r="Q158" s="7">
        <f>if(Q$6&lt;=$B158,vlookup(EDATE($D158,Q$6),'Курсы'!$H$2:$L$1980,if($G158="USD",2,if($G158="EUR",3,if($G158="YEN",4,5))))*$H158*$C158,0)</f>
        <v>80057.21624</v>
      </c>
      <c r="R158" s="7">
        <f>if(R$6&lt;=$B158,vlookup(EDATE($D158,R$6),'Курсы'!$H$2:$L$1980,if($G158="USD",2,if($G158="EUR",3,if($G158="YEN",4,5))))*$H158*$C158,0)</f>
        <v>80057.21624</v>
      </c>
      <c r="S158" s="7">
        <f>if(S$6&lt;=$B158,vlookup(EDATE($D158,S$6),'Курсы'!$H$2:$L$1980,if($G158="USD",2,if($G158="EUR",3,if($G158="YEN",4,5))))*$H158*$C158,0)</f>
        <v>80057.21624</v>
      </c>
      <c r="T158" s="7">
        <f>if(T$6&lt;=$B158,vlookup(EDATE($D158,T$6),'Курсы'!$H$2:$L$1980,if($G158="USD",2,if($G158="EUR",3,if($G158="YEN",4,5))))*$H158*$C158,0)</f>
        <v>80057.21624</v>
      </c>
      <c r="U158" s="7">
        <f>if(U$6&lt;=$B158,vlookup(EDATE($D158,U$6),'Курсы'!$H$2:$L$1980,if($G158="USD",2,if($G158="EUR",3,if($G158="YEN",4,5))))*$H158*$C158,0)</f>
        <v>80057.21624</v>
      </c>
      <c r="V158" s="7">
        <f>if(V$6&lt;=$B158,vlookup(EDATE($D158,V$6),'Курсы'!$H$2:$L$1980,if($G158="USD",2,if($G158="EUR",3,if($G158="YEN",4,5))))*$H158*$C158,0)</f>
        <v>80057.21624</v>
      </c>
      <c r="W158" s="7">
        <f>if(W$6&lt;=$B158,vlookup(EDATE($D158,W$6),'Курсы'!$H$2:$L$1980,if($G158="USD",2,if($G158="EUR",3,if($G158="YEN",4,5))))*$H158*$C158,0)</f>
        <v>80057.21624</v>
      </c>
      <c r="X158" s="7">
        <f>if(X$6&lt;=$B158,vlookup(EDATE($D158,X$6),'Курсы'!$H$2:$L$1980,if($G158="USD",2,if($G158="EUR",3,if($G158="YEN",4,5))))*$H158*$C158,0)</f>
        <v>80057.21624</v>
      </c>
      <c r="Y158" s="7">
        <f>if(Y$6&lt;=$B158,vlookup(EDATE($D158,Y$6),'Курсы'!$H$2:$L$1980,if($G158="USD",2,if($G158="EUR",3,if($G158="YEN",4,5))))*$H158*$C158,0)</f>
        <v>80057.21624</v>
      </c>
      <c r="Z158" s="7">
        <f>if(Z$6&lt;=$B158,vlookup(EDATE($D158,Z$6),'Курсы'!$H$2:$L$1980,if($G158="USD",2,if($G158="EUR",3,if($G158="YEN",4,5))))*$H158*$C158,0)</f>
        <v>80057.21624</v>
      </c>
      <c r="AA158" s="7">
        <f>if(AA$6&lt;=$B158,vlookup(EDATE($D158,AA$6),'Курсы'!$H$2:$L$1980,if($G158="USD",2,if($G158="EUR",3,if($G158="YEN",4,5))))*$H158*$C158,0)</f>
        <v>80057.21624</v>
      </c>
      <c r="AB158" s="7">
        <f>if(AB$6&lt;=$B158,vlookup(EDATE($D158,AB$6),'Курсы'!$H$2:$L$1980,if($G158="USD",2,if($G158="EUR",3,if($G158="YEN",4,5))))*$H158*$C158,0)</f>
        <v>80057.21624</v>
      </c>
      <c r="AC158" s="7">
        <f>if(AC$6&lt;=$B158,vlookup(EDATE($D158,AC$6),'Курсы'!$H$2:$L$1980,if($G158="USD",2,if($G158="EUR",3,if($G158="YEN",4,5))))*$H158*$C158,0)</f>
        <v>80057.21624</v>
      </c>
      <c r="AD158" s="7">
        <f>if(AD$6&lt;=$B158,vlookup(EDATE($D158,AD$6),'Курсы'!$H$2:$L$1980,if($G158="USD",2,if($G158="EUR",3,if($G158="YEN",4,5))))*$H158*$C158,0)</f>
        <v>80057.21624</v>
      </c>
      <c r="AE158" s="7">
        <f>if(AE$6&lt;=$B158,vlookup(EDATE($D158,AE$6),'Курсы'!$H$2:$L$1980,if($G158="USD",2,if($G158="EUR",3,if($G158="YEN",4,5))))*$H158*$C158,0)</f>
        <v>80057.21624</v>
      </c>
      <c r="AF158" s="7">
        <f>if(AF$6&lt;=$B158,vlookup(EDATE($D158,AF$6),'Курсы'!$H$2:$L$1980,if($G158="USD",2,if($G158="EUR",3,if($G158="YEN",4,5))))*$H158*$C158,0)</f>
        <v>80057.21624</v>
      </c>
      <c r="AG158" s="7">
        <f>if(AG$6&lt;=$B158,vlookup(EDATE($D158,AG$6),'Курсы'!$H$2:$L$1980,if($G158="USD",2,if($G158="EUR",3,if($G158="YEN",4,5))))*$H158*$C158,0)</f>
        <v>80057.21624</v>
      </c>
      <c r="AH158" s="7">
        <f>if(AH$6&lt;=$B158,vlookup(EDATE($D158,AH$6),'Курсы'!$H$2:$L$1980,if($G158="USD",2,if($G158="EUR",3,if($G158="YEN",4,5))))*$H158*$C158,0)</f>
        <v>80057.21624</v>
      </c>
      <c r="AI158" s="7">
        <f>if(AI$6&lt;=$B158,vlookup(EDATE($D158,AI$6),'Курсы'!$H$2:$L$1980,if($G158="USD",2,if($G158="EUR",3,if($G158="YEN",4,5))))*$H158*$C158,0)</f>
        <v>0</v>
      </c>
      <c r="AJ158" s="7">
        <f>if(AJ$6&lt;=$B158,vlookup(EDATE($D158,AJ$6),'Курсы'!$H$2:$L$1980,if($G158="USD",2,if($G158="EUR",3,if($G158="YEN",4,5))))*$H158*$C158,0)</f>
        <v>0</v>
      </c>
      <c r="AK158" s="7">
        <f>if(AK$6&lt;=$B158,vlookup(EDATE($D158,AK$6),'Курсы'!$H$2:$L$1980,if($G158="USD",2,if($G158="EUR",3,if($G158="YEN",4,5))))*$H158*$C158,0)</f>
        <v>0</v>
      </c>
      <c r="AL158" s="7">
        <f>if(AL$6&lt;=$B158,vlookup(EDATE($D158,AL$6),'Курсы'!$H$2:$L$1980,if($G158="USD",2,if($G158="EUR",3,if($G158="YEN",4,5))))*$H158*$C158,0)</f>
        <v>0</v>
      </c>
      <c r="AM158" s="7">
        <f>if(AM$6&lt;=$B158,vlookup(EDATE($D158,AM$6),'Курсы'!$H$2:$L$1980,if($G158="USD",2,if($G158="EUR",3,if($G158="YEN",4,5))))*$H158*$C158,0)</f>
        <v>0</v>
      </c>
      <c r="AN158" s="7">
        <f>if(AN$6&lt;=$B158,vlookup(EDATE($D158,AN$6),'Курсы'!$H$2:$L$1980,if($G158="USD",2,if($G158="EUR",3,if($G158="YEN",4,5))))*$H158*$C158,0)</f>
        <v>0</v>
      </c>
      <c r="AO158" s="7">
        <f>if(AO$6&lt;=$B158,vlookup(EDATE($D158,AO$6),'Курсы'!$H$2:$L$1980,if($G158="USD",2,if($G158="EUR",3,if($G158="YEN",4,5))))*$H158*$C158,0)</f>
        <v>0</v>
      </c>
      <c r="AP158" s="7">
        <f>if(AP$6&lt;=$B158,vlookup(EDATE($D158,AP$6),'Курсы'!$H$2:$L$1980,if($G158="USD",2,if($G158="EUR",3,if($G158="YEN",4,5))))*$H158*$C158,0)</f>
        <v>0</v>
      </c>
      <c r="AQ158" s="7">
        <f>if(AQ$6&lt;=$B158,vlookup(EDATE($D158,AQ$6),'Курсы'!$H$2:$L$1980,if($G158="USD",2,if($G158="EUR",3,if($G158="YEN",4,5))))*$H158*$C158,0)</f>
        <v>0</v>
      </c>
      <c r="AR158" s="19">
        <f>if(AR$6&lt;=$B158,vlookup(EDATE($D158,AR$6),'Курсы'!$H$2:$L$1980,if($G158="USD",2,if($G158="EUR",3,if($G158="YEN",4,5))))*$H158*$C158,0)</f>
        <v>0</v>
      </c>
      <c r="AS158" s="7">
        <f t="shared" si="2"/>
        <v>2081487.622</v>
      </c>
    </row>
    <row r="159" ht="15.75" customHeight="1">
      <c r="A159" s="15">
        <v>235.0</v>
      </c>
      <c r="B159" s="16">
        <v>4.0</v>
      </c>
      <c r="C159" s="16">
        <v>0.01117502934266</v>
      </c>
      <c r="D159" s="17">
        <v>43887.0</v>
      </c>
      <c r="E159" s="17">
        <f t="shared" si="1"/>
        <v>44008</v>
      </c>
      <c r="F159" s="16" t="s">
        <v>18</v>
      </c>
      <c r="G159" s="16" t="s">
        <v>6</v>
      </c>
      <c r="H159" s="18">
        <v>1000000.0</v>
      </c>
      <c r="I159" s="7">
        <f>if(I$6&lt;=$B159,vlookup(EDATE($D159,I$6),'Курсы'!$H$2:$L$1980,if($G159="USD",2,if($G159="EUR",3,if($G159="YEN",4,5))))*$H159*$C159,0)</f>
        <v>7794.996443</v>
      </c>
      <c r="J159" s="7">
        <f>if(J$6&lt;=$B159,vlookup(EDATE($D159,J$6),'Курсы'!$H$2:$L$1980,if($G159="USD",2,if($G159="EUR",3,if($G159="YEN",4,5))))*$H159*$C159,0)</f>
        <v>7755.86149</v>
      </c>
      <c r="K159" s="7">
        <f>if(K$6&lt;=$B159,vlookup(EDATE($D159,K$6),'Курсы'!$H$2:$L$1980,if($G159="USD",2,if($G159="EUR",3,if($G159="YEN",4,5))))*$H159*$C159,0)</f>
        <v>7426.119899</v>
      </c>
      <c r="L159" s="7">
        <f>if(L$6&lt;=$B159,vlookup(EDATE($D159,L$6),'Курсы'!$H$2:$L$1980,if($G159="USD",2,if($G159="EUR",3,if($G159="YEN",4,5))))*$H159*$C159,0)</f>
        <v>7241.128463</v>
      </c>
      <c r="M159" s="7">
        <f>if(M$6&lt;=$B159,vlookup(EDATE($D159,M$6),'Курсы'!$H$2:$L$1980,if($G159="USD",2,if($G159="EUR",3,if($G159="YEN",4,5))))*$H159*$C159,0)</f>
        <v>0</v>
      </c>
      <c r="N159" s="7">
        <f>if(N$6&lt;=$B159,vlookup(EDATE($D159,N$6),'Курсы'!$H$2:$L$1980,if($G159="USD",2,if($G159="EUR",3,if($G159="YEN",4,5))))*$H159*$C159,0)</f>
        <v>0</v>
      </c>
      <c r="O159" s="7">
        <f>if(O$6&lt;=$B159,vlookup(EDATE($D159,O$6),'Курсы'!$H$2:$L$1980,if($G159="USD",2,if($G159="EUR",3,if($G159="YEN",4,5))))*$H159*$C159,0)</f>
        <v>0</v>
      </c>
      <c r="P159" s="7">
        <f>if(P$6&lt;=$B159,vlookup(EDATE($D159,P$6),'Курсы'!$H$2:$L$1980,if($G159="USD",2,if($G159="EUR",3,if($G159="YEN",4,5))))*$H159*$C159,0)</f>
        <v>0</v>
      </c>
      <c r="Q159" s="7">
        <f>if(Q$6&lt;=$B159,vlookup(EDATE($D159,Q$6),'Курсы'!$H$2:$L$1980,if($G159="USD",2,if($G159="EUR",3,if($G159="YEN",4,5))))*$H159*$C159,0)</f>
        <v>0</v>
      </c>
      <c r="R159" s="7">
        <f>if(R$6&lt;=$B159,vlookup(EDATE($D159,R$6),'Курсы'!$H$2:$L$1980,if($G159="USD",2,if($G159="EUR",3,if($G159="YEN",4,5))))*$H159*$C159,0)</f>
        <v>0</v>
      </c>
      <c r="S159" s="7">
        <f>if(S$6&lt;=$B159,vlookup(EDATE($D159,S$6),'Курсы'!$H$2:$L$1980,if($G159="USD",2,if($G159="EUR",3,if($G159="YEN",4,5))))*$H159*$C159,0)</f>
        <v>0</v>
      </c>
      <c r="T159" s="7">
        <f>if(T$6&lt;=$B159,vlookup(EDATE($D159,T$6),'Курсы'!$H$2:$L$1980,if($G159="USD",2,if($G159="EUR",3,if($G159="YEN",4,5))))*$H159*$C159,0)</f>
        <v>0</v>
      </c>
      <c r="U159" s="7">
        <f>if(U$6&lt;=$B159,vlookup(EDATE($D159,U$6),'Курсы'!$H$2:$L$1980,if($G159="USD",2,if($G159="EUR",3,if($G159="YEN",4,5))))*$H159*$C159,0)</f>
        <v>0</v>
      </c>
      <c r="V159" s="7">
        <f>if(V$6&lt;=$B159,vlookup(EDATE($D159,V$6),'Курсы'!$H$2:$L$1980,if($G159="USD",2,if($G159="EUR",3,if($G159="YEN",4,5))))*$H159*$C159,0)</f>
        <v>0</v>
      </c>
      <c r="W159" s="7">
        <f>if(W$6&lt;=$B159,vlookup(EDATE($D159,W$6),'Курсы'!$H$2:$L$1980,if($G159="USD",2,if($G159="EUR",3,if($G159="YEN",4,5))))*$H159*$C159,0)</f>
        <v>0</v>
      </c>
      <c r="X159" s="7">
        <f>if(X$6&lt;=$B159,vlookup(EDATE($D159,X$6),'Курсы'!$H$2:$L$1980,if($G159="USD",2,if($G159="EUR",3,if($G159="YEN",4,5))))*$H159*$C159,0)</f>
        <v>0</v>
      </c>
      <c r="Y159" s="7">
        <f>if(Y$6&lt;=$B159,vlookup(EDATE($D159,Y$6),'Курсы'!$H$2:$L$1980,if($G159="USD",2,if($G159="EUR",3,if($G159="YEN",4,5))))*$H159*$C159,0)</f>
        <v>0</v>
      </c>
      <c r="Z159" s="7">
        <f>if(Z$6&lt;=$B159,vlookup(EDATE($D159,Z$6),'Курсы'!$H$2:$L$1980,if($G159="USD",2,if($G159="EUR",3,if($G159="YEN",4,5))))*$H159*$C159,0)</f>
        <v>0</v>
      </c>
      <c r="AA159" s="7">
        <f>if(AA$6&lt;=$B159,vlookup(EDATE($D159,AA$6),'Курсы'!$H$2:$L$1980,if($G159="USD",2,if($G159="EUR",3,if($G159="YEN",4,5))))*$H159*$C159,0)</f>
        <v>0</v>
      </c>
      <c r="AB159" s="7">
        <f>if(AB$6&lt;=$B159,vlookup(EDATE($D159,AB$6),'Курсы'!$H$2:$L$1980,if($G159="USD",2,if($G159="EUR",3,if($G159="YEN",4,5))))*$H159*$C159,0)</f>
        <v>0</v>
      </c>
      <c r="AC159" s="7">
        <f>if(AC$6&lt;=$B159,vlookup(EDATE($D159,AC$6),'Курсы'!$H$2:$L$1980,if($G159="USD",2,if($G159="EUR",3,if($G159="YEN",4,5))))*$H159*$C159,0)</f>
        <v>0</v>
      </c>
      <c r="AD159" s="7">
        <f>if(AD$6&lt;=$B159,vlookup(EDATE($D159,AD$6),'Курсы'!$H$2:$L$1980,if($G159="USD",2,if($G159="EUR",3,if($G159="YEN",4,5))))*$H159*$C159,0)</f>
        <v>0</v>
      </c>
      <c r="AE159" s="7">
        <f>if(AE$6&lt;=$B159,vlookup(EDATE($D159,AE$6),'Курсы'!$H$2:$L$1980,if($G159="USD",2,if($G159="EUR",3,if($G159="YEN",4,5))))*$H159*$C159,0)</f>
        <v>0</v>
      </c>
      <c r="AF159" s="7">
        <f>if(AF$6&lt;=$B159,vlookup(EDATE($D159,AF$6),'Курсы'!$H$2:$L$1980,if($G159="USD",2,if($G159="EUR",3,if($G159="YEN",4,5))))*$H159*$C159,0)</f>
        <v>0</v>
      </c>
      <c r="AG159" s="7">
        <f>if(AG$6&lt;=$B159,vlookup(EDATE($D159,AG$6),'Курсы'!$H$2:$L$1980,if($G159="USD",2,if($G159="EUR",3,if($G159="YEN",4,5))))*$H159*$C159,0)</f>
        <v>0</v>
      </c>
      <c r="AH159" s="7">
        <f>if(AH$6&lt;=$B159,vlookup(EDATE($D159,AH$6),'Курсы'!$H$2:$L$1980,if($G159="USD",2,if($G159="EUR",3,if($G159="YEN",4,5))))*$H159*$C159,0)</f>
        <v>0</v>
      </c>
      <c r="AI159" s="7">
        <f>if(AI$6&lt;=$B159,vlookup(EDATE($D159,AI$6),'Курсы'!$H$2:$L$1980,if($G159="USD",2,if($G159="EUR",3,if($G159="YEN",4,5))))*$H159*$C159,0)</f>
        <v>0</v>
      </c>
      <c r="AJ159" s="7">
        <f>if(AJ$6&lt;=$B159,vlookup(EDATE($D159,AJ$6),'Курсы'!$H$2:$L$1980,if($G159="USD",2,if($G159="EUR",3,if($G159="YEN",4,5))))*$H159*$C159,0)</f>
        <v>0</v>
      </c>
      <c r="AK159" s="7">
        <f>if(AK$6&lt;=$B159,vlookup(EDATE($D159,AK$6),'Курсы'!$H$2:$L$1980,if($G159="USD",2,if($G159="EUR",3,if($G159="YEN",4,5))))*$H159*$C159,0)</f>
        <v>0</v>
      </c>
      <c r="AL159" s="7">
        <f>if(AL$6&lt;=$B159,vlookup(EDATE($D159,AL$6),'Курсы'!$H$2:$L$1980,if($G159="USD",2,if($G159="EUR",3,if($G159="YEN",4,5))))*$H159*$C159,0)</f>
        <v>0</v>
      </c>
      <c r="AM159" s="7">
        <f>if(AM$6&lt;=$B159,vlookup(EDATE($D159,AM$6),'Курсы'!$H$2:$L$1980,if($G159="USD",2,if($G159="EUR",3,if($G159="YEN",4,5))))*$H159*$C159,0)</f>
        <v>0</v>
      </c>
      <c r="AN159" s="7">
        <f>if(AN$6&lt;=$B159,vlookup(EDATE($D159,AN$6),'Курсы'!$H$2:$L$1980,if($G159="USD",2,if($G159="EUR",3,if($G159="YEN",4,5))))*$H159*$C159,0)</f>
        <v>0</v>
      </c>
      <c r="AO159" s="7">
        <f>if(AO$6&lt;=$B159,vlookup(EDATE($D159,AO$6),'Курсы'!$H$2:$L$1980,if($G159="USD",2,if($G159="EUR",3,if($G159="YEN",4,5))))*$H159*$C159,0)</f>
        <v>0</v>
      </c>
      <c r="AP159" s="7">
        <f>if(AP$6&lt;=$B159,vlookup(EDATE($D159,AP$6),'Курсы'!$H$2:$L$1980,if($G159="USD",2,if($G159="EUR",3,if($G159="YEN",4,5))))*$H159*$C159,0)</f>
        <v>0</v>
      </c>
      <c r="AQ159" s="7">
        <f>if(AQ$6&lt;=$B159,vlookup(EDATE($D159,AQ$6),'Курсы'!$H$2:$L$1980,if($G159="USD",2,if($G159="EUR",3,if($G159="YEN",4,5))))*$H159*$C159,0)</f>
        <v>0</v>
      </c>
      <c r="AR159" s="19">
        <f>if(AR$6&lt;=$B159,vlookup(EDATE($D159,AR$6),'Курсы'!$H$2:$L$1980,if($G159="USD",2,if($G159="EUR",3,if($G159="YEN",4,5))))*$H159*$C159,0)</f>
        <v>0</v>
      </c>
      <c r="AS159" s="7">
        <f t="shared" si="2"/>
        <v>30218.10629</v>
      </c>
    </row>
    <row r="160" ht="15.75" customHeight="1">
      <c r="A160" s="15">
        <v>322.0</v>
      </c>
      <c r="B160" s="16">
        <v>7.0</v>
      </c>
      <c r="C160" s="16">
        <v>0.0332398474004721</v>
      </c>
      <c r="D160" s="17">
        <v>43888.0</v>
      </c>
      <c r="E160" s="17">
        <f t="shared" si="1"/>
        <v>44101</v>
      </c>
      <c r="F160" s="16" t="s">
        <v>21</v>
      </c>
      <c r="G160" s="16" t="s">
        <v>4</v>
      </c>
      <c r="H160" s="18">
        <v>100000.0</v>
      </c>
      <c r="I160" s="7">
        <f>if(I$6&lt;=$B160,vlookup(EDATE($D160,I$6),'Курсы'!$H$2:$L$1980,if($G160="USD",2,if($G160="EUR",3,if($G160="YEN",4,5))))*$H160*$C160,0)</f>
        <v>261671.7239</v>
      </c>
      <c r="J160" s="7">
        <f>if(J$6&lt;=$B160,vlookup(EDATE($D160,J$6),'Курсы'!$H$2:$L$1980,if($G160="USD",2,if($G160="EUR",3,if($G160="YEN",4,5))))*$H160*$C160,0)</f>
        <v>248355.841</v>
      </c>
      <c r="K160" s="7">
        <f>if(K$6&lt;=$B160,vlookup(EDATE($D160,K$6),'Курсы'!$H$2:$L$1980,if($G160="USD",2,if($G160="EUR",3,if($G160="YEN",4,5))))*$H160*$C160,0)</f>
        <v>236470.9336</v>
      </c>
      <c r="L160" s="7">
        <f>if(L$6&lt;=$B160,vlookup(EDATE($D160,L$6),'Курсы'!$H$2:$L$1980,if($G160="USD",2,if($G160="EUR",3,if($G160="YEN",4,5))))*$H160*$C160,0)</f>
        <v>229781.7467</v>
      </c>
      <c r="M160" s="7">
        <f>if(M$6&lt;=$B160,vlookup(EDATE($D160,M$6),'Курсы'!$H$2:$L$1980,if($G160="USD",2,if($G160="EUR",3,if($G160="YEN",4,5))))*$H160*$C160,0)</f>
        <v>237988.665</v>
      </c>
      <c r="N160" s="7">
        <f>if(N$6&lt;=$B160,vlookup(EDATE($D160,N$6),'Курсы'!$H$2:$L$1980,if($G160="USD",2,if($G160="EUR",3,if($G160="YEN",4,5))))*$H160*$C160,0)</f>
        <v>251086.8269</v>
      </c>
      <c r="O160" s="7">
        <f>if(O$6&lt;=$B160,vlookup(EDATE($D160,O$6),'Курсы'!$H$2:$L$1980,if($G160="USD",2,if($G160="EUR",3,if($G160="YEN",4,5))))*$H160*$C160,0)</f>
        <v>255346.8457</v>
      </c>
      <c r="P160" s="7">
        <f>if(P$6&lt;=$B160,vlookup(EDATE($D160,P$6),'Курсы'!$H$2:$L$1980,if($G160="USD",2,if($G160="EUR",3,if($G160="YEN",4,5))))*$H160*$C160,0)</f>
        <v>0</v>
      </c>
      <c r="Q160" s="7">
        <f>if(Q$6&lt;=$B160,vlookup(EDATE($D160,Q$6),'Курсы'!$H$2:$L$1980,if($G160="USD",2,if($G160="EUR",3,if($G160="YEN",4,5))))*$H160*$C160,0)</f>
        <v>0</v>
      </c>
      <c r="R160" s="7">
        <f>if(R$6&lt;=$B160,vlookup(EDATE($D160,R$6),'Курсы'!$H$2:$L$1980,if($G160="USD",2,if($G160="EUR",3,if($G160="YEN",4,5))))*$H160*$C160,0)</f>
        <v>0</v>
      </c>
      <c r="S160" s="7">
        <f>if(S$6&lt;=$B160,vlookup(EDATE($D160,S$6),'Курсы'!$H$2:$L$1980,if($G160="USD",2,if($G160="EUR",3,if($G160="YEN",4,5))))*$H160*$C160,0)</f>
        <v>0</v>
      </c>
      <c r="T160" s="7">
        <f>if(T$6&lt;=$B160,vlookup(EDATE($D160,T$6),'Курсы'!$H$2:$L$1980,if($G160="USD",2,if($G160="EUR",3,if($G160="YEN",4,5))))*$H160*$C160,0)</f>
        <v>0</v>
      </c>
      <c r="U160" s="7">
        <f>if(U$6&lt;=$B160,vlookup(EDATE($D160,U$6),'Курсы'!$H$2:$L$1980,if($G160="USD",2,if($G160="EUR",3,if($G160="YEN",4,5))))*$H160*$C160,0)</f>
        <v>0</v>
      </c>
      <c r="V160" s="7">
        <f>if(V$6&lt;=$B160,vlookup(EDATE($D160,V$6),'Курсы'!$H$2:$L$1980,if($G160="USD",2,if($G160="EUR",3,if($G160="YEN",4,5))))*$H160*$C160,0)</f>
        <v>0</v>
      </c>
      <c r="W160" s="7">
        <f>if(W$6&lt;=$B160,vlookup(EDATE($D160,W$6),'Курсы'!$H$2:$L$1980,if($G160="USD",2,if($G160="EUR",3,if($G160="YEN",4,5))))*$H160*$C160,0)</f>
        <v>0</v>
      </c>
      <c r="X160" s="7">
        <f>if(X$6&lt;=$B160,vlookup(EDATE($D160,X$6),'Курсы'!$H$2:$L$1980,if($G160="USD",2,if($G160="EUR",3,if($G160="YEN",4,5))))*$H160*$C160,0)</f>
        <v>0</v>
      </c>
      <c r="Y160" s="7">
        <f>if(Y$6&lt;=$B160,vlookup(EDATE($D160,Y$6),'Курсы'!$H$2:$L$1980,if($G160="USD",2,if($G160="EUR",3,if($G160="YEN",4,5))))*$H160*$C160,0)</f>
        <v>0</v>
      </c>
      <c r="Z160" s="7">
        <f>if(Z$6&lt;=$B160,vlookup(EDATE($D160,Z$6),'Курсы'!$H$2:$L$1980,if($G160="USD",2,if($G160="EUR",3,if($G160="YEN",4,5))))*$H160*$C160,0)</f>
        <v>0</v>
      </c>
      <c r="AA160" s="7">
        <f>if(AA$6&lt;=$B160,vlookup(EDATE($D160,AA$6),'Курсы'!$H$2:$L$1980,if($G160="USD",2,if($G160="EUR",3,if($G160="YEN",4,5))))*$H160*$C160,0)</f>
        <v>0</v>
      </c>
      <c r="AB160" s="7">
        <f>if(AB$6&lt;=$B160,vlookup(EDATE($D160,AB$6),'Курсы'!$H$2:$L$1980,if($G160="USD",2,if($G160="EUR",3,if($G160="YEN",4,5))))*$H160*$C160,0)</f>
        <v>0</v>
      </c>
      <c r="AC160" s="7">
        <f>if(AC$6&lt;=$B160,vlookup(EDATE($D160,AC$6),'Курсы'!$H$2:$L$1980,if($G160="USD",2,if($G160="EUR",3,if($G160="YEN",4,5))))*$H160*$C160,0)</f>
        <v>0</v>
      </c>
      <c r="AD160" s="7">
        <f>if(AD$6&lt;=$B160,vlookup(EDATE($D160,AD$6),'Курсы'!$H$2:$L$1980,if($G160="USD",2,if($G160="EUR",3,if($G160="YEN",4,5))))*$H160*$C160,0)</f>
        <v>0</v>
      </c>
      <c r="AE160" s="7">
        <f>if(AE$6&lt;=$B160,vlookup(EDATE($D160,AE$6),'Курсы'!$H$2:$L$1980,if($G160="USD",2,if($G160="EUR",3,if($G160="YEN",4,5))))*$H160*$C160,0)</f>
        <v>0</v>
      </c>
      <c r="AF160" s="7">
        <f>if(AF$6&lt;=$B160,vlookup(EDATE($D160,AF$6),'Курсы'!$H$2:$L$1980,if($G160="USD",2,if($G160="EUR",3,if($G160="YEN",4,5))))*$H160*$C160,0)</f>
        <v>0</v>
      </c>
      <c r="AG160" s="7">
        <f>if(AG$6&lt;=$B160,vlookup(EDATE($D160,AG$6),'Курсы'!$H$2:$L$1980,if($G160="USD",2,if($G160="EUR",3,if($G160="YEN",4,5))))*$H160*$C160,0)</f>
        <v>0</v>
      </c>
      <c r="AH160" s="7">
        <f>if(AH$6&lt;=$B160,vlookup(EDATE($D160,AH$6),'Курсы'!$H$2:$L$1980,if($G160="USD",2,if($G160="EUR",3,if($G160="YEN",4,5))))*$H160*$C160,0)</f>
        <v>0</v>
      </c>
      <c r="AI160" s="7">
        <f>if(AI$6&lt;=$B160,vlookup(EDATE($D160,AI$6),'Курсы'!$H$2:$L$1980,if($G160="USD",2,if($G160="EUR",3,if($G160="YEN",4,5))))*$H160*$C160,0)</f>
        <v>0</v>
      </c>
      <c r="AJ160" s="7">
        <f>if(AJ$6&lt;=$B160,vlookup(EDATE($D160,AJ$6),'Курсы'!$H$2:$L$1980,if($G160="USD",2,if($G160="EUR",3,if($G160="YEN",4,5))))*$H160*$C160,0)</f>
        <v>0</v>
      </c>
      <c r="AK160" s="7">
        <f>if(AK$6&lt;=$B160,vlookup(EDATE($D160,AK$6),'Курсы'!$H$2:$L$1980,if($G160="USD",2,if($G160="EUR",3,if($G160="YEN",4,5))))*$H160*$C160,0)</f>
        <v>0</v>
      </c>
      <c r="AL160" s="7">
        <f>if(AL$6&lt;=$B160,vlookup(EDATE($D160,AL$6),'Курсы'!$H$2:$L$1980,if($G160="USD",2,if($G160="EUR",3,if($G160="YEN",4,5))))*$H160*$C160,0)</f>
        <v>0</v>
      </c>
      <c r="AM160" s="7">
        <f>if(AM$6&lt;=$B160,vlookup(EDATE($D160,AM$6),'Курсы'!$H$2:$L$1980,if($G160="USD",2,if($G160="EUR",3,if($G160="YEN",4,5))))*$H160*$C160,0)</f>
        <v>0</v>
      </c>
      <c r="AN160" s="7">
        <f>if(AN$6&lt;=$B160,vlookup(EDATE($D160,AN$6),'Курсы'!$H$2:$L$1980,if($G160="USD",2,if($G160="EUR",3,if($G160="YEN",4,5))))*$H160*$C160,0)</f>
        <v>0</v>
      </c>
      <c r="AO160" s="7">
        <f>if(AO$6&lt;=$B160,vlookup(EDATE($D160,AO$6),'Курсы'!$H$2:$L$1980,if($G160="USD",2,if($G160="EUR",3,if($G160="YEN",4,5))))*$H160*$C160,0)</f>
        <v>0</v>
      </c>
      <c r="AP160" s="7">
        <f>if(AP$6&lt;=$B160,vlookup(EDATE($D160,AP$6),'Курсы'!$H$2:$L$1980,if($G160="USD",2,if($G160="EUR",3,if($G160="YEN",4,5))))*$H160*$C160,0)</f>
        <v>0</v>
      </c>
      <c r="AQ160" s="7">
        <f>if(AQ$6&lt;=$B160,vlookup(EDATE($D160,AQ$6),'Курсы'!$H$2:$L$1980,if($G160="USD",2,if($G160="EUR",3,if($G160="YEN",4,5))))*$H160*$C160,0)</f>
        <v>0</v>
      </c>
      <c r="AR160" s="19">
        <f>if(AR$6&lt;=$B160,vlookup(EDATE($D160,AR$6),'Курсы'!$H$2:$L$1980,if($G160="USD",2,if($G160="EUR",3,if($G160="YEN",4,5))))*$H160*$C160,0)</f>
        <v>0</v>
      </c>
      <c r="AS160" s="7">
        <f t="shared" si="2"/>
        <v>1720702.583</v>
      </c>
    </row>
    <row r="161" ht="15.75" customHeight="1">
      <c r="A161" s="15">
        <v>140.0</v>
      </c>
      <c r="B161" s="16">
        <v>6.0</v>
      </c>
      <c r="C161" s="16">
        <v>0.0538864140014698</v>
      </c>
      <c r="D161" s="17">
        <v>43890.0</v>
      </c>
      <c r="E161" s="17">
        <f t="shared" si="1"/>
        <v>44072</v>
      </c>
      <c r="F161" s="16" t="s">
        <v>21</v>
      </c>
      <c r="G161" s="16" t="s">
        <v>7</v>
      </c>
      <c r="H161" s="18">
        <v>1500000.0</v>
      </c>
      <c r="I161" s="7">
        <f>if(I$6&lt;=$B161,vlookup(EDATE($D161,I$6),'Курсы'!$H$2:$L$1980,if($G161="USD",2,if($G161="EUR",3,if($G161="YEN",4,5))))*$H161*$C161,0)</f>
        <v>80829.621</v>
      </c>
      <c r="J161" s="7">
        <f>if(J$6&lt;=$B161,vlookup(EDATE($D161,J$6),'Курсы'!$H$2:$L$1980,if($G161="USD",2,if($G161="EUR",3,if($G161="YEN",4,5))))*$H161*$C161,0)</f>
        <v>80829.621</v>
      </c>
      <c r="K161" s="7">
        <f>if(K$6&lt;=$B161,vlookup(EDATE($D161,K$6),'Курсы'!$H$2:$L$1980,if($G161="USD",2,if($G161="EUR",3,if($G161="YEN",4,5))))*$H161*$C161,0)</f>
        <v>80829.621</v>
      </c>
      <c r="L161" s="7">
        <f>if(L$6&lt;=$B161,vlookup(EDATE($D161,L$6),'Курсы'!$H$2:$L$1980,if($G161="USD",2,if($G161="EUR",3,if($G161="YEN",4,5))))*$H161*$C161,0)</f>
        <v>80829.621</v>
      </c>
      <c r="M161" s="7">
        <f>if(M$6&lt;=$B161,vlookup(EDATE($D161,M$6),'Курсы'!$H$2:$L$1980,if($G161="USD",2,if($G161="EUR",3,if($G161="YEN",4,5))))*$H161*$C161,0)</f>
        <v>80829.621</v>
      </c>
      <c r="N161" s="7">
        <f>if(N$6&lt;=$B161,vlookup(EDATE($D161,N$6),'Курсы'!$H$2:$L$1980,if($G161="USD",2,if($G161="EUR",3,if($G161="YEN",4,5))))*$H161*$C161,0)</f>
        <v>80829.621</v>
      </c>
      <c r="O161" s="7">
        <f>if(O$6&lt;=$B161,vlookup(EDATE($D161,O$6),'Курсы'!$H$2:$L$1980,if($G161="USD",2,if($G161="EUR",3,if($G161="YEN",4,5))))*$H161*$C161,0)</f>
        <v>0</v>
      </c>
      <c r="P161" s="7">
        <f>if(P$6&lt;=$B161,vlookup(EDATE($D161,P$6),'Курсы'!$H$2:$L$1980,if($G161="USD",2,if($G161="EUR",3,if($G161="YEN",4,5))))*$H161*$C161,0)</f>
        <v>0</v>
      </c>
      <c r="Q161" s="7">
        <f>if(Q$6&lt;=$B161,vlookup(EDATE($D161,Q$6),'Курсы'!$H$2:$L$1980,if($G161="USD",2,if($G161="EUR",3,if($G161="YEN",4,5))))*$H161*$C161,0)</f>
        <v>0</v>
      </c>
      <c r="R161" s="7">
        <f>if(R$6&lt;=$B161,vlookup(EDATE($D161,R$6),'Курсы'!$H$2:$L$1980,if($G161="USD",2,if($G161="EUR",3,if($G161="YEN",4,5))))*$H161*$C161,0)</f>
        <v>0</v>
      </c>
      <c r="S161" s="7">
        <f>if(S$6&lt;=$B161,vlookup(EDATE($D161,S$6),'Курсы'!$H$2:$L$1980,if($G161="USD",2,if($G161="EUR",3,if($G161="YEN",4,5))))*$H161*$C161,0)</f>
        <v>0</v>
      </c>
      <c r="T161" s="7">
        <f>if(T$6&lt;=$B161,vlookup(EDATE($D161,T$6),'Курсы'!$H$2:$L$1980,if($G161="USD",2,if($G161="EUR",3,if($G161="YEN",4,5))))*$H161*$C161,0)</f>
        <v>0</v>
      </c>
      <c r="U161" s="7">
        <f>if(U$6&lt;=$B161,vlookup(EDATE($D161,U$6),'Курсы'!$H$2:$L$1980,if($G161="USD",2,if($G161="EUR",3,if($G161="YEN",4,5))))*$H161*$C161,0)</f>
        <v>0</v>
      </c>
      <c r="V161" s="7">
        <f>if(V$6&lt;=$B161,vlookup(EDATE($D161,V$6),'Курсы'!$H$2:$L$1980,if($G161="USD",2,if($G161="EUR",3,if($G161="YEN",4,5))))*$H161*$C161,0)</f>
        <v>0</v>
      </c>
      <c r="W161" s="7">
        <f>if(W$6&lt;=$B161,vlookup(EDATE($D161,W$6),'Курсы'!$H$2:$L$1980,if($G161="USD",2,if($G161="EUR",3,if($G161="YEN",4,5))))*$H161*$C161,0)</f>
        <v>0</v>
      </c>
      <c r="X161" s="7">
        <f>if(X$6&lt;=$B161,vlookup(EDATE($D161,X$6),'Курсы'!$H$2:$L$1980,if($G161="USD",2,if($G161="EUR",3,if($G161="YEN",4,5))))*$H161*$C161,0)</f>
        <v>0</v>
      </c>
      <c r="Y161" s="7">
        <f>if(Y$6&lt;=$B161,vlookup(EDATE($D161,Y$6),'Курсы'!$H$2:$L$1980,if($G161="USD",2,if($G161="EUR",3,if($G161="YEN",4,5))))*$H161*$C161,0)</f>
        <v>0</v>
      </c>
      <c r="Z161" s="7">
        <f>if(Z$6&lt;=$B161,vlookup(EDATE($D161,Z$6),'Курсы'!$H$2:$L$1980,if($G161="USD",2,if($G161="EUR",3,if($G161="YEN",4,5))))*$H161*$C161,0)</f>
        <v>0</v>
      </c>
      <c r="AA161" s="7">
        <f>if(AA$6&lt;=$B161,vlookup(EDATE($D161,AA$6),'Курсы'!$H$2:$L$1980,if($G161="USD",2,if($G161="EUR",3,if($G161="YEN",4,5))))*$H161*$C161,0)</f>
        <v>0</v>
      </c>
      <c r="AB161" s="7">
        <f>if(AB$6&lt;=$B161,vlookup(EDATE($D161,AB$6),'Курсы'!$H$2:$L$1980,if($G161="USD",2,if($G161="EUR",3,if($G161="YEN",4,5))))*$H161*$C161,0)</f>
        <v>0</v>
      </c>
      <c r="AC161" s="7">
        <f>if(AC$6&lt;=$B161,vlookup(EDATE($D161,AC$6),'Курсы'!$H$2:$L$1980,if($G161="USD",2,if($G161="EUR",3,if($G161="YEN",4,5))))*$H161*$C161,0)</f>
        <v>0</v>
      </c>
      <c r="AD161" s="7">
        <f>if(AD$6&lt;=$B161,vlookup(EDATE($D161,AD$6),'Курсы'!$H$2:$L$1980,if($G161="USD",2,if($G161="EUR",3,if($G161="YEN",4,5))))*$H161*$C161,0)</f>
        <v>0</v>
      </c>
      <c r="AE161" s="7">
        <f>if(AE$6&lt;=$B161,vlookup(EDATE($D161,AE$6),'Курсы'!$H$2:$L$1980,if($G161="USD",2,if($G161="EUR",3,if($G161="YEN",4,5))))*$H161*$C161,0)</f>
        <v>0</v>
      </c>
      <c r="AF161" s="7">
        <f>if(AF$6&lt;=$B161,vlookup(EDATE($D161,AF$6),'Курсы'!$H$2:$L$1980,if($G161="USD",2,if($G161="EUR",3,if($G161="YEN",4,5))))*$H161*$C161,0)</f>
        <v>0</v>
      </c>
      <c r="AG161" s="7">
        <f>if(AG$6&lt;=$B161,vlookup(EDATE($D161,AG$6),'Курсы'!$H$2:$L$1980,if($G161="USD",2,if($G161="EUR",3,if($G161="YEN",4,5))))*$H161*$C161,0)</f>
        <v>0</v>
      </c>
      <c r="AH161" s="7">
        <f>if(AH$6&lt;=$B161,vlookup(EDATE($D161,AH$6),'Курсы'!$H$2:$L$1980,if($G161="USD",2,if($G161="EUR",3,if($G161="YEN",4,5))))*$H161*$C161,0)</f>
        <v>0</v>
      </c>
      <c r="AI161" s="7">
        <f>if(AI$6&lt;=$B161,vlookup(EDATE($D161,AI$6),'Курсы'!$H$2:$L$1980,if($G161="USD",2,if($G161="EUR",3,if($G161="YEN",4,5))))*$H161*$C161,0)</f>
        <v>0</v>
      </c>
      <c r="AJ161" s="7">
        <f>if(AJ$6&lt;=$B161,vlookup(EDATE($D161,AJ$6),'Курсы'!$H$2:$L$1980,if($G161="USD",2,if($G161="EUR",3,if($G161="YEN",4,5))))*$H161*$C161,0)</f>
        <v>0</v>
      </c>
      <c r="AK161" s="7">
        <f>if(AK$6&lt;=$B161,vlookup(EDATE($D161,AK$6),'Курсы'!$H$2:$L$1980,if($G161="USD",2,if($G161="EUR",3,if($G161="YEN",4,5))))*$H161*$C161,0)</f>
        <v>0</v>
      </c>
      <c r="AL161" s="7">
        <f>if(AL$6&lt;=$B161,vlookup(EDATE($D161,AL$6),'Курсы'!$H$2:$L$1980,if($G161="USD",2,if($G161="EUR",3,if($G161="YEN",4,5))))*$H161*$C161,0)</f>
        <v>0</v>
      </c>
      <c r="AM161" s="7">
        <f>if(AM$6&lt;=$B161,vlookup(EDATE($D161,AM$6),'Курсы'!$H$2:$L$1980,if($G161="USD",2,if($G161="EUR",3,if($G161="YEN",4,5))))*$H161*$C161,0)</f>
        <v>0</v>
      </c>
      <c r="AN161" s="7">
        <f>if(AN$6&lt;=$B161,vlookup(EDATE($D161,AN$6),'Курсы'!$H$2:$L$1980,if($G161="USD",2,if($G161="EUR",3,if($G161="YEN",4,5))))*$H161*$C161,0)</f>
        <v>0</v>
      </c>
      <c r="AO161" s="7">
        <f>if(AO$6&lt;=$B161,vlookup(EDATE($D161,AO$6),'Курсы'!$H$2:$L$1980,if($G161="USD",2,if($G161="EUR",3,if($G161="YEN",4,5))))*$H161*$C161,0)</f>
        <v>0</v>
      </c>
      <c r="AP161" s="7">
        <f>if(AP$6&lt;=$B161,vlookup(EDATE($D161,AP$6),'Курсы'!$H$2:$L$1980,if($G161="USD",2,if($G161="EUR",3,if($G161="YEN",4,5))))*$H161*$C161,0)</f>
        <v>0</v>
      </c>
      <c r="AQ161" s="7">
        <f>if(AQ$6&lt;=$B161,vlookup(EDATE($D161,AQ$6),'Курсы'!$H$2:$L$1980,if($G161="USD",2,if($G161="EUR",3,if($G161="YEN",4,5))))*$H161*$C161,0)</f>
        <v>0</v>
      </c>
      <c r="AR161" s="19">
        <f>if(AR$6&lt;=$B161,vlookup(EDATE($D161,AR$6),'Курсы'!$H$2:$L$1980,if($G161="USD",2,if($G161="EUR",3,if($G161="YEN",4,5))))*$H161*$C161,0)</f>
        <v>0</v>
      </c>
      <c r="AS161" s="7">
        <f t="shared" si="2"/>
        <v>484977.726</v>
      </c>
    </row>
    <row r="162" ht="15.75" customHeight="1">
      <c r="A162" s="15">
        <v>60.0</v>
      </c>
      <c r="B162" s="16">
        <v>34.0</v>
      </c>
      <c r="C162" s="16">
        <v>0.0289717324721906</v>
      </c>
      <c r="D162" s="17">
        <v>43896.0</v>
      </c>
      <c r="E162" s="17">
        <f t="shared" si="1"/>
        <v>44932</v>
      </c>
      <c r="F162" s="16" t="s">
        <v>22</v>
      </c>
      <c r="G162" s="16" t="s">
        <v>7</v>
      </c>
      <c r="H162" s="18">
        <v>1500000.0</v>
      </c>
      <c r="I162" s="7">
        <f>if(I$6&lt;=$B162,vlookup(EDATE($D162,I$6),'Курсы'!$H$2:$L$1980,if($G162="USD",2,if($G162="EUR",3,if($G162="YEN",4,5))))*$H162*$C162,0)</f>
        <v>43457.59871</v>
      </c>
      <c r="J162" s="7">
        <f>if(J$6&lt;=$B162,vlookup(EDATE($D162,J$6),'Курсы'!$H$2:$L$1980,if($G162="USD",2,if($G162="EUR",3,if($G162="YEN",4,5))))*$H162*$C162,0)</f>
        <v>43457.59871</v>
      </c>
      <c r="K162" s="7">
        <f>if(K$6&lt;=$B162,vlookup(EDATE($D162,K$6),'Курсы'!$H$2:$L$1980,if($G162="USD",2,if($G162="EUR",3,if($G162="YEN",4,5))))*$H162*$C162,0)</f>
        <v>43457.59871</v>
      </c>
      <c r="L162" s="7">
        <f>if(L$6&lt;=$B162,vlookup(EDATE($D162,L$6),'Курсы'!$H$2:$L$1980,if($G162="USD",2,if($G162="EUR",3,if($G162="YEN",4,5))))*$H162*$C162,0)</f>
        <v>43457.59871</v>
      </c>
      <c r="M162" s="7">
        <f>if(M$6&lt;=$B162,vlookup(EDATE($D162,M$6),'Курсы'!$H$2:$L$1980,if($G162="USD",2,if($G162="EUR",3,if($G162="YEN",4,5))))*$H162*$C162,0)</f>
        <v>43457.59871</v>
      </c>
      <c r="N162" s="7">
        <f>if(N$6&lt;=$B162,vlookup(EDATE($D162,N$6),'Курсы'!$H$2:$L$1980,if($G162="USD",2,if($G162="EUR",3,if($G162="YEN",4,5))))*$H162*$C162,0)</f>
        <v>43457.59871</v>
      </c>
      <c r="O162" s="7">
        <f>if(O$6&lt;=$B162,vlookup(EDATE($D162,O$6),'Курсы'!$H$2:$L$1980,if($G162="USD",2,if($G162="EUR",3,if($G162="YEN",4,5))))*$H162*$C162,0)</f>
        <v>43457.59871</v>
      </c>
      <c r="P162" s="7">
        <f>if(P$6&lt;=$B162,vlookup(EDATE($D162,P$6),'Курсы'!$H$2:$L$1980,if($G162="USD",2,if($G162="EUR",3,if($G162="YEN",4,5))))*$H162*$C162,0)</f>
        <v>43457.59871</v>
      </c>
      <c r="Q162" s="7">
        <f>if(Q$6&lt;=$B162,vlookup(EDATE($D162,Q$6),'Курсы'!$H$2:$L$1980,if($G162="USD",2,if($G162="EUR",3,if($G162="YEN",4,5))))*$H162*$C162,0)</f>
        <v>43457.59871</v>
      </c>
      <c r="R162" s="7">
        <f>if(R$6&lt;=$B162,vlookup(EDATE($D162,R$6),'Курсы'!$H$2:$L$1980,if($G162="USD",2,if($G162="EUR",3,if($G162="YEN",4,5))))*$H162*$C162,0)</f>
        <v>43457.59871</v>
      </c>
      <c r="S162" s="7">
        <f>if(S$6&lt;=$B162,vlookup(EDATE($D162,S$6),'Курсы'!$H$2:$L$1980,if($G162="USD",2,if($G162="EUR",3,if($G162="YEN",4,5))))*$H162*$C162,0)</f>
        <v>43457.59871</v>
      </c>
      <c r="T162" s="7">
        <f>if(T$6&lt;=$B162,vlookup(EDATE($D162,T$6),'Курсы'!$H$2:$L$1980,if($G162="USD",2,if($G162="EUR",3,if($G162="YEN",4,5))))*$H162*$C162,0)</f>
        <v>43457.59871</v>
      </c>
      <c r="U162" s="7">
        <f>if(U$6&lt;=$B162,vlookup(EDATE($D162,U$6),'Курсы'!$H$2:$L$1980,if($G162="USD",2,if($G162="EUR",3,if($G162="YEN",4,5))))*$H162*$C162,0)</f>
        <v>43457.59871</v>
      </c>
      <c r="V162" s="7">
        <f>if(V$6&lt;=$B162,vlookup(EDATE($D162,V$6),'Курсы'!$H$2:$L$1980,if($G162="USD",2,if($G162="EUR",3,if($G162="YEN",4,5))))*$H162*$C162,0)</f>
        <v>43457.59871</v>
      </c>
      <c r="W162" s="7">
        <f>if(W$6&lt;=$B162,vlookup(EDATE($D162,W$6),'Курсы'!$H$2:$L$1980,if($G162="USD",2,if($G162="EUR",3,if($G162="YEN",4,5))))*$H162*$C162,0)</f>
        <v>43457.59871</v>
      </c>
      <c r="X162" s="7">
        <f>if(X$6&lt;=$B162,vlookup(EDATE($D162,X$6),'Курсы'!$H$2:$L$1980,if($G162="USD",2,if($G162="EUR",3,if($G162="YEN",4,5))))*$H162*$C162,0)</f>
        <v>43457.59871</v>
      </c>
      <c r="Y162" s="7">
        <f>if(Y$6&lt;=$B162,vlookup(EDATE($D162,Y$6),'Курсы'!$H$2:$L$1980,if($G162="USD",2,if($G162="EUR",3,if($G162="YEN",4,5))))*$H162*$C162,0)</f>
        <v>43457.59871</v>
      </c>
      <c r="Z162" s="7">
        <f>if(Z$6&lt;=$B162,vlookup(EDATE($D162,Z$6),'Курсы'!$H$2:$L$1980,if($G162="USD",2,if($G162="EUR",3,if($G162="YEN",4,5))))*$H162*$C162,0)</f>
        <v>43457.59871</v>
      </c>
      <c r="AA162" s="7">
        <f>if(AA$6&lt;=$B162,vlookup(EDATE($D162,AA$6),'Курсы'!$H$2:$L$1980,if($G162="USD",2,if($G162="EUR",3,if($G162="YEN",4,5))))*$H162*$C162,0)</f>
        <v>43457.59871</v>
      </c>
      <c r="AB162" s="7">
        <f>if(AB$6&lt;=$B162,vlookup(EDATE($D162,AB$6),'Курсы'!$H$2:$L$1980,if($G162="USD",2,if($G162="EUR",3,if($G162="YEN",4,5))))*$H162*$C162,0)</f>
        <v>43457.59871</v>
      </c>
      <c r="AC162" s="7">
        <f>if(AC$6&lt;=$B162,vlookup(EDATE($D162,AC$6),'Курсы'!$H$2:$L$1980,if($G162="USD",2,if($G162="EUR",3,if($G162="YEN",4,5))))*$H162*$C162,0)</f>
        <v>43457.59871</v>
      </c>
      <c r="AD162" s="7">
        <f>if(AD$6&lt;=$B162,vlookup(EDATE($D162,AD$6),'Курсы'!$H$2:$L$1980,if($G162="USD",2,if($G162="EUR",3,if($G162="YEN",4,5))))*$H162*$C162,0)</f>
        <v>43457.59871</v>
      </c>
      <c r="AE162" s="7">
        <f>if(AE$6&lt;=$B162,vlookup(EDATE($D162,AE$6),'Курсы'!$H$2:$L$1980,if($G162="USD",2,if($G162="EUR",3,if($G162="YEN",4,5))))*$H162*$C162,0)</f>
        <v>43457.59871</v>
      </c>
      <c r="AF162" s="7">
        <f>if(AF$6&lt;=$B162,vlookup(EDATE($D162,AF$6),'Курсы'!$H$2:$L$1980,if($G162="USD",2,if($G162="EUR",3,if($G162="YEN",4,5))))*$H162*$C162,0)</f>
        <v>43457.59871</v>
      </c>
      <c r="AG162" s="7">
        <f>if(AG$6&lt;=$B162,vlookup(EDATE($D162,AG$6),'Курсы'!$H$2:$L$1980,if($G162="USD",2,if($G162="EUR",3,if($G162="YEN",4,5))))*$H162*$C162,0)</f>
        <v>43457.59871</v>
      </c>
      <c r="AH162" s="7">
        <f>if(AH$6&lt;=$B162,vlookup(EDATE($D162,AH$6),'Курсы'!$H$2:$L$1980,if($G162="USD",2,if($G162="EUR",3,if($G162="YEN",4,5))))*$H162*$C162,0)</f>
        <v>43457.59871</v>
      </c>
      <c r="AI162" s="7">
        <f>if(AI$6&lt;=$B162,vlookup(EDATE($D162,AI$6),'Курсы'!$H$2:$L$1980,if($G162="USD",2,if($G162="EUR",3,if($G162="YEN",4,5))))*$H162*$C162,0)</f>
        <v>43457.59871</v>
      </c>
      <c r="AJ162" s="7">
        <f>if(AJ$6&lt;=$B162,vlookup(EDATE($D162,AJ$6),'Курсы'!$H$2:$L$1980,if($G162="USD",2,if($G162="EUR",3,if($G162="YEN",4,5))))*$H162*$C162,0)</f>
        <v>43457.59871</v>
      </c>
      <c r="AK162" s="7">
        <f>if(AK$6&lt;=$B162,vlookup(EDATE($D162,AK$6),'Курсы'!$H$2:$L$1980,if($G162="USD",2,if($G162="EUR",3,if($G162="YEN",4,5))))*$H162*$C162,0)</f>
        <v>43457.59871</v>
      </c>
      <c r="AL162" s="7">
        <f>if(AL$6&lt;=$B162,vlookup(EDATE($D162,AL$6),'Курсы'!$H$2:$L$1980,if($G162="USD",2,if($G162="EUR",3,if($G162="YEN",4,5))))*$H162*$C162,0)</f>
        <v>43457.59871</v>
      </c>
      <c r="AM162" s="7">
        <f>if(AM$6&lt;=$B162,vlookup(EDATE($D162,AM$6),'Курсы'!$H$2:$L$1980,if($G162="USD",2,if($G162="EUR",3,if($G162="YEN",4,5))))*$H162*$C162,0)</f>
        <v>43457.59871</v>
      </c>
      <c r="AN162" s="7">
        <f>if(AN$6&lt;=$B162,vlookup(EDATE($D162,AN$6),'Курсы'!$H$2:$L$1980,if($G162="USD",2,if($G162="EUR",3,if($G162="YEN",4,5))))*$H162*$C162,0)</f>
        <v>43457.59871</v>
      </c>
      <c r="AO162" s="7">
        <f>if(AO$6&lt;=$B162,vlookup(EDATE($D162,AO$6),'Курсы'!$H$2:$L$1980,if($G162="USD",2,if($G162="EUR",3,if($G162="YEN",4,5))))*$H162*$C162,0)</f>
        <v>43457.59871</v>
      </c>
      <c r="AP162" s="7">
        <f>if(AP$6&lt;=$B162,vlookup(EDATE($D162,AP$6),'Курсы'!$H$2:$L$1980,if($G162="USD",2,if($G162="EUR",3,if($G162="YEN",4,5))))*$H162*$C162,0)</f>
        <v>43457.59871</v>
      </c>
      <c r="AQ162" s="7">
        <f>if(AQ$6&lt;=$B162,vlookup(EDATE($D162,AQ$6),'Курсы'!$H$2:$L$1980,if($G162="USD",2,if($G162="EUR",3,if($G162="YEN",4,5))))*$H162*$C162,0)</f>
        <v>0</v>
      </c>
      <c r="AR162" s="19">
        <f>if(AR$6&lt;=$B162,vlookup(EDATE($D162,AR$6),'Курсы'!$H$2:$L$1980,if($G162="USD",2,if($G162="EUR",3,if($G162="YEN",4,5))))*$H162*$C162,0)</f>
        <v>0</v>
      </c>
      <c r="AS162" s="7">
        <f t="shared" si="2"/>
        <v>1477558.356</v>
      </c>
    </row>
    <row r="163" ht="15.75" customHeight="1">
      <c r="A163" s="15">
        <v>271.0</v>
      </c>
      <c r="B163" s="16">
        <v>32.0</v>
      </c>
      <c r="C163" s="16">
        <v>0.0303101426322509</v>
      </c>
      <c r="D163" s="17">
        <v>43896.0</v>
      </c>
      <c r="E163" s="17">
        <f t="shared" si="1"/>
        <v>44871</v>
      </c>
      <c r="F163" s="16" t="s">
        <v>22</v>
      </c>
      <c r="G163" s="16" t="s">
        <v>4</v>
      </c>
      <c r="H163" s="18">
        <v>250000.0</v>
      </c>
      <c r="I163" s="7">
        <f>if(I$6&lt;=$B163,vlookup(EDATE($D163,I$6),'Курсы'!$H$2:$L$1980,if($G163="USD",2,if($G163="EUR",3,if($G163="YEN",4,5))))*$H163*$C163,0)</f>
        <v>589020.7905</v>
      </c>
      <c r="J163" s="7">
        <f>if(J$6&lt;=$B163,vlookup(EDATE($D163,J$6),'Курсы'!$H$2:$L$1980,if($G163="USD",2,if($G163="EUR",3,if($G163="YEN",4,5))))*$H163*$C163,0)</f>
        <v>551086.1315</v>
      </c>
      <c r="K163" s="7">
        <f>if(K$6&lt;=$B163,vlookup(EDATE($D163,K$6),'Курсы'!$H$2:$L$1980,if($G163="USD",2,if($G163="EUR",3,if($G163="YEN",4,5))))*$H163*$C163,0)</f>
        <v>520060.6695</v>
      </c>
      <c r="L163" s="7">
        <f>if(L$6&lt;=$B163,vlookup(EDATE($D163,L$6),'Курсы'!$H$2:$L$1980,if($G163="USD",2,if($G163="EUR",3,if($G163="YEN",4,5))))*$H163*$C163,0)</f>
        <v>534215.5061</v>
      </c>
      <c r="M163" s="7">
        <f>if(M$6&lt;=$B163,vlookup(EDATE($D163,M$6),'Курсы'!$H$2:$L$1980,if($G163="USD",2,if($G163="EUR",3,if($G163="YEN",4,5))))*$H163*$C163,0)</f>
        <v>555286.3595</v>
      </c>
      <c r="N163" s="7">
        <f>if(N$6&lt;=$B163,vlookup(EDATE($D163,N$6),'Курсы'!$H$2:$L$1980,if($G163="USD",2,if($G163="EUR",3,if($G163="YEN",4,5))))*$H163*$C163,0)</f>
        <v>569696.5591</v>
      </c>
      <c r="O163" s="7">
        <f>if(O$6&lt;=$B163,vlookup(EDATE($D163,O$6),'Курсы'!$H$2:$L$1980,if($G163="USD",2,if($G163="EUR",3,if($G163="YEN",4,5))))*$H163*$C163,0)</f>
        <v>592018.4636</v>
      </c>
      <c r="P163" s="7">
        <f>if(P$6&lt;=$B163,vlookup(EDATE($D163,P$6),'Курсы'!$H$2:$L$1980,if($G163="USD",2,if($G163="EUR",3,if($G163="YEN",4,5))))*$H163*$C163,0)</f>
        <v>594502.3798</v>
      </c>
      <c r="Q163" s="7">
        <f>if(Q$6&lt;=$B163,vlookup(EDATE($D163,Q$6),'Курсы'!$H$2:$L$1980,if($G163="USD",2,if($G163="EUR",3,if($G163="YEN",4,5))))*$H163*$C163,0)</f>
        <v>562653.9975</v>
      </c>
      <c r="R163" s="7">
        <f>if(R$6&lt;=$B163,vlookup(EDATE($D163,R$6),'Курсы'!$H$2:$L$1980,if($G163="USD",2,if($G163="EUR",3,if($G163="YEN",4,5))))*$H163*$C163,0)</f>
        <v>559795.751</v>
      </c>
      <c r="S163" s="7">
        <f>if(S$6&lt;=$B163,vlookup(EDATE($D163,S$6),'Курсы'!$H$2:$L$1980,if($G163="USD",2,if($G163="EUR",3,if($G163="YEN",4,5))))*$H163*$C163,0)</f>
        <v>569154.0076</v>
      </c>
      <c r="T163" s="7">
        <f>if(T$6&lt;=$B163,vlookup(EDATE($D163,T$6),'Курсы'!$H$2:$L$1980,if($G163="USD",2,if($G163="EUR",3,if($G163="YEN",4,5))))*$H163*$C163,0)</f>
        <v>563977.0352</v>
      </c>
      <c r="U163" s="7">
        <f>if(U$6&lt;=$B163,vlookup(EDATE($D163,U$6),'Курсы'!$H$2:$L$1980,if($G163="USD",2,if($G163="EUR",3,if($G163="YEN",4,5))))*$H163*$C163,0)</f>
        <v>580478.6346</v>
      </c>
      <c r="V163" s="7">
        <f>if(V$6&lt;=$B163,vlookup(EDATE($D163,V$6),'Курсы'!$H$2:$L$1980,if($G163="USD",2,if($G163="EUR",3,if($G163="YEN",4,5))))*$H163*$C163,0)</f>
        <v>567267.2012</v>
      </c>
      <c r="W163" s="7">
        <f>if(W$6&lt;=$B163,vlookup(EDATE($D163,W$6),'Курсы'!$H$2:$L$1980,if($G163="USD",2,if($G163="EUR",3,if($G163="YEN",4,5))))*$H163*$C163,0)</f>
        <v>555221.9505</v>
      </c>
      <c r="X163" s="7">
        <f>if(X$6&lt;=$B163,vlookup(EDATE($D163,X$6),'Курсы'!$H$2:$L$1980,if($G163="USD",2,if($G163="EUR",3,if($G163="YEN",4,5))))*$H163*$C163,0)</f>
        <v>555842.5507</v>
      </c>
      <c r="Y163" s="7">
        <f>if(Y$6&lt;=$B163,vlookup(EDATE($D163,Y$6),'Курсы'!$H$2:$L$1980,if($G163="USD",2,if($G163="EUR",3,if($G163="YEN",4,5))))*$H163*$C163,0)</f>
        <v>554433.129</v>
      </c>
      <c r="Z163" s="7">
        <f>if(Z$6&lt;=$B163,vlookup(EDATE($D163,Z$6),'Курсы'!$H$2:$L$1980,if($G163="USD",2,if($G163="EUR",3,if($G163="YEN",4,5))))*$H163*$C163,0)</f>
        <v>554142.8646</v>
      </c>
      <c r="AA163" s="7">
        <f>if(AA$6&lt;=$B163,vlookup(EDATE($D163,AA$6),'Курсы'!$H$2:$L$1980,if($G163="USD",2,if($G163="EUR",3,if($G163="YEN",4,5))))*$H163*$C163,0)</f>
        <v>554901.4452</v>
      </c>
      <c r="AB163" s="7">
        <f>if(AB$6&lt;=$B163,vlookup(EDATE($D163,AB$6),'Курсы'!$H$2:$L$1980,if($G163="USD",2,if($G163="EUR",3,if($G163="YEN",4,5))))*$H163*$C163,0)</f>
        <v>555661.7922</v>
      </c>
      <c r="AC163" s="7">
        <f>if(AC$6&lt;=$B163,vlookup(EDATE($D163,AC$6),'Курсы'!$H$2:$L$1980,if($G163="USD",2,if($G163="EUR",3,if($G163="YEN",4,5))))*$H163*$C163,0)</f>
        <v>556376.1704</v>
      </c>
      <c r="AD163" s="7">
        <f>if(AD$6&lt;=$B163,vlookup(EDATE($D163,AD$6),'Курсы'!$H$2:$L$1980,if($G163="USD",2,if($G163="EUR",3,if($G163="YEN",4,5))))*$H163*$C163,0)</f>
        <v>557093.4661</v>
      </c>
      <c r="AE163" s="7">
        <f>if(AE$6&lt;=$B163,vlookup(EDATE($D163,AE$6),'Курсы'!$H$2:$L$1980,if($G163="USD",2,if($G163="EUR",3,if($G163="YEN",4,5))))*$H163*$C163,0)</f>
        <v>557790.6995</v>
      </c>
      <c r="AF163" s="7">
        <f>if(AF$6&lt;=$B163,vlookup(EDATE($D163,AF$6),'Курсы'!$H$2:$L$1980,if($G163="USD",2,if($G163="EUR",3,if($G163="YEN",4,5))))*$H163*$C163,0)</f>
        <v>558404.1247</v>
      </c>
      <c r="AG163" s="7">
        <f>if(AG$6&lt;=$B163,vlookup(EDATE($D163,AG$6),'Курсы'!$H$2:$L$1980,if($G163="USD",2,if($G163="EUR",3,if($G163="YEN",4,5))))*$H163*$C163,0)</f>
        <v>559066.1189</v>
      </c>
      <c r="AH163" s="7">
        <f>if(AH$6&lt;=$B163,vlookup(EDATE($D163,AH$6),'Курсы'!$H$2:$L$1980,if($G163="USD",2,if($G163="EUR",3,if($G163="YEN",4,5))))*$H163*$C163,0)</f>
        <v>559690.4443</v>
      </c>
      <c r="AI163" s="7">
        <f>if(AI$6&lt;=$B163,vlookup(EDATE($D163,AI$6),'Курсы'!$H$2:$L$1980,if($G163="USD",2,if($G163="EUR",3,if($G163="YEN",4,5))))*$H163*$C163,0)</f>
        <v>560319.5643</v>
      </c>
      <c r="AJ163" s="7">
        <f>if(AJ$6&lt;=$B163,vlookup(EDATE($D163,AJ$6),'Курсы'!$H$2:$L$1980,if($G163="USD",2,if($G163="EUR",3,if($G163="YEN",4,5))))*$H163*$C163,0)</f>
        <v>560913.6375</v>
      </c>
      <c r="AK163" s="7">
        <f>if(AK$6&lt;=$B163,vlookup(EDATE($D163,AK$6),'Курсы'!$H$2:$L$1980,if($G163="USD",2,if($G163="EUR",3,if($G163="YEN",4,5))))*$H163*$C163,0)</f>
        <v>561512.9939</v>
      </c>
      <c r="AL163" s="7">
        <f>if(AL$6&lt;=$B163,vlookup(EDATE($D163,AL$6),'Курсы'!$H$2:$L$1980,if($G163="USD",2,if($G163="EUR",3,if($G163="YEN",4,5))))*$H163*$C163,0)</f>
        <v>562098.2785</v>
      </c>
      <c r="AM163" s="7">
        <f>if(AM$6&lt;=$B163,vlookup(EDATE($D163,AM$6),'Курсы'!$H$2:$L$1980,if($G163="USD",2,if($G163="EUR",3,if($G163="YEN",4,5))))*$H163*$C163,0)</f>
        <v>562651.8933</v>
      </c>
      <c r="AN163" s="7">
        <f>if(AN$6&lt;=$B163,vlookup(EDATE($D163,AN$6),'Курсы'!$H$2:$L$1980,if($G163="USD",2,if($G163="EUR",3,if($G163="YEN",4,5))))*$H163*$C163,0)</f>
        <v>563211.3325</v>
      </c>
      <c r="AO163" s="7">
        <f>if(AO$6&lt;=$B163,vlookup(EDATE($D163,AO$6),'Курсы'!$H$2:$L$1980,if($G163="USD",2,if($G163="EUR",3,if($G163="YEN",4,5))))*$H163*$C163,0)</f>
        <v>0</v>
      </c>
      <c r="AP163" s="7">
        <f>if(AP$6&lt;=$B163,vlookup(EDATE($D163,AP$6),'Курсы'!$H$2:$L$1980,if($G163="USD",2,if($G163="EUR",3,if($G163="YEN",4,5))))*$H163*$C163,0)</f>
        <v>0</v>
      </c>
      <c r="AQ163" s="7">
        <f>if(AQ$6&lt;=$B163,vlookup(EDATE($D163,AQ$6),'Курсы'!$H$2:$L$1980,if($G163="USD",2,if($G163="EUR",3,if($G163="YEN",4,5))))*$H163*$C163,0)</f>
        <v>0</v>
      </c>
      <c r="AR163" s="19">
        <f>if(AR$6&lt;=$B163,vlookup(EDATE($D163,AR$6),'Курсы'!$H$2:$L$1980,if($G163="USD",2,if($G163="EUR",3,if($G163="YEN",4,5))))*$H163*$C163,0)</f>
        <v>0</v>
      </c>
      <c r="AS163" s="7">
        <f t="shared" si="2"/>
        <v>17958545.94</v>
      </c>
    </row>
    <row r="164" ht="15.75" customHeight="1">
      <c r="A164" s="15">
        <v>183.0</v>
      </c>
      <c r="B164" s="16">
        <v>10.0</v>
      </c>
      <c r="C164" s="16">
        <v>0.0122026324869048</v>
      </c>
      <c r="D164" s="17">
        <v>43900.0</v>
      </c>
      <c r="E164" s="17">
        <f t="shared" si="1"/>
        <v>44206</v>
      </c>
      <c r="F164" s="16" t="s">
        <v>18</v>
      </c>
      <c r="G164" s="16" t="s">
        <v>6</v>
      </c>
      <c r="H164" s="18">
        <v>4000000.0</v>
      </c>
      <c r="I164" s="7">
        <f>if(I$6&lt;=$B164,vlookup(EDATE($D164,I$6),'Курсы'!$H$2:$L$1980,if($G164="USD",2,if($G164="EUR",3,if($G164="YEN",4,5))))*$H164*$C164,0)</f>
        <v>33437.50711</v>
      </c>
      <c r="J164" s="7">
        <f>if(J$6&lt;=$B164,vlookup(EDATE($D164,J$6),'Курсы'!$H$2:$L$1980,if($G164="USD",2,if($G164="EUR",3,if($G164="YEN",4,5))))*$H164*$C164,0)</f>
        <v>33914.19074</v>
      </c>
      <c r="K164" s="7">
        <f>if(K$6&lt;=$B164,vlookup(EDATE($D164,K$6),'Курсы'!$H$2:$L$1980,if($G164="USD",2,if($G164="EUR",3,if($G164="YEN",4,5))))*$H164*$C164,0)</f>
        <v>31053.21034</v>
      </c>
      <c r="L164" s="7">
        <f>if(L$6&lt;=$B164,vlookup(EDATE($D164,L$6),'Курсы'!$H$2:$L$1980,if($G164="USD",2,if($G164="EUR",3,if($G164="YEN",4,5))))*$H164*$C164,0)</f>
        <v>32259.70902</v>
      </c>
      <c r="M164" s="7">
        <f>if(M$6&lt;=$B164,vlookup(EDATE($D164,M$6),'Курсы'!$H$2:$L$1980,if($G164="USD",2,if($G164="EUR",3,if($G164="YEN",4,5))))*$H164*$C164,0)</f>
        <v>34032.01936</v>
      </c>
      <c r="N164" s="7">
        <f>if(N$6&lt;=$B164,vlookup(EDATE($D164,N$6),'Курсы'!$H$2:$L$1980,if($G164="USD",2,if($G164="EUR",3,if($G164="YEN",4,5))))*$H164*$C164,0)</f>
        <v>35030.73162</v>
      </c>
      <c r="O164" s="7">
        <f>if(O$6&lt;=$B164,vlookup(EDATE($D164,O$6),'Курсы'!$H$2:$L$1980,if($G164="USD",2,if($G164="EUR",3,if($G164="YEN",4,5))))*$H164*$C164,0)</f>
        <v>35513.32133</v>
      </c>
      <c r="P164" s="7">
        <f>if(P$6&lt;=$B164,vlookup(EDATE($D164,P$6),'Курсы'!$H$2:$L$1980,if($G164="USD",2,if($G164="EUR",3,if($G164="YEN",4,5))))*$H164*$C164,0)</f>
        <v>36286.77298</v>
      </c>
      <c r="Q164" s="7">
        <f>if(Q$6&lt;=$B164,vlookup(EDATE($D164,Q$6),'Курсы'!$H$2:$L$1980,if($G164="USD",2,if($G164="EUR",3,if($G164="YEN",4,5))))*$H164*$C164,0)</f>
        <v>34330.44694</v>
      </c>
      <c r="R164" s="7">
        <f>if(R$6&lt;=$B164,vlookup(EDATE($D164,R$6),'Курсы'!$H$2:$L$1980,if($G164="USD",2,if($G164="EUR",3,if($G164="YEN",4,5))))*$H164*$C164,0)</f>
        <v>34951.17045</v>
      </c>
      <c r="S164" s="7">
        <f>if(S$6&lt;=$B164,vlookup(EDATE($D164,S$6),'Курсы'!$H$2:$L$1980,if($G164="USD",2,if($G164="EUR",3,if($G164="YEN",4,5))))*$H164*$C164,0)</f>
        <v>0</v>
      </c>
      <c r="T164" s="7">
        <f>if(T$6&lt;=$B164,vlookup(EDATE($D164,T$6),'Курсы'!$H$2:$L$1980,if($G164="USD",2,if($G164="EUR",3,if($G164="YEN",4,5))))*$H164*$C164,0)</f>
        <v>0</v>
      </c>
      <c r="U164" s="7">
        <f>if(U$6&lt;=$B164,vlookup(EDATE($D164,U$6),'Курсы'!$H$2:$L$1980,if($G164="USD",2,if($G164="EUR",3,if($G164="YEN",4,5))))*$H164*$C164,0)</f>
        <v>0</v>
      </c>
      <c r="V164" s="7">
        <f>if(V$6&lt;=$B164,vlookup(EDATE($D164,V$6),'Курсы'!$H$2:$L$1980,if($G164="USD",2,if($G164="EUR",3,if($G164="YEN",4,5))))*$H164*$C164,0)</f>
        <v>0</v>
      </c>
      <c r="W164" s="7">
        <f>if(W$6&lt;=$B164,vlookup(EDATE($D164,W$6),'Курсы'!$H$2:$L$1980,if($G164="USD",2,if($G164="EUR",3,if($G164="YEN",4,5))))*$H164*$C164,0)</f>
        <v>0</v>
      </c>
      <c r="X164" s="7">
        <f>if(X$6&lt;=$B164,vlookup(EDATE($D164,X$6),'Курсы'!$H$2:$L$1980,if($G164="USD",2,if($G164="EUR",3,if($G164="YEN",4,5))))*$H164*$C164,0)</f>
        <v>0</v>
      </c>
      <c r="Y164" s="7">
        <f>if(Y$6&lt;=$B164,vlookup(EDATE($D164,Y$6),'Курсы'!$H$2:$L$1980,if($G164="USD",2,if($G164="EUR",3,if($G164="YEN",4,5))))*$H164*$C164,0)</f>
        <v>0</v>
      </c>
      <c r="Z164" s="7">
        <f>if(Z$6&lt;=$B164,vlookup(EDATE($D164,Z$6),'Курсы'!$H$2:$L$1980,if($G164="USD",2,if($G164="EUR",3,if($G164="YEN",4,5))))*$H164*$C164,0)</f>
        <v>0</v>
      </c>
      <c r="AA164" s="7">
        <f>if(AA$6&lt;=$B164,vlookup(EDATE($D164,AA$6),'Курсы'!$H$2:$L$1980,if($G164="USD",2,if($G164="EUR",3,if($G164="YEN",4,5))))*$H164*$C164,0)</f>
        <v>0</v>
      </c>
      <c r="AB164" s="7">
        <f>if(AB$6&lt;=$B164,vlookup(EDATE($D164,AB$6),'Курсы'!$H$2:$L$1980,if($G164="USD",2,if($G164="EUR",3,if($G164="YEN",4,5))))*$H164*$C164,0)</f>
        <v>0</v>
      </c>
      <c r="AC164" s="7">
        <f>if(AC$6&lt;=$B164,vlookup(EDATE($D164,AC$6),'Курсы'!$H$2:$L$1980,if($G164="USD",2,if($G164="EUR",3,if($G164="YEN",4,5))))*$H164*$C164,0)</f>
        <v>0</v>
      </c>
      <c r="AD164" s="7">
        <f>if(AD$6&lt;=$B164,vlookup(EDATE($D164,AD$6),'Курсы'!$H$2:$L$1980,if($G164="USD",2,if($G164="EUR",3,if($G164="YEN",4,5))))*$H164*$C164,0)</f>
        <v>0</v>
      </c>
      <c r="AE164" s="7">
        <f>if(AE$6&lt;=$B164,vlookup(EDATE($D164,AE$6),'Курсы'!$H$2:$L$1980,if($G164="USD",2,if($G164="EUR",3,if($G164="YEN",4,5))))*$H164*$C164,0)</f>
        <v>0</v>
      </c>
      <c r="AF164" s="7">
        <f>if(AF$6&lt;=$B164,vlookup(EDATE($D164,AF$6),'Курсы'!$H$2:$L$1980,if($G164="USD",2,if($G164="EUR",3,if($G164="YEN",4,5))))*$H164*$C164,0)</f>
        <v>0</v>
      </c>
      <c r="AG164" s="7">
        <f>if(AG$6&lt;=$B164,vlookup(EDATE($D164,AG$6),'Курсы'!$H$2:$L$1980,if($G164="USD",2,if($G164="EUR",3,if($G164="YEN",4,5))))*$H164*$C164,0)</f>
        <v>0</v>
      </c>
      <c r="AH164" s="7">
        <f>if(AH$6&lt;=$B164,vlookup(EDATE($D164,AH$6),'Курсы'!$H$2:$L$1980,if($G164="USD",2,if($G164="EUR",3,if($G164="YEN",4,5))))*$H164*$C164,0)</f>
        <v>0</v>
      </c>
      <c r="AI164" s="7">
        <f>if(AI$6&lt;=$B164,vlookup(EDATE($D164,AI$6),'Курсы'!$H$2:$L$1980,if($G164="USD",2,if($G164="EUR",3,if($G164="YEN",4,5))))*$H164*$C164,0)</f>
        <v>0</v>
      </c>
      <c r="AJ164" s="7">
        <f>if(AJ$6&lt;=$B164,vlookup(EDATE($D164,AJ$6),'Курсы'!$H$2:$L$1980,if($G164="USD",2,if($G164="EUR",3,if($G164="YEN",4,5))))*$H164*$C164,0)</f>
        <v>0</v>
      </c>
      <c r="AK164" s="7">
        <f>if(AK$6&lt;=$B164,vlookup(EDATE($D164,AK$6),'Курсы'!$H$2:$L$1980,if($G164="USD",2,if($G164="EUR",3,if($G164="YEN",4,5))))*$H164*$C164,0)</f>
        <v>0</v>
      </c>
      <c r="AL164" s="7">
        <f>if(AL$6&lt;=$B164,vlookup(EDATE($D164,AL$6),'Курсы'!$H$2:$L$1980,if($G164="USD",2,if($G164="EUR",3,if($G164="YEN",4,5))))*$H164*$C164,0)</f>
        <v>0</v>
      </c>
      <c r="AM164" s="7">
        <f>if(AM$6&lt;=$B164,vlookup(EDATE($D164,AM$6),'Курсы'!$H$2:$L$1980,if($G164="USD",2,if($G164="EUR",3,if($G164="YEN",4,5))))*$H164*$C164,0)</f>
        <v>0</v>
      </c>
      <c r="AN164" s="7">
        <f>if(AN$6&lt;=$B164,vlookup(EDATE($D164,AN$6),'Курсы'!$H$2:$L$1980,if($G164="USD",2,if($G164="EUR",3,if($G164="YEN",4,5))))*$H164*$C164,0)</f>
        <v>0</v>
      </c>
      <c r="AO164" s="7">
        <f>if(AO$6&lt;=$B164,vlookup(EDATE($D164,AO$6),'Курсы'!$H$2:$L$1980,if($G164="USD",2,if($G164="EUR",3,if($G164="YEN",4,5))))*$H164*$C164,0)</f>
        <v>0</v>
      </c>
      <c r="AP164" s="7">
        <f>if(AP$6&lt;=$B164,vlookup(EDATE($D164,AP$6),'Курсы'!$H$2:$L$1980,if($G164="USD",2,if($G164="EUR",3,if($G164="YEN",4,5))))*$H164*$C164,0)</f>
        <v>0</v>
      </c>
      <c r="AQ164" s="7">
        <f>if(AQ$6&lt;=$B164,vlookup(EDATE($D164,AQ$6),'Курсы'!$H$2:$L$1980,if($G164="USD",2,if($G164="EUR",3,if($G164="YEN",4,5))))*$H164*$C164,0)</f>
        <v>0</v>
      </c>
      <c r="AR164" s="19">
        <f>if(AR$6&lt;=$B164,vlookup(EDATE($D164,AR$6),'Курсы'!$H$2:$L$1980,if($G164="USD",2,if($G164="EUR",3,if($G164="YEN",4,5))))*$H164*$C164,0)</f>
        <v>0</v>
      </c>
      <c r="AS164" s="7">
        <f t="shared" si="2"/>
        <v>340809.0799</v>
      </c>
    </row>
    <row r="165" ht="15.75" customHeight="1">
      <c r="A165" s="15">
        <v>66.0</v>
      </c>
      <c r="B165" s="16">
        <v>20.0</v>
      </c>
      <c r="C165" s="16">
        <v>0.0116629965128571</v>
      </c>
      <c r="D165" s="17">
        <v>43901.0</v>
      </c>
      <c r="E165" s="17">
        <f t="shared" si="1"/>
        <v>44511</v>
      </c>
      <c r="F165" s="16" t="s">
        <v>18</v>
      </c>
      <c r="G165" s="16" t="s">
        <v>6</v>
      </c>
      <c r="H165" s="18">
        <v>1400000.0</v>
      </c>
      <c r="I165" s="7">
        <f>if(I$6&lt;=$B165,vlookup(EDATE($D165,I$6),'Курсы'!$H$2:$L$1980,if($G165="USD",2,if($G165="EUR",3,if($G165="YEN",4,5))))*$H165*$C165,0)</f>
        <v>11110.66732</v>
      </c>
      <c r="J165" s="7">
        <f>if(J$6&lt;=$B165,vlookup(EDATE($D165,J$6),'Курсы'!$H$2:$L$1980,if($G165="USD",2,if($G165="EUR",3,if($G165="YEN",4,5))))*$H165*$C165,0)</f>
        <v>11345.04223</v>
      </c>
      <c r="K165" s="7">
        <f>if(K$6&lt;=$B165,vlookup(EDATE($D165,K$6),'Курсы'!$H$2:$L$1980,if($G165="USD",2,if($G165="EUR",3,if($G165="YEN",4,5))))*$H165*$C165,0)</f>
        <v>10442.3543</v>
      </c>
      <c r="L165" s="7">
        <f>if(L$6&lt;=$B165,vlookup(EDATE($D165,L$6),'Курсы'!$H$2:$L$1980,if($G165="USD",2,if($G165="EUR",3,if($G165="YEN",4,5))))*$H165*$C165,0)</f>
        <v>10889.50192</v>
      </c>
      <c r="M165" s="7">
        <f>if(M$6&lt;=$B165,vlookup(EDATE($D165,M$6),'Курсы'!$H$2:$L$1980,if($G165="USD",2,if($G165="EUR",3,if($G165="YEN",4,5))))*$H165*$C165,0)</f>
        <v>11366.41584</v>
      </c>
      <c r="N165" s="7">
        <f>if(N$6&lt;=$B165,vlookup(EDATE($D165,N$6),'Курсы'!$H$2:$L$1980,if($G165="USD",2,if($G165="EUR",3,if($G165="YEN",4,5))))*$H165*$C165,0)</f>
        <v>11631.47143</v>
      </c>
      <c r="O165" s="7">
        <f>if(O$6&lt;=$B165,vlookup(EDATE($D165,O$6),'Курсы'!$H$2:$L$1980,if($G165="USD",2,if($G165="EUR",3,if($G165="YEN",4,5))))*$H165*$C165,0)</f>
        <v>11879.98656</v>
      </c>
      <c r="P165" s="7">
        <f>if(P$6&lt;=$B165,vlookup(EDATE($D165,P$6),'Курсы'!$H$2:$L$1980,if($G165="USD",2,if($G165="EUR",3,if($G165="YEN",4,5))))*$H165*$C165,0)</f>
        <v>11874.14107</v>
      </c>
      <c r="Q165" s="7">
        <f>if(Q$6&lt;=$B165,vlookup(EDATE($D165,Q$6),'Курсы'!$H$2:$L$1980,if($G165="USD",2,if($G165="EUR",3,if($G165="YEN",4,5))))*$H165*$C165,0)</f>
        <v>11512.65116</v>
      </c>
      <c r="R165" s="7">
        <f>if(R$6&lt;=$B165,vlookup(EDATE($D165,R$6),'Курсы'!$H$2:$L$1980,if($G165="USD",2,if($G165="EUR",3,if($G165="YEN",4,5))))*$H165*$C165,0)</f>
        <v>11691.93474</v>
      </c>
      <c r="S165" s="7">
        <f>if(S$6&lt;=$B165,vlookup(EDATE($D165,S$6),'Курсы'!$H$2:$L$1980,if($G165="USD",2,if($G165="EUR",3,if($G165="YEN",4,5))))*$H165*$C165,0)</f>
        <v>11532.34296</v>
      </c>
      <c r="T165" s="7">
        <f>if(T$6&lt;=$B165,vlookup(EDATE($D165,T$6),'Курсы'!$H$2:$L$1980,if($G165="USD",2,if($G165="EUR",3,if($G165="YEN",4,5))))*$H165*$C165,0)</f>
        <v>11110.96123</v>
      </c>
      <c r="U165" s="7">
        <f>if(U$6&lt;=$B165,vlookup(EDATE($D165,U$6),'Курсы'!$H$2:$L$1980,if($G165="USD",2,if($G165="EUR",3,if($G165="YEN",4,5))))*$H165*$C165,0)</f>
        <v>11500.3397</v>
      </c>
      <c r="V165" s="7">
        <f>if(V$6&lt;=$B165,vlookup(EDATE($D165,V$6),'Курсы'!$H$2:$L$1980,if($G165="USD",2,if($G165="EUR",3,if($G165="YEN",4,5))))*$H165*$C165,0)</f>
        <v>11091.00817</v>
      </c>
      <c r="W165" s="7">
        <f>if(W$6&lt;=$B165,vlookup(EDATE($D165,W$6),'Курсы'!$H$2:$L$1980,if($G165="USD",2,if($G165="EUR",3,if($G165="YEN",4,5))))*$H165*$C165,0)</f>
        <v>10764.80349</v>
      </c>
      <c r="X165" s="7">
        <f>if(X$6&lt;=$B165,vlookup(EDATE($D165,X$6),'Курсы'!$H$2:$L$1980,if($G165="USD",2,if($G165="EUR",3,if($G165="YEN",4,5))))*$H165*$C165,0)</f>
        <v>11048.29362</v>
      </c>
      <c r="Y165" s="7">
        <f>if(Y$6&lt;=$B165,vlookup(EDATE($D165,Y$6),'Курсы'!$H$2:$L$1980,if($G165="USD",2,if($G165="EUR",3,if($G165="YEN",4,5))))*$H165*$C165,0)</f>
        <v>10876.521</v>
      </c>
      <c r="Z165" s="7">
        <f>if(Z$6&lt;=$B165,vlookup(EDATE($D165,Z$6),'Курсы'!$H$2:$L$1980,if($G165="USD",2,if($G165="EUR",3,if($G165="YEN",4,5))))*$H165*$C165,0)</f>
        <v>11164.23383</v>
      </c>
      <c r="AA165" s="7">
        <f>if(AA$6&lt;=$B165,vlookup(EDATE($D165,AA$6),'Курсы'!$H$2:$L$1980,if($G165="USD",2,if($G165="EUR",3,if($G165="YEN",4,5))))*$H165*$C165,0)</f>
        <v>11181.88149</v>
      </c>
      <c r="AB165" s="7">
        <f>if(AB$6&lt;=$B165,vlookup(EDATE($D165,AB$6),'Курсы'!$H$2:$L$1980,if($G165="USD",2,if($G165="EUR",3,if($G165="YEN",4,5))))*$H165*$C165,0)</f>
        <v>11199.57293</v>
      </c>
      <c r="AC165" s="7">
        <f>if(AC$6&lt;=$B165,vlookup(EDATE($D165,AC$6),'Курсы'!$H$2:$L$1980,if($G165="USD",2,if($G165="EUR",3,if($G165="YEN",4,5))))*$H165*$C165,0)</f>
        <v>0</v>
      </c>
      <c r="AD165" s="7">
        <f>if(AD$6&lt;=$B165,vlookup(EDATE($D165,AD$6),'Курсы'!$H$2:$L$1980,if($G165="USD",2,if($G165="EUR",3,if($G165="YEN",4,5))))*$H165*$C165,0)</f>
        <v>0</v>
      </c>
      <c r="AE165" s="7">
        <f>if(AE$6&lt;=$B165,vlookup(EDATE($D165,AE$6),'Курсы'!$H$2:$L$1980,if($G165="USD",2,if($G165="EUR",3,if($G165="YEN",4,5))))*$H165*$C165,0)</f>
        <v>0</v>
      </c>
      <c r="AF165" s="7">
        <f>if(AF$6&lt;=$B165,vlookup(EDATE($D165,AF$6),'Курсы'!$H$2:$L$1980,if($G165="USD",2,if($G165="EUR",3,if($G165="YEN",4,5))))*$H165*$C165,0)</f>
        <v>0</v>
      </c>
      <c r="AG165" s="7">
        <f>if(AG$6&lt;=$B165,vlookup(EDATE($D165,AG$6),'Курсы'!$H$2:$L$1980,if($G165="USD",2,if($G165="EUR",3,if($G165="YEN",4,5))))*$H165*$C165,0)</f>
        <v>0</v>
      </c>
      <c r="AH165" s="7">
        <f>if(AH$6&lt;=$B165,vlookup(EDATE($D165,AH$6),'Курсы'!$H$2:$L$1980,if($G165="USD",2,if($G165="EUR",3,if($G165="YEN",4,5))))*$H165*$C165,0)</f>
        <v>0</v>
      </c>
      <c r="AI165" s="7">
        <f>if(AI$6&lt;=$B165,vlookup(EDATE($D165,AI$6),'Курсы'!$H$2:$L$1980,if($G165="USD",2,if($G165="EUR",3,if($G165="YEN",4,5))))*$H165*$C165,0)</f>
        <v>0</v>
      </c>
      <c r="AJ165" s="7">
        <f>if(AJ$6&lt;=$B165,vlookup(EDATE($D165,AJ$6),'Курсы'!$H$2:$L$1980,if($G165="USD",2,if($G165="EUR",3,if($G165="YEN",4,5))))*$H165*$C165,0)</f>
        <v>0</v>
      </c>
      <c r="AK165" s="7">
        <f>if(AK$6&lt;=$B165,vlookup(EDATE($D165,AK$6),'Курсы'!$H$2:$L$1980,if($G165="USD",2,if($G165="EUR",3,if($G165="YEN",4,5))))*$H165*$C165,0)</f>
        <v>0</v>
      </c>
      <c r="AL165" s="7">
        <f>if(AL$6&lt;=$B165,vlookup(EDATE($D165,AL$6),'Курсы'!$H$2:$L$1980,if($G165="USD",2,if($G165="EUR",3,if($G165="YEN",4,5))))*$H165*$C165,0)</f>
        <v>0</v>
      </c>
      <c r="AM165" s="7">
        <f>if(AM$6&lt;=$B165,vlookup(EDATE($D165,AM$6),'Курсы'!$H$2:$L$1980,if($G165="USD",2,if($G165="EUR",3,if($G165="YEN",4,5))))*$H165*$C165,0)</f>
        <v>0</v>
      </c>
      <c r="AN165" s="7">
        <f>if(AN$6&lt;=$B165,vlookup(EDATE($D165,AN$6),'Курсы'!$H$2:$L$1980,if($G165="USD",2,if($G165="EUR",3,if($G165="YEN",4,5))))*$H165*$C165,0)</f>
        <v>0</v>
      </c>
      <c r="AO165" s="7">
        <f>if(AO$6&lt;=$B165,vlookup(EDATE($D165,AO$6),'Курсы'!$H$2:$L$1980,if($G165="USD",2,if($G165="EUR",3,if($G165="YEN",4,5))))*$H165*$C165,0)</f>
        <v>0</v>
      </c>
      <c r="AP165" s="7">
        <f>if(AP$6&lt;=$B165,vlookup(EDATE($D165,AP$6),'Курсы'!$H$2:$L$1980,if($G165="USD",2,if($G165="EUR",3,if($G165="YEN",4,5))))*$H165*$C165,0)</f>
        <v>0</v>
      </c>
      <c r="AQ165" s="7">
        <f>if(AQ$6&lt;=$B165,vlookup(EDATE($D165,AQ$6),'Курсы'!$H$2:$L$1980,if($G165="USD",2,if($G165="EUR",3,if($G165="YEN",4,5))))*$H165*$C165,0)</f>
        <v>0</v>
      </c>
      <c r="AR165" s="19">
        <f>if(AR$6&lt;=$B165,vlookup(EDATE($D165,AR$6),'Курсы'!$H$2:$L$1980,if($G165="USD",2,if($G165="EUR",3,if($G165="YEN",4,5))))*$H165*$C165,0)</f>
        <v>0</v>
      </c>
      <c r="AS165" s="7">
        <f t="shared" si="2"/>
        <v>225214.125</v>
      </c>
    </row>
    <row r="166" ht="15.75" customHeight="1">
      <c r="A166" s="15">
        <v>284.0</v>
      </c>
      <c r="B166" s="16">
        <v>28.0</v>
      </c>
      <c r="C166" s="16">
        <v>0.046090255209491</v>
      </c>
      <c r="D166" s="17">
        <v>43902.0</v>
      </c>
      <c r="E166" s="17">
        <f t="shared" si="1"/>
        <v>44754</v>
      </c>
      <c r="F166" s="16" t="s">
        <v>21</v>
      </c>
      <c r="G166" s="16" t="s">
        <v>5</v>
      </c>
      <c r="H166" s="18">
        <v>100000.0</v>
      </c>
      <c r="I166" s="7">
        <f>if(I$6&lt;=$B166,vlookup(EDATE($D166,I$6),'Курсы'!$H$2:$L$1980,if($G166="USD",2,if($G166="EUR",3,if($G166="YEN",4,5))))*$H166*$C166,0)</f>
        <v>372113.3627</v>
      </c>
      <c r="J166" s="7">
        <f>if(J$6&lt;=$B166,vlookup(EDATE($D166,J$6),'Курсы'!$H$2:$L$1980,if($G166="USD",2,if($G166="EUR",3,if($G166="YEN",4,5))))*$H166*$C166,0)</f>
        <v>368740.0169</v>
      </c>
      <c r="K166" s="7">
        <f>if(K$6&lt;=$B166,vlookup(EDATE($D166,K$6),'Курсы'!$H$2:$L$1980,if($G166="USD",2,if($G166="EUR",3,if($G166="YEN",4,5))))*$H166*$C166,0)</f>
        <v>361912.2065</v>
      </c>
      <c r="L166" s="7">
        <f>if(L$6&lt;=$B166,vlookup(EDATE($D166,L$6),'Курсы'!$H$2:$L$1980,if($G166="USD",2,if($G166="EUR",3,if($G166="YEN",4,5))))*$H166*$C166,0)</f>
        <v>369961.4086</v>
      </c>
      <c r="M166" s="7">
        <f>if(M$6&lt;=$B166,vlookup(EDATE($D166,M$6),'Курсы'!$H$2:$L$1980,if($G166="USD",2,if($G166="EUR",3,if($G166="YEN",4,5))))*$H166*$C166,0)</f>
        <v>396028.6743</v>
      </c>
      <c r="N166" s="7">
        <f>if(N$6&lt;=$B166,vlookup(EDATE($D166,N$6),'Курсы'!$H$2:$L$1980,if($G166="USD",2,if($G166="EUR",3,if($G166="YEN",4,5))))*$H166*$C166,0)</f>
        <v>408713.6343</v>
      </c>
      <c r="O166" s="7">
        <f>if(O$6&lt;=$B166,vlookup(EDATE($D166,O$6),'Курсы'!$H$2:$L$1980,if($G166="USD",2,if($G166="EUR",3,if($G166="YEN",4,5))))*$H166*$C166,0)</f>
        <v>418113.7419</v>
      </c>
      <c r="P166" s="7">
        <f>if(P$6&lt;=$B166,vlookup(EDATE($D166,P$6),'Курсы'!$H$2:$L$1980,if($G166="USD",2,if($G166="EUR",3,if($G166="YEN",4,5))))*$H166*$C166,0)</f>
        <v>415027.9993</v>
      </c>
      <c r="Q166" s="7">
        <f>if(Q$6&lt;=$B166,vlookup(EDATE($D166,Q$6),'Курсы'!$H$2:$L$1980,if($G166="USD",2,if($G166="EUR",3,if($G166="YEN",4,5))))*$H166*$C166,0)</f>
        <v>409163.4752</v>
      </c>
      <c r="R166" s="7">
        <f>if(R$6&lt;=$B166,vlookup(EDATE($D166,R$6),'Курсы'!$H$2:$L$1980,if($G166="USD",2,if($G166="EUR",3,if($G166="YEN",4,5))))*$H166*$C166,0)</f>
        <v>418556.2083</v>
      </c>
      <c r="S166" s="7">
        <f>if(S$6&lt;=$B166,vlookup(EDATE($D166,S$6),'Курсы'!$H$2:$L$1980,if($G166="USD",2,if($G166="EUR",3,if($G166="YEN",4,5))))*$H166*$C166,0)</f>
        <v>412225.7118</v>
      </c>
      <c r="T166" s="7">
        <f>if(T$6&lt;=$B166,vlookup(EDATE($D166,T$6),'Курсы'!$H$2:$L$1980,if($G166="USD",2,if($G166="EUR",3,if($G166="YEN",4,5))))*$H166*$C166,0)</f>
        <v>404481.1662</v>
      </c>
      <c r="U166" s="7">
        <f>if(U$6&lt;=$B166,vlookup(EDATE($D166,U$6),'Курсы'!$H$2:$L$1980,if($G166="USD",2,if($G166="EUR",3,if($G166="YEN",4,5))))*$H166*$C166,0)</f>
        <v>423020.5104</v>
      </c>
      <c r="V166" s="7">
        <f>if(V$6&lt;=$B166,vlookup(EDATE($D166,V$6),'Курсы'!$H$2:$L$1980,if($G166="USD",2,if($G166="EUR",3,if($G166="YEN",4,5))))*$H166*$C166,0)</f>
        <v>414830.733</v>
      </c>
      <c r="W166" s="7">
        <f>if(W$6&lt;=$B166,vlookup(EDATE($D166,W$6),'Курсы'!$H$2:$L$1980,if($G166="USD",2,if($G166="EUR",3,if($G166="YEN",4,5))))*$H166*$C166,0)</f>
        <v>402494.2153</v>
      </c>
      <c r="X166" s="7">
        <f>if(X$6&lt;=$B166,vlookup(EDATE($D166,X$6),'Курсы'!$H$2:$L$1980,if($G166="USD",2,if($G166="EUR",3,if($G166="YEN",4,5))))*$H166*$C166,0)</f>
        <v>406238.1267</v>
      </c>
      <c r="Y166" s="7">
        <f>if(Y$6&lt;=$B166,vlookup(EDATE($D166,Y$6),'Курсы'!$H$2:$L$1980,if($G166="USD",2,if($G166="EUR",3,if($G166="YEN",4,5))))*$H166*$C166,0)</f>
        <v>399260.0621</v>
      </c>
      <c r="Z166" s="7">
        <f>if(Z$6&lt;=$B166,vlookup(EDATE($D166,Z$6),'Курсы'!$H$2:$L$1980,if($G166="USD",2,if($G166="EUR",3,if($G166="YEN",4,5))))*$H166*$C166,0)</f>
        <v>394385.9045</v>
      </c>
      <c r="AA166" s="7">
        <f>if(AA$6&lt;=$B166,vlookup(EDATE($D166,AA$6),'Курсы'!$H$2:$L$1980,if($G166="USD",2,if($G166="EUR",3,if($G166="YEN",4,5))))*$H166*$C166,0)</f>
        <v>395112.1601</v>
      </c>
      <c r="AB166" s="7">
        <f>if(AB$6&lt;=$B166,vlookup(EDATE($D166,AB$6),'Курсы'!$H$2:$L$1980,if($G166="USD",2,if($G166="EUR",3,if($G166="YEN",4,5))))*$H166*$C166,0)</f>
        <v>395840.2391</v>
      </c>
      <c r="AC166" s="7">
        <f>if(AC$6&lt;=$B166,vlookup(EDATE($D166,AC$6),'Курсы'!$H$2:$L$1980,if($G166="USD",2,if($G166="EUR",3,if($G166="YEN",4,5))))*$H166*$C166,0)</f>
        <v>396524.4171</v>
      </c>
      <c r="AD166" s="7">
        <f>if(AD$6&lt;=$B166,vlookup(EDATE($D166,AD$6),'Курсы'!$H$2:$L$1980,if($G166="USD",2,if($G166="EUR",3,if($G166="YEN",4,5))))*$H166*$C166,0)</f>
        <v>397211.5001</v>
      </c>
      <c r="AE166" s="7">
        <f>if(AE$6&lt;=$B166,vlookup(EDATE($D166,AE$6),'Курсы'!$H$2:$L$1980,if($G166="USD",2,if($G166="EUR",3,if($G166="YEN",4,5))))*$H166*$C166,0)</f>
        <v>397879.4694</v>
      </c>
      <c r="AF166" s="7">
        <f>if(AF$6&lt;=$B166,vlookup(EDATE($D166,AF$6),'Курсы'!$H$2:$L$1980,if($G166="USD",2,if($G166="EUR",3,if($G166="YEN",4,5))))*$H166*$C166,0)</f>
        <v>398467.23</v>
      </c>
      <c r="AG166" s="7">
        <f>if(AG$6&lt;=$B166,vlookup(EDATE($D166,AG$6),'Курсы'!$H$2:$L$1980,if($G166="USD",2,if($G166="EUR",3,if($G166="YEN",4,5))))*$H166*$C166,0)</f>
        <v>399101.6118</v>
      </c>
      <c r="AH166" s="7">
        <f>if(AH$6&lt;=$B166,vlookup(EDATE($D166,AH$6),'Курсы'!$H$2:$L$1980,if($G166="USD",2,if($G166="EUR",3,if($G166="YEN",4,5))))*$H166*$C166,0)</f>
        <v>399699.9739</v>
      </c>
      <c r="AI166" s="7">
        <f>if(AI$6&lt;=$B166,vlookup(EDATE($D166,AI$6),'Курсы'!$H$2:$L$1980,if($G166="USD",2,if($G166="EUR",3,if($G166="YEN",4,5))))*$H166*$C166,0)</f>
        <v>400303.0058</v>
      </c>
      <c r="AJ166" s="7">
        <f>if(AJ$6&lt;=$B166,vlookup(EDATE($D166,AJ$6),'Курсы'!$H$2:$L$1980,if($G166="USD",2,if($G166="EUR",3,if($G166="YEN",4,5))))*$H166*$C166,0)</f>
        <v>400872.5113</v>
      </c>
      <c r="AK166" s="7">
        <f>if(AK$6&lt;=$B166,vlookup(EDATE($D166,AK$6),'Курсы'!$H$2:$L$1980,if($G166="USD",2,if($G166="EUR",3,if($G166="YEN",4,5))))*$H166*$C166,0)</f>
        <v>0</v>
      </c>
      <c r="AL166" s="7">
        <f>if(AL$6&lt;=$B166,vlookup(EDATE($D166,AL$6),'Курсы'!$H$2:$L$1980,if($G166="USD",2,if($G166="EUR",3,if($G166="YEN",4,5))))*$H166*$C166,0)</f>
        <v>0</v>
      </c>
      <c r="AM166" s="7">
        <f>if(AM$6&lt;=$B166,vlookup(EDATE($D166,AM$6),'Курсы'!$H$2:$L$1980,if($G166="USD",2,if($G166="EUR",3,if($G166="YEN",4,5))))*$H166*$C166,0)</f>
        <v>0</v>
      </c>
      <c r="AN166" s="7">
        <f>if(AN$6&lt;=$B166,vlookup(EDATE($D166,AN$6),'Курсы'!$H$2:$L$1980,if($G166="USD",2,if($G166="EUR",3,if($G166="YEN",4,5))))*$H166*$C166,0)</f>
        <v>0</v>
      </c>
      <c r="AO166" s="7">
        <f>if(AO$6&lt;=$B166,vlookup(EDATE($D166,AO$6),'Курсы'!$H$2:$L$1980,if($G166="USD",2,if($G166="EUR",3,if($G166="YEN",4,5))))*$H166*$C166,0)</f>
        <v>0</v>
      </c>
      <c r="AP166" s="7">
        <f>if(AP$6&lt;=$B166,vlookup(EDATE($D166,AP$6),'Курсы'!$H$2:$L$1980,if($G166="USD",2,if($G166="EUR",3,if($G166="YEN",4,5))))*$H166*$C166,0)</f>
        <v>0</v>
      </c>
      <c r="AQ166" s="7">
        <f>if(AQ$6&lt;=$B166,vlookup(EDATE($D166,AQ$6),'Курсы'!$H$2:$L$1980,if($G166="USD",2,if($G166="EUR",3,if($G166="YEN",4,5))))*$H166*$C166,0)</f>
        <v>0</v>
      </c>
      <c r="AR166" s="19">
        <f>if(AR$6&lt;=$B166,vlookup(EDATE($D166,AR$6),'Курсы'!$H$2:$L$1980,if($G166="USD",2,if($G166="EUR",3,if($G166="YEN",4,5))))*$H166*$C166,0)</f>
        <v>0</v>
      </c>
      <c r="AS166" s="7">
        <f t="shared" si="2"/>
        <v>11176279.28</v>
      </c>
    </row>
    <row r="167" ht="15.75" customHeight="1">
      <c r="A167" s="15">
        <v>246.0</v>
      </c>
      <c r="B167" s="16">
        <v>16.0</v>
      </c>
      <c r="C167" s="16">
        <v>0.0321213860919962</v>
      </c>
      <c r="D167" s="17">
        <v>43905.0</v>
      </c>
      <c r="E167" s="17">
        <f t="shared" si="1"/>
        <v>44392</v>
      </c>
      <c r="F167" s="16" t="s">
        <v>23</v>
      </c>
      <c r="G167" s="16" t="s">
        <v>4</v>
      </c>
      <c r="H167" s="18">
        <v>100000.0</v>
      </c>
      <c r="I167" s="7">
        <f>if(I$6&lt;=$B167,vlookup(EDATE($D167,I$6),'Курсы'!$H$2:$L$1980,if($G167="USD",2,if($G167="EUR",3,if($G167="YEN",4,5))))*$H167*$C167,0)</f>
        <v>235497.9421</v>
      </c>
      <c r="J167" s="7">
        <f>if(J$6&lt;=$B167,vlookup(EDATE($D167,J$6),'Курсы'!$H$2:$L$1980,if($G167="USD",2,if($G167="EUR",3,if($G167="YEN",4,5))))*$H167*$C167,0)</f>
        <v>237472.765</v>
      </c>
      <c r="K167" s="7">
        <f>if(K$6&lt;=$B167,vlookup(EDATE($D167,K$6),'Курсы'!$H$2:$L$1980,if($G167="USD",2,if($G167="EUR",3,if($G167="YEN",4,5))))*$H167*$C167,0)</f>
        <v>222029.1237</v>
      </c>
      <c r="L167" s="7">
        <f>if(L$6&lt;=$B167,vlookup(EDATE($D167,L$6),'Курсы'!$H$2:$L$1980,if($G167="USD",2,if($G167="EUR",3,if($G167="YEN",4,5))))*$H167*$C167,0)</f>
        <v>228471.3889</v>
      </c>
      <c r="M167" s="7">
        <f>if(M$6&lt;=$B167,vlookup(EDATE($D167,M$6),'Курсы'!$H$2:$L$1980,if($G167="USD",2,if($G167="EUR",3,if($G167="YEN",4,5))))*$H167*$C167,0)</f>
        <v>235178.9768</v>
      </c>
      <c r="N167" s="7">
        <f>if(N$6&lt;=$B167,vlookup(EDATE($D167,N$6),'Курсы'!$H$2:$L$1980,if($G167="USD",2,if($G167="EUR",3,if($G167="YEN",4,5))))*$H167*$C167,0)</f>
        <v>239994.2938</v>
      </c>
      <c r="O167" s="7">
        <f>if(O$6&lt;=$B167,vlookup(EDATE($D167,O$6),'Курсы'!$H$2:$L$1980,if($G167="USD",2,if($G167="EUR",3,if($G167="YEN",4,5))))*$H167*$C167,0)</f>
        <v>248220.902</v>
      </c>
      <c r="P167" s="7">
        <f>if(P$6&lt;=$B167,vlookup(EDATE($D167,P$6),'Курсы'!$H$2:$L$1980,if($G167="USD",2,if($G167="EUR",3,if($G167="YEN",4,5))))*$H167*$C167,0)</f>
        <v>248382.4725</v>
      </c>
      <c r="Q167" s="7">
        <f>if(Q$6&lt;=$B167,vlookup(EDATE($D167,Q$6),'Курсы'!$H$2:$L$1980,if($G167="USD",2,if($G167="EUR",3,if($G167="YEN",4,5))))*$H167*$C167,0)</f>
        <v>234252.2748</v>
      </c>
      <c r="R167" s="7">
        <f>if(R$6&lt;=$B167,vlookup(EDATE($D167,R$6),'Курсы'!$H$2:$L$1980,if($G167="USD",2,if($G167="EUR",3,if($G167="YEN",4,5))))*$H167*$C167,0)</f>
        <v>237043.302</v>
      </c>
      <c r="S167" s="7">
        <f>if(S$6&lt;=$B167,vlookup(EDATE($D167,S$6),'Курсы'!$H$2:$L$1980,if($G167="USD",2,if($G167="EUR",3,if($G167="YEN",4,5))))*$H167*$C167,0)</f>
        <v>237498.4621</v>
      </c>
      <c r="T167" s="7">
        <f>if(T$6&lt;=$B167,vlookup(EDATE($D167,T$6),'Курсы'!$H$2:$L$1980,if($G167="USD",2,if($G167="EUR",3,if($G167="YEN",4,5))))*$H167*$C167,0)</f>
        <v>236118.2061</v>
      </c>
      <c r="U167" s="7">
        <f>if(U$6&lt;=$B167,vlookup(EDATE($D167,U$6),'Курсы'!$H$2:$L$1980,if($G167="USD",2,if($G167="EUR",3,if($G167="YEN",4,5))))*$H167*$C167,0)</f>
        <v>243103.0015</v>
      </c>
      <c r="V167" s="7">
        <f>if(V$6&lt;=$B167,vlookup(EDATE($D167,V$6),'Курсы'!$H$2:$L$1980,if($G167="USD",2,if($G167="EUR",3,if($G167="YEN",4,5))))*$H167*$C167,0)</f>
        <v>237687.9782</v>
      </c>
      <c r="W167" s="7">
        <f>if(W$6&lt;=$B167,vlookup(EDATE($D167,W$6),'Курсы'!$H$2:$L$1980,if($G167="USD",2,if($G167="EUR",3,if($G167="YEN",4,5))))*$H167*$C167,0)</f>
        <v>230245.1319</v>
      </c>
      <c r="X167" s="7">
        <f>if(X$6&lt;=$B167,vlookup(EDATE($D167,X$6),'Курсы'!$H$2:$L$1980,if($G167="USD",2,if($G167="EUR",3,if($G167="YEN",4,5))))*$H167*$C167,0)</f>
        <v>238095.2774</v>
      </c>
      <c r="Y167" s="7">
        <f>if(Y$6&lt;=$B167,vlookup(EDATE($D167,Y$6),'Курсы'!$H$2:$L$1980,if($G167="USD",2,if($G167="EUR",3,if($G167="YEN",4,5))))*$H167*$C167,0)</f>
        <v>0</v>
      </c>
      <c r="Z167" s="7">
        <f>if(Z$6&lt;=$B167,vlookup(EDATE($D167,Z$6),'Курсы'!$H$2:$L$1980,if($G167="USD",2,if($G167="EUR",3,if($G167="YEN",4,5))))*$H167*$C167,0)</f>
        <v>0</v>
      </c>
      <c r="AA167" s="7">
        <f>if(AA$6&lt;=$B167,vlookup(EDATE($D167,AA$6),'Курсы'!$H$2:$L$1980,if($G167="USD",2,if($G167="EUR",3,if($G167="YEN",4,5))))*$H167*$C167,0)</f>
        <v>0</v>
      </c>
      <c r="AB167" s="7">
        <f>if(AB$6&lt;=$B167,vlookup(EDATE($D167,AB$6),'Курсы'!$H$2:$L$1980,if($G167="USD",2,if($G167="EUR",3,if($G167="YEN",4,5))))*$H167*$C167,0)</f>
        <v>0</v>
      </c>
      <c r="AC167" s="7">
        <f>if(AC$6&lt;=$B167,vlookup(EDATE($D167,AC$6),'Курсы'!$H$2:$L$1980,if($G167="USD",2,if($G167="EUR",3,if($G167="YEN",4,5))))*$H167*$C167,0)</f>
        <v>0</v>
      </c>
      <c r="AD167" s="7">
        <f>if(AD$6&lt;=$B167,vlookup(EDATE($D167,AD$6),'Курсы'!$H$2:$L$1980,if($G167="USD",2,if($G167="EUR",3,if($G167="YEN",4,5))))*$H167*$C167,0)</f>
        <v>0</v>
      </c>
      <c r="AE167" s="7">
        <f>if(AE$6&lt;=$B167,vlookup(EDATE($D167,AE$6),'Курсы'!$H$2:$L$1980,if($G167="USD",2,if($G167="EUR",3,if($G167="YEN",4,5))))*$H167*$C167,0)</f>
        <v>0</v>
      </c>
      <c r="AF167" s="7">
        <f>if(AF$6&lt;=$B167,vlookup(EDATE($D167,AF$6),'Курсы'!$H$2:$L$1980,if($G167="USD",2,if($G167="EUR",3,if($G167="YEN",4,5))))*$H167*$C167,0)</f>
        <v>0</v>
      </c>
      <c r="AG167" s="7">
        <f>if(AG$6&lt;=$B167,vlookup(EDATE($D167,AG$6),'Курсы'!$H$2:$L$1980,if($G167="USD",2,if($G167="EUR",3,if($G167="YEN",4,5))))*$H167*$C167,0)</f>
        <v>0</v>
      </c>
      <c r="AH167" s="7">
        <f>if(AH$6&lt;=$B167,vlookup(EDATE($D167,AH$6),'Курсы'!$H$2:$L$1980,if($G167="USD",2,if($G167="EUR",3,if($G167="YEN",4,5))))*$H167*$C167,0)</f>
        <v>0</v>
      </c>
      <c r="AI167" s="7">
        <f>if(AI$6&lt;=$B167,vlookup(EDATE($D167,AI$6),'Курсы'!$H$2:$L$1980,if($G167="USD",2,if($G167="EUR",3,if($G167="YEN",4,5))))*$H167*$C167,0)</f>
        <v>0</v>
      </c>
      <c r="AJ167" s="7">
        <f>if(AJ$6&lt;=$B167,vlookup(EDATE($D167,AJ$6),'Курсы'!$H$2:$L$1980,if($G167="USD",2,if($G167="EUR",3,if($G167="YEN",4,5))))*$H167*$C167,0)</f>
        <v>0</v>
      </c>
      <c r="AK167" s="7">
        <f>if(AK$6&lt;=$B167,vlookup(EDATE($D167,AK$6),'Курсы'!$H$2:$L$1980,if($G167="USD",2,if($G167="EUR",3,if($G167="YEN",4,5))))*$H167*$C167,0)</f>
        <v>0</v>
      </c>
      <c r="AL167" s="7">
        <f>if(AL$6&lt;=$B167,vlookup(EDATE($D167,AL$6),'Курсы'!$H$2:$L$1980,if($G167="USD",2,if($G167="EUR",3,if($G167="YEN",4,5))))*$H167*$C167,0)</f>
        <v>0</v>
      </c>
      <c r="AM167" s="7">
        <f>if(AM$6&lt;=$B167,vlookup(EDATE($D167,AM$6),'Курсы'!$H$2:$L$1980,if($G167="USD",2,if($G167="EUR",3,if($G167="YEN",4,5))))*$H167*$C167,0)</f>
        <v>0</v>
      </c>
      <c r="AN167" s="7">
        <f>if(AN$6&lt;=$B167,vlookup(EDATE($D167,AN$6),'Курсы'!$H$2:$L$1980,if($G167="USD",2,if($G167="EUR",3,if($G167="YEN",4,5))))*$H167*$C167,0)</f>
        <v>0</v>
      </c>
      <c r="AO167" s="7">
        <f>if(AO$6&lt;=$B167,vlookup(EDATE($D167,AO$6),'Курсы'!$H$2:$L$1980,if($G167="USD",2,if($G167="EUR",3,if($G167="YEN",4,5))))*$H167*$C167,0)</f>
        <v>0</v>
      </c>
      <c r="AP167" s="7">
        <f>if(AP$6&lt;=$B167,vlookup(EDATE($D167,AP$6),'Курсы'!$H$2:$L$1980,if($G167="USD",2,if($G167="EUR",3,if($G167="YEN",4,5))))*$H167*$C167,0)</f>
        <v>0</v>
      </c>
      <c r="AQ167" s="7">
        <f>if(AQ$6&lt;=$B167,vlookup(EDATE($D167,AQ$6),'Курсы'!$H$2:$L$1980,if($G167="USD",2,if($G167="EUR",3,if($G167="YEN",4,5))))*$H167*$C167,0)</f>
        <v>0</v>
      </c>
      <c r="AR167" s="19">
        <f>if(AR$6&lt;=$B167,vlookup(EDATE($D167,AR$6),'Курсы'!$H$2:$L$1980,if($G167="USD",2,if($G167="EUR",3,if($G167="YEN",4,5))))*$H167*$C167,0)</f>
        <v>0</v>
      </c>
      <c r="AS167" s="7">
        <f t="shared" si="2"/>
        <v>3789291.499</v>
      </c>
    </row>
    <row r="168" ht="15.75" customHeight="1">
      <c r="A168" s="15">
        <v>292.0</v>
      </c>
      <c r="B168" s="16">
        <v>33.0</v>
      </c>
      <c r="C168" s="16">
        <v>0.0469569829105526</v>
      </c>
      <c r="D168" s="17">
        <v>43908.0</v>
      </c>
      <c r="E168" s="17">
        <f t="shared" si="1"/>
        <v>44913</v>
      </c>
      <c r="F168" s="16" t="s">
        <v>21</v>
      </c>
      <c r="G168" s="16" t="s">
        <v>5</v>
      </c>
      <c r="H168" s="18">
        <v>100000.0</v>
      </c>
      <c r="I168" s="7">
        <f>if(I$6&lt;=$B168,vlookup(EDATE($D168,I$6),'Курсы'!$H$2:$L$1980,if($G168="USD",2,if($G168="EUR",3,if($G168="YEN",4,5))))*$H168*$C168,0)</f>
        <v>376177.0858</v>
      </c>
      <c r="J168" s="7">
        <f>if(J$6&lt;=$B168,vlookup(EDATE($D168,J$6),'Курсы'!$H$2:$L$1980,if($G168="USD",2,if($G168="EUR",3,if($G168="YEN",4,5))))*$H168*$C168,0)</f>
        <v>371560.7448</v>
      </c>
      <c r="K168" s="7">
        <f>if(K$6&lt;=$B168,vlookup(EDATE($D168,K$6),'Курсы'!$H$2:$L$1980,if($G168="USD",2,if($G168="EUR",3,if($G168="YEN",4,5))))*$H168*$C168,0)</f>
        <v>368062.4496</v>
      </c>
      <c r="L168" s="7">
        <f>if(L$6&lt;=$B168,vlookup(EDATE($D168,L$6),'Курсы'!$H$2:$L$1980,if($G168="USD",2,if($G168="EUR",3,if($G168="YEN",4,5))))*$H168*$C168,0)</f>
        <v>383554.4974</v>
      </c>
      <c r="M168" s="7">
        <f>if(M$6&lt;=$B168,vlookup(EDATE($D168,M$6),'Курсы'!$H$2:$L$1980,if($G168="USD",2,if($G168="EUR",3,if($G168="YEN",4,5))))*$H168*$C168,0)</f>
        <v>406021.0659</v>
      </c>
      <c r="N168" s="7">
        <f>if(N$6&lt;=$B168,vlookup(EDATE($D168,N$6),'Курсы'!$H$2:$L$1980,if($G168="USD",2,if($G168="EUR",3,if($G168="YEN",4,5))))*$H168*$C168,0)</f>
        <v>416185.8439</v>
      </c>
      <c r="O168" s="7">
        <f>if(O$6&lt;=$B168,vlookup(EDATE($D168,O$6),'Курсы'!$H$2:$L$1980,if($G168="USD",2,if($G168="EUR",3,if($G168="YEN",4,5))))*$H168*$C168,0)</f>
        <v>428736.5063</v>
      </c>
      <c r="P168" s="7">
        <f>if(P$6&lt;=$B168,vlookup(EDATE($D168,P$6),'Курсы'!$H$2:$L$1980,if($G168="USD",2,if($G168="EUR",3,if($G168="YEN",4,5))))*$H168*$C168,0)</f>
        <v>424445.5772</v>
      </c>
      <c r="Q168" s="7">
        <f>if(Q$6&lt;=$B168,vlookup(EDATE($D168,Q$6),'Курсы'!$H$2:$L$1980,if($G168="USD",2,if($G168="EUR",3,if($G168="YEN",4,5))))*$H168*$C168,0)</f>
        <v>419272.796</v>
      </c>
      <c r="R168" s="7">
        <f>if(R$6&lt;=$B168,vlookup(EDATE($D168,R$6),'Курсы'!$H$2:$L$1980,if($G168="USD",2,if($G168="EUR",3,if($G168="YEN",4,5))))*$H168*$C168,0)</f>
        <v>419112.6727</v>
      </c>
      <c r="S168" s="7">
        <f>if(S$6&lt;=$B168,vlookup(EDATE($D168,S$6),'Курсы'!$H$2:$L$1980,if($G168="USD",2,if($G168="EUR",3,if($G168="YEN",4,5))))*$H168*$C168,0)</f>
        <v>418297.0299</v>
      </c>
      <c r="T168" s="7">
        <f>if(T$6&lt;=$B168,vlookup(EDATE($D168,T$6),'Курсы'!$H$2:$L$1980,if($G168="USD",2,if($G168="EUR",3,if($G168="YEN",4,5))))*$H168*$C168,0)</f>
        <v>408381.5934</v>
      </c>
      <c r="U168" s="7">
        <f>if(U$6&lt;=$B168,vlookup(EDATE($D168,U$6),'Курсы'!$H$2:$L$1980,if($G168="USD",2,if($G168="EUR",3,if($G168="YEN",4,5))))*$H168*$C168,0)</f>
        <v>424773.8065</v>
      </c>
      <c r="V168" s="7">
        <f>if(V$6&lt;=$B168,vlookup(EDATE($D168,V$6),'Курсы'!$H$2:$L$1980,if($G168="USD",2,if($G168="EUR",3,if($G168="YEN",4,5))))*$H168*$C168,0)</f>
        <v>421008.7957</v>
      </c>
      <c r="W168" s="7">
        <f>if(W$6&lt;=$B168,vlookup(EDATE($D168,W$6),'Курсы'!$H$2:$L$1980,if($G168="USD",2,if($G168="EUR",3,if($G168="YEN",4,5))))*$H168*$C168,0)</f>
        <v>407122.6767</v>
      </c>
      <c r="X168" s="7">
        <f>if(X$6&lt;=$B168,vlookup(EDATE($D168,X$6),'Курсы'!$H$2:$L$1980,if($G168="USD",2,if($G168="EUR",3,if($G168="YEN",4,5))))*$H168*$C168,0)</f>
        <v>411189.621</v>
      </c>
      <c r="Y168" s="7">
        <f>if(Y$6&lt;=$B168,vlookup(EDATE($D168,Y$6),'Курсы'!$H$2:$L$1980,if($G168="USD",2,if($G168="EUR",3,if($G168="YEN",4,5))))*$H168*$C168,0)</f>
        <v>406085.8665</v>
      </c>
      <c r="Z168" s="7">
        <f>if(Z$6&lt;=$B168,vlookup(EDATE($D168,Z$6),'Курсы'!$H$2:$L$1980,if($G168="USD",2,if($G168="EUR",3,if($G168="YEN",4,5))))*$H168*$C168,0)</f>
        <v>401952.1189</v>
      </c>
      <c r="AA168" s="7">
        <f>if(AA$6&lt;=$B168,vlookup(EDATE($D168,AA$6),'Курсы'!$H$2:$L$1980,if($G168="USD",2,if($G168="EUR",3,if($G168="YEN",4,5))))*$H168*$C168,0)</f>
        <v>402687.5828</v>
      </c>
      <c r="AB168" s="7">
        <f>if(AB$6&lt;=$B168,vlookup(EDATE($D168,AB$6),'Курсы'!$H$2:$L$1980,if($G168="USD",2,if($G168="EUR",3,if($G168="YEN",4,5))))*$H168*$C168,0)</f>
        <v>403425.0253</v>
      </c>
      <c r="AC168" s="7">
        <f>if(AC$6&lt;=$B168,vlookup(EDATE($D168,AC$6),'Курсы'!$H$2:$L$1980,if($G168="USD",2,if($G168="EUR",3,if($G168="YEN",4,5))))*$H168*$C168,0)</f>
        <v>404118.1195</v>
      </c>
      <c r="AD168" s="7">
        <f>if(AD$6&lt;=$B168,vlookup(EDATE($D168,AD$6),'Курсы'!$H$2:$L$1980,if($G168="USD",2,if($G168="EUR",3,if($G168="YEN",4,5))))*$H168*$C168,0)</f>
        <v>404814.2676</v>
      </c>
      <c r="AE168" s="7">
        <f>if(AE$6&lt;=$B168,vlookup(EDATE($D168,AE$6),'Курсы'!$H$2:$L$1980,if($G168="USD",2,if($G168="EUR",3,if($G168="YEN",4,5))))*$H168*$C168,0)</f>
        <v>405491.1535</v>
      </c>
      <c r="AF168" s="7">
        <f>if(AF$6&lt;=$B168,vlookup(EDATE($D168,AF$6),'Курсы'!$H$2:$L$1980,if($G168="USD",2,if($G168="EUR",3,if($G168="YEN",4,5))))*$H168*$C168,0)</f>
        <v>406086.8425</v>
      </c>
      <c r="AG168" s="7">
        <f>if(AG$6&lt;=$B168,vlookup(EDATE($D168,AG$6),'Курсы'!$H$2:$L$1980,if($G168="USD",2,if($G168="EUR",3,if($G168="YEN",4,5))))*$H168*$C168,0)</f>
        <v>406729.8657</v>
      </c>
      <c r="AH168" s="7">
        <f>if(AH$6&lt;=$B168,vlookup(EDATE($D168,AH$6),'Курсы'!$H$2:$L$1980,if($G168="USD",2,if($G168="EUR",3,if($G168="YEN",4,5))))*$H168*$C168,0)</f>
        <v>407336.4568</v>
      </c>
      <c r="AI168" s="7">
        <f>if(AI$6&lt;=$B168,vlookup(EDATE($D168,AI$6),'Курсы'!$H$2:$L$1980,if($G168="USD",2,if($G168="EUR",3,if($G168="YEN",4,5))))*$H168*$C168,0)</f>
        <v>407947.8568</v>
      </c>
      <c r="AJ168" s="7">
        <f>if(AJ$6&lt;=$B168,vlookup(EDATE($D168,AJ$6),'Курсы'!$H$2:$L$1980,if($G168="USD",2,if($G168="EUR",3,if($G168="YEN",4,5))))*$H168*$C168,0)</f>
        <v>408525.3326</v>
      </c>
      <c r="AK168" s="7">
        <f>if(AK$6&lt;=$B168,vlookup(EDATE($D168,AK$6),'Курсы'!$H$2:$L$1980,if($G168="USD",2,if($G168="EUR",3,if($G168="YEN",4,5))))*$H168*$C168,0)</f>
        <v>409108.0741</v>
      </c>
      <c r="AL168" s="7">
        <f>if(AL$6&lt;=$B168,vlookup(EDATE($D168,AL$6),'Курсы'!$H$2:$L$1980,if($G168="USD",2,if($G168="EUR",3,if($G168="YEN",4,5))))*$H168*$C168,0)</f>
        <v>409677.2572</v>
      </c>
      <c r="AM168" s="7">
        <f>if(AM$6&lt;=$B168,vlookup(EDATE($D168,AM$6),'Курсы'!$H$2:$L$1980,if($G168="USD",2,if($G168="EUR",3,if($G168="YEN",4,5))))*$H168*$C168,0)</f>
        <v>410215.7511</v>
      </c>
      <c r="AN168" s="7">
        <f>if(AN$6&lt;=$B168,vlookup(EDATE($D168,AN$6),'Курсы'!$H$2:$L$1980,if($G168="USD",2,if($G168="EUR",3,if($G168="YEN",4,5))))*$H168*$C168,0)</f>
        <v>410760.0163</v>
      </c>
      <c r="AO168" s="7">
        <f>if(AO$6&lt;=$B168,vlookup(EDATE($D168,AO$6),'Курсы'!$H$2:$L$1980,if($G168="USD",2,if($G168="EUR",3,if($G168="YEN",4,5))))*$H168*$C168,0)</f>
        <v>411275.441</v>
      </c>
      <c r="AP168" s="7">
        <f>if(AP$6&lt;=$B168,vlookup(EDATE($D168,AP$6),'Курсы'!$H$2:$L$1980,if($G168="USD",2,if($G168="EUR",3,if($G168="YEN",4,5))))*$H168*$C168,0)</f>
        <v>0</v>
      </c>
      <c r="AQ168" s="7">
        <f>if(AQ$6&lt;=$B168,vlookup(EDATE($D168,AQ$6),'Курсы'!$H$2:$L$1980,if($G168="USD",2,if($G168="EUR",3,if($G168="YEN",4,5))))*$H168*$C168,0)</f>
        <v>0</v>
      </c>
      <c r="AR168" s="19">
        <f>if(AR$6&lt;=$B168,vlookup(EDATE($D168,AR$6),'Курсы'!$H$2:$L$1980,if($G168="USD",2,if($G168="EUR",3,if($G168="YEN",4,5))))*$H168*$C168,0)</f>
        <v>0</v>
      </c>
      <c r="AS168" s="7">
        <f t="shared" si="2"/>
        <v>13420139.79</v>
      </c>
    </row>
    <row r="169" ht="15.75" customHeight="1">
      <c r="A169" s="15">
        <v>96.0</v>
      </c>
      <c r="B169" s="16">
        <v>27.0</v>
      </c>
      <c r="C169" s="16">
        <v>0.0426979542697298</v>
      </c>
      <c r="D169" s="17">
        <v>43910.0</v>
      </c>
      <c r="E169" s="17">
        <f t="shared" si="1"/>
        <v>44732</v>
      </c>
      <c r="F169" s="16" t="s">
        <v>21</v>
      </c>
      <c r="G169" s="16" t="s">
        <v>4</v>
      </c>
      <c r="H169" s="18">
        <v>500000.0</v>
      </c>
      <c r="I169" s="7">
        <f>if(I$6&lt;=$B169,vlookup(EDATE($D169,I$6),'Курсы'!$H$2:$L$1980,if($G169="USD",2,if($G169="EUR",3,if($G169="YEN",4,5))))*$H169*$C169,0)</f>
        <v>1578630.9</v>
      </c>
      <c r="J169" s="7">
        <f>if(J$6&lt;=$B169,vlookup(EDATE($D169,J$6),'Курсы'!$H$2:$L$1980,if($G169="USD",2,if($G169="EUR",3,if($G169="YEN",4,5))))*$H169*$C169,0)</f>
        <v>1545490.883</v>
      </c>
      <c r="K169" s="7">
        <f>if(K$6&lt;=$B169,vlookup(EDATE($D169,K$6),'Курсы'!$H$2:$L$1980,if($G169="USD",2,if($G169="EUR",3,if($G169="YEN",4,5))))*$H169*$C169,0)</f>
        <v>1485301.712</v>
      </c>
      <c r="L169" s="7">
        <f>if(L$6&lt;=$B169,vlookup(EDATE($D169,L$6),'Курсы'!$H$2:$L$1980,if($G169="USD",2,if($G169="EUR",3,if($G169="YEN",4,5))))*$H169*$C169,0)</f>
        <v>1531018.411</v>
      </c>
      <c r="M169" s="7">
        <f>if(M$6&lt;=$B169,vlookup(EDATE($D169,M$6),'Курсы'!$H$2:$L$1980,if($G169="USD",2,if($G169="EUR",3,if($G169="YEN",4,5))))*$H169*$C169,0)</f>
        <v>1563582.006</v>
      </c>
      <c r="N169" s="7">
        <f>if(N$6&lt;=$B169,vlookup(EDATE($D169,N$6),'Курсы'!$H$2:$L$1980,if($G169="USD",2,if($G169="EUR",3,if($G169="YEN",4,5))))*$H169*$C169,0)</f>
        <v>1601854.317</v>
      </c>
      <c r="O169" s="7">
        <f>if(O$6&lt;=$B169,vlookup(EDATE($D169,O$6),'Курсы'!$H$2:$L$1980,if($G169="USD",2,if($G169="EUR",3,if($G169="YEN",4,5))))*$H169*$C169,0)</f>
        <v>1663599.829</v>
      </c>
      <c r="P169" s="7">
        <f>if(P$6&lt;=$B169,vlookup(EDATE($D169,P$6),'Курсы'!$H$2:$L$1980,if($G169="USD",2,if($G169="EUR",3,if($G169="YEN",4,5))))*$H169*$C169,0)</f>
        <v>1628130.639</v>
      </c>
      <c r="Q169" s="7">
        <f>if(Q$6&lt;=$B169,vlookup(EDATE($D169,Q$6),'Курсы'!$H$2:$L$1980,if($G169="USD",2,if($G169="EUR",3,if($G169="YEN",4,5))))*$H169*$C169,0)</f>
        <v>1565210.933</v>
      </c>
      <c r="R169" s="7">
        <f>if(R$6&lt;=$B169,vlookup(EDATE($D169,R$6),'Курсы'!$H$2:$L$1980,if($G169="USD",2,if($G169="EUR",3,if($G169="YEN",4,5))))*$H169*$C169,0)</f>
        <v>1573938.395</v>
      </c>
      <c r="S169" s="7">
        <f>if(S$6&lt;=$B169,vlookup(EDATE($D169,S$6),'Курсы'!$H$2:$L$1980,if($G169="USD",2,if($G169="EUR",3,if($G169="YEN",4,5))))*$H169*$C169,0)</f>
        <v>1579220.132</v>
      </c>
      <c r="T169" s="7">
        <f>if(T$6&lt;=$B169,vlookup(EDATE($D169,T$6),'Курсы'!$H$2:$L$1980,if($G169="USD",2,if($G169="EUR",3,if($G169="YEN",4,5))))*$H169*$C169,0)</f>
        <v>1582791.816</v>
      </c>
      <c r="U169" s="7">
        <f>if(U$6&lt;=$B169,vlookup(EDATE($D169,U$6),'Курсы'!$H$2:$L$1980,if($G169="USD",2,if($G169="EUR",3,if($G169="YEN",4,5))))*$H169*$C169,0)</f>
        <v>1627840.292</v>
      </c>
      <c r="V169" s="7">
        <f>if(V$6&lt;=$B169,vlookup(EDATE($D169,V$6),'Курсы'!$H$2:$L$1980,if($G169="USD",2,if($G169="EUR",3,if($G169="YEN",4,5))))*$H169*$C169,0)</f>
        <v>1572945.668</v>
      </c>
      <c r="W169" s="7">
        <f>if(W$6&lt;=$B169,vlookup(EDATE($D169,W$6),'Курсы'!$H$2:$L$1980,if($G169="USD",2,if($G169="EUR",3,if($G169="YEN",4,5))))*$H169*$C169,0)</f>
        <v>1541857.287</v>
      </c>
      <c r="X169" s="7">
        <f>if(X$6&lt;=$B169,vlookup(EDATE($D169,X$6),'Курсы'!$H$2:$L$1980,if($G169="USD",2,if($G169="EUR",3,if($G169="YEN",4,5))))*$H169*$C169,0)</f>
        <v>1587217.459</v>
      </c>
      <c r="Y169" s="7">
        <f>if(Y$6&lt;=$B169,vlookup(EDATE($D169,Y$6),'Курсы'!$H$2:$L$1980,if($G169="USD",2,if($G169="EUR",3,if($G169="YEN",4,5))))*$H169*$C169,0)</f>
        <v>1583033.059</v>
      </c>
      <c r="Z169" s="7">
        <f>if(Z$6&lt;=$B169,vlookup(EDATE($D169,Z$6),'Курсы'!$H$2:$L$1980,if($G169="USD",2,if($G169="EUR",3,if($G169="YEN",4,5))))*$H169*$C169,0)</f>
        <v>1562249.638</v>
      </c>
      <c r="AA169" s="7">
        <f>if(AA$6&lt;=$B169,vlookup(EDATE($D169,AA$6),'Курсы'!$H$2:$L$1980,if($G169="USD",2,if($G169="EUR",3,if($G169="YEN",4,5))))*$H169*$C169,0)</f>
        <v>1564356.94</v>
      </c>
      <c r="AB169" s="7">
        <f>if(AB$6&lt;=$B169,vlookup(EDATE($D169,AB$6),'Курсы'!$H$2:$L$1980,if($G169="USD",2,if($G169="EUR",3,if($G169="YEN",4,5))))*$H169*$C169,0)</f>
        <v>1566470.037</v>
      </c>
      <c r="AC169" s="7">
        <f>if(AC$6&lt;=$B169,vlookup(EDATE($D169,AC$6),'Курсы'!$H$2:$L$1980,if($G169="USD",2,if($G169="EUR",3,if($G169="YEN",4,5))))*$H169*$C169,0)</f>
        <v>1568456.167</v>
      </c>
      <c r="AD169" s="7">
        <f>if(AD$6&lt;=$B169,vlookup(EDATE($D169,AD$6),'Курсы'!$H$2:$L$1980,if($G169="USD",2,if($G169="EUR",3,if($G169="YEN",4,5))))*$H169*$C169,0)</f>
        <v>1570451.155</v>
      </c>
      <c r="AE169" s="7">
        <f>if(AE$6&lt;=$B169,vlookup(EDATE($D169,AE$6),'Курсы'!$H$2:$L$1980,if($G169="USD",2,if($G169="EUR",3,if($G169="YEN",4,5))))*$H169*$C169,0)</f>
        <v>1572391.039</v>
      </c>
      <c r="AF169" s="7">
        <f>if(AF$6&lt;=$B169,vlookup(EDATE($D169,AF$6),'Курсы'!$H$2:$L$1980,if($G169="USD",2,if($G169="EUR",3,if($G169="YEN",4,5))))*$H169*$C169,0)</f>
        <v>1574098.3</v>
      </c>
      <c r="AG169" s="7">
        <f>if(AG$6&lt;=$B169,vlookup(EDATE($D169,AG$6),'Курсы'!$H$2:$L$1980,if($G169="USD",2,if($G169="EUR",3,if($G169="YEN",4,5))))*$H169*$C169,0)</f>
        <v>1575941.302</v>
      </c>
      <c r="AH169" s="7">
        <f>if(AH$6&lt;=$B169,vlookup(EDATE($D169,AH$6),'Курсы'!$H$2:$L$1980,if($G169="USD",2,if($G169="EUR",3,if($G169="YEN",4,5))))*$H169*$C169,0)</f>
        <v>1577679.959</v>
      </c>
      <c r="AI169" s="7">
        <f>if(AI$6&lt;=$B169,vlookup(EDATE($D169,AI$6),'Курсы'!$H$2:$L$1980,if($G169="USD",2,if($G169="EUR",3,if($G169="YEN",4,5))))*$H169*$C169,0)</f>
        <v>1579432.47</v>
      </c>
      <c r="AJ169" s="7">
        <f>if(AJ$6&lt;=$B169,vlookup(EDATE($D169,AJ$6),'Курсы'!$H$2:$L$1980,if($G169="USD",2,if($G169="EUR",3,if($G169="YEN",4,5))))*$H169*$C169,0)</f>
        <v>0</v>
      </c>
      <c r="AK169" s="7">
        <f>if(AK$6&lt;=$B169,vlookup(EDATE($D169,AK$6),'Курсы'!$H$2:$L$1980,if($G169="USD",2,if($G169="EUR",3,if($G169="YEN",4,5))))*$H169*$C169,0)</f>
        <v>0</v>
      </c>
      <c r="AL169" s="7">
        <f>if(AL$6&lt;=$B169,vlookup(EDATE($D169,AL$6),'Курсы'!$H$2:$L$1980,if($G169="USD",2,if($G169="EUR",3,if($G169="YEN",4,5))))*$H169*$C169,0)</f>
        <v>0</v>
      </c>
      <c r="AM169" s="7">
        <f>if(AM$6&lt;=$B169,vlookup(EDATE($D169,AM$6),'Курсы'!$H$2:$L$1980,if($G169="USD",2,if($G169="EUR",3,if($G169="YEN",4,5))))*$H169*$C169,0)</f>
        <v>0</v>
      </c>
      <c r="AN169" s="7">
        <f>if(AN$6&lt;=$B169,vlookup(EDATE($D169,AN$6),'Курсы'!$H$2:$L$1980,if($G169="USD",2,if($G169="EUR",3,if($G169="YEN",4,5))))*$H169*$C169,0)</f>
        <v>0</v>
      </c>
      <c r="AO169" s="7">
        <f>if(AO$6&lt;=$B169,vlookup(EDATE($D169,AO$6),'Курсы'!$H$2:$L$1980,if($G169="USD",2,if($G169="EUR",3,if($G169="YEN",4,5))))*$H169*$C169,0)</f>
        <v>0</v>
      </c>
      <c r="AP169" s="7">
        <f>if(AP$6&lt;=$B169,vlookup(EDATE($D169,AP$6),'Курсы'!$H$2:$L$1980,if($G169="USD",2,if($G169="EUR",3,if($G169="YEN",4,5))))*$H169*$C169,0)</f>
        <v>0</v>
      </c>
      <c r="AQ169" s="7">
        <f>if(AQ$6&lt;=$B169,vlookup(EDATE($D169,AQ$6),'Курсы'!$H$2:$L$1980,if($G169="USD",2,if($G169="EUR",3,if($G169="YEN",4,5))))*$H169*$C169,0)</f>
        <v>0</v>
      </c>
      <c r="AR169" s="19">
        <f>if(AR$6&lt;=$B169,vlookup(EDATE($D169,AR$6),'Курсы'!$H$2:$L$1980,if($G169="USD",2,if($G169="EUR",3,if($G169="YEN",4,5))))*$H169*$C169,0)</f>
        <v>0</v>
      </c>
      <c r="AS169" s="7">
        <f t="shared" si="2"/>
        <v>42523190.75</v>
      </c>
    </row>
    <row r="170" ht="15.75" customHeight="1">
      <c r="A170" s="15">
        <v>298.0</v>
      </c>
      <c r="B170" s="16">
        <v>10.0</v>
      </c>
      <c r="C170" s="16">
        <v>0.00873435138227977</v>
      </c>
      <c r="D170" s="17">
        <v>43926.0</v>
      </c>
      <c r="E170" s="17">
        <f t="shared" si="1"/>
        <v>44232</v>
      </c>
      <c r="F170" s="16" t="s">
        <v>18</v>
      </c>
      <c r="G170" s="16" t="s">
        <v>4</v>
      </c>
      <c r="H170" s="18">
        <v>500000.0</v>
      </c>
      <c r="I170" s="7">
        <f>if(I$6&lt;=$B170,vlookup(EDATE($D170,I$6),'Курсы'!$H$2:$L$1980,if($G170="USD",2,if($G170="EUR",3,if($G170="YEN",4,5))))*$H170*$C170,0)</f>
        <v>317608.5295</v>
      </c>
      <c r="J170" s="7">
        <f>if(J$6&lt;=$B170,vlookup(EDATE($D170,J$6),'Курсы'!$H$2:$L$1980,if($G170="USD",2,if($G170="EUR",3,if($G170="YEN",4,5))))*$H170*$C170,0)</f>
        <v>301401.067</v>
      </c>
      <c r="K170" s="7">
        <f>if(K$6&lt;=$B170,vlookup(EDATE($D170,K$6),'Курсы'!$H$2:$L$1980,if($G170="USD",2,if($G170="EUR",3,if($G170="YEN",4,5))))*$H170*$C170,0)</f>
        <v>307885.4495</v>
      </c>
      <c r="L170" s="7">
        <f>if(L$6&lt;=$B170,vlookup(EDATE($D170,L$6),'Курсы'!$H$2:$L$1980,if($G170="USD",2,if($G170="EUR",3,if($G170="YEN",4,5))))*$H170*$C170,0)</f>
        <v>320465.9725</v>
      </c>
      <c r="M170" s="7">
        <f>if(M$6&lt;=$B170,vlookup(EDATE($D170,M$6),'Курсы'!$H$2:$L$1980,if($G170="USD",2,if($G170="EUR",3,if($G170="YEN",4,5))))*$H170*$C170,0)</f>
        <v>328334.313</v>
      </c>
      <c r="N170" s="7">
        <f>if(N$6&lt;=$B170,vlookup(EDATE($D170,N$6),'Курсы'!$H$2:$L$1980,if($G170="USD",2,if($G170="EUR",3,if($G170="YEN",4,5))))*$H170*$C170,0)</f>
        <v>341039.3005</v>
      </c>
      <c r="O170" s="7">
        <f>if(O$6&lt;=$B170,vlookup(EDATE($D170,O$6),'Курсы'!$H$2:$L$1980,if($G170="USD",2,if($G170="EUR",3,if($G170="YEN",4,5))))*$H170*$C170,0)</f>
        <v>349376.6756</v>
      </c>
      <c r="P170" s="7">
        <f>if(P$6&lt;=$B170,vlookup(EDATE($D170,P$6),'Курсы'!$H$2:$L$1980,if($G170="USD",2,if($G170="EUR",3,if($G170="YEN",4,5))))*$H170*$C170,0)</f>
        <v>324275.4599</v>
      </c>
      <c r="Q170" s="7">
        <f>if(Q$6&lt;=$B170,vlookup(EDATE($D170,Q$6),'Курсы'!$H$2:$L$1980,if($G170="USD",2,if($G170="EUR",3,if($G170="YEN",4,5))))*$H170*$C170,0)</f>
        <v>322628.1612</v>
      </c>
      <c r="R170" s="7">
        <f>if(R$6&lt;=$B170,vlookup(EDATE($D170,R$6),'Курсы'!$H$2:$L$1980,if($G170="USD",2,if($G170="EUR",3,if($G170="YEN",4,5))))*$H170*$C170,0)</f>
        <v>330723.1581</v>
      </c>
      <c r="S170" s="7">
        <f>if(S$6&lt;=$B170,vlookup(EDATE($D170,S$6),'Курсы'!$H$2:$L$1980,if($G170="USD",2,if($G170="EUR",3,if($G170="YEN",4,5))))*$H170*$C170,0)</f>
        <v>0</v>
      </c>
      <c r="T170" s="7">
        <f>if(T$6&lt;=$B170,vlookup(EDATE($D170,T$6),'Курсы'!$H$2:$L$1980,if($G170="USD",2,if($G170="EUR",3,if($G170="YEN",4,5))))*$H170*$C170,0)</f>
        <v>0</v>
      </c>
      <c r="U170" s="7">
        <f>if(U$6&lt;=$B170,vlookup(EDATE($D170,U$6),'Курсы'!$H$2:$L$1980,if($G170="USD",2,if($G170="EUR",3,if($G170="YEN",4,5))))*$H170*$C170,0)</f>
        <v>0</v>
      </c>
      <c r="V170" s="7">
        <f>if(V$6&lt;=$B170,vlookup(EDATE($D170,V$6),'Курсы'!$H$2:$L$1980,if($G170="USD",2,if($G170="EUR",3,if($G170="YEN",4,5))))*$H170*$C170,0)</f>
        <v>0</v>
      </c>
      <c r="W170" s="7">
        <f>if(W$6&lt;=$B170,vlookup(EDATE($D170,W$6),'Курсы'!$H$2:$L$1980,if($G170="USD",2,if($G170="EUR",3,if($G170="YEN",4,5))))*$H170*$C170,0)</f>
        <v>0</v>
      </c>
      <c r="X170" s="7">
        <f>if(X$6&lt;=$B170,vlookup(EDATE($D170,X$6),'Курсы'!$H$2:$L$1980,if($G170="USD",2,if($G170="EUR",3,if($G170="YEN",4,5))))*$H170*$C170,0)</f>
        <v>0</v>
      </c>
      <c r="Y170" s="7">
        <f>if(Y$6&lt;=$B170,vlookup(EDATE($D170,Y$6),'Курсы'!$H$2:$L$1980,if($G170="USD",2,if($G170="EUR",3,if($G170="YEN",4,5))))*$H170*$C170,0)</f>
        <v>0</v>
      </c>
      <c r="Z170" s="7">
        <f>if(Z$6&lt;=$B170,vlookup(EDATE($D170,Z$6),'Курсы'!$H$2:$L$1980,if($G170="USD",2,if($G170="EUR",3,if($G170="YEN",4,5))))*$H170*$C170,0)</f>
        <v>0</v>
      </c>
      <c r="AA170" s="7">
        <f>if(AA$6&lt;=$B170,vlookup(EDATE($D170,AA$6),'Курсы'!$H$2:$L$1980,if($G170="USD",2,if($G170="EUR",3,if($G170="YEN",4,5))))*$H170*$C170,0)</f>
        <v>0</v>
      </c>
      <c r="AB170" s="7">
        <f>if(AB$6&lt;=$B170,vlookup(EDATE($D170,AB$6),'Курсы'!$H$2:$L$1980,if($G170="USD",2,if($G170="EUR",3,if($G170="YEN",4,5))))*$H170*$C170,0)</f>
        <v>0</v>
      </c>
      <c r="AC170" s="7">
        <f>if(AC$6&lt;=$B170,vlookup(EDATE($D170,AC$6),'Курсы'!$H$2:$L$1980,if($G170="USD",2,if($G170="EUR",3,if($G170="YEN",4,5))))*$H170*$C170,0)</f>
        <v>0</v>
      </c>
      <c r="AD170" s="7">
        <f>if(AD$6&lt;=$B170,vlookup(EDATE($D170,AD$6),'Курсы'!$H$2:$L$1980,if($G170="USD",2,if($G170="EUR",3,if($G170="YEN",4,5))))*$H170*$C170,0)</f>
        <v>0</v>
      </c>
      <c r="AE170" s="7">
        <f>if(AE$6&lt;=$B170,vlookup(EDATE($D170,AE$6),'Курсы'!$H$2:$L$1980,if($G170="USD",2,if($G170="EUR",3,if($G170="YEN",4,5))))*$H170*$C170,0)</f>
        <v>0</v>
      </c>
      <c r="AF170" s="7">
        <f>if(AF$6&lt;=$B170,vlookup(EDATE($D170,AF$6),'Курсы'!$H$2:$L$1980,if($G170="USD",2,if($G170="EUR",3,if($G170="YEN",4,5))))*$H170*$C170,0)</f>
        <v>0</v>
      </c>
      <c r="AG170" s="7">
        <f>if(AG$6&lt;=$B170,vlookup(EDATE($D170,AG$6),'Курсы'!$H$2:$L$1980,if($G170="USD",2,if($G170="EUR",3,if($G170="YEN",4,5))))*$H170*$C170,0)</f>
        <v>0</v>
      </c>
      <c r="AH170" s="7">
        <f>if(AH$6&lt;=$B170,vlookup(EDATE($D170,AH$6),'Курсы'!$H$2:$L$1980,if($G170="USD",2,if($G170="EUR",3,if($G170="YEN",4,5))))*$H170*$C170,0)</f>
        <v>0</v>
      </c>
      <c r="AI170" s="7">
        <f>if(AI$6&lt;=$B170,vlookup(EDATE($D170,AI$6),'Курсы'!$H$2:$L$1980,if($G170="USD",2,if($G170="EUR",3,if($G170="YEN",4,5))))*$H170*$C170,0)</f>
        <v>0</v>
      </c>
      <c r="AJ170" s="7">
        <f>if(AJ$6&lt;=$B170,vlookup(EDATE($D170,AJ$6),'Курсы'!$H$2:$L$1980,if($G170="USD",2,if($G170="EUR",3,if($G170="YEN",4,5))))*$H170*$C170,0)</f>
        <v>0</v>
      </c>
      <c r="AK170" s="7">
        <f>if(AK$6&lt;=$B170,vlookup(EDATE($D170,AK$6),'Курсы'!$H$2:$L$1980,if($G170="USD",2,if($G170="EUR",3,if($G170="YEN",4,5))))*$H170*$C170,0)</f>
        <v>0</v>
      </c>
      <c r="AL170" s="7">
        <f>if(AL$6&lt;=$B170,vlookup(EDATE($D170,AL$6),'Курсы'!$H$2:$L$1980,if($G170="USD",2,if($G170="EUR",3,if($G170="YEN",4,5))))*$H170*$C170,0)</f>
        <v>0</v>
      </c>
      <c r="AM170" s="7">
        <f>if(AM$6&lt;=$B170,vlookup(EDATE($D170,AM$6),'Курсы'!$H$2:$L$1980,if($G170="USD",2,if($G170="EUR",3,if($G170="YEN",4,5))))*$H170*$C170,0)</f>
        <v>0</v>
      </c>
      <c r="AN170" s="7">
        <f>if(AN$6&lt;=$B170,vlookup(EDATE($D170,AN$6),'Курсы'!$H$2:$L$1980,if($G170="USD",2,if($G170="EUR",3,if($G170="YEN",4,5))))*$H170*$C170,0)</f>
        <v>0</v>
      </c>
      <c r="AO170" s="7">
        <f>if(AO$6&lt;=$B170,vlookup(EDATE($D170,AO$6),'Курсы'!$H$2:$L$1980,if($G170="USD",2,if($G170="EUR",3,if($G170="YEN",4,5))))*$H170*$C170,0)</f>
        <v>0</v>
      </c>
      <c r="AP170" s="7">
        <f>if(AP$6&lt;=$B170,vlookup(EDATE($D170,AP$6),'Курсы'!$H$2:$L$1980,if($G170="USD",2,if($G170="EUR",3,if($G170="YEN",4,5))))*$H170*$C170,0)</f>
        <v>0</v>
      </c>
      <c r="AQ170" s="7">
        <f>if(AQ$6&lt;=$B170,vlookup(EDATE($D170,AQ$6),'Курсы'!$H$2:$L$1980,if($G170="USD",2,if($G170="EUR",3,if($G170="YEN",4,5))))*$H170*$C170,0)</f>
        <v>0</v>
      </c>
      <c r="AR170" s="19">
        <f>if(AR$6&lt;=$B170,vlookup(EDATE($D170,AR$6),'Курсы'!$H$2:$L$1980,if($G170="USD",2,if($G170="EUR",3,if($G170="YEN",4,5))))*$H170*$C170,0)</f>
        <v>0</v>
      </c>
      <c r="AS170" s="7">
        <f t="shared" si="2"/>
        <v>3243738.087</v>
      </c>
    </row>
    <row r="171" ht="15.75" customHeight="1">
      <c r="A171" s="15">
        <v>229.0</v>
      </c>
      <c r="B171" s="16">
        <v>16.0</v>
      </c>
      <c r="C171" s="16">
        <v>0.0512916280963352</v>
      </c>
      <c r="D171" s="17">
        <v>43929.0</v>
      </c>
      <c r="E171" s="17">
        <f t="shared" si="1"/>
        <v>44416</v>
      </c>
      <c r="F171" s="16" t="s">
        <v>21</v>
      </c>
      <c r="G171" s="16" t="s">
        <v>4</v>
      </c>
      <c r="H171" s="18">
        <v>250000.0</v>
      </c>
      <c r="I171" s="7">
        <f>if(I$6&lt;=$B171,vlookup(EDATE($D171,I$6),'Курсы'!$H$2:$L$1980,if($G171="USD",2,if($G171="EUR",3,if($G171="YEN",4,5))))*$H171*$C171,0)</f>
        <v>950394.1176</v>
      </c>
      <c r="J171" s="7">
        <f>if(J$6&lt;=$B171,vlookup(EDATE($D171,J$6),'Курсы'!$H$2:$L$1980,if($G171="USD",2,if($G171="EUR",3,if($G171="YEN",4,5))))*$H171*$C171,0)</f>
        <v>880060.4726</v>
      </c>
      <c r="K171" s="7">
        <f>if(K$6&lt;=$B171,vlookup(EDATE($D171,K$6),'Курсы'!$H$2:$L$1980,if($G171="USD",2,if($G171="EUR",3,if($G171="YEN",4,5))))*$H171*$C171,0)</f>
        <v>925453.5635</v>
      </c>
      <c r="L171" s="7">
        <f>if(L$6&lt;=$B171,vlookup(EDATE($D171,L$6),'Курсы'!$H$2:$L$1980,if($G171="USD",2,if($G171="EUR",3,if($G171="YEN",4,5))))*$H171*$C171,0)</f>
        <v>944248.0983</v>
      </c>
      <c r="M171" s="7">
        <f>if(M$6&lt;=$B171,vlookup(EDATE($D171,M$6),'Курсы'!$H$2:$L$1980,if($G171="USD",2,if($G171="EUR",3,if($G171="YEN",4,5))))*$H171*$C171,0)</f>
        <v>969296.3649</v>
      </c>
      <c r="N171" s="7">
        <f>if(N$6&lt;=$B171,vlookup(EDATE($D171,N$6),'Курсы'!$H$2:$L$1980,if($G171="USD",2,if($G171="EUR",3,if($G171="YEN",4,5))))*$H171*$C171,0)</f>
        <v>1001367.738</v>
      </c>
      <c r="O171" s="7">
        <f>if(O$6&lt;=$B171,vlookup(EDATE($D171,O$6),'Курсы'!$H$2:$L$1980,if($G171="USD",2,if($G171="EUR",3,if($G171="YEN",4,5))))*$H171*$C171,0)</f>
        <v>989768.1359</v>
      </c>
      <c r="P171" s="7">
        <f>if(P$6&lt;=$B171,vlookup(EDATE($D171,P$6),'Курсы'!$H$2:$L$1980,if($G171="USD",2,if($G171="EUR",3,if($G171="YEN",4,5))))*$H171*$C171,0)</f>
        <v>952108.5403</v>
      </c>
      <c r="Q171" s="7">
        <f>if(Q$6&lt;=$B171,vlookup(EDATE($D171,Q$6),'Курсы'!$H$2:$L$1980,if($G171="USD",2,if($G171="EUR",3,if($G171="YEN",4,5))))*$H171*$C171,0)</f>
        <v>947301.2324</v>
      </c>
      <c r="R171" s="7">
        <f>if(R$6&lt;=$B171,vlookup(EDATE($D171,R$6),'Курсы'!$H$2:$L$1980,if($G171="USD",2,if($G171="EUR",3,if($G171="YEN",4,5))))*$H171*$C171,0)</f>
        <v>963137.5226</v>
      </c>
      <c r="S171" s="7">
        <f>if(S$6&lt;=$B171,vlookup(EDATE($D171,S$6),'Курсы'!$H$2:$L$1980,if($G171="USD",2,if($G171="EUR",3,if($G171="YEN",4,5))))*$H171*$C171,0)</f>
        <v>954376.9125</v>
      </c>
      <c r="T171" s="7">
        <f>if(T$6&lt;=$B171,vlookup(EDATE($D171,T$6),'Курсы'!$H$2:$L$1980,if($G171="USD",2,if($G171="EUR",3,if($G171="YEN",4,5))))*$H171*$C171,0)</f>
        <v>997275.948</v>
      </c>
      <c r="U171" s="7">
        <f>if(U$6&lt;=$B171,vlookup(EDATE($D171,U$6),'Курсы'!$H$2:$L$1980,if($G171="USD",2,if($G171="EUR",3,if($G171="YEN",4,5))))*$H171*$C171,0)</f>
        <v>950655.7049</v>
      </c>
      <c r="V171" s="7">
        <f>if(V$6&lt;=$B171,vlookup(EDATE($D171,V$6),'Курсы'!$H$2:$L$1980,if($G171="USD",2,if($G171="EUR",3,if($G171="YEN",4,5))))*$H171*$C171,0)</f>
        <v>935166.9155</v>
      </c>
      <c r="W171" s="7">
        <f>if(W$6&lt;=$B171,vlookup(EDATE($D171,W$6),'Курсы'!$H$2:$L$1980,if($G171="USD",2,if($G171="EUR",3,if($G171="YEN",4,5))))*$H171*$C171,0)</f>
        <v>949638.8484</v>
      </c>
      <c r="X171" s="7">
        <f>if(X$6&lt;=$B171,vlookup(EDATE($D171,X$6),'Курсы'!$H$2:$L$1980,if($G171="USD",2,if($G171="EUR",3,if($G171="YEN",4,5))))*$H171*$C171,0)</f>
        <v>937744.3198</v>
      </c>
      <c r="Y171" s="7">
        <f>if(Y$6&lt;=$B171,vlookup(EDATE($D171,Y$6),'Курсы'!$H$2:$L$1980,if($G171="USD",2,if($G171="EUR",3,if($G171="YEN",4,5))))*$H171*$C171,0)</f>
        <v>0</v>
      </c>
      <c r="Z171" s="7">
        <f>if(Z$6&lt;=$B171,vlookup(EDATE($D171,Z$6),'Курсы'!$H$2:$L$1980,if($G171="USD",2,if($G171="EUR",3,if($G171="YEN",4,5))))*$H171*$C171,0)</f>
        <v>0</v>
      </c>
      <c r="AA171" s="7">
        <f>if(AA$6&lt;=$B171,vlookup(EDATE($D171,AA$6),'Курсы'!$H$2:$L$1980,if($G171="USD",2,if($G171="EUR",3,if($G171="YEN",4,5))))*$H171*$C171,0)</f>
        <v>0</v>
      </c>
      <c r="AB171" s="7">
        <f>if(AB$6&lt;=$B171,vlookup(EDATE($D171,AB$6),'Курсы'!$H$2:$L$1980,if($G171="USD",2,if($G171="EUR",3,if($G171="YEN",4,5))))*$H171*$C171,0)</f>
        <v>0</v>
      </c>
      <c r="AC171" s="7">
        <f>if(AC$6&lt;=$B171,vlookup(EDATE($D171,AC$6),'Курсы'!$H$2:$L$1980,if($G171="USD",2,if($G171="EUR",3,if($G171="YEN",4,5))))*$H171*$C171,0)</f>
        <v>0</v>
      </c>
      <c r="AD171" s="7">
        <f>if(AD$6&lt;=$B171,vlookup(EDATE($D171,AD$6),'Курсы'!$H$2:$L$1980,if($G171="USD",2,if($G171="EUR",3,if($G171="YEN",4,5))))*$H171*$C171,0)</f>
        <v>0</v>
      </c>
      <c r="AE171" s="7">
        <f>if(AE$6&lt;=$B171,vlookup(EDATE($D171,AE$6),'Курсы'!$H$2:$L$1980,if($G171="USD",2,if($G171="EUR",3,if($G171="YEN",4,5))))*$H171*$C171,0)</f>
        <v>0</v>
      </c>
      <c r="AF171" s="7">
        <f>if(AF$6&lt;=$B171,vlookup(EDATE($D171,AF$6),'Курсы'!$H$2:$L$1980,if($G171="USD",2,if($G171="EUR",3,if($G171="YEN",4,5))))*$H171*$C171,0)</f>
        <v>0</v>
      </c>
      <c r="AG171" s="7">
        <f>if(AG$6&lt;=$B171,vlookup(EDATE($D171,AG$6),'Курсы'!$H$2:$L$1980,if($G171="USD",2,if($G171="EUR",3,if($G171="YEN",4,5))))*$H171*$C171,0)</f>
        <v>0</v>
      </c>
      <c r="AH171" s="7">
        <f>if(AH$6&lt;=$B171,vlookup(EDATE($D171,AH$6),'Курсы'!$H$2:$L$1980,if($G171="USD",2,if($G171="EUR",3,if($G171="YEN",4,5))))*$H171*$C171,0)</f>
        <v>0</v>
      </c>
      <c r="AI171" s="7">
        <f>if(AI$6&lt;=$B171,vlookup(EDATE($D171,AI$6),'Курсы'!$H$2:$L$1980,if($G171="USD",2,if($G171="EUR",3,if($G171="YEN",4,5))))*$H171*$C171,0)</f>
        <v>0</v>
      </c>
      <c r="AJ171" s="7">
        <f>if(AJ$6&lt;=$B171,vlookup(EDATE($D171,AJ$6),'Курсы'!$H$2:$L$1980,if($G171="USD",2,if($G171="EUR",3,if($G171="YEN",4,5))))*$H171*$C171,0)</f>
        <v>0</v>
      </c>
      <c r="AK171" s="7">
        <f>if(AK$6&lt;=$B171,vlookup(EDATE($D171,AK$6),'Курсы'!$H$2:$L$1980,if($G171="USD",2,if($G171="EUR",3,if($G171="YEN",4,5))))*$H171*$C171,0)</f>
        <v>0</v>
      </c>
      <c r="AL171" s="7">
        <f>if(AL$6&lt;=$B171,vlookup(EDATE($D171,AL$6),'Курсы'!$H$2:$L$1980,if($G171="USD",2,if($G171="EUR",3,if($G171="YEN",4,5))))*$H171*$C171,0)</f>
        <v>0</v>
      </c>
      <c r="AM171" s="7">
        <f>if(AM$6&lt;=$B171,vlookup(EDATE($D171,AM$6),'Курсы'!$H$2:$L$1980,if($G171="USD",2,if($G171="EUR",3,if($G171="YEN",4,5))))*$H171*$C171,0)</f>
        <v>0</v>
      </c>
      <c r="AN171" s="7">
        <f>if(AN$6&lt;=$B171,vlookup(EDATE($D171,AN$6),'Курсы'!$H$2:$L$1980,if($G171="USD",2,if($G171="EUR",3,if($G171="YEN",4,5))))*$H171*$C171,0)</f>
        <v>0</v>
      </c>
      <c r="AO171" s="7">
        <f>if(AO$6&lt;=$B171,vlookup(EDATE($D171,AO$6),'Курсы'!$H$2:$L$1980,if($G171="USD",2,if($G171="EUR",3,if($G171="YEN",4,5))))*$H171*$C171,0)</f>
        <v>0</v>
      </c>
      <c r="AP171" s="7">
        <f>if(AP$6&lt;=$B171,vlookup(EDATE($D171,AP$6),'Курсы'!$H$2:$L$1980,if($G171="USD",2,if($G171="EUR",3,if($G171="YEN",4,5))))*$H171*$C171,0)</f>
        <v>0</v>
      </c>
      <c r="AQ171" s="7">
        <f>if(AQ$6&lt;=$B171,vlookup(EDATE($D171,AQ$6),'Курсы'!$H$2:$L$1980,if($G171="USD",2,if($G171="EUR",3,if($G171="YEN",4,5))))*$H171*$C171,0)</f>
        <v>0</v>
      </c>
      <c r="AR171" s="19">
        <f>if(AR$6&lt;=$B171,vlookup(EDATE($D171,AR$6),'Курсы'!$H$2:$L$1980,if($G171="USD",2,if($G171="EUR",3,if($G171="YEN",4,5))))*$H171*$C171,0)</f>
        <v>0</v>
      </c>
      <c r="AS171" s="7">
        <f t="shared" si="2"/>
        <v>15247994.43</v>
      </c>
    </row>
    <row r="172" ht="15.75" customHeight="1">
      <c r="A172" s="15">
        <v>250.0</v>
      </c>
      <c r="B172" s="16">
        <v>13.0</v>
      </c>
      <c r="C172" s="16">
        <v>0.0304480536838492</v>
      </c>
      <c r="D172" s="17">
        <v>43930.0</v>
      </c>
      <c r="E172" s="17">
        <f t="shared" si="1"/>
        <v>44325</v>
      </c>
      <c r="F172" s="16" t="s">
        <v>22</v>
      </c>
      <c r="G172" s="16" t="s">
        <v>5</v>
      </c>
      <c r="H172" s="18">
        <v>250000.0</v>
      </c>
      <c r="I172" s="7">
        <f>if(I$6&lt;=$B172,vlookup(EDATE($D172,I$6),'Курсы'!$H$2:$L$1980,if($G172="USD",2,if($G172="EUR",3,if($G172="YEN",4,5))))*$H172*$C172,0)</f>
        <v>608990.7605</v>
      </c>
      <c r="J172" s="7">
        <f>if(J$6&lt;=$B172,vlookup(EDATE($D172,J$6),'Курсы'!$H$2:$L$1980,if($G172="USD",2,if($G172="EUR",3,if($G172="YEN",4,5))))*$H172*$C172,0)</f>
        <v>587541.6291</v>
      </c>
      <c r="K172" s="7">
        <f>if(K$6&lt;=$B172,vlookup(EDATE($D172,K$6),'Курсы'!$H$2:$L$1980,if($G172="USD",2,if($G172="EUR",3,if($G172="YEN",4,5))))*$H172*$C172,0)</f>
        <v>612053.0735</v>
      </c>
      <c r="L172" s="7">
        <f>if(L$6&lt;=$B172,vlookup(EDATE($D172,L$6),'Курсы'!$H$2:$L$1980,if($G172="USD",2,if($G172="EUR",3,if($G172="YEN",4,5))))*$H172*$C172,0)</f>
        <v>663555.9563</v>
      </c>
      <c r="M172" s="7">
        <f>if(M$6&lt;=$B172,vlookup(EDATE($D172,M$6),'Курсы'!$H$2:$L$1980,if($G172="USD",2,if($G172="EUR",3,if($G172="YEN",4,5))))*$H172*$C172,0)</f>
        <v>683078.4872</v>
      </c>
      <c r="N172" s="7">
        <f>if(N$6&lt;=$B172,vlookup(EDATE($D172,N$6),'Курсы'!$H$2:$L$1980,if($G172="USD",2,if($G172="EUR",3,if($G172="YEN",4,5))))*$H172*$C172,0)</f>
        <v>698014.0187</v>
      </c>
      <c r="O172" s="7">
        <f>if(O$6&lt;=$B172,vlookup(EDATE($D172,O$6),'Курсы'!$H$2:$L$1980,if($G172="USD",2,if($G172="EUR",3,if($G172="YEN",4,5))))*$H172*$C172,0)</f>
        <v>695368.0828</v>
      </c>
      <c r="P172" s="7">
        <f>if(P$6&lt;=$B172,vlookup(EDATE($D172,P$6),'Курсы'!$H$2:$L$1980,if($G172="USD",2,if($G172="EUR",3,if($G172="YEN",4,5))))*$H172*$C172,0)</f>
        <v>679025.09</v>
      </c>
      <c r="Q172" s="7">
        <f>if(Q$6&lt;=$B172,vlookup(EDATE($D172,Q$6),'Курсы'!$H$2:$L$1980,if($G172="USD",2,if($G172="EUR",3,if($G172="YEN",4,5))))*$H172*$C172,0)</f>
        <v>691119.0569</v>
      </c>
      <c r="R172" s="7">
        <f>if(R$6&lt;=$B172,vlookup(EDATE($D172,R$6),'Курсы'!$H$2:$L$1980,if($G172="USD",2,if($G172="EUR",3,if($G172="YEN",4,5))))*$H172*$C172,0)</f>
        <v>680528.4627</v>
      </c>
      <c r="S172" s="7">
        <f>if(S$6&lt;=$B172,vlookup(EDATE($D172,S$6),'Курсы'!$H$2:$L$1980,if($G172="USD",2,if($G172="EUR",3,if($G172="YEN",4,5))))*$H172*$C172,0)</f>
        <v>676962.2344</v>
      </c>
      <c r="T172" s="7">
        <f>if(T$6&lt;=$B172,vlookup(EDATE($D172,T$6),'Курсы'!$H$2:$L$1980,if($G172="USD",2,if($G172="EUR",3,if($G172="YEN",4,5))))*$H172*$C172,0)</f>
        <v>697406.58</v>
      </c>
      <c r="U172" s="7">
        <f>if(U$6&lt;=$B172,vlookup(EDATE($D172,U$6),'Курсы'!$H$2:$L$1980,if($G172="USD",2,if($G172="EUR",3,if($G172="YEN",4,5))))*$H172*$C172,0)</f>
        <v>681320.8733</v>
      </c>
      <c r="V172" s="7">
        <f>if(V$6&lt;=$B172,vlookup(EDATE($D172,V$6),'Курсы'!$H$2:$L$1980,if($G172="USD",2,if($G172="EUR",3,if($G172="YEN",4,5))))*$H172*$C172,0)</f>
        <v>0</v>
      </c>
      <c r="W172" s="7">
        <f>if(W$6&lt;=$B172,vlookup(EDATE($D172,W$6),'Курсы'!$H$2:$L$1980,if($G172="USD",2,if($G172="EUR",3,if($G172="YEN",4,5))))*$H172*$C172,0)</f>
        <v>0</v>
      </c>
      <c r="X172" s="7">
        <f>if(X$6&lt;=$B172,vlookup(EDATE($D172,X$6),'Курсы'!$H$2:$L$1980,if($G172="USD",2,if($G172="EUR",3,if($G172="YEN",4,5))))*$H172*$C172,0)</f>
        <v>0</v>
      </c>
      <c r="Y172" s="7">
        <f>if(Y$6&lt;=$B172,vlookup(EDATE($D172,Y$6),'Курсы'!$H$2:$L$1980,if($G172="USD",2,if($G172="EUR",3,if($G172="YEN",4,5))))*$H172*$C172,0)</f>
        <v>0</v>
      </c>
      <c r="Z172" s="7">
        <f>if(Z$6&lt;=$B172,vlookup(EDATE($D172,Z$6),'Курсы'!$H$2:$L$1980,if($G172="USD",2,if($G172="EUR",3,if($G172="YEN",4,5))))*$H172*$C172,0)</f>
        <v>0</v>
      </c>
      <c r="AA172" s="7">
        <f>if(AA$6&lt;=$B172,vlookup(EDATE($D172,AA$6),'Курсы'!$H$2:$L$1980,if($G172="USD",2,if($G172="EUR",3,if($G172="YEN",4,5))))*$H172*$C172,0)</f>
        <v>0</v>
      </c>
      <c r="AB172" s="7">
        <f>if(AB$6&lt;=$B172,vlookup(EDATE($D172,AB$6),'Курсы'!$H$2:$L$1980,if($G172="USD",2,if($G172="EUR",3,if($G172="YEN",4,5))))*$H172*$C172,0)</f>
        <v>0</v>
      </c>
      <c r="AC172" s="7">
        <f>if(AC$6&lt;=$B172,vlookup(EDATE($D172,AC$6),'Курсы'!$H$2:$L$1980,if($G172="USD",2,if($G172="EUR",3,if($G172="YEN",4,5))))*$H172*$C172,0)</f>
        <v>0</v>
      </c>
      <c r="AD172" s="7">
        <f>if(AD$6&lt;=$B172,vlookup(EDATE($D172,AD$6),'Курсы'!$H$2:$L$1980,if($G172="USD",2,if($G172="EUR",3,if($G172="YEN",4,5))))*$H172*$C172,0)</f>
        <v>0</v>
      </c>
      <c r="AE172" s="7">
        <f>if(AE$6&lt;=$B172,vlookup(EDATE($D172,AE$6),'Курсы'!$H$2:$L$1980,if($G172="USD",2,if($G172="EUR",3,if($G172="YEN",4,5))))*$H172*$C172,0)</f>
        <v>0</v>
      </c>
      <c r="AF172" s="7">
        <f>if(AF$6&lt;=$B172,vlookup(EDATE($D172,AF$6),'Курсы'!$H$2:$L$1980,if($G172="USD",2,if($G172="EUR",3,if($G172="YEN",4,5))))*$H172*$C172,0)</f>
        <v>0</v>
      </c>
      <c r="AG172" s="7">
        <f>if(AG$6&lt;=$B172,vlookup(EDATE($D172,AG$6),'Курсы'!$H$2:$L$1980,if($G172="USD",2,if($G172="EUR",3,if($G172="YEN",4,5))))*$H172*$C172,0)</f>
        <v>0</v>
      </c>
      <c r="AH172" s="7">
        <f>if(AH$6&lt;=$B172,vlookup(EDATE($D172,AH$6),'Курсы'!$H$2:$L$1980,if($G172="USD",2,if($G172="EUR",3,if($G172="YEN",4,5))))*$H172*$C172,0)</f>
        <v>0</v>
      </c>
      <c r="AI172" s="7">
        <f>if(AI$6&lt;=$B172,vlookup(EDATE($D172,AI$6),'Курсы'!$H$2:$L$1980,if($G172="USD",2,if($G172="EUR",3,if($G172="YEN",4,5))))*$H172*$C172,0)</f>
        <v>0</v>
      </c>
      <c r="AJ172" s="7">
        <f>if(AJ$6&lt;=$B172,vlookup(EDATE($D172,AJ$6),'Курсы'!$H$2:$L$1980,if($G172="USD",2,if($G172="EUR",3,if($G172="YEN",4,5))))*$H172*$C172,0)</f>
        <v>0</v>
      </c>
      <c r="AK172" s="7">
        <f>if(AK$6&lt;=$B172,vlookup(EDATE($D172,AK$6),'Курсы'!$H$2:$L$1980,if($G172="USD",2,if($G172="EUR",3,if($G172="YEN",4,5))))*$H172*$C172,0)</f>
        <v>0</v>
      </c>
      <c r="AL172" s="7">
        <f>if(AL$6&lt;=$B172,vlookup(EDATE($D172,AL$6),'Курсы'!$H$2:$L$1980,if($G172="USD",2,if($G172="EUR",3,if($G172="YEN",4,5))))*$H172*$C172,0)</f>
        <v>0</v>
      </c>
      <c r="AM172" s="7">
        <f>if(AM$6&lt;=$B172,vlookup(EDATE($D172,AM$6),'Курсы'!$H$2:$L$1980,if($G172="USD",2,if($G172="EUR",3,if($G172="YEN",4,5))))*$H172*$C172,0)</f>
        <v>0</v>
      </c>
      <c r="AN172" s="7">
        <f>if(AN$6&lt;=$B172,vlookup(EDATE($D172,AN$6),'Курсы'!$H$2:$L$1980,if($G172="USD",2,if($G172="EUR",3,if($G172="YEN",4,5))))*$H172*$C172,0)</f>
        <v>0</v>
      </c>
      <c r="AO172" s="7">
        <f>if(AO$6&lt;=$B172,vlookup(EDATE($D172,AO$6),'Курсы'!$H$2:$L$1980,if($G172="USD",2,if($G172="EUR",3,if($G172="YEN",4,5))))*$H172*$C172,0)</f>
        <v>0</v>
      </c>
      <c r="AP172" s="7">
        <f>if(AP$6&lt;=$B172,vlookup(EDATE($D172,AP$6),'Курсы'!$H$2:$L$1980,if($G172="USD",2,if($G172="EUR",3,if($G172="YEN",4,5))))*$H172*$C172,0)</f>
        <v>0</v>
      </c>
      <c r="AQ172" s="7">
        <f>if(AQ$6&lt;=$B172,vlookup(EDATE($D172,AQ$6),'Курсы'!$H$2:$L$1980,if($G172="USD",2,if($G172="EUR",3,if($G172="YEN",4,5))))*$H172*$C172,0)</f>
        <v>0</v>
      </c>
      <c r="AR172" s="19">
        <f>if(AR$6&lt;=$B172,vlookup(EDATE($D172,AR$6),'Курсы'!$H$2:$L$1980,if($G172="USD",2,if($G172="EUR",3,if($G172="YEN",4,5))))*$H172*$C172,0)</f>
        <v>0</v>
      </c>
      <c r="AS172" s="7">
        <f t="shared" si="2"/>
        <v>8654964.305</v>
      </c>
    </row>
    <row r="173" ht="15.75" customHeight="1">
      <c r="A173" s="15">
        <v>248.0</v>
      </c>
      <c r="B173" s="16">
        <v>32.0</v>
      </c>
      <c r="C173" s="16">
        <v>0.0109074799832718</v>
      </c>
      <c r="D173" s="17">
        <v>43940.0</v>
      </c>
      <c r="E173" s="17">
        <f t="shared" si="1"/>
        <v>44914</v>
      </c>
      <c r="F173" s="16" t="s">
        <v>18</v>
      </c>
      <c r="G173" s="16" t="s">
        <v>4</v>
      </c>
      <c r="H173" s="18">
        <v>100000.0</v>
      </c>
      <c r="I173" s="7">
        <f>if(I$6&lt;=$B173,vlookup(EDATE($D173,I$6),'Курсы'!$H$2:$L$1980,if($G173="USD",2,if($G173="EUR",3,if($G173="YEN",4,5))))*$H173*$C173,0)</f>
        <v>79602.57077</v>
      </c>
      <c r="J173" s="7">
        <f>if(J$6&lt;=$B173,vlookup(EDATE($D173,J$6),'Курсы'!$H$2:$L$1980,if($G173="USD",2,if($G173="EUR",3,if($G173="YEN",4,5))))*$H173*$C173,0)</f>
        <v>75935.69415</v>
      </c>
      <c r="K173" s="7">
        <f>if(K$6&lt;=$B173,vlookup(EDATE($D173,K$6),'Курсы'!$H$2:$L$1980,if($G173="USD",2,if($G173="EUR",3,if($G173="YEN",4,5))))*$H173*$C173,0)</f>
        <v>78221.79288</v>
      </c>
      <c r="L173" s="7">
        <f>if(L$6&lt;=$B173,vlookup(EDATE($D173,L$6),'Курсы'!$H$2:$L$1980,if($G173="USD",2,if($G173="EUR",3,if($G173="YEN",4,5))))*$H173*$C173,0)</f>
        <v>80095.91609</v>
      </c>
      <c r="M173" s="7">
        <f>if(M$6&lt;=$B173,vlookup(EDATE($D173,M$6),'Курсы'!$H$2:$L$1980,if($G173="USD",2,if($G173="EUR",3,if($G173="YEN",4,5))))*$H173*$C173,0)</f>
        <v>81840.89474</v>
      </c>
      <c r="N173" s="7">
        <f>if(N$6&lt;=$B173,vlookup(EDATE($D173,N$6),'Курсы'!$H$2:$L$1980,if($G173="USD",2,if($G173="EUR",3,if($G173="YEN",4,5))))*$H173*$C173,0)</f>
        <v>85039.51324</v>
      </c>
      <c r="O173" s="7">
        <f>if(O$6&lt;=$B173,vlookup(EDATE($D173,O$6),'Курсы'!$H$2:$L$1980,if($G173="USD",2,if($G173="EUR",3,if($G173="YEN",4,5))))*$H173*$C173,0)</f>
        <v>82817.00512</v>
      </c>
      <c r="P173" s="7">
        <f>if(P$6&lt;=$B173,vlookup(EDATE($D173,P$6),'Курсы'!$H$2:$L$1980,if($G173="USD",2,if($G173="EUR",3,if($G173="YEN",4,5))))*$H173*$C173,0)</f>
        <v>79968.73487</v>
      </c>
      <c r="Q173" s="7">
        <f>if(Q$6&lt;=$B173,vlookup(EDATE($D173,Q$6),'Курсы'!$H$2:$L$1980,if($G173="USD",2,if($G173="EUR",3,if($G173="YEN",4,5))))*$H173*$C173,0)</f>
        <v>80686.44705</v>
      </c>
      <c r="R173" s="7">
        <f>if(R$6&lt;=$B173,vlookup(EDATE($D173,R$6),'Курсы'!$H$2:$L$1980,if($G173="USD",2,if($G173="EUR",3,if($G173="YEN",4,5))))*$H173*$C173,0)</f>
        <v>80470.47895</v>
      </c>
      <c r="S173" s="7">
        <f>if(S$6&lt;=$B173,vlookup(EDATE($D173,S$6),'Курсы'!$H$2:$L$1980,if($G173="USD",2,if($G173="EUR",3,if($G173="YEN",4,5))))*$H173*$C173,0)</f>
        <v>80342.53421</v>
      </c>
      <c r="T173" s="7">
        <f>if(T$6&lt;=$B173,vlookup(EDATE($D173,T$6),'Курсы'!$H$2:$L$1980,if($G173="USD",2,if($G173="EUR",3,if($G173="YEN",4,5))))*$H173*$C173,0)</f>
        <v>82409.82889</v>
      </c>
      <c r="U173" s="7">
        <f>if(U$6&lt;=$B173,vlookup(EDATE($D173,U$6),'Курсы'!$H$2:$L$1980,if($G173="USD",2,if($G173="EUR",3,if($G173="YEN",4,5))))*$H173*$C173,0)</f>
        <v>80387.25488</v>
      </c>
      <c r="V173" s="7">
        <f>if(V$6&lt;=$B173,vlookup(EDATE($D173,V$6),'Курсы'!$H$2:$L$1980,if($G173="USD",2,if($G173="EUR",3,if($G173="YEN",4,5))))*$H173*$C173,0)</f>
        <v>78775.56564</v>
      </c>
      <c r="W173" s="7">
        <f>if(W$6&lt;=$B173,vlookup(EDATE($D173,W$6),'Курсы'!$H$2:$L$1980,if($G173="USD",2,if($G173="EUR",3,if($G173="YEN",4,5))))*$H173*$C173,0)</f>
        <v>80895.97974</v>
      </c>
      <c r="X173" s="7">
        <f>if(X$6&lt;=$B173,vlookup(EDATE($D173,X$6),'Курсы'!$H$2:$L$1980,if($G173="USD",2,if($G173="EUR",3,if($G173="YEN",4,5))))*$H173*$C173,0)</f>
        <v>80129.94743</v>
      </c>
      <c r="Y173" s="7">
        <f>if(Y$6&lt;=$B173,vlookup(EDATE($D173,Y$6),'Курсы'!$H$2:$L$1980,if($G173="USD",2,if($G173="EUR",3,if($G173="YEN",4,5))))*$H173*$C173,0)</f>
        <v>79813.79325</v>
      </c>
      <c r="Z173" s="7">
        <f>if(Z$6&lt;=$B173,vlookup(EDATE($D173,Z$6),'Курсы'!$H$2:$L$1980,if($G173="USD",2,if($G173="EUR",3,if($G173="YEN",4,5))))*$H173*$C173,0)</f>
        <v>79921.56594</v>
      </c>
      <c r="AA173" s="7">
        <f>if(AA$6&lt;=$B173,vlookup(EDATE($D173,AA$6),'Курсы'!$H$2:$L$1980,if($G173="USD",2,if($G173="EUR",3,if($G173="YEN",4,5))))*$H173*$C173,0)</f>
        <v>80029.63179</v>
      </c>
      <c r="AB173" s="7">
        <f>if(AB$6&lt;=$B173,vlookup(EDATE($D173,AB$6),'Курсы'!$H$2:$L$1980,if($G173="USD",2,if($G173="EUR",3,if($G173="YEN",4,5))))*$H173*$C173,0)</f>
        <v>80131.20162</v>
      </c>
      <c r="AC173" s="7">
        <f>if(AC$6&lt;=$B173,vlookup(EDATE($D173,AC$6),'Курсы'!$H$2:$L$1980,if($G173="USD",2,if($G173="EUR",3,if($G173="YEN",4,5))))*$H173*$C173,0)</f>
        <v>80233.22168</v>
      </c>
      <c r="AD173" s="7">
        <f>if(AD$6&lt;=$B173,vlookup(EDATE($D173,AD$6),'Курсы'!$H$2:$L$1980,if($G173="USD",2,if($G173="EUR",3,if($G173="YEN",4,5))))*$H173*$C173,0)</f>
        <v>80332.42139</v>
      </c>
      <c r="AE173" s="7">
        <f>if(AE$6&lt;=$B173,vlookup(EDATE($D173,AE$6),'Курсы'!$H$2:$L$1980,if($G173="USD",2,if($G173="EUR",3,if($G173="YEN",4,5))))*$H173*$C173,0)</f>
        <v>80419.72344</v>
      </c>
      <c r="AF173" s="7">
        <f>if(AF$6&lt;=$B173,vlookup(EDATE($D173,AF$6),'Курсы'!$H$2:$L$1980,if($G173="USD",2,if($G173="EUR",3,if($G173="YEN",4,5))))*$H173*$C173,0)</f>
        <v>80513.96468</v>
      </c>
      <c r="AG173" s="7">
        <f>if(AG$6&lt;=$B173,vlookup(EDATE($D173,AG$6),'Курсы'!$H$2:$L$1980,if($G173="USD",2,if($G173="EUR",3,if($G173="YEN",4,5))))*$H173*$C173,0)</f>
        <v>80602.86834</v>
      </c>
      <c r="AH173" s="7">
        <f>if(AH$6&lt;=$B173,vlookup(EDATE($D173,AH$6),'Курсы'!$H$2:$L$1980,if($G173="USD",2,if($G173="EUR",3,if($G173="YEN",4,5))))*$H173*$C173,0)</f>
        <v>80692.47862</v>
      </c>
      <c r="AI173" s="7">
        <f>if(AI$6&lt;=$B173,vlookup(EDATE($D173,AI$6),'Курсы'!$H$2:$L$1980,if($G173="USD",2,if($G173="EUR",3,if($G173="YEN",4,5))))*$H173*$C173,0)</f>
        <v>80777.11842</v>
      </c>
      <c r="AJ173" s="7">
        <f>if(AJ$6&lt;=$B173,vlookup(EDATE($D173,AJ$6),'Курсы'!$H$2:$L$1980,if($G173="USD",2,if($G173="EUR",3,if($G173="YEN",4,5))))*$H173*$C173,0)</f>
        <v>80862.53158</v>
      </c>
      <c r="AK173" s="7">
        <f>if(AK$6&lt;=$B173,vlookup(EDATE($D173,AK$6),'Курсы'!$H$2:$L$1980,if($G173="USD",2,if($G173="EUR",3,if($G173="YEN",4,5))))*$H173*$C173,0)</f>
        <v>80945.95895</v>
      </c>
      <c r="AL173" s="7">
        <f>if(AL$6&lt;=$B173,vlookup(EDATE($D173,AL$6),'Курсы'!$H$2:$L$1980,if($G173="USD",2,if($G173="EUR",3,if($G173="YEN",4,5))))*$H173*$C173,0)</f>
        <v>81024.88942</v>
      </c>
      <c r="AM173" s="7">
        <f>if(AM$6&lt;=$B173,vlookup(EDATE($D173,AM$6),'Курсы'!$H$2:$L$1980,if($G173="USD",2,if($G173="EUR",3,if($G173="YEN",4,5))))*$H173*$C173,0)</f>
        <v>81104.6671</v>
      </c>
      <c r="AN173" s="7">
        <f>if(AN$6&lt;=$B173,vlookup(EDATE($D173,AN$6),'Курсы'!$H$2:$L$1980,if($G173="USD",2,if($G173="EUR",3,if($G173="YEN",4,5))))*$H173*$C173,0)</f>
        <v>81180.21854</v>
      </c>
      <c r="AO173" s="7">
        <f>if(AO$6&lt;=$B173,vlookup(EDATE($D173,AO$6),'Курсы'!$H$2:$L$1980,if($G173="USD",2,if($G173="EUR",3,if($G173="YEN",4,5))))*$H173*$C173,0)</f>
        <v>0</v>
      </c>
      <c r="AP173" s="7">
        <f>if(AP$6&lt;=$B173,vlookup(EDATE($D173,AP$6),'Курсы'!$H$2:$L$1980,if($G173="USD",2,if($G173="EUR",3,if($G173="YEN",4,5))))*$H173*$C173,0)</f>
        <v>0</v>
      </c>
      <c r="AQ173" s="7">
        <f>if(AQ$6&lt;=$B173,vlookup(EDATE($D173,AQ$6),'Курсы'!$H$2:$L$1980,if($G173="USD",2,if($G173="EUR",3,if($G173="YEN",4,5))))*$H173*$C173,0)</f>
        <v>0</v>
      </c>
      <c r="AR173" s="19">
        <f>if(AR$6&lt;=$B173,vlookup(EDATE($D173,AR$6),'Курсы'!$H$2:$L$1980,if($G173="USD",2,if($G173="EUR",3,if($G173="YEN",4,5))))*$H173*$C173,0)</f>
        <v>0</v>
      </c>
      <c r="AS173" s="7">
        <f t="shared" si="2"/>
        <v>2576206.413</v>
      </c>
    </row>
    <row r="174" ht="15.75" customHeight="1">
      <c r="A174" s="15">
        <v>114.0</v>
      </c>
      <c r="B174" s="16">
        <v>22.0</v>
      </c>
      <c r="C174" s="16">
        <v>0.0315584772433279</v>
      </c>
      <c r="D174" s="17">
        <v>43941.0</v>
      </c>
      <c r="E174" s="17">
        <f t="shared" si="1"/>
        <v>44612</v>
      </c>
      <c r="F174" s="16" t="s">
        <v>23</v>
      </c>
      <c r="G174" s="16" t="s">
        <v>4</v>
      </c>
      <c r="H174" s="18">
        <v>100000.0</v>
      </c>
      <c r="I174" s="7">
        <f>if(I$6&lt;=$B174,vlookup(EDATE($D174,I$6),'Курсы'!$H$2:$L$1980,if($G174="USD",2,if($G174="EUR",3,if($G174="YEN",4,5))))*$H174*$C174,0)</f>
        <v>228457.4973</v>
      </c>
      <c r="J174" s="7">
        <f>if(J$6&lt;=$B174,vlookup(EDATE($D174,J$6),'Курсы'!$H$2:$L$1980,if($G174="USD",2,if($G174="EUR",3,if($G174="YEN",4,5))))*$H174*$C174,0)</f>
        <v>219560.2158</v>
      </c>
      <c r="K174" s="7">
        <f>if(K$6&lt;=$B174,vlookup(EDATE($D174,K$6),'Курсы'!$H$2:$L$1980,if($G174="USD",2,if($G174="EUR",3,if($G174="YEN",4,5))))*$H174*$C174,0)</f>
        <v>226318.1481</v>
      </c>
      <c r="L174" s="7">
        <f>if(L$6&lt;=$B174,vlookup(EDATE($D174,L$6),'Курсы'!$H$2:$L$1980,if($G174="USD",2,if($G174="EUR",3,if($G174="YEN",4,5))))*$H174*$C174,0)</f>
        <v>231131.7627</v>
      </c>
      <c r="M174" s="7">
        <f>if(M$6&lt;=$B174,vlookup(EDATE($D174,M$6),'Курсы'!$H$2:$L$1980,if($G174="USD",2,if($G174="EUR",3,if($G174="YEN",4,5))))*$H174*$C174,0)</f>
        <v>236789.2509</v>
      </c>
      <c r="N174" s="7">
        <f>if(N$6&lt;=$B174,vlookup(EDATE($D174,N$6),'Курсы'!$H$2:$L$1980,if($G174="USD",2,if($G174="EUR",3,if($G174="YEN",4,5))))*$H174*$C174,0)</f>
        <v>245916.5937</v>
      </c>
      <c r="O174" s="7">
        <f>if(O$6&lt;=$B174,vlookup(EDATE($D174,O$6),'Курсы'!$H$2:$L$1980,if($G174="USD",2,if($G174="EUR",3,if($G174="YEN",4,5))))*$H174*$C174,0)</f>
        <v>240673.4682</v>
      </c>
      <c r="P174" s="7">
        <f>if(P$6&lt;=$B174,vlookup(EDATE($D174,P$6),'Курсы'!$H$2:$L$1980,if($G174="USD",2,if($G174="EUR",3,if($G174="YEN",4,5))))*$H174*$C174,0)</f>
        <v>231372.5538</v>
      </c>
      <c r="Q174" s="7">
        <f>if(Q$6&lt;=$B174,vlookup(EDATE($D174,Q$6),'Курсы'!$H$2:$L$1980,if($G174="USD",2,if($G174="EUR",3,if($G174="YEN",4,5))))*$H174*$C174,0)</f>
        <v>232662.6644</v>
      </c>
      <c r="R174" s="7">
        <f>if(R$6&lt;=$B174,vlookup(EDATE($D174,R$6),'Курсы'!$H$2:$L$1980,if($G174="USD",2,if($G174="EUR",3,if($G174="YEN",4,5))))*$H174*$C174,0)</f>
        <v>233443.4211</v>
      </c>
      <c r="S174" s="7">
        <f>if(S$6&lt;=$B174,vlookup(EDATE($D174,S$6),'Курсы'!$H$2:$L$1980,if($G174="USD",2,if($G174="EUR",3,if($G174="YEN",4,5))))*$H174*$C174,0)</f>
        <v>233971.3944</v>
      </c>
      <c r="T174" s="7">
        <f>if(T$6&lt;=$B174,vlookup(EDATE($D174,T$6),'Курсы'!$H$2:$L$1980,if($G174="USD",2,if($G174="EUR",3,if($G174="YEN",4,5))))*$H174*$C174,0)</f>
        <v>240630.5487</v>
      </c>
      <c r="U174" s="7">
        <f>if(U$6&lt;=$B174,vlookup(EDATE($D174,U$6),'Курсы'!$H$2:$L$1980,if($G174="USD",2,if($G174="EUR",3,if($G174="YEN",4,5))))*$H174*$C174,0)</f>
        <v>232515.9175</v>
      </c>
      <c r="V174" s="7">
        <f>if(V$6&lt;=$B174,vlookup(EDATE($D174,V$6),'Курсы'!$H$2:$L$1980,if($G174="USD",2,if($G174="EUR",3,if($G174="YEN",4,5))))*$H174*$C174,0)</f>
        <v>227920.372</v>
      </c>
      <c r="W174" s="7">
        <f>if(W$6&lt;=$B174,vlookup(EDATE($D174,W$6),'Курсы'!$H$2:$L$1980,if($G174="USD",2,if($G174="EUR",3,if($G174="YEN",4,5))))*$H174*$C174,0)</f>
        <v>234625.6017</v>
      </c>
      <c r="X174" s="7">
        <f>if(X$6&lt;=$B174,vlookup(EDATE($D174,X$6),'Курсы'!$H$2:$L$1980,if($G174="USD",2,if($G174="EUR",3,if($G174="YEN",4,5))))*$H174*$C174,0)</f>
        <v>234007.0555</v>
      </c>
      <c r="Y174" s="7">
        <f>if(Y$6&lt;=$B174,vlookup(EDATE($D174,Y$6),'Курсы'!$H$2:$L$1980,if($G174="USD",2,if($G174="EUR",3,if($G174="YEN",4,5))))*$H174*$C174,0)</f>
        <v>230934.8093</v>
      </c>
      <c r="Z174" s="7">
        <f>if(Z$6&lt;=$B174,vlookup(EDATE($D174,Z$6),'Курсы'!$H$2:$L$1980,if($G174="USD",2,if($G174="EUR",3,if($G174="YEN",4,5))))*$H174*$C174,0)</f>
        <v>231246.3149</v>
      </c>
      <c r="AA174" s="7">
        <f>if(AA$6&lt;=$B174,vlookup(EDATE($D174,AA$6),'Курсы'!$H$2:$L$1980,if($G174="USD",2,if($G174="EUR",3,if($G174="YEN",4,5))))*$H174*$C174,0)</f>
        <v>231558.677</v>
      </c>
      <c r="AB174" s="7">
        <f>if(AB$6&lt;=$B174,vlookup(EDATE($D174,AB$6),'Курсы'!$H$2:$L$1980,if($G174="USD",2,if($G174="EUR",3,if($G174="YEN",4,5))))*$H174*$C174,0)</f>
        <v>231852.2707</v>
      </c>
      <c r="AC174" s="7">
        <f>if(AC$6&lt;=$B174,vlookup(EDATE($D174,AC$6),'Курсы'!$H$2:$L$1980,if($G174="USD",2,if($G174="EUR",3,if($G174="YEN",4,5))))*$H174*$C174,0)</f>
        <v>232147.1737</v>
      </c>
      <c r="AD174" s="7">
        <f>if(AD$6&lt;=$B174,vlookup(EDATE($D174,AD$6),'Курсы'!$H$2:$L$1980,if($G174="USD",2,if($G174="EUR",3,if($G174="YEN",4,5))))*$H174*$C174,0)</f>
        <v>232433.9312</v>
      </c>
      <c r="AE174" s="7">
        <f>if(AE$6&lt;=$B174,vlookup(EDATE($D174,AE$6),'Курсы'!$H$2:$L$1980,if($G174="USD",2,if($G174="EUR",3,if($G174="YEN",4,5))))*$H174*$C174,0)</f>
        <v>0</v>
      </c>
      <c r="AF174" s="7">
        <f>if(AF$6&lt;=$B174,vlookup(EDATE($D174,AF$6),'Курсы'!$H$2:$L$1980,if($G174="USD",2,if($G174="EUR",3,if($G174="YEN",4,5))))*$H174*$C174,0)</f>
        <v>0</v>
      </c>
      <c r="AG174" s="7">
        <f>if(AG$6&lt;=$B174,vlookup(EDATE($D174,AG$6),'Курсы'!$H$2:$L$1980,if($G174="USD",2,if($G174="EUR",3,if($G174="YEN",4,5))))*$H174*$C174,0)</f>
        <v>0</v>
      </c>
      <c r="AH174" s="7">
        <f>if(AH$6&lt;=$B174,vlookup(EDATE($D174,AH$6),'Курсы'!$H$2:$L$1980,if($G174="USD",2,if($G174="EUR",3,if($G174="YEN",4,5))))*$H174*$C174,0)</f>
        <v>0</v>
      </c>
      <c r="AI174" s="7">
        <f>if(AI$6&lt;=$B174,vlookup(EDATE($D174,AI$6),'Курсы'!$H$2:$L$1980,if($G174="USD",2,if($G174="EUR",3,if($G174="YEN",4,5))))*$H174*$C174,0)</f>
        <v>0</v>
      </c>
      <c r="AJ174" s="7">
        <f>if(AJ$6&lt;=$B174,vlookup(EDATE($D174,AJ$6),'Курсы'!$H$2:$L$1980,if($G174="USD",2,if($G174="EUR",3,if($G174="YEN",4,5))))*$H174*$C174,0)</f>
        <v>0</v>
      </c>
      <c r="AK174" s="7">
        <f>if(AK$6&lt;=$B174,vlookup(EDATE($D174,AK$6),'Курсы'!$H$2:$L$1980,if($G174="USD",2,if($G174="EUR",3,if($G174="YEN",4,5))))*$H174*$C174,0)</f>
        <v>0</v>
      </c>
      <c r="AL174" s="7">
        <f>if(AL$6&lt;=$B174,vlookup(EDATE($D174,AL$6),'Курсы'!$H$2:$L$1980,if($G174="USD",2,if($G174="EUR",3,if($G174="YEN",4,5))))*$H174*$C174,0)</f>
        <v>0</v>
      </c>
      <c r="AM174" s="7">
        <f>if(AM$6&lt;=$B174,vlookup(EDATE($D174,AM$6),'Курсы'!$H$2:$L$1980,if($G174="USD",2,if($G174="EUR",3,if($G174="YEN",4,5))))*$H174*$C174,0)</f>
        <v>0</v>
      </c>
      <c r="AN174" s="7">
        <f>if(AN$6&lt;=$B174,vlookup(EDATE($D174,AN$6),'Курсы'!$H$2:$L$1980,if($G174="USD",2,if($G174="EUR",3,if($G174="YEN",4,5))))*$H174*$C174,0)</f>
        <v>0</v>
      </c>
      <c r="AO174" s="7">
        <f>if(AO$6&lt;=$B174,vlookup(EDATE($D174,AO$6),'Курсы'!$H$2:$L$1980,if($G174="USD",2,if($G174="EUR",3,if($G174="YEN",4,5))))*$H174*$C174,0)</f>
        <v>0</v>
      </c>
      <c r="AP174" s="7">
        <f>if(AP$6&lt;=$B174,vlookup(EDATE($D174,AP$6),'Курсы'!$H$2:$L$1980,if($G174="USD",2,if($G174="EUR",3,if($G174="YEN",4,5))))*$H174*$C174,0)</f>
        <v>0</v>
      </c>
      <c r="AQ174" s="7">
        <f>if(AQ$6&lt;=$B174,vlookup(EDATE($D174,AQ$6),'Курсы'!$H$2:$L$1980,if($G174="USD",2,if($G174="EUR",3,if($G174="YEN",4,5))))*$H174*$C174,0)</f>
        <v>0</v>
      </c>
      <c r="AR174" s="19">
        <f>if(AR$6&lt;=$B174,vlookup(EDATE($D174,AR$6),'Курсы'!$H$2:$L$1980,if($G174="USD",2,if($G174="EUR",3,if($G174="YEN",4,5))))*$H174*$C174,0)</f>
        <v>0</v>
      </c>
      <c r="AS174" s="7">
        <f t="shared" si="2"/>
        <v>5120169.643</v>
      </c>
    </row>
    <row r="175" ht="15.75" customHeight="1">
      <c r="A175" s="15">
        <v>175.0</v>
      </c>
      <c r="B175" s="16">
        <v>14.0</v>
      </c>
      <c r="C175" s="16">
        <v>0.0175176200773933</v>
      </c>
      <c r="D175" s="17">
        <v>43941.0</v>
      </c>
      <c r="E175" s="17">
        <f t="shared" si="1"/>
        <v>44367</v>
      </c>
      <c r="F175" s="16" t="s">
        <v>19</v>
      </c>
      <c r="G175" s="16" t="s">
        <v>5</v>
      </c>
      <c r="H175" s="18">
        <v>250000.0</v>
      </c>
      <c r="I175" s="7">
        <f>if(I$6&lt;=$B175,vlookup(EDATE($D175,I$6),'Курсы'!$H$2:$L$1980,if($G175="USD",2,if($G175="EUR",3,if($G175="YEN",4,5))))*$H175*$C175,0)</f>
        <v>346707.4228</v>
      </c>
      <c r="J175" s="7">
        <f>if(J$6&lt;=$B175,vlookup(EDATE($D175,J$6),'Курсы'!$H$2:$L$1980,if($G175="USD",2,if($G175="EUR",3,if($G175="YEN",4,5))))*$H175*$C175,0)</f>
        <v>341614.1747</v>
      </c>
      <c r="K175" s="7">
        <f>if(K$6&lt;=$B175,vlookup(EDATE($D175,K$6),'Курсы'!$H$2:$L$1980,if($G175="USD",2,if($G175="EUR",3,if($G175="YEN",4,5))))*$H175*$C175,0)</f>
        <v>357718.9987</v>
      </c>
      <c r="L175" s="7">
        <f>if(L$6&lt;=$B175,vlookup(EDATE($D175,L$6),'Курсы'!$H$2:$L$1980,if($G175="USD",2,if($G175="EUR",3,if($G175="YEN",4,5))))*$H175*$C175,0)</f>
        <v>382776.2025</v>
      </c>
      <c r="M175" s="7">
        <f>if(M$6&lt;=$B175,vlookup(EDATE($D175,M$6),'Курсы'!$H$2:$L$1980,if($G175="USD",2,if($G175="EUR",3,if($G175="YEN",4,5))))*$H175*$C175,0)</f>
        <v>389582.2358</v>
      </c>
      <c r="N175" s="7">
        <f>if(N$6&lt;=$B175,vlookup(EDATE($D175,N$6),'Курсы'!$H$2:$L$1980,if($G175="USD",2,if($G175="EUR",3,if($G175="YEN",4,5))))*$H175*$C175,0)</f>
        <v>399890.0414</v>
      </c>
      <c r="O175" s="7">
        <f>if(O$6&lt;=$B175,vlookup(EDATE($D175,O$6),'Курсы'!$H$2:$L$1980,if($G175="USD",2,if($G175="EUR",3,if($G175="YEN",4,5))))*$H175*$C175,0)</f>
        <v>395672.2365</v>
      </c>
      <c r="P175" s="7">
        <f>if(P$6&lt;=$B175,vlookup(EDATE($D175,P$6),'Курсы'!$H$2:$L$1980,if($G175="USD",2,if($G175="EUR",3,if($G175="YEN",4,5))))*$H175*$C175,0)</f>
        <v>393385.3111</v>
      </c>
      <c r="Q175" s="7">
        <f>if(Q$6&lt;=$B175,vlookup(EDATE($D175,Q$6),'Курсы'!$H$2:$L$1980,if($G175="USD",2,if($G175="EUR",3,if($G175="YEN",4,5))))*$H175*$C175,0)</f>
        <v>390670.9559</v>
      </c>
      <c r="R175" s="7">
        <f>if(R$6&lt;=$B175,vlookup(EDATE($D175,R$6),'Курсы'!$H$2:$L$1980,if($G175="USD",2,if($G175="EUR",3,if($G175="YEN",4,5))))*$H175*$C175,0)</f>
        <v>392143.7498</v>
      </c>
      <c r="S175" s="7">
        <f>if(S$6&lt;=$B175,vlookup(EDATE($D175,S$6),'Курсы'!$H$2:$L$1980,if($G175="USD",2,if($G175="EUR",3,if($G175="YEN",4,5))))*$H175*$C175,0)</f>
        <v>387283.9241</v>
      </c>
      <c r="T175" s="7">
        <f>if(T$6&lt;=$B175,vlookup(EDATE($D175,T$6),'Курсы'!$H$2:$L$1980,if($G175="USD",2,if($G175="EUR",3,if($G175="YEN",4,5))))*$H175*$C175,0)</f>
        <v>400610.4535</v>
      </c>
      <c r="U175" s="7">
        <f>if(U$6&lt;=$B175,vlookup(EDATE($D175,U$6),'Курсы'!$H$2:$L$1980,if($G175="USD",2,if($G175="EUR",3,if($G175="YEN",4,5))))*$H175*$C175,0)</f>
        <v>394587.0199</v>
      </c>
      <c r="V175" s="7">
        <f>if(V$6&lt;=$B175,vlookup(EDATE($D175,V$6),'Курсы'!$H$2:$L$1980,if($G175="USD",2,if($G175="EUR",3,if($G175="YEN",4,5))))*$H175*$C175,0)</f>
        <v>376603.8691</v>
      </c>
      <c r="W175" s="7">
        <f>if(W$6&lt;=$B175,vlookup(EDATE($D175,W$6),'Курсы'!$H$2:$L$1980,if($G175="USD",2,if($G175="EUR",3,if($G175="YEN",4,5))))*$H175*$C175,0)</f>
        <v>0</v>
      </c>
      <c r="X175" s="7">
        <f>if(X$6&lt;=$B175,vlookup(EDATE($D175,X$6),'Курсы'!$H$2:$L$1980,if($G175="USD",2,if($G175="EUR",3,if($G175="YEN",4,5))))*$H175*$C175,0)</f>
        <v>0</v>
      </c>
      <c r="Y175" s="7">
        <f>if(Y$6&lt;=$B175,vlookup(EDATE($D175,Y$6),'Курсы'!$H$2:$L$1980,if($G175="USD",2,if($G175="EUR",3,if($G175="YEN",4,5))))*$H175*$C175,0)</f>
        <v>0</v>
      </c>
      <c r="Z175" s="7">
        <f>if(Z$6&lt;=$B175,vlookup(EDATE($D175,Z$6),'Курсы'!$H$2:$L$1980,if($G175="USD",2,if($G175="EUR",3,if($G175="YEN",4,5))))*$H175*$C175,0)</f>
        <v>0</v>
      </c>
      <c r="AA175" s="7">
        <f>if(AA$6&lt;=$B175,vlookup(EDATE($D175,AA$6),'Курсы'!$H$2:$L$1980,if($G175="USD",2,if($G175="EUR",3,if($G175="YEN",4,5))))*$H175*$C175,0)</f>
        <v>0</v>
      </c>
      <c r="AB175" s="7">
        <f>if(AB$6&lt;=$B175,vlookup(EDATE($D175,AB$6),'Курсы'!$H$2:$L$1980,if($G175="USD",2,if($G175="EUR",3,if($G175="YEN",4,5))))*$H175*$C175,0)</f>
        <v>0</v>
      </c>
      <c r="AC175" s="7">
        <f>if(AC$6&lt;=$B175,vlookup(EDATE($D175,AC$6),'Курсы'!$H$2:$L$1980,if($G175="USD",2,if($G175="EUR",3,if($G175="YEN",4,5))))*$H175*$C175,0)</f>
        <v>0</v>
      </c>
      <c r="AD175" s="7">
        <f>if(AD$6&lt;=$B175,vlookup(EDATE($D175,AD$6),'Курсы'!$H$2:$L$1980,if($G175="USD",2,if($G175="EUR",3,if($G175="YEN",4,5))))*$H175*$C175,0)</f>
        <v>0</v>
      </c>
      <c r="AE175" s="7">
        <f>if(AE$6&lt;=$B175,vlookup(EDATE($D175,AE$6),'Курсы'!$H$2:$L$1980,if($G175="USD",2,if($G175="EUR",3,if($G175="YEN",4,5))))*$H175*$C175,0)</f>
        <v>0</v>
      </c>
      <c r="AF175" s="7">
        <f>if(AF$6&lt;=$B175,vlookup(EDATE($D175,AF$6),'Курсы'!$H$2:$L$1980,if($G175="USD",2,if($G175="EUR",3,if($G175="YEN",4,5))))*$H175*$C175,0)</f>
        <v>0</v>
      </c>
      <c r="AG175" s="7">
        <f>if(AG$6&lt;=$B175,vlookup(EDATE($D175,AG$6),'Курсы'!$H$2:$L$1980,if($G175="USD",2,if($G175="EUR",3,if($G175="YEN",4,5))))*$H175*$C175,0)</f>
        <v>0</v>
      </c>
      <c r="AH175" s="7">
        <f>if(AH$6&lt;=$B175,vlookup(EDATE($D175,AH$6),'Курсы'!$H$2:$L$1980,if($G175="USD",2,if($G175="EUR",3,if($G175="YEN",4,5))))*$H175*$C175,0)</f>
        <v>0</v>
      </c>
      <c r="AI175" s="7">
        <f>if(AI$6&lt;=$B175,vlookup(EDATE($D175,AI$6),'Курсы'!$H$2:$L$1980,if($G175="USD",2,if($G175="EUR",3,if($G175="YEN",4,5))))*$H175*$C175,0)</f>
        <v>0</v>
      </c>
      <c r="AJ175" s="7">
        <f>if(AJ$6&lt;=$B175,vlookup(EDATE($D175,AJ$6),'Курсы'!$H$2:$L$1980,if($G175="USD",2,if($G175="EUR",3,if($G175="YEN",4,5))))*$H175*$C175,0)</f>
        <v>0</v>
      </c>
      <c r="AK175" s="7">
        <f>if(AK$6&lt;=$B175,vlookup(EDATE($D175,AK$6),'Курсы'!$H$2:$L$1980,if($G175="USD",2,if($G175="EUR",3,if($G175="YEN",4,5))))*$H175*$C175,0)</f>
        <v>0</v>
      </c>
      <c r="AL175" s="7">
        <f>if(AL$6&lt;=$B175,vlookup(EDATE($D175,AL$6),'Курсы'!$H$2:$L$1980,if($G175="USD",2,if($G175="EUR",3,if($G175="YEN",4,5))))*$H175*$C175,0)</f>
        <v>0</v>
      </c>
      <c r="AM175" s="7">
        <f>if(AM$6&lt;=$B175,vlookup(EDATE($D175,AM$6),'Курсы'!$H$2:$L$1980,if($G175="USD",2,if($G175="EUR",3,if($G175="YEN",4,5))))*$H175*$C175,0)</f>
        <v>0</v>
      </c>
      <c r="AN175" s="7">
        <f>if(AN$6&lt;=$B175,vlookup(EDATE($D175,AN$6),'Курсы'!$H$2:$L$1980,if($G175="USD",2,if($G175="EUR",3,if($G175="YEN",4,5))))*$H175*$C175,0)</f>
        <v>0</v>
      </c>
      <c r="AO175" s="7">
        <f>if(AO$6&lt;=$B175,vlookup(EDATE($D175,AO$6),'Курсы'!$H$2:$L$1980,if($G175="USD",2,if($G175="EUR",3,if($G175="YEN",4,5))))*$H175*$C175,0)</f>
        <v>0</v>
      </c>
      <c r="AP175" s="7">
        <f>if(AP$6&lt;=$B175,vlookup(EDATE($D175,AP$6),'Курсы'!$H$2:$L$1980,if($G175="USD",2,if($G175="EUR",3,if($G175="YEN",4,5))))*$H175*$C175,0)</f>
        <v>0</v>
      </c>
      <c r="AQ175" s="7">
        <f>if(AQ$6&lt;=$B175,vlookup(EDATE($D175,AQ$6),'Курсы'!$H$2:$L$1980,if($G175="USD",2,if($G175="EUR",3,if($G175="YEN",4,5))))*$H175*$C175,0)</f>
        <v>0</v>
      </c>
      <c r="AR175" s="19">
        <f>if(AR$6&lt;=$B175,vlookup(EDATE($D175,AR$6),'Курсы'!$H$2:$L$1980,if($G175="USD",2,if($G175="EUR",3,if($G175="YEN",4,5))))*$H175*$C175,0)</f>
        <v>0</v>
      </c>
      <c r="AS175" s="7">
        <f t="shared" si="2"/>
        <v>5349246.596</v>
      </c>
    </row>
    <row r="176" ht="15.75" customHeight="1">
      <c r="A176" s="15">
        <v>234.0</v>
      </c>
      <c r="B176" s="16">
        <v>6.0</v>
      </c>
      <c r="C176" s="16">
        <v>0.0186799043385097</v>
      </c>
      <c r="D176" s="17">
        <v>43942.0</v>
      </c>
      <c r="E176" s="17">
        <f t="shared" si="1"/>
        <v>44125</v>
      </c>
      <c r="F176" s="16" t="s">
        <v>19</v>
      </c>
      <c r="G176" s="16" t="s">
        <v>4</v>
      </c>
      <c r="H176" s="18">
        <v>250000.0</v>
      </c>
      <c r="I176" s="7">
        <f>if(I$6&lt;=$B176,vlookup(EDATE($D176,I$6),'Курсы'!$H$2:$L$1980,if($G176="USD",2,if($G176="EUR",3,if($G176="YEN",4,5))))*$H176*$C176,0)</f>
        <v>337817.197</v>
      </c>
      <c r="J176" s="7">
        <f>if(J$6&lt;=$B176,vlookup(EDATE($D176,J$6),'Курсы'!$H$2:$L$1980,if($G176="USD",2,if($G176="EUR",3,if($G176="YEN",4,5))))*$H176*$C176,0)</f>
        <v>324901.9111</v>
      </c>
      <c r="K176" s="7">
        <f>if(K$6&lt;=$B176,vlookup(EDATE($D176,K$6),'Курсы'!$H$2:$L$1980,if($G176="USD",2,if($G176="EUR",3,if($G176="YEN",4,5))))*$H176*$C176,0)</f>
        <v>336064.555</v>
      </c>
      <c r="L176" s="7">
        <f>if(L$6&lt;=$B176,vlookup(EDATE($D176,L$6),'Курсы'!$H$2:$L$1980,if($G176="USD",2,if($G176="EUR",3,if($G176="YEN",4,5))))*$H176*$C176,0)</f>
        <v>344509.2727</v>
      </c>
      <c r="M176" s="7">
        <f>if(M$6&lt;=$B176,vlookup(EDATE($D176,M$6),'Курсы'!$H$2:$L$1980,if($G176="USD",2,if($G176="EUR",3,if($G176="YEN",4,5))))*$H176*$C176,0)</f>
        <v>350397.1786</v>
      </c>
      <c r="N176" s="7">
        <f>if(N$6&lt;=$B176,vlookup(EDATE($D176,N$6),'Курсы'!$H$2:$L$1980,if($G176="USD",2,if($G176="EUR",3,if($G176="YEN",4,5))))*$H176*$C176,0)</f>
        <v>363221.3999</v>
      </c>
      <c r="O176" s="7">
        <f>if(O$6&lt;=$B176,vlookup(EDATE($D176,O$6),'Курсы'!$H$2:$L$1980,if($G176="USD",2,if($G176="EUR",3,if($G176="YEN",4,5))))*$H176*$C176,0)</f>
        <v>0</v>
      </c>
      <c r="P176" s="7">
        <f>if(P$6&lt;=$B176,vlookup(EDATE($D176,P$6),'Курсы'!$H$2:$L$1980,if($G176="USD",2,if($G176="EUR",3,if($G176="YEN",4,5))))*$H176*$C176,0)</f>
        <v>0</v>
      </c>
      <c r="Q176" s="7">
        <f>if(Q$6&lt;=$B176,vlookup(EDATE($D176,Q$6),'Курсы'!$H$2:$L$1980,if($G176="USD",2,if($G176="EUR",3,if($G176="YEN",4,5))))*$H176*$C176,0)</f>
        <v>0</v>
      </c>
      <c r="R176" s="7">
        <f>if(R$6&lt;=$B176,vlookup(EDATE($D176,R$6),'Курсы'!$H$2:$L$1980,if($G176="USD",2,if($G176="EUR",3,if($G176="YEN",4,5))))*$H176*$C176,0)</f>
        <v>0</v>
      </c>
      <c r="S176" s="7">
        <f>if(S$6&lt;=$B176,vlookup(EDATE($D176,S$6),'Курсы'!$H$2:$L$1980,if($G176="USD",2,if($G176="EUR",3,if($G176="YEN",4,5))))*$H176*$C176,0)</f>
        <v>0</v>
      </c>
      <c r="T176" s="7">
        <f>if(T$6&lt;=$B176,vlookup(EDATE($D176,T$6),'Курсы'!$H$2:$L$1980,if($G176="USD",2,if($G176="EUR",3,if($G176="YEN",4,5))))*$H176*$C176,0)</f>
        <v>0</v>
      </c>
      <c r="U176" s="7">
        <f>if(U$6&lt;=$B176,vlookup(EDATE($D176,U$6),'Курсы'!$H$2:$L$1980,if($G176="USD",2,if($G176="EUR",3,if($G176="YEN",4,5))))*$H176*$C176,0)</f>
        <v>0</v>
      </c>
      <c r="V176" s="7">
        <f>if(V$6&lt;=$B176,vlookup(EDATE($D176,V$6),'Курсы'!$H$2:$L$1980,if($G176="USD",2,if($G176="EUR",3,if($G176="YEN",4,5))))*$H176*$C176,0)</f>
        <v>0</v>
      </c>
      <c r="W176" s="7">
        <f>if(W$6&lt;=$B176,vlookup(EDATE($D176,W$6),'Курсы'!$H$2:$L$1980,if($G176="USD",2,if($G176="EUR",3,if($G176="YEN",4,5))))*$H176*$C176,0)</f>
        <v>0</v>
      </c>
      <c r="X176" s="7">
        <f>if(X$6&lt;=$B176,vlookup(EDATE($D176,X$6),'Курсы'!$H$2:$L$1980,if($G176="USD",2,if($G176="EUR",3,if($G176="YEN",4,5))))*$H176*$C176,0)</f>
        <v>0</v>
      </c>
      <c r="Y176" s="7">
        <f>if(Y$6&lt;=$B176,vlookup(EDATE($D176,Y$6),'Курсы'!$H$2:$L$1980,if($G176="USD",2,if($G176="EUR",3,if($G176="YEN",4,5))))*$H176*$C176,0)</f>
        <v>0</v>
      </c>
      <c r="Z176" s="7">
        <f>if(Z$6&lt;=$B176,vlookup(EDATE($D176,Z$6),'Курсы'!$H$2:$L$1980,if($G176="USD",2,if($G176="EUR",3,if($G176="YEN",4,5))))*$H176*$C176,0)</f>
        <v>0</v>
      </c>
      <c r="AA176" s="7">
        <f>if(AA$6&lt;=$B176,vlookup(EDATE($D176,AA$6),'Курсы'!$H$2:$L$1980,if($G176="USD",2,if($G176="EUR",3,if($G176="YEN",4,5))))*$H176*$C176,0)</f>
        <v>0</v>
      </c>
      <c r="AB176" s="7">
        <f>if(AB$6&lt;=$B176,vlookup(EDATE($D176,AB$6),'Курсы'!$H$2:$L$1980,if($G176="USD",2,if($G176="EUR",3,if($G176="YEN",4,5))))*$H176*$C176,0)</f>
        <v>0</v>
      </c>
      <c r="AC176" s="7">
        <f>if(AC$6&lt;=$B176,vlookup(EDATE($D176,AC$6),'Курсы'!$H$2:$L$1980,if($G176="USD",2,if($G176="EUR",3,if($G176="YEN",4,5))))*$H176*$C176,0)</f>
        <v>0</v>
      </c>
      <c r="AD176" s="7">
        <f>if(AD$6&lt;=$B176,vlookup(EDATE($D176,AD$6),'Курсы'!$H$2:$L$1980,if($G176="USD",2,if($G176="EUR",3,if($G176="YEN",4,5))))*$H176*$C176,0)</f>
        <v>0</v>
      </c>
      <c r="AE176" s="7">
        <f>if(AE$6&lt;=$B176,vlookup(EDATE($D176,AE$6),'Курсы'!$H$2:$L$1980,if($G176="USD",2,if($G176="EUR",3,if($G176="YEN",4,5))))*$H176*$C176,0)</f>
        <v>0</v>
      </c>
      <c r="AF176" s="7">
        <f>if(AF$6&lt;=$B176,vlookup(EDATE($D176,AF$6),'Курсы'!$H$2:$L$1980,if($G176="USD",2,if($G176="EUR",3,if($G176="YEN",4,5))))*$H176*$C176,0)</f>
        <v>0</v>
      </c>
      <c r="AG176" s="7">
        <f>if(AG$6&lt;=$B176,vlookup(EDATE($D176,AG$6),'Курсы'!$H$2:$L$1980,if($G176="USD",2,if($G176="EUR",3,if($G176="YEN",4,5))))*$H176*$C176,0)</f>
        <v>0</v>
      </c>
      <c r="AH176" s="7">
        <f>if(AH$6&lt;=$B176,vlookup(EDATE($D176,AH$6),'Курсы'!$H$2:$L$1980,if($G176="USD",2,if($G176="EUR",3,if($G176="YEN",4,5))))*$H176*$C176,0)</f>
        <v>0</v>
      </c>
      <c r="AI176" s="7">
        <f>if(AI$6&lt;=$B176,vlookup(EDATE($D176,AI$6),'Курсы'!$H$2:$L$1980,if($G176="USD",2,if($G176="EUR",3,if($G176="YEN",4,5))))*$H176*$C176,0)</f>
        <v>0</v>
      </c>
      <c r="AJ176" s="7">
        <f>if(AJ$6&lt;=$B176,vlookup(EDATE($D176,AJ$6),'Курсы'!$H$2:$L$1980,if($G176="USD",2,if($G176="EUR",3,if($G176="YEN",4,5))))*$H176*$C176,0)</f>
        <v>0</v>
      </c>
      <c r="AK176" s="7">
        <f>if(AK$6&lt;=$B176,vlookup(EDATE($D176,AK$6),'Курсы'!$H$2:$L$1980,if($G176="USD",2,if($G176="EUR",3,if($G176="YEN",4,5))))*$H176*$C176,0)</f>
        <v>0</v>
      </c>
      <c r="AL176" s="7">
        <f>if(AL$6&lt;=$B176,vlookup(EDATE($D176,AL$6),'Курсы'!$H$2:$L$1980,if($G176="USD",2,if($G176="EUR",3,if($G176="YEN",4,5))))*$H176*$C176,0)</f>
        <v>0</v>
      </c>
      <c r="AM176" s="7">
        <f>if(AM$6&lt;=$B176,vlookup(EDATE($D176,AM$6),'Курсы'!$H$2:$L$1980,if($G176="USD",2,if($G176="EUR",3,if($G176="YEN",4,5))))*$H176*$C176,0)</f>
        <v>0</v>
      </c>
      <c r="AN176" s="7">
        <f>if(AN$6&lt;=$B176,vlookup(EDATE($D176,AN$6),'Курсы'!$H$2:$L$1980,if($G176="USD",2,if($G176="EUR",3,if($G176="YEN",4,5))))*$H176*$C176,0)</f>
        <v>0</v>
      </c>
      <c r="AO176" s="7">
        <f>if(AO$6&lt;=$B176,vlookup(EDATE($D176,AO$6),'Курсы'!$H$2:$L$1980,if($G176="USD",2,if($G176="EUR",3,if($G176="YEN",4,5))))*$H176*$C176,0)</f>
        <v>0</v>
      </c>
      <c r="AP176" s="7">
        <f>if(AP$6&lt;=$B176,vlookup(EDATE($D176,AP$6),'Курсы'!$H$2:$L$1980,if($G176="USD",2,if($G176="EUR",3,if($G176="YEN",4,5))))*$H176*$C176,0)</f>
        <v>0</v>
      </c>
      <c r="AQ176" s="7">
        <f>if(AQ$6&lt;=$B176,vlookup(EDATE($D176,AQ$6),'Курсы'!$H$2:$L$1980,if($G176="USD",2,if($G176="EUR",3,if($G176="YEN",4,5))))*$H176*$C176,0)</f>
        <v>0</v>
      </c>
      <c r="AR176" s="19">
        <f>if(AR$6&lt;=$B176,vlookup(EDATE($D176,AR$6),'Курсы'!$H$2:$L$1980,if($G176="USD",2,if($G176="EUR",3,if($G176="YEN",4,5))))*$H176*$C176,0)</f>
        <v>0</v>
      </c>
      <c r="AS176" s="7">
        <f t="shared" si="2"/>
        <v>2056911.514</v>
      </c>
    </row>
    <row r="177" ht="15.75" customHeight="1">
      <c r="A177" s="15">
        <v>167.0</v>
      </c>
      <c r="B177" s="16">
        <v>10.0</v>
      </c>
      <c r="C177" s="16">
        <v>0.0253167280174467</v>
      </c>
      <c r="D177" s="17">
        <v>43944.0</v>
      </c>
      <c r="E177" s="17">
        <f t="shared" si="1"/>
        <v>44250</v>
      </c>
      <c r="F177" s="16" t="s">
        <v>22</v>
      </c>
      <c r="G177" s="16" t="s">
        <v>5</v>
      </c>
      <c r="H177" s="18">
        <v>75000.0</v>
      </c>
      <c r="I177" s="7">
        <f>if(I$6&lt;=$B177,vlookup(EDATE($D177,I$6),'Курсы'!$H$2:$L$1980,if($G177="USD",2,if($G177="EUR",3,if($G177="YEN",4,5))))*$H177*$C177,0)</f>
        <v>148944.1971</v>
      </c>
      <c r="J177" s="7">
        <f>if(J$6&lt;=$B177,vlookup(EDATE($D177,J$6),'Курсы'!$H$2:$L$1980,if($G177="USD",2,if($G177="EUR",3,if($G177="YEN",4,5))))*$H177*$C177,0)</f>
        <v>147777.2225</v>
      </c>
      <c r="K177" s="7">
        <f>if(K$6&lt;=$B177,vlookup(EDATE($D177,K$6),'Курсы'!$H$2:$L$1980,if($G177="USD",2,if($G177="EUR",3,if($G177="YEN",4,5))))*$H177*$C177,0)</f>
        <v>154920.1474</v>
      </c>
      <c r="L177" s="7">
        <f>if(L$6&lt;=$B177,vlookup(EDATE($D177,L$6),'Курсы'!$H$2:$L$1980,if($G177="USD",2,if($G177="EUR",3,if($G177="YEN",4,5))))*$H177*$C177,0)</f>
        <v>166585.9058</v>
      </c>
      <c r="M177" s="7">
        <f>if(M$6&lt;=$B177,vlookup(EDATE($D177,M$6),'Курсы'!$H$2:$L$1980,if($G177="USD",2,if($G177="EUR",3,if($G177="YEN",4,5))))*$H177*$C177,0)</f>
        <v>169903.0301</v>
      </c>
      <c r="N177" s="7">
        <f>if(N$6&lt;=$B177,vlookup(EDATE($D177,N$6),'Курсы'!$H$2:$L$1980,if($G177="USD",2,if($G177="EUR",3,if($G177="YEN",4,5))))*$H177*$C177,0)</f>
        <v>173463.195</v>
      </c>
      <c r="O177" s="7">
        <f>if(O$6&lt;=$B177,vlookup(EDATE($D177,O$6),'Курсы'!$H$2:$L$1980,if($G177="USD",2,if($G177="EUR",3,if($G177="YEN",4,5))))*$H177*$C177,0)</f>
        <v>171389.755</v>
      </c>
      <c r="P177" s="7">
        <f>if(P$6&lt;=$B177,vlookup(EDATE($D177,P$6),'Курсы'!$H$2:$L$1980,if($G177="USD",2,if($G177="EUR",3,if($G177="YEN",4,5))))*$H177*$C177,0)</f>
        <v>174818.1463</v>
      </c>
      <c r="Q177" s="7">
        <f>if(Q$6&lt;=$B177,vlookup(EDATE($D177,Q$6),'Курсы'!$H$2:$L$1980,if($G177="USD",2,if($G177="EUR",3,if($G177="YEN",4,5))))*$H177*$C177,0)</f>
        <v>171663.9351</v>
      </c>
      <c r="R177" s="7">
        <f>if(R$6&lt;=$B177,vlookup(EDATE($D177,R$6),'Курсы'!$H$2:$L$1980,if($G177="USD",2,if($G177="EUR",3,if($G177="YEN",4,5))))*$H177*$C177,0)</f>
        <v>170243.0971</v>
      </c>
      <c r="S177" s="7">
        <f>if(S$6&lt;=$B177,vlookup(EDATE($D177,S$6),'Курсы'!$H$2:$L$1980,if($G177="USD",2,if($G177="EUR",3,if($G177="YEN",4,5))))*$H177*$C177,0)</f>
        <v>0</v>
      </c>
      <c r="T177" s="7">
        <f>if(T$6&lt;=$B177,vlookup(EDATE($D177,T$6),'Курсы'!$H$2:$L$1980,if($G177="USD",2,if($G177="EUR",3,if($G177="YEN",4,5))))*$H177*$C177,0)</f>
        <v>0</v>
      </c>
      <c r="U177" s="7">
        <f>if(U$6&lt;=$B177,vlookup(EDATE($D177,U$6),'Курсы'!$H$2:$L$1980,if($G177="USD",2,if($G177="EUR",3,if($G177="YEN",4,5))))*$H177*$C177,0)</f>
        <v>0</v>
      </c>
      <c r="V177" s="7">
        <f>if(V$6&lt;=$B177,vlookup(EDATE($D177,V$6),'Курсы'!$H$2:$L$1980,if($G177="USD",2,if($G177="EUR",3,if($G177="YEN",4,5))))*$H177*$C177,0)</f>
        <v>0</v>
      </c>
      <c r="W177" s="7">
        <f>if(W$6&lt;=$B177,vlookup(EDATE($D177,W$6),'Курсы'!$H$2:$L$1980,if($G177="USD",2,if($G177="EUR",3,if($G177="YEN",4,5))))*$H177*$C177,0)</f>
        <v>0</v>
      </c>
      <c r="X177" s="7">
        <f>if(X$6&lt;=$B177,vlookup(EDATE($D177,X$6),'Курсы'!$H$2:$L$1980,if($G177="USD",2,if($G177="EUR",3,if($G177="YEN",4,5))))*$H177*$C177,0)</f>
        <v>0</v>
      </c>
      <c r="Y177" s="7">
        <f>if(Y$6&lt;=$B177,vlookup(EDATE($D177,Y$6),'Курсы'!$H$2:$L$1980,if($G177="USD",2,if($G177="EUR",3,if($G177="YEN",4,5))))*$H177*$C177,0)</f>
        <v>0</v>
      </c>
      <c r="Z177" s="7">
        <f>if(Z$6&lt;=$B177,vlookup(EDATE($D177,Z$6),'Курсы'!$H$2:$L$1980,if($G177="USD",2,if($G177="EUR",3,if($G177="YEN",4,5))))*$H177*$C177,0)</f>
        <v>0</v>
      </c>
      <c r="AA177" s="7">
        <f>if(AA$6&lt;=$B177,vlookup(EDATE($D177,AA$6),'Курсы'!$H$2:$L$1980,if($G177="USD",2,if($G177="EUR",3,if($G177="YEN",4,5))))*$H177*$C177,0)</f>
        <v>0</v>
      </c>
      <c r="AB177" s="7">
        <f>if(AB$6&lt;=$B177,vlookup(EDATE($D177,AB$6),'Курсы'!$H$2:$L$1980,if($G177="USD",2,if($G177="EUR",3,if($G177="YEN",4,5))))*$H177*$C177,0)</f>
        <v>0</v>
      </c>
      <c r="AC177" s="7">
        <f>if(AC$6&lt;=$B177,vlookup(EDATE($D177,AC$6),'Курсы'!$H$2:$L$1980,if($G177="USD",2,if($G177="EUR",3,if($G177="YEN",4,5))))*$H177*$C177,0)</f>
        <v>0</v>
      </c>
      <c r="AD177" s="7">
        <f>if(AD$6&lt;=$B177,vlookup(EDATE($D177,AD$6),'Курсы'!$H$2:$L$1980,if($G177="USD",2,if($G177="EUR",3,if($G177="YEN",4,5))))*$H177*$C177,0)</f>
        <v>0</v>
      </c>
      <c r="AE177" s="7">
        <f>if(AE$6&lt;=$B177,vlookup(EDATE($D177,AE$6),'Курсы'!$H$2:$L$1980,if($G177="USD",2,if($G177="EUR",3,if($G177="YEN",4,5))))*$H177*$C177,0)</f>
        <v>0</v>
      </c>
      <c r="AF177" s="7">
        <f>if(AF$6&lt;=$B177,vlookup(EDATE($D177,AF$6),'Курсы'!$H$2:$L$1980,if($G177="USD",2,if($G177="EUR",3,if($G177="YEN",4,5))))*$H177*$C177,0)</f>
        <v>0</v>
      </c>
      <c r="AG177" s="7">
        <f>if(AG$6&lt;=$B177,vlookup(EDATE($D177,AG$6),'Курсы'!$H$2:$L$1980,if($G177="USD",2,if($G177="EUR",3,if($G177="YEN",4,5))))*$H177*$C177,0)</f>
        <v>0</v>
      </c>
      <c r="AH177" s="7">
        <f>if(AH$6&lt;=$B177,vlookup(EDATE($D177,AH$6),'Курсы'!$H$2:$L$1980,if($G177="USD",2,if($G177="EUR",3,if($G177="YEN",4,5))))*$H177*$C177,0)</f>
        <v>0</v>
      </c>
      <c r="AI177" s="7">
        <f>if(AI$6&lt;=$B177,vlookup(EDATE($D177,AI$6),'Курсы'!$H$2:$L$1980,if($G177="USD",2,if($G177="EUR",3,if($G177="YEN",4,5))))*$H177*$C177,0)</f>
        <v>0</v>
      </c>
      <c r="AJ177" s="7">
        <f>if(AJ$6&lt;=$B177,vlookup(EDATE($D177,AJ$6),'Курсы'!$H$2:$L$1980,if($G177="USD",2,if($G177="EUR",3,if($G177="YEN",4,5))))*$H177*$C177,0)</f>
        <v>0</v>
      </c>
      <c r="AK177" s="7">
        <f>if(AK$6&lt;=$B177,vlookup(EDATE($D177,AK$6),'Курсы'!$H$2:$L$1980,if($G177="USD",2,if($G177="EUR",3,if($G177="YEN",4,5))))*$H177*$C177,0)</f>
        <v>0</v>
      </c>
      <c r="AL177" s="7">
        <f>if(AL$6&lt;=$B177,vlookup(EDATE($D177,AL$6),'Курсы'!$H$2:$L$1980,if($G177="USD",2,if($G177="EUR",3,if($G177="YEN",4,5))))*$H177*$C177,0)</f>
        <v>0</v>
      </c>
      <c r="AM177" s="7">
        <f>if(AM$6&lt;=$B177,vlookup(EDATE($D177,AM$6),'Курсы'!$H$2:$L$1980,if($G177="USD",2,if($G177="EUR",3,if($G177="YEN",4,5))))*$H177*$C177,0)</f>
        <v>0</v>
      </c>
      <c r="AN177" s="7">
        <f>if(AN$6&lt;=$B177,vlookup(EDATE($D177,AN$6),'Курсы'!$H$2:$L$1980,if($G177="USD",2,if($G177="EUR",3,if($G177="YEN",4,5))))*$H177*$C177,0)</f>
        <v>0</v>
      </c>
      <c r="AO177" s="7">
        <f>if(AO$6&lt;=$B177,vlookup(EDATE($D177,AO$6),'Курсы'!$H$2:$L$1980,if($G177="USD",2,if($G177="EUR",3,if($G177="YEN",4,5))))*$H177*$C177,0)</f>
        <v>0</v>
      </c>
      <c r="AP177" s="7">
        <f>if(AP$6&lt;=$B177,vlookup(EDATE($D177,AP$6),'Курсы'!$H$2:$L$1980,if($G177="USD",2,if($G177="EUR",3,if($G177="YEN",4,5))))*$H177*$C177,0)</f>
        <v>0</v>
      </c>
      <c r="AQ177" s="7">
        <f>if(AQ$6&lt;=$B177,vlookup(EDATE($D177,AQ$6),'Курсы'!$H$2:$L$1980,if($G177="USD",2,if($G177="EUR",3,if($G177="YEN",4,5))))*$H177*$C177,0)</f>
        <v>0</v>
      </c>
      <c r="AR177" s="19">
        <f>if(AR$6&lt;=$B177,vlookup(EDATE($D177,AR$6),'Курсы'!$H$2:$L$1980,if($G177="USD",2,if($G177="EUR",3,if($G177="YEN",4,5))))*$H177*$C177,0)</f>
        <v>0</v>
      </c>
      <c r="AS177" s="7">
        <f t="shared" si="2"/>
        <v>1649708.631</v>
      </c>
    </row>
    <row r="178" ht="15.75" customHeight="1">
      <c r="A178" s="15">
        <v>201.0</v>
      </c>
      <c r="B178" s="16">
        <v>30.0</v>
      </c>
      <c r="C178" s="16">
        <v>0.0550177953155586</v>
      </c>
      <c r="D178" s="17">
        <v>43946.0</v>
      </c>
      <c r="E178" s="17">
        <f t="shared" si="1"/>
        <v>44859</v>
      </c>
      <c r="F178" s="16" t="s">
        <v>20</v>
      </c>
      <c r="G178" s="16" t="s">
        <v>5</v>
      </c>
      <c r="H178" s="18">
        <v>500000.0</v>
      </c>
      <c r="I178" s="7">
        <f>if(I$6&lt;=$B178,vlookup(EDATE($D178,I$6),'Курсы'!$H$2:$L$1980,if($G178="USD",2,if($G178="EUR",3,if($G178="YEN",4,5))))*$H178*$C178,0)</f>
        <v>2157883.21</v>
      </c>
      <c r="J178" s="7">
        <f>if(J$6&lt;=$B178,vlookup(EDATE($D178,J$6),'Курсы'!$H$2:$L$1980,if($G178="USD",2,if($G178="EUR",3,if($G178="YEN",4,5))))*$H178*$C178,0)</f>
        <v>2139064.373</v>
      </c>
      <c r="K178" s="7">
        <f>if(K$6&lt;=$B178,vlookup(EDATE($D178,K$6),'Курсы'!$H$2:$L$1980,if($G178="USD",2,if($G178="EUR",3,if($G178="YEN",4,5))))*$H178*$C178,0)</f>
        <v>2286074.673</v>
      </c>
      <c r="L178" s="7">
        <f>if(L$6&lt;=$B178,vlookup(EDATE($D178,L$6),'Курсы'!$H$2:$L$1980,if($G178="USD",2,if($G178="EUR",3,if($G178="YEN",4,5))))*$H178*$C178,0)</f>
        <v>2418114.631</v>
      </c>
      <c r="M178" s="7">
        <f>if(M$6&lt;=$B178,vlookup(EDATE($D178,M$6),'Курсы'!$H$2:$L$1980,if($G178="USD",2,if($G178="EUR",3,if($G178="YEN",4,5))))*$H178*$C178,0)</f>
        <v>2475300.127</v>
      </c>
      <c r="N178" s="7">
        <f>if(N$6&lt;=$B178,vlookup(EDATE($D178,N$6),'Курсы'!$H$2:$L$1980,if($G178="USD",2,if($G178="EUR",3,if($G178="YEN",4,5))))*$H178*$C178,0)</f>
        <v>2487194.975</v>
      </c>
      <c r="O178" s="7">
        <f>if(O$6&lt;=$B178,vlookup(EDATE($D178,O$6),'Курсы'!$H$2:$L$1980,if($G178="USD",2,if($G178="EUR",3,if($G178="YEN",4,5))))*$H178*$C178,0)</f>
        <v>2472868.341</v>
      </c>
      <c r="P178" s="7">
        <f>if(P$6&lt;=$B178,vlookup(EDATE($D178,P$6),'Курсы'!$H$2:$L$1980,if($G178="USD",2,if($G178="EUR",3,if($G178="YEN",4,5))))*$H178*$C178,0)</f>
        <v>2512902.039</v>
      </c>
      <c r="Q178" s="7">
        <f>if(Q$6&lt;=$B178,vlookup(EDATE($D178,Q$6),'Курсы'!$H$2:$L$1980,if($G178="USD",2,if($G178="EUR",3,if($G178="YEN",4,5))))*$H178*$C178,0)</f>
        <v>2487043.676</v>
      </c>
      <c r="R178" s="7">
        <f>if(R$6&lt;=$B178,vlookup(EDATE($D178,R$6),'Курсы'!$H$2:$L$1980,if($G178="USD",2,if($G178="EUR",3,if($G178="YEN",4,5))))*$H178*$C178,0)</f>
        <v>2466698.095</v>
      </c>
      <c r="S178" s="7">
        <f>if(S$6&lt;=$B178,vlookup(EDATE($D178,S$6),'Курсы'!$H$2:$L$1980,if($G178="USD",2,if($G178="EUR",3,if($G178="YEN",4,5))))*$H178*$C178,0)</f>
        <v>2477217.497</v>
      </c>
      <c r="T178" s="7">
        <f>if(T$6&lt;=$B178,vlookup(EDATE($D178,T$6),'Курсы'!$H$2:$L$1980,if($G178="USD",2,if($G178="EUR",3,if($G178="YEN",4,5))))*$H178*$C178,0)</f>
        <v>2488663.95</v>
      </c>
      <c r="U178" s="7">
        <f>if(U$6&lt;=$B178,vlookup(EDATE($D178,U$6),'Курсы'!$H$2:$L$1980,if($G178="USD",2,if($G178="EUR",3,if($G178="YEN",4,5))))*$H178*$C178,0)</f>
        <v>2467209.76</v>
      </c>
      <c r="V178" s="7">
        <f>if(V$6&lt;=$B178,vlookup(EDATE($D178,V$6),'Курсы'!$H$2:$L$1980,if($G178="USD",2,if($G178="EUR",3,if($G178="YEN",4,5))))*$H178*$C178,0)</f>
        <v>2374796.37</v>
      </c>
      <c r="W178" s="7">
        <f>if(W$6&lt;=$B178,vlookup(EDATE($D178,W$6),'Курсы'!$H$2:$L$1980,if($G178="USD",2,if($G178="EUR",3,if($G178="YEN",4,5))))*$H178*$C178,0)</f>
        <v>2389012.968</v>
      </c>
      <c r="X178" s="7">
        <f>if(X$6&lt;=$B178,vlookup(EDATE($D178,X$6),'Курсы'!$H$2:$L$1980,if($G178="USD",2,if($G178="EUR",3,if($G178="YEN",4,5))))*$H178*$C178,0)</f>
        <v>2351221.038</v>
      </c>
      <c r="Y178" s="7">
        <f>if(Y$6&lt;=$B178,vlookup(EDATE($D178,Y$6),'Курсы'!$H$2:$L$1980,if($G178="USD",2,if($G178="EUR",3,if($G178="YEN",4,5))))*$H178*$C178,0)</f>
        <v>2355780.645</v>
      </c>
      <c r="Z178" s="7">
        <f>if(Z$6&lt;=$B178,vlookup(EDATE($D178,Z$6),'Курсы'!$H$2:$L$1980,if($G178="USD",2,if($G178="EUR",3,if($G178="YEN",4,5))))*$H178*$C178,0)</f>
        <v>2360059.212</v>
      </c>
      <c r="AA178" s="7">
        <f>if(AA$6&lt;=$B178,vlookup(EDATE($D178,AA$6),'Курсы'!$H$2:$L$1980,if($G178="USD",2,if($G178="EUR",3,if($G178="YEN",4,5))))*$H178*$C178,0)</f>
        <v>2364350.177</v>
      </c>
      <c r="AB178" s="7">
        <f>if(AB$6&lt;=$B178,vlookup(EDATE($D178,AB$6),'Курсы'!$H$2:$L$1980,if($G178="USD",2,if($G178="EUR",3,if($G178="YEN",4,5))))*$H178*$C178,0)</f>
        <v>2368383.877</v>
      </c>
      <c r="AC178" s="7">
        <f>if(AC$6&lt;=$B178,vlookup(EDATE($D178,AC$6),'Курсы'!$H$2:$L$1980,if($G178="USD",2,if($G178="EUR",3,if($G178="YEN",4,5))))*$H178*$C178,0)</f>
        <v>2372436.096</v>
      </c>
      <c r="AD178" s="7">
        <f>if(AD$6&lt;=$B178,vlookup(EDATE($D178,AD$6),'Курсы'!$H$2:$L$1980,if($G178="USD",2,if($G178="EUR",3,if($G178="YEN",4,5))))*$H178*$C178,0)</f>
        <v>2376376.887</v>
      </c>
      <c r="AE178" s="7">
        <f>if(AE$6&lt;=$B178,vlookup(EDATE($D178,AE$6),'Курсы'!$H$2:$L$1980,if($G178="USD",2,if($G178="EUR",3,if($G178="YEN",4,5))))*$H178*$C178,0)</f>
        <v>2379845.507</v>
      </c>
      <c r="AF178" s="7">
        <f>if(AF$6&lt;=$B178,vlookup(EDATE($D178,AF$6),'Курсы'!$H$2:$L$1980,if($G178="USD",2,if($G178="EUR",3,if($G178="YEN",4,5))))*$H178*$C178,0)</f>
        <v>2383590.316</v>
      </c>
      <c r="AG178" s="7">
        <f>if(AG$6&lt;=$B178,vlookup(EDATE($D178,AG$6),'Курсы'!$H$2:$L$1980,if($G178="USD",2,if($G178="EUR",3,if($G178="YEN",4,5))))*$H178*$C178,0)</f>
        <v>2387123.478</v>
      </c>
      <c r="AH178" s="7">
        <f>if(AH$6&lt;=$B178,vlookup(EDATE($D178,AH$6),'Курсы'!$H$2:$L$1980,if($G178="USD",2,if($G178="EUR",3,if($G178="YEN",4,5))))*$H178*$C178,0)</f>
        <v>2390685.154</v>
      </c>
      <c r="AI178" s="7">
        <f>if(AI$6&lt;=$B178,vlookup(EDATE($D178,AI$6),'Курсы'!$H$2:$L$1980,if($G178="USD",2,if($G178="EUR",3,if($G178="YEN",4,5))))*$H178*$C178,0)</f>
        <v>2394049.659</v>
      </c>
      <c r="AJ178" s="7">
        <f>if(AJ$6&lt;=$B178,vlookup(EDATE($D178,AJ$6),'Курсы'!$H$2:$L$1980,if($G178="USD",2,if($G178="EUR",3,if($G178="YEN",4,5))))*$H178*$C178,0)</f>
        <v>2397445.28</v>
      </c>
      <c r="AK178" s="7">
        <f>if(AK$6&lt;=$B178,vlookup(EDATE($D178,AK$6),'Курсы'!$H$2:$L$1980,if($G178="USD",2,if($G178="EUR",3,if($G178="YEN",4,5))))*$H178*$C178,0)</f>
        <v>2400762.309</v>
      </c>
      <c r="AL178" s="7">
        <f>if(AL$6&lt;=$B178,vlookup(EDATE($D178,AL$6),'Курсы'!$H$2:$L$1980,if($G178="USD",2,if($G178="EUR",3,if($G178="YEN",4,5))))*$H178*$C178,0)</f>
        <v>2403900.859</v>
      </c>
      <c r="AM178" s="7">
        <f>if(AM$6&lt;=$B178,vlookup(EDATE($D178,AM$6),'Курсы'!$H$2:$L$1980,if($G178="USD",2,if($G178="EUR",3,if($G178="YEN",4,5))))*$H178*$C178,0)</f>
        <v>0</v>
      </c>
      <c r="AN178" s="7">
        <f>if(AN$6&lt;=$B178,vlookup(EDATE($D178,AN$6),'Курсы'!$H$2:$L$1980,if($G178="USD",2,if($G178="EUR",3,if($G178="YEN",4,5))))*$H178*$C178,0)</f>
        <v>0</v>
      </c>
      <c r="AO178" s="7">
        <f>if(AO$6&lt;=$B178,vlookup(EDATE($D178,AO$6),'Курсы'!$H$2:$L$1980,if($G178="USD",2,if($G178="EUR",3,if($G178="YEN",4,5))))*$H178*$C178,0)</f>
        <v>0</v>
      </c>
      <c r="AP178" s="7">
        <f>if(AP$6&lt;=$B178,vlookup(EDATE($D178,AP$6),'Курсы'!$H$2:$L$1980,if($G178="USD",2,if($G178="EUR",3,if($G178="YEN",4,5))))*$H178*$C178,0)</f>
        <v>0</v>
      </c>
      <c r="AQ178" s="7">
        <f>if(AQ$6&lt;=$B178,vlookup(EDATE($D178,AQ$6),'Курсы'!$H$2:$L$1980,if($G178="USD",2,if($G178="EUR",3,if($G178="YEN",4,5))))*$H178*$C178,0)</f>
        <v>0</v>
      </c>
      <c r="AR178" s="19">
        <f>if(AR$6&lt;=$B178,vlookup(EDATE($D178,AR$6),'Курсы'!$H$2:$L$1980,if($G178="USD",2,if($G178="EUR",3,if($G178="YEN",4,5))))*$H178*$C178,0)</f>
        <v>0</v>
      </c>
      <c r="AS178" s="7">
        <f t="shared" si="2"/>
        <v>71786055.18</v>
      </c>
    </row>
    <row r="179" ht="15.75" customHeight="1">
      <c r="A179" s="15">
        <v>208.0</v>
      </c>
      <c r="B179" s="16">
        <v>5.0</v>
      </c>
      <c r="C179" s="16">
        <v>0.0400936519466767</v>
      </c>
      <c r="D179" s="17">
        <v>43947.0</v>
      </c>
      <c r="E179" s="17">
        <f t="shared" si="1"/>
        <v>44100</v>
      </c>
      <c r="F179" s="16" t="s">
        <v>21</v>
      </c>
      <c r="G179" s="16" t="s">
        <v>4</v>
      </c>
      <c r="H179" s="18">
        <v>250000.0</v>
      </c>
      <c r="I179" s="7">
        <f>if(I$6&lt;=$B179,vlookup(EDATE($D179,I$6),'Курсы'!$H$2:$L$1980,if($G179="USD",2,if($G179="EUR",3,if($G179="YEN",4,5))))*$H179*$C179,0)</f>
        <v>717638.2809</v>
      </c>
      <c r="J179" s="7">
        <f>if(J$6&lt;=$B179,vlookup(EDATE($D179,J$6),'Курсы'!$H$2:$L$1980,if($G179="USD",2,if($G179="EUR",3,if($G179="YEN",4,5))))*$H179*$C179,0)</f>
        <v>696286.4065</v>
      </c>
      <c r="K179" s="7">
        <f>if(K$6&lt;=$B179,vlookup(EDATE($D179,K$6),'Курсы'!$H$2:$L$1980,if($G179="USD",2,if($G179="EUR",3,if($G179="YEN",4,5))))*$H179*$C179,0)</f>
        <v>717650.309</v>
      </c>
      <c r="L179" s="7">
        <f>if(L$6&lt;=$B179,vlookup(EDATE($D179,L$6),'Курсы'!$H$2:$L$1980,if($G179="USD",2,if($G179="EUR",3,if($G179="YEN",4,5))))*$H179*$C179,0)</f>
        <v>746870.5625</v>
      </c>
      <c r="M179" s="7">
        <f>if(M$6&lt;=$B179,vlookup(EDATE($D179,M$6),'Курсы'!$H$2:$L$1980,if($G179="USD",2,if($G179="EUR",3,if($G179="YEN",4,5))))*$H179*$C179,0)</f>
        <v>769993.5739</v>
      </c>
      <c r="N179" s="7">
        <f>if(N$6&lt;=$B179,vlookup(EDATE($D179,N$6),'Курсы'!$H$2:$L$1980,if($G179="USD",2,if($G179="EUR",3,if($G179="YEN",4,5))))*$H179*$C179,0)</f>
        <v>0</v>
      </c>
      <c r="O179" s="7">
        <f>if(O$6&lt;=$B179,vlookup(EDATE($D179,O$6),'Курсы'!$H$2:$L$1980,if($G179="USD",2,if($G179="EUR",3,if($G179="YEN",4,5))))*$H179*$C179,0)</f>
        <v>0</v>
      </c>
      <c r="P179" s="7">
        <f>if(P$6&lt;=$B179,vlookup(EDATE($D179,P$6),'Курсы'!$H$2:$L$1980,if($G179="USD",2,if($G179="EUR",3,if($G179="YEN",4,5))))*$H179*$C179,0)</f>
        <v>0</v>
      </c>
      <c r="Q179" s="7">
        <f>if(Q$6&lt;=$B179,vlookup(EDATE($D179,Q$6),'Курсы'!$H$2:$L$1980,if($G179="USD",2,if($G179="EUR",3,if($G179="YEN",4,5))))*$H179*$C179,0)</f>
        <v>0</v>
      </c>
      <c r="R179" s="7">
        <f>if(R$6&lt;=$B179,vlookup(EDATE($D179,R$6),'Курсы'!$H$2:$L$1980,if($G179="USD",2,if($G179="EUR",3,if($G179="YEN",4,5))))*$H179*$C179,0)</f>
        <v>0</v>
      </c>
      <c r="S179" s="7">
        <f>if(S$6&lt;=$B179,vlookup(EDATE($D179,S$6),'Курсы'!$H$2:$L$1980,if($G179="USD",2,if($G179="EUR",3,if($G179="YEN",4,5))))*$H179*$C179,0)</f>
        <v>0</v>
      </c>
      <c r="T179" s="7">
        <f>if(T$6&lt;=$B179,vlookup(EDATE($D179,T$6),'Курсы'!$H$2:$L$1980,if($G179="USD",2,if($G179="EUR",3,if($G179="YEN",4,5))))*$H179*$C179,0)</f>
        <v>0</v>
      </c>
      <c r="U179" s="7">
        <f>if(U$6&lt;=$B179,vlookup(EDATE($D179,U$6),'Курсы'!$H$2:$L$1980,if($G179="USD",2,if($G179="EUR",3,if($G179="YEN",4,5))))*$H179*$C179,0)</f>
        <v>0</v>
      </c>
      <c r="V179" s="7">
        <f>if(V$6&lt;=$B179,vlookup(EDATE($D179,V$6),'Курсы'!$H$2:$L$1980,if($G179="USD",2,if($G179="EUR",3,if($G179="YEN",4,5))))*$H179*$C179,0)</f>
        <v>0</v>
      </c>
      <c r="W179" s="7">
        <f>if(W$6&lt;=$B179,vlookup(EDATE($D179,W$6),'Курсы'!$H$2:$L$1980,if($G179="USD",2,if($G179="EUR",3,if($G179="YEN",4,5))))*$H179*$C179,0)</f>
        <v>0</v>
      </c>
      <c r="X179" s="7">
        <f>if(X$6&lt;=$B179,vlookup(EDATE($D179,X$6),'Курсы'!$H$2:$L$1980,if($G179="USD",2,if($G179="EUR",3,if($G179="YEN",4,5))))*$H179*$C179,0)</f>
        <v>0</v>
      </c>
      <c r="Y179" s="7">
        <f>if(Y$6&lt;=$B179,vlookup(EDATE($D179,Y$6),'Курсы'!$H$2:$L$1980,if($G179="USD",2,if($G179="EUR",3,if($G179="YEN",4,5))))*$H179*$C179,0)</f>
        <v>0</v>
      </c>
      <c r="Z179" s="7">
        <f>if(Z$6&lt;=$B179,vlookup(EDATE($D179,Z$6),'Курсы'!$H$2:$L$1980,if($G179="USD",2,if($G179="EUR",3,if($G179="YEN",4,5))))*$H179*$C179,0)</f>
        <v>0</v>
      </c>
      <c r="AA179" s="7">
        <f>if(AA$6&lt;=$B179,vlookup(EDATE($D179,AA$6),'Курсы'!$H$2:$L$1980,if($G179="USD",2,if($G179="EUR",3,if($G179="YEN",4,5))))*$H179*$C179,0)</f>
        <v>0</v>
      </c>
      <c r="AB179" s="7">
        <f>if(AB$6&lt;=$B179,vlookup(EDATE($D179,AB$6),'Курсы'!$H$2:$L$1980,if($G179="USD",2,if($G179="EUR",3,if($G179="YEN",4,5))))*$H179*$C179,0)</f>
        <v>0</v>
      </c>
      <c r="AC179" s="7">
        <f>if(AC$6&lt;=$B179,vlookup(EDATE($D179,AC$6),'Курсы'!$H$2:$L$1980,if($G179="USD",2,if($G179="EUR",3,if($G179="YEN",4,5))))*$H179*$C179,0)</f>
        <v>0</v>
      </c>
      <c r="AD179" s="7">
        <f>if(AD$6&lt;=$B179,vlookup(EDATE($D179,AD$6),'Курсы'!$H$2:$L$1980,if($G179="USD",2,if($G179="EUR",3,if($G179="YEN",4,5))))*$H179*$C179,0)</f>
        <v>0</v>
      </c>
      <c r="AE179" s="7">
        <f>if(AE$6&lt;=$B179,vlookup(EDATE($D179,AE$6),'Курсы'!$H$2:$L$1980,if($G179="USD",2,if($G179="EUR",3,if($G179="YEN",4,5))))*$H179*$C179,0)</f>
        <v>0</v>
      </c>
      <c r="AF179" s="7">
        <f>if(AF$6&lt;=$B179,vlookup(EDATE($D179,AF$6),'Курсы'!$H$2:$L$1980,if($G179="USD",2,if($G179="EUR",3,if($G179="YEN",4,5))))*$H179*$C179,0)</f>
        <v>0</v>
      </c>
      <c r="AG179" s="7">
        <f>if(AG$6&lt;=$B179,vlookup(EDATE($D179,AG$6),'Курсы'!$H$2:$L$1980,if($G179="USD",2,if($G179="EUR",3,if($G179="YEN",4,5))))*$H179*$C179,0)</f>
        <v>0</v>
      </c>
      <c r="AH179" s="7">
        <f>if(AH$6&lt;=$B179,vlookup(EDATE($D179,AH$6),'Курсы'!$H$2:$L$1980,if($G179="USD",2,if($G179="EUR",3,if($G179="YEN",4,5))))*$H179*$C179,0)</f>
        <v>0</v>
      </c>
      <c r="AI179" s="7">
        <f>if(AI$6&lt;=$B179,vlookup(EDATE($D179,AI$6),'Курсы'!$H$2:$L$1980,if($G179="USD",2,if($G179="EUR",3,if($G179="YEN",4,5))))*$H179*$C179,0)</f>
        <v>0</v>
      </c>
      <c r="AJ179" s="7">
        <f>if(AJ$6&lt;=$B179,vlookup(EDATE($D179,AJ$6),'Курсы'!$H$2:$L$1980,if($G179="USD",2,if($G179="EUR",3,if($G179="YEN",4,5))))*$H179*$C179,0)</f>
        <v>0</v>
      </c>
      <c r="AK179" s="7">
        <f>if(AK$6&lt;=$B179,vlookup(EDATE($D179,AK$6),'Курсы'!$H$2:$L$1980,if($G179="USD",2,if($G179="EUR",3,if($G179="YEN",4,5))))*$H179*$C179,0)</f>
        <v>0</v>
      </c>
      <c r="AL179" s="7">
        <f>if(AL$6&lt;=$B179,vlookup(EDATE($D179,AL$6),'Курсы'!$H$2:$L$1980,if($G179="USD",2,if($G179="EUR",3,if($G179="YEN",4,5))))*$H179*$C179,0)</f>
        <v>0</v>
      </c>
      <c r="AM179" s="7">
        <f>if(AM$6&lt;=$B179,vlookup(EDATE($D179,AM$6),'Курсы'!$H$2:$L$1980,if($G179="USD",2,if($G179="EUR",3,if($G179="YEN",4,5))))*$H179*$C179,0)</f>
        <v>0</v>
      </c>
      <c r="AN179" s="7">
        <f>if(AN$6&lt;=$B179,vlookup(EDATE($D179,AN$6),'Курсы'!$H$2:$L$1980,if($G179="USD",2,if($G179="EUR",3,if($G179="YEN",4,5))))*$H179*$C179,0)</f>
        <v>0</v>
      </c>
      <c r="AO179" s="7">
        <f>if(AO$6&lt;=$B179,vlookup(EDATE($D179,AO$6),'Курсы'!$H$2:$L$1980,if($G179="USD",2,if($G179="EUR",3,if($G179="YEN",4,5))))*$H179*$C179,0)</f>
        <v>0</v>
      </c>
      <c r="AP179" s="7">
        <f>if(AP$6&lt;=$B179,vlookup(EDATE($D179,AP$6),'Курсы'!$H$2:$L$1980,if($G179="USD",2,if($G179="EUR",3,if($G179="YEN",4,5))))*$H179*$C179,0)</f>
        <v>0</v>
      </c>
      <c r="AQ179" s="7">
        <f>if(AQ$6&lt;=$B179,vlookup(EDATE($D179,AQ$6),'Курсы'!$H$2:$L$1980,if($G179="USD",2,if($G179="EUR",3,if($G179="YEN",4,5))))*$H179*$C179,0)</f>
        <v>0</v>
      </c>
      <c r="AR179" s="19">
        <f>if(AR$6&lt;=$B179,vlookup(EDATE($D179,AR$6),'Курсы'!$H$2:$L$1980,if($G179="USD",2,if($G179="EUR",3,if($G179="YEN",4,5))))*$H179*$C179,0)</f>
        <v>0</v>
      </c>
      <c r="AS179" s="7">
        <f t="shared" si="2"/>
        <v>3648439.133</v>
      </c>
    </row>
    <row r="180" ht="15.75" customHeight="1">
      <c r="A180" s="15">
        <v>207.0</v>
      </c>
      <c r="B180" s="16">
        <v>19.0</v>
      </c>
      <c r="C180" s="16">
        <v>0.0386023954221448</v>
      </c>
      <c r="D180" s="17">
        <v>43949.0</v>
      </c>
      <c r="E180" s="17">
        <f t="shared" si="1"/>
        <v>44528</v>
      </c>
      <c r="F180" s="16" t="s">
        <v>21</v>
      </c>
      <c r="G180" s="16" t="s">
        <v>4</v>
      </c>
      <c r="H180" s="18">
        <v>250000.0</v>
      </c>
      <c r="I180" s="7">
        <f>if(I$6&lt;=$B180,vlookup(EDATE($D180,I$6),'Курсы'!$H$2:$L$1980,if($G180="USD",2,if($G180="EUR",3,if($G180="YEN",4,5))))*$H180*$C180,0)</f>
        <v>685805.3318</v>
      </c>
      <c r="J180" s="7">
        <f>if(J$6&lt;=$B180,vlookup(EDATE($D180,J$6),'Курсы'!$H$2:$L$1980,if($G180="USD",2,if($G180="EUR",3,if($G180="YEN",4,5))))*$H180*$C180,0)</f>
        <v>667130.4579</v>
      </c>
      <c r="K180" s="7">
        <f>if(K$6&lt;=$B180,vlookup(EDATE($D180,K$6),'Курсы'!$H$2:$L$1980,if($G180="USD",2,if($G180="EUR",3,if($G180="YEN",4,5))))*$H180*$C180,0)</f>
        <v>690838.1191</v>
      </c>
      <c r="L180" s="7">
        <f>if(L$6&lt;=$B180,vlookup(EDATE($D180,L$6),'Курсы'!$H$2:$L$1980,if($G180="USD",2,if($G180="EUR",3,if($G180="YEN",4,5))))*$H180*$C180,0)</f>
        <v>726066.6651</v>
      </c>
      <c r="M180" s="7">
        <f>if(M$6&lt;=$B180,vlookup(EDATE($D180,M$6),'Курсы'!$H$2:$L$1980,if($G180="USD",2,if($G180="EUR",3,if($G180="YEN",4,5))))*$H180*$C180,0)</f>
        <v>741354.1788</v>
      </c>
      <c r="N180" s="7">
        <f>if(N$6&lt;=$B180,vlookup(EDATE($D180,N$6),'Курсы'!$H$2:$L$1980,if($G180="USD",2,if($G180="EUR",3,if($G180="YEN",4,5))))*$H180*$C180,0)</f>
        <v>737842.3259</v>
      </c>
      <c r="O180" s="7">
        <f>if(O$6&lt;=$B180,vlookup(EDATE($D180,O$6),'Курсы'!$H$2:$L$1980,if($G180="USD",2,if($G180="EUR",3,if($G180="YEN",4,5))))*$H180*$C180,0)</f>
        <v>732093.4641</v>
      </c>
      <c r="P180" s="7">
        <f>if(P$6&lt;=$B180,vlookup(EDATE($D180,P$6),'Курсы'!$H$2:$L$1980,if($G180="USD",2,if($G180="EUR",3,if($G180="YEN",4,5))))*$H180*$C180,0)</f>
        <v>711172.8959</v>
      </c>
      <c r="Q180" s="7">
        <f>if(Q$6&lt;=$B180,vlookup(EDATE($D180,Q$6),'Курсы'!$H$2:$L$1980,if($G180="USD",2,if($G180="EUR",3,if($G180="YEN",4,5))))*$H180*$C180,0)</f>
        <v>724180.9381</v>
      </c>
      <c r="R180" s="7">
        <f>if(R$6&lt;=$B180,vlookup(EDATE($D180,R$6),'Курсы'!$H$2:$L$1980,if($G180="USD",2,if($G180="EUR",3,if($G180="YEN",4,5))))*$H180*$C180,0)</f>
        <v>718364.5222</v>
      </c>
      <c r="S180" s="7">
        <f>if(S$6&lt;=$B180,vlookup(EDATE($D180,S$6),'Курсы'!$H$2:$L$1980,if($G180="USD",2,if($G180="EUR",3,if($G180="YEN",4,5))))*$H180*$C180,0)</f>
        <v>731106.2079</v>
      </c>
      <c r="T180" s="7">
        <f>if(T$6&lt;=$B180,vlookup(EDATE($D180,T$6),'Курсы'!$H$2:$L$1980,if($G180="USD",2,if($G180="EUR",3,if($G180="YEN",4,5))))*$H180*$C180,0)</f>
        <v>723387.6589</v>
      </c>
      <c r="U180" s="7">
        <f>if(U$6&lt;=$B180,vlookup(EDATE($D180,U$6),'Курсы'!$H$2:$L$1980,if($G180="USD",2,if($G180="EUR",3,if($G180="YEN",4,5))))*$H180*$C180,0)</f>
        <v>708913.6907</v>
      </c>
      <c r="V180" s="7">
        <f>if(V$6&lt;=$B180,vlookup(EDATE($D180,V$6),'Курсы'!$H$2:$L$1980,if($G180="USD",2,if($G180="EUR",3,if($G180="YEN",4,5))))*$H180*$C180,0)</f>
        <v>696477.929</v>
      </c>
      <c r="W180" s="7">
        <f>if(W$6&lt;=$B180,vlookup(EDATE($D180,W$6),'Курсы'!$H$2:$L$1980,if($G180="USD",2,if($G180="EUR",3,if($G180="YEN",4,5))))*$H180*$C180,0)</f>
        <v>712668.7387</v>
      </c>
      <c r="X180" s="7">
        <f>if(X$6&lt;=$B180,vlookup(EDATE($D180,X$6),'Курсы'!$H$2:$L$1980,if($G180="USD",2,if($G180="EUR",3,if($G180="YEN",4,5))))*$H180*$C180,0)</f>
        <v>705449.6811</v>
      </c>
      <c r="Y180" s="7">
        <f>if(Y$6&lt;=$B180,vlookup(EDATE($D180,Y$6),'Курсы'!$H$2:$L$1980,if($G180="USD",2,if($G180="EUR",3,if($G180="YEN",4,5))))*$H180*$C180,0)</f>
        <v>706456.6858</v>
      </c>
      <c r="Z180" s="7">
        <f>if(Z$6&lt;=$B180,vlookup(EDATE($D180,Z$6),'Курсы'!$H$2:$L$1980,if($G180="USD",2,if($G180="EUR",3,if($G180="YEN",4,5))))*$H180*$C180,0)</f>
        <v>707401.71</v>
      </c>
      <c r="AA180" s="7">
        <f>if(AA$6&lt;=$B180,vlookup(EDATE($D180,AA$6),'Курсы'!$H$2:$L$1980,if($G180="USD",2,if($G180="EUR",3,if($G180="YEN",4,5))))*$H180*$C180,0)</f>
        <v>708349.5556</v>
      </c>
      <c r="AB180" s="7">
        <f>if(AB$6&lt;=$B180,vlookup(EDATE($D180,AB$6),'Курсы'!$H$2:$L$1980,if($G180="USD",2,if($G180="EUR",3,if($G180="YEN",4,5))))*$H180*$C180,0)</f>
        <v>0</v>
      </c>
      <c r="AC180" s="7">
        <f>if(AC$6&lt;=$B180,vlookup(EDATE($D180,AC$6),'Курсы'!$H$2:$L$1980,if($G180="USD",2,if($G180="EUR",3,if($G180="YEN",4,5))))*$H180*$C180,0)</f>
        <v>0</v>
      </c>
      <c r="AD180" s="7">
        <f>if(AD$6&lt;=$B180,vlookup(EDATE($D180,AD$6),'Курсы'!$H$2:$L$1980,if($G180="USD",2,if($G180="EUR",3,if($G180="YEN",4,5))))*$H180*$C180,0)</f>
        <v>0</v>
      </c>
      <c r="AE180" s="7">
        <f>if(AE$6&lt;=$B180,vlookup(EDATE($D180,AE$6),'Курсы'!$H$2:$L$1980,if($G180="USD",2,if($G180="EUR",3,if($G180="YEN",4,5))))*$H180*$C180,0)</f>
        <v>0</v>
      </c>
      <c r="AF180" s="7">
        <f>if(AF$6&lt;=$B180,vlookup(EDATE($D180,AF$6),'Курсы'!$H$2:$L$1980,if($G180="USD",2,if($G180="EUR",3,if($G180="YEN",4,5))))*$H180*$C180,0)</f>
        <v>0</v>
      </c>
      <c r="AG180" s="7">
        <f>if(AG$6&lt;=$B180,vlookup(EDATE($D180,AG$6),'Курсы'!$H$2:$L$1980,if($G180="USD",2,if($G180="EUR",3,if($G180="YEN",4,5))))*$H180*$C180,0)</f>
        <v>0</v>
      </c>
      <c r="AH180" s="7">
        <f>if(AH$6&lt;=$B180,vlookup(EDATE($D180,AH$6),'Курсы'!$H$2:$L$1980,if($G180="USD",2,if($G180="EUR",3,if($G180="YEN",4,5))))*$H180*$C180,0)</f>
        <v>0</v>
      </c>
      <c r="AI180" s="7">
        <f>if(AI$6&lt;=$B180,vlookup(EDATE($D180,AI$6),'Курсы'!$H$2:$L$1980,if($G180="USD",2,if($G180="EUR",3,if($G180="YEN",4,5))))*$H180*$C180,0)</f>
        <v>0</v>
      </c>
      <c r="AJ180" s="7">
        <f>if(AJ$6&lt;=$B180,vlookup(EDATE($D180,AJ$6),'Курсы'!$H$2:$L$1980,if($G180="USD",2,if($G180="EUR",3,if($G180="YEN",4,5))))*$H180*$C180,0)</f>
        <v>0</v>
      </c>
      <c r="AK180" s="7">
        <f>if(AK$6&lt;=$B180,vlookup(EDATE($D180,AK$6),'Курсы'!$H$2:$L$1980,if($G180="USD",2,if($G180="EUR",3,if($G180="YEN",4,5))))*$H180*$C180,0)</f>
        <v>0</v>
      </c>
      <c r="AL180" s="7">
        <f>if(AL$6&lt;=$B180,vlookup(EDATE($D180,AL$6),'Курсы'!$H$2:$L$1980,if($G180="USD",2,if($G180="EUR",3,if($G180="YEN",4,5))))*$H180*$C180,0)</f>
        <v>0</v>
      </c>
      <c r="AM180" s="7">
        <f>if(AM$6&lt;=$B180,vlookup(EDATE($D180,AM$6),'Курсы'!$H$2:$L$1980,if($G180="USD",2,if($G180="EUR",3,if($G180="YEN",4,5))))*$H180*$C180,0)</f>
        <v>0</v>
      </c>
      <c r="AN180" s="7">
        <f>if(AN$6&lt;=$B180,vlookup(EDATE($D180,AN$6),'Курсы'!$H$2:$L$1980,if($G180="USD",2,if($G180="EUR",3,if($G180="YEN",4,5))))*$H180*$C180,0)</f>
        <v>0</v>
      </c>
      <c r="AO180" s="7">
        <f>if(AO$6&lt;=$B180,vlookup(EDATE($D180,AO$6),'Курсы'!$H$2:$L$1980,if($G180="USD",2,if($G180="EUR",3,if($G180="YEN",4,5))))*$H180*$C180,0)</f>
        <v>0</v>
      </c>
      <c r="AP180" s="7">
        <f>if(AP$6&lt;=$B180,vlookup(EDATE($D180,AP$6),'Курсы'!$H$2:$L$1980,if($G180="USD",2,if($G180="EUR",3,if($G180="YEN",4,5))))*$H180*$C180,0)</f>
        <v>0</v>
      </c>
      <c r="AQ180" s="7">
        <f>if(AQ$6&lt;=$B180,vlookup(EDATE($D180,AQ$6),'Курсы'!$H$2:$L$1980,if($G180="USD",2,if($G180="EUR",3,if($G180="YEN",4,5))))*$H180*$C180,0)</f>
        <v>0</v>
      </c>
      <c r="AR180" s="19">
        <f>if(AR$6&lt;=$B180,vlookup(EDATE($D180,AR$6),'Курсы'!$H$2:$L$1980,if($G180="USD",2,if($G180="EUR",3,if($G180="YEN",4,5))))*$H180*$C180,0)</f>
        <v>0</v>
      </c>
      <c r="AS180" s="7">
        <f t="shared" si="2"/>
        <v>13535060.76</v>
      </c>
    </row>
    <row r="181" ht="15.75" customHeight="1">
      <c r="A181" s="15">
        <v>247.0</v>
      </c>
      <c r="B181" s="16">
        <v>29.0</v>
      </c>
      <c r="C181" s="16">
        <v>0.0569876658434969</v>
      </c>
      <c r="D181" s="17">
        <v>43949.0</v>
      </c>
      <c r="E181" s="17">
        <f t="shared" si="1"/>
        <v>44832</v>
      </c>
      <c r="F181" s="16" t="s">
        <v>20</v>
      </c>
      <c r="G181" s="16" t="s">
        <v>5</v>
      </c>
      <c r="H181" s="18">
        <v>100000.0</v>
      </c>
      <c r="I181" s="7">
        <f>if(I$6&lt;=$B181,vlookup(EDATE($D181,I$6),'Курсы'!$H$2:$L$1980,if($G181="USD",2,if($G181="EUR",3,if($G181="YEN",4,5))))*$H181*$C181,0)</f>
        <v>443973.2384</v>
      </c>
      <c r="J181" s="7">
        <f>if(J$6&lt;=$B181,vlookup(EDATE($D181,J$6),'Курсы'!$H$2:$L$1980,if($G181="USD",2,if($G181="EUR",3,if($G181="YEN",4,5))))*$H181*$C181,0)</f>
        <v>441889.7693</v>
      </c>
      <c r="K181" s="7">
        <f>if(K$6&lt;=$B181,vlookup(EDATE($D181,K$6),'Курсы'!$H$2:$L$1980,if($G181="USD",2,if($G181="EUR",3,if($G181="YEN",4,5))))*$H181*$C181,0)</f>
        <v>477419.2995</v>
      </c>
      <c r="L181" s="7">
        <f>if(L$6&lt;=$B181,vlookup(EDATE($D181,L$6),'Курсы'!$H$2:$L$1980,if($G181="USD",2,if($G181="EUR",3,if($G181="YEN",4,5))))*$H181*$C181,0)</f>
        <v>507167.4309</v>
      </c>
      <c r="M181" s="7">
        <f>if(M$6&lt;=$B181,vlookup(EDATE($D181,M$6),'Курсы'!$H$2:$L$1980,if($G181="USD",2,if($G181="EUR",3,if($G181="YEN",4,5))))*$H181*$C181,0)</f>
        <v>510972.4974</v>
      </c>
      <c r="N181" s="7">
        <f>if(N$6&lt;=$B181,vlookup(EDATE($D181,N$6),'Курсы'!$H$2:$L$1980,if($G181="USD",2,if($G181="EUR",3,if($G181="YEN",4,5))))*$H181*$C181,0)</f>
        <v>514913.1945</v>
      </c>
      <c r="O181" s="7">
        <f>if(O$6&lt;=$B181,vlookup(EDATE($D181,O$6),'Курсы'!$H$2:$L$1980,if($G181="USD",2,if($G181="EUR",3,if($G181="YEN",4,5))))*$H181*$C181,0)</f>
        <v>515526.9516</v>
      </c>
      <c r="P181" s="7">
        <f>if(P$6&lt;=$B181,vlookup(EDATE($D181,P$6),'Курсы'!$H$2:$L$1980,if($G181="USD",2,if($G181="EUR",3,if($G181="YEN",4,5))))*$H181*$C181,0)</f>
        <v>512176.0769</v>
      </c>
      <c r="Q181" s="7">
        <f>if(Q$6&lt;=$B181,vlookup(EDATE($D181,Q$6),'Курсы'!$H$2:$L$1980,if($G181="USD",2,if($G181="EUR",3,if($G181="YEN",4,5))))*$H181*$C181,0)</f>
        <v>519833.5096</v>
      </c>
      <c r="R181" s="7">
        <f>if(R$6&lt;=$B181,vlookup(EDATE($D181,R$6),'Курсы'!$H$2:$L$1980,if($G181="USD",2,if($G181="EUR",3,if($G181="YEN",4,5))))*$H181*$C181,0)</f>
        <v>515022.0409</v>
      </c>
      <c r="S181" s="7">
        <f>if(S$6&lt;=$B181,vlookup(EDATE($D181,S$6),'Курсы'!$H$2:$L$1980,if($G181="USD",2,if($G181="EUR",3,if($G181="YEN",4,5))))*$H181*$C181,0)</f>
        <v>508658.2283</v>
      </c>
      <c r="T181" s="7">
        <f>if(T$6&lt;=$B181,vlookup(EDATE($D181,T$6),'Курсы'!$H$2:$L$1980,if($G181="USD",2,if($G181="EUR",3,if($G181="YEN",4,5))))*$H181*$C181,0)</f>
        <v>515548.0371</v>
      </c>
      <c r="U181" s="7">
        <f>if(U$6&lt;=$B181,vlookup(EDATE($D181,U$6),'Курсы'!$H$2:$L$1980,if($G181="USD",2,if($G181="EUR",3,if($G181="YEN",4,5))))*$H181*$C181,0)</f>
        <v>510925.7675</v>
      </c>
      <c r="V181" s="7">
        <f>if(V$6&lt;=$B181,vlookup(EDATE($D181,V$6),'Курсы'!$H$2:$L$1980,if($G181="USD",2,if($G181="EUR",3,if($G181="YEN",4,5))))*$H181*$C181,0)</f>
        <v>491187.5196</v>
      </c>
      <c r="W181" s="7">
        <f>if(W$6&lt;=$B181,vlookup(EDATE($D181,W$6),'Курсы'!$H$2:$L$1980,if($G181="USD",2,if($G181="EUR",3,if($G181="YEN",4,5))))*$H181*$C181,0)</f>
        <v>495746.5328</v>
      </c>
      <c r="X181" s="7">
        <f>if(X$6&lt;=$B181,vlookup(EDATE($D181,X$6),'Курсы'!$H$2:$L$1980,if($G181="USD",2,if($G181="EUR",3,if($G181="YEN",4,5))))*$H181*$C181,0)</f>
        <v>487173.6804</v>
      </c>
      <c r="Y181" s="7">
        <f>if(Y$6&lt;=$B181,vlookup(EDATE($D181,Y$6),'Курсы'!$H$2:$L$1980,if($G181="USD",2,if($G181="EUR",3,if($G181="YEN",4,5))))*$H181*$C181,0)</f>
        <v>488115.353</v>
      </c>
      <c r="Z181" s="7">
        <f>if(Z$6&lt;=$B181,vlookup(EDATE($D181,Z$6),'Курсы'!$H$2:$L$1980,if($G181="USD",2,if($G181="EUR",3,if($G181="YEN",4,5))))*$H181*$C181,0)</f>
        <v>488999.0663</v>
      </c>
      <c r="AA181" s="7">
        <f>if(AA$6&lt;=$B181,vlookup(EDATE($D181,AA$6),'Курсы'!$H$2:$L$1980,if($G181="USD",2,if($G181="EUR",3,if($G181="YEN",4,5))))*$H181*$C181,0)</f>
        <v>489885.4179</v>
      </c>
      <c r="AB181" s="7">
        <f>if(AB$6&lt;=$B181,vlookup(EDATE($D181,AB$6),'Курсы'!$H$2:$L$1980,if($G181="USD",2,if($G181="EUR",3,if($G181="YEN",4,5))))*$H181*$C181,0)</f>
        <v>490718.6973</v>
      </c>
      <c r="AC181" s="7">
        <f>if(AC$6&lt;=$B181,vlookup(EDATE($D181,AC$6),'Курсы'!$H$2:$L$1980,if($G181="USD",2,if($G181="EUR",3,if($G181="YEN",4,5))))*$H181*$C181,0)</f>
        <v>491555.8676</v>
      </c>
      <c r="AD181" s="7">
        <f>if(AD$6&lt;=$B181,vlookup(EDATE($D181,AD$6),'Курсы'!$H$2:$L$1980,if($G181="USD",2,if($G181="EUR",3,if($G181="YEN",4,5))))*$H181*$C181,0)</f>
        <v>492370.0786</v>
      </c>
      <c r="AE181" s="7">
        <f>if(AE$6&lt;=$B181,vlookup(EDATE($D181,AE$6),'Курсы'!$H$2:$L$1980,if($G181="USD",2,if($G181="EUR",3,if($G181="YEN",4,5))))*$H181*$C181,0)</f>
        <v>493086.7824</v>
      </c>
      <c r="AF181" s="7">
        <f>if(AF$6&lt;=$B181,vlookup(EDATE($D181,AF$6),'Курсы'!$H$2:$L$1980,if($G181="USD",2,if($G181="EUR",3,if($G181="YEN",4,5))))*$H181*$C181,0)</f>
        <v>493860.6032</v>
      </c>
      <c r="AG181" s="7">
        <f>if(AG$6&lt;=$B181,vlookup(EDATE($D181,AG$6),'Курсы'!$H$2:$L$1980,if($G181="USD",2,if($G181="EUR",3,if($G181="YEN",4,5))))*$H181*$C181,0)</f>
        <v>494590.7361</v>
      </c>
      <c r="AH181" s="7">
        <f>if(AH$6&lt;=$B181,vlookup(EDATE($D181,AH$6),'Курсы'!$H$2:$L$1980,if($G181="USD",2,if($G181="EUR",3,if($G181="YEN",4,5))))*$H181*$C181,0)</f>
        <v>495326.8056</v>
      </c>
      <c r="AI181" s="7">
        <f>if(AI$6&lt;=$B181,vlookup(EDATE($D181,AI$6),'Курсы'!$H$2:$L$1980,if($G181="USD",2,if($G181="EUR",3,if($G181="YEN",4,5))))*$H181*$C181,0)</f>
        <v>496022.167</v>
      </c>
      <c r="AJ181" s="7">
        <f>if(AJ$6&lt;=$B181,vlookup(EDATE($D181,AJ$6),'Курсы'!$H$2:$L$1980,if($G181="USD",2,if($G181="EUR",3,if($G181="YEN",4,5))))*$H181*$C181,0)</f>
        <v>496723.9975</v>
      </c>
      <c r="AK181" s="7">
        <f>if(AK$6&lt;=$B181,vlookup(EDATE($D181,AK$6),'Курсы'!$H$2:$L$1980,if($G181="USD",2,if($G181="EUR",3,if($G181="YEN",4,5))))*$H181*$C181,0)</f>
        <v>497409.6203</v>
      </c>
      <c r="AL181" s="7">
        <f>if(AL$6&lt;=$B181,vlookup(EDATE($D181,AL$6),'Курсы'!$H$2:$L$1980,if($G181="USD",2,if($G181="EUR",3,if($G181="YEN",4,5))))*$H181*$C181,0)</f>
        <v>0</v>
      </c>
      <c r="AM181" s="7">
        <f>if(AM$6&lt;=$B181,vlookup(EDATE($D181,AM$6),'Курсы'!$H$2:$L$1980,if($G181="USD",2,if($G181="EUR",3,if($G181="YEN",4,5))))*$H181*$C181,0)</f>
        <v>0</v>
      </c>
      <c r="AN181" s="7">
        <f>if(AN$6&lt;=$B181,vlookup(EDATE($D181,AN$6),'Курсы'!$H$2:$L$1980,if($G181="USD",2,if($G181="EUR",3,if($G181="YEN",4,5))))*$H181*$C181,0)</f>
        <v>0</v>
      </c>
      <c r="AO181" s="7">
        <f>if(AO$6&lt;=$B181,vlookup(EDATE($D181,AO$6),'Курсы'!$H$2:$L$1980,if($G181="USD",2,if($G181="EUR",3,if($G181="YEN",4,5))))*$H181*$C181,0)</f>
        <v>0</v>
      </c>
      <c r="AP181" s="7">
        <f>if(AP$6&lt;=$B181,vlookup(EDATE($D181,AP$6),'Курсы'!$H$2:$L$1980,if($G181="USD",2,if($G181="EUR",3,if($G181="YEN",4,5))))*$H181*$C181,0)</f>
        <v>0</v>
      </c>
      <c r="AQ181" s="7">
        <f>if(AQ$6&lt;=$B181,vlookup(EDATE($D181,AQ$6),'Курсы'!$H$2:$L$1980,if($G181="USD",2,if($G181="EUR",3,if($G181="YEN",4,5))))*$H181*$C181,0)</f>
        <v>0</v>
      </c>
      <c r="AR181" s="19">
        <f>if(AR$6&lt;=$B181,vlookup(EDATE($D181,AR$6),'Курсы'!$H$2:$L$1980,if($G181="USD",2,if($G181="EUR",3,if($G181="YEN",4,5))))*$H181*$C181,0)</f>
        <v>0</v>
      </c>
      <c r="AS181" s="7">
        <f t="shared" si="2"/>
        <v>14376798.97</v>
      </c>
    </row>
    <row r="182" ht="15.75" customHeight="1">
      <c r="A182" s="15">
        <v>293.0</v>
      </c>
      <c r="B182" s="16">
        <v>21.0</v>
      </c>
      <c r="C182" s="16">
        <v>0.0243335081501634</v>
      </c>
      <c r="D182" s="17">
        <v>43951.0</v>
      </c>
      <c r="E182" s="17">
        <f t="shared" si="1"/>
        <v>44591</v>
      </c>
      <c r="F182" s="16" t="s">
        <v>22</v>
      </c>
      <c r="G182" s="16" t="s">
        <v>4</v>
      </c>
      <c r="H182" s="18">
        <v>75000.0</v>
      </c>
      <c r="I182" s="7">
        <f>if(I$6&lt;=$B182,vlookup(EDATE($D182,I$6),'Курсы'!$H$2:$L$1980,if($G182="USD",2,if($G182="EUR",3,if($G182="YEN",4,5))))*$H182*$C182,0)</f>
        <v>129123.3276</v>
      </c>
      <c r="J182" s="7">
        <f>if(J$6&lt;=$B182,vlookup(EDATE($D182,J$6),'Курсы'!$H$2:$L$1980,if($G182="USD",2,if($G182="EUR",3,if($G182="YEN",4,5))))*$H182*$C182,0)</f>
        <v>127662.0396</v>
      </c>
      <c r="K182" s="7">
        <f>if(K$6&lt;=$B182,vlookup(EDATE($D182,K$6),'Курсы'!$H$2:$L$1980,if($G182="USD",2,if($G182="EUR",3,if($G182="YEN",4,5))))*$H182*$C182,0)</f>
        <v>131829.4571</v>
      </c>
      <c r="L182" s="7">
        <f>if(L$6&lt;=$B182,vlookup(EDATE($D182,L$6),'Курсы'!$H$2:$L$1980,if($G182="USD",2,if($G182="EUR",3,if($G182="YEN",4,5))))*$H182*$C182,0)</f>
        <v>136215.6936</v>
      </c>
      <c r="M182" s="7">
        <f>if(M$6&lt;=$B182,vlookup(EDATE($D182,M$6),'Курсы'!$H$2:$L$1980,if($G182="USD",2,if($G182="EUR",3,if($G182="YEN",4,5))))*$H182*$C182,0)</f>
        <v>145425.2573</v>
      </c>
      <c r="N182" s="7">
        <f>if(N$6&lt;=$B182,vlookup(EDATE($D182,N$6),'Курсы'!$H$2:$L$1980,if($G182="USD",2,if($G182="EUR",3,if($G182="YEN",4,5))))*$H182*$C182,0)</f>
        <v>143938.6016</v>
      </c>
      <c r="O182" s="7">
        <f>if(O$6&lt;=$B182,vlookup(EDATE($D182,O$6),'Курсы'!$H$2:$L$1980,if($G182="USD",2,if($G182="EUR",3,if($G182="YEN",4,5))))*$H182*$C182,0)</f>
        <v>138445.3121</v>
      </c>
      <c r="P182" s="7">
        <f>if(P$6&lt;=$B182,vlookup(EDATE($D182,P$6),'Курсы'!$H$2:$L$1980,if($G182="USD",2,if($G182="EUR",3,if($G182="YEN",4,5))))*$H182*$C182,0)</f>
        <v>134424.4432</v>
      </c>
      <c r="Q182" s="7">
        <f>if(Q$6&lt;=$B182,vlookup(EDATE($D182,Q$6),'Курсы'!$H$2:$L$1980,if($G182="USD",2,if($G182="EUR",3,if($G182="YEN",4,5))))*$H182*$C182,0)</f>
        <v>139162.1773</v>
      </c>
      <c r="R182" s="7">
        <f>if(R$6&lt;=$B182,vlookup(EDATE($D182,R$6),'Курсы'!$H$2:$L$1980,if($G182="USD",2,if($G182="EUR",3,if($G182="YEN",4,5))))*$H182*$C182,0)</f>
        <v>135849.0485</v>
      </c>
      <c r="S182" s="7">
        <f>if(S$6&lt;=$B182,vlookup(EDATE($D182,S$6),'Курсы'!$H$2:$L$1980,if($G182="USD",2,if($G182="EUR",3,if($G182="YEN",4,5))))*$H182*$C182,0)</f>
        <v>138388.3717</v>
      </c>
      <c r="T182" s="7">
        <f>if(T$6&lt;=$B182,vlookup(EDATE($D182,T$6),'Курсы'!$H$2:$L$1980,if($G182="USD",2,if($G182="EUR",3,if($G182="YEN",4,5))))*$H182*$C182,0)</f>
        <v>135748.6727</v>
      </c>
      <c r="U182" s="7">
        <f>if(U$6&lt;=$B182,vlookup(EDATE($D182,U$6),'Курсы'!$H$2:$L$1980,if($G182="USD",2,if($G182="EUR",3,if($G182="YEN",4,5))))*$H182*$C182,0)</f>
        <v>134297.2398</v>
      </c>
      <c r="V182" s="7">
        <f>if(V$6&lt;=$B182,vlookup(EDATE($D182,V$6),'Курсы'!$H$2:$L$1980,if($G182="USD",2,if($G182="EUR",3,if($G182="YEN",4,5))))*$H182*$C182,0)</f>
        <v>132080.3964</v>
      </c>
      <c r="W182" s="7">
        <f>if(W$6&lt;=$B182,vlookup(EDATE($D182,W$6),'Курсы'!$H$2:$L$1980,if($G182="USD",2,if($G182="EUR",3,if($G182="YEN",4,5))))*$H182*$C182,0)</f>
        <v>133573.4396</v>
      </c>
      <c r="X182" s="7">
        <f>if(X$6&lt;=$B182,vlookup(EDATE($D182,X$6),'Курсы'!$H$2:$L$1980,if($G182="USD",2,if($G182="EUR",3,if($G182="YEN",4,5))))*$H182*$C182,0)</f>
        <v>133419.2084</v>
      </c>
      <c r="Y182" s="7">
        <f>if(Y$6&lt;=$B182,vlookup(EDATE($D182,Y$6),'Курсы'!$H$2:$L$1980,if($G182="USD",2,if($G182="EUR",3,if($G182="YEN",4,5))))*$H182*$C182,0)</f>
        <v>133609.253</v>
      </c>
      <c r="Z182" s="7">
        <f>if(Z$6&lt;=$B182,vlookup(EDATE($D182,Z$6),'Курсы'!$H$2:$L$1980,if($G182="USD",2,if($G182="EUR",3,if($G182="YEN",4,5))))*$H182*$C182,0)</f>
        <v>133787.6114</v>
      </c>
      <c r="AA182" s="7">
        <f>if(AA$6&lt;=$B182,vlookup(EDATE($D182,AA$6),'Курсы'!$H$2:$L$1980,if($G182="USD",2,if($G182="EUR",3,if($G182="YEN",4,5))))*$H182*$C182,0)</f>
        <v>133966.5128</v>
      </c>
      <c r="AB182" s="7">
        <f>if(AB$6&lt;=$B182,vlookup(EDATE($D182,AB$6),'Курсы'!$H$2:$L$1980,if($G182="USD",2,if($G182="EUR",3,if($G182="YEN",4,5))))*$H182*$C182,0)</f>
        <v>134134.7112</v>
      </c>
      <c r="AC182" s="7">
        <f>if(AC$6&lt;=$B182,vlookup(EDATE($D182,AC$6),'Курсы'!$H$2:$L$1980,if($G182="USD",2,if($G182="EUR",3,if($G182="YEN",4,5))))*$H182*$C182,0)</f>
        <v>134303.7039</v>
      </c>
      <c r="AD182" s="7">
        <f>if(AD$6&lt;=$B182,vlookup(EDATE($D182,AD$6),'Курсы'!$H$2:$L$1980,if($G182="USD",2,if($G182="EUR",3,if($G182="YEN",4,5))))*$H182*$C182,0)</f>
        <v>0</v>
      </c>
      <c r="AE182" s="7">
        <f>if(AE$6&lt;=$B182,vlookup(EDATE($D182,AE$6),'Курсы'!$H$2:$L$1980,if($G182="USD",2,if($G182="EUR",3,if($G182="YEN",4,5))))*$H182*$C182,0)</f>
        <v>0</v>
      </c>
      <c r="AF182" s="7">
        <f>if(AF$6&lt;=$B182,vlookup(EDATE($D182,AF$6),'Курсы'!$H$2:$L$1980,if($G182="USD",2,if($G182="EUR",3,if($G182="YEN",4,5))))*$H182*$C182,0)</f>
        <v>0</v>
      </c>
      <c r="AG182" s="7">
        <f>if(AG$6&lt;=$B182,vlookup(EDATE($D182,AG$6),'Курсы'!$H$2:$L$1980,if($G182="USD",2,if($G182="EUR",3,if($G182="YEN",4,5))))*$H182*$C182,0)</f>
        <v>0</v>
      </c>
      <c r="AH182" s="7">
        <f>if(AH$6&lt;=$B182,vlookup(EDATE($D182,AH$6),'Курсы'!$H$2:$L$1980,if($G182="USD",2,if($G182="EUR",3,if($G182="YEN",4,5))))*$H182*$C182,0)</f>
        <v>0</v>
      </c>
      <c r="AI182" s="7">
        <f>if(AI$6&lt;=$B182,vlookup(EDATE($D182,AI$6),'Курсы'!$H$2:$L$1980,if($G182="USD",2,if($G182="EUR",3,if($G182="YEN",4,5))))*$H182*$C182,0)</f>
        <v>0</v>
      </c>
      <c r="AJ182" s="7">
        <f>if(AJ$6&lt;=$B182,vlookup(EDATE($D182,AJ$6),'Курсы'!$H$2:$L$1980,if($G182="USD",2,if($G182="EUR",3,if($G182="YEN",4,5))))*$H182*$C182,0)</f>
        <v>0</v>
      </c>
      <c r="AK182" s="7">
        <f>if(AK$6&lt;=$B182,vlookup(EDATE($D182,AK$6),'Курсы'!$H$2:$L$1980,if($G182="USD",2,if($G182="EUR",3,if($G182="YEN",4,5))))*$H182*$C182,0)</f>
        <v>0</v>
      </c>
      <c r="AL182" s="7">
        <f>if(AL$6&lt;=$B182,vlookup(EDATE($D182,AL$6),'Курсы'!$H$2:$L$1980,if($G182="USD",2,if($G182="EUR",3,if($G182="YEN",4,5))))*$H182*$C182,0)</f>
        <v>0</v>
      </c>
      <c r="AM182" s="7">
        <f>if(AM$6&lt;=$B182,vlookup(EDATE($D182,AM$6),'Курсы'!$H$2:$L$1980,if($G182="USD",2,if($G182="EUR",3,if($G182="YEN",4,5))))*$H182*$C182,0)</f>
        <v>0</v>
      </c>
      <c r="AN182" s="7">
        <f>if(AN$6&lt;=$B182,vlookup(EDATE($D182,AN$6),'Курсы'!$H$2:$L$1980,if($G182="USD",2,if($G182="EUR",3,if($G182="YEN",4,5))))*$H182*$C182,0)</f>
        <v>0</v>
      </c>
      <c r="AO182" s="7">
        <f>if(AO$6&lt;=$B182,vlookup(EDATE($D182,AO$6),'Курсы'!$H$2:$L$1980,if($G182="USD",2,if($G182="EUR",3,if($G182="YEN",4,5))))*$H182*$C182,0)</f>
        <v>0</v>
      </c>
      <c r="AP182" s="7">
        <f>if(AP$6&lt;=$B182,vlookup(EDATE($D182,AP$6),'Курсы'!$H$2:$L$1980,if($G182="USD",2,if($G182="EUR",3,if($G182="YEN",4,5))))*$H182*$C182,0)</f>
        <v>0</v>
      </c>
      <c r="AQ182" s="7">
        <f>if(AQ$6&lt;=$B182,vlookup(EDATE($D182,AQ$6),'Курсы'!$H$2:$L$1980,if($G182="USD",2,if($G182="EUR",3,if($G182="YEN",4,5))))*$H182*$C182,0)</f>
        <v>0</v>
      </c>
      <c r="AR182" s="19">
        <f>if(AR$6&lt;=$B182,vlookup(EDATE($D182,AR$6),'Курсы'!$H$2:$L$1980,if($G182="USD",2,if($G182="EUR",3,if($G182="YEN",4,5))))*$H182*$C182,0)</f>
        <v>0</v>
      </c>
      <c r="AS182" s="7">
        <f t="shared" si="2"/>
        <v>2839384.479</v>
      </c>
    </row>
    <row r="183" ht="15.75" customHeight="1">
      <c r="A183" s="15">
        <v>59.0</v>
      </c>
      <c r="B183" s="16">
        <v>34.0</v>
      </c>
      <c r="C183" s="16">
        <v>0.0206250348494088</v>
      </c>
      <c r="D183" s="17">
        <v>43953.0</v>
      </c>
      <c r="E183" s="17">
        <f t="shared" si="1"/>
        <v>44987</v>
      </c>
      <c r="F183" s="16" t="s">
        <v>19</v>
      </c>
      <c r="G183" s="16" t="s">
        <v>4</v>
      </c>
      <c r="H183" s="18">
        <v>500000.0</v>
      </c>
      <c r="I183" s="7">
        <f>if(I$6&lt;=$B183,vlookup(EDATE($D183,I$6),'Курсы'!$H$2:$L$1980,if($G183="USD",2,if($G183="EUR",3,if($G183="YEN",4,5))))*$H183*$C183,0)</f>
        <v>718900.0272</v>
      </c>
      <c r="J183" s="7">
        <f>if(J$6&lt;=$B183,vlookup(EDATE($D183,J$6),'Курсы'!$H$2:$L$1980,if($G183="USD",2,if($G183="EUR",3,if($G183="YEN",4,5))))*$H183*$C183,0)</f>
        <v>726427.1337</v>
      </c>
      <c r="K183" s="7">
        <f>if(K$6&lt;=$B183,vlookup(EDATE($D183,K$6),'Курсы'!$H$2:$L$1980,if($G183="USD",2,if($G183="EUR",3,if($G183="YEN",4,5))))*$H183*$C183,0)</f>
        <v>757207.9357</v>
      </c>
      <c r="L183" s="7">
        <f>if(L$6&lt;=$B183,vlookup(EDATE($D183,L$6),'Курсы'!$H$2:$L$1980,if($G183="USD",2,if($G183="EUR",3,if($G183="YEN",4,5))))*$H183*$C183,0)</f>
        <v>758845.5634</v>
      </c>
      <c r="M183" s="7">
        <f>if(M$6&lt;=$B183,vlookup(EDATE($D183,M$6),'Курсы'!$H$2:$L$1980,if($G183="USD",2,if($G183="EUR",3,if($G183="YEN",4,5))))*$H183*$C183,0)</f>
        <v>796924.534</v>
      </c>
      <c r="N183" s="7">
        <f>if(N$6&lt;=$B183,vlookup(EDATE($D183,N$6),'Курсы'!$H$2:$L$1980,if($G183="USD",2,if($G183="EUR",3,if($G183="YEN",4,5))))*$H183*$C183,0)</f>
        <v>818115.7261</v>
      </c>
      <c r="O183" s="7">
        <f>if(O$6&lt;=$B183,vlookup(EDATE($D183,O$6),'Курсы'!$H$2:$L$1980,if($G183="USD",2,if($G183="EUR",3,if($G183="YEN",4,5))))*$H183*$C183,0)</f>
        <v>787054.4236</v>
      </c>
      <c r="P183" s="7">
        <f>if(P$6&lt;=$B183,vlookup(EDATE($D183,P$6),'Курсы'!$H$2:$L$1980,if($G183="USD",2,if($G183="EUR",3,if($G183="YEN",4,5))))*$H183*$C183,0)</f>
        <v>761844.4435</v>
      </c>
      <c r="Q183" s="7">
        <f>if(Q$6&lt;=$B183,vlookup(EDATE($D183,Q$6),'Курсы'!$H$2:$L$1980,if($G183="USD",2,if($G183="EUR",3,if($G183="YEN",4,5))))*$H183*$C183,0)</f>
        <v>778649.7219</v>
      </c>
      <c r="R183" s="7">
        <f>if(R$6&lt;=$B183,vlookup(EDATE($D183,R$6),'Курсы'!$H$2:$L$1980,if($G183="USD",2,if($G183="EUR",3,if($G183="YEN",4,5))))*$H183*$C183,0)</f>
        <v>763588.2902</v>
      </c>
      <c r="S183" s="7">
        <f>if(S$6&lt;=$B183,vlookup(EDATE($D183,S$6),'Курсы'!$H$2:$L$1980,if($G183="USD",2,if($G183="EUR",3,if($G183="YEN",4,5))))*$H183*$C183,0)</f>
        <v>781764.1022</v>
      </c>
      <c r="T183" s="7">
        <f>if(T$6&lt;=$B183,vlookup(EDATE($D183,T$6),'Курсы'!$H$2:$L$1980,if($G183="USD",2,if($G183="EUR",3,if($G183="YEN",4,5))))*$H183*$C183,0)</f>
        <v>771841.3979</v>
      </c>
      <c r="U183" s="7">
        <f>if(U$6&lt;=$B183,vlookup(EDATE($D183,U$6),'Курсы'!$H$2:$L$1980,if($G183="USD",2,if($G183="EUR",3,if($G183="YEN",4,5))))*$H183*$C183,0)</f>
        <v>755300.12</v>
      </c>
      <c r="V183" s="7">
        <f>if(V$6&lt;=$B183,vlookup(EDATE($D183,V$6),'Курсы'!$H$2:$L$1980,if($G183="USD",2,if($G183="EUR",3,if($G183="YEN",4,5))))*$H183*$C183,0)</f>
        <v>751871.2079</v>
      </c>
      <c r="W183" s="7">
        <f>if(W$6&lt;=$B183,vlookup(EDATE($D183,W$6),'Курсы'!$H$2:$L$1980,if($G183="USD",2,if($G183="EUR",3,if($G183="YEN",4,5))))*$H183*$C183,0)</f>
        <v>754245.1494</v>
      </c>
      <c r="X183" s="7">
        <f>if(X$6&lt;=$B183,vlookup(EDATE($D183,X$6),'Курсы'!$H$2:$L$1980,if($G183="USD",2,if($G183="EUR",3,if($G183="YEN",4,5))))*$H183*$C183,0)</f>
        <v>754011.1899</v>
      </c>
      <c r="Y183" s="7">
        <f>if(Y$6&lt;=$B183,vlookup(EDATE($D183,Y$6),'Курсы'!$H$2:$L$1980,if($G183="USD",2,if($G183="EUR",3,if($G183="YEN",4,5))))*$H183*$C183,0)</f>
        <v>755047.773</v>
      </c>
      <c r="Z183" s="7">
        <f>if(Z$6&lt;=$B183,vlookup(EDATE($D183,Z$6),'Курсы'!$H$2:$L$1980,if($G183="USD",2,if($G183="EUR",3,if($G183="YEN",4,5))))*$H183*$C183,0)</f>
        <v>756086.6429</v>
      </c>
      <c r="AA183" s="7">
        <f>if(AA$6&lt;=$B183,vlookup(EDATE($D183,AA$6),'Курсы'!$H$2:$L$1980,if($G183="USD",2,if($G183="EUR",3,if($G183="YEN",4,5))))*$H183*$C183,0)</f>
        <v>757062.5928</v>
      </c>
      <c r="AB183" s="7">
        <f>if(AB$6&lt;=$B183,vlookup(EDATE($D183,AB$6),'Курсы'!$H$2:$L$1980,if($G183="USD",2,if($G183="EUR",3,if($G183="YEN",4,5))))*$H183*$C183,0)</f>
        <v>758042.4221</v>
      </c>
      <c r="AC183" s="7">
        <f>if(AC$6&lt;=$B183,vlookup(EDATE($D183,AC$6),'Курсы'!$H$2:$L$1980,if($G183="USD",2,if($G183="EUR",3,if($G183="YEN",4,5))))*$H183*$C183,0)</f>
        <v>758994.7468</v>
      </c>
      <c r="AD183" s="7">
        <f>if(AD$6&lt;=$B183,vlookup(EDATE($D183,AD$6),'Курсы'!$H$2:$L$1980,if($G183="USD",2,if($G183="EUR",3,if($G183="YEN",4,5))))*$H183*$C183,0)</f>
        <v>759832.5223</v>
      </c>
      <c r="AE183" s="7">
        <f>if(AE$6&lt;=$B183,vlookup(EDATE($D183,AE$6),'Курсы'!$H$2:$L$1980,if($G183="USD",2,if($G183="EUR",3,if($G183="YEN",4,5))))*$H183*$C183,0)</f>
        <v>760736.5497</v>
      </c>
      <c r="AF183" s="7">
        <f>if(AF$6&lt;=$B183,vlookup(EDATE($D183,AF$6),'Курсы'!$H$2:$L$1980,if($G183="USD",2,if($G183="EUR",3,if($G183="YEN",4,5))))*$H183*$C183,0)</f>
        <v>761589.0614</v>
      </c>
      <c r="AG183" s="7">
        <f>if(AG$6&lt;=$B183,vlookup(EDATE($D183,AG$6),'Курсы'!$H$2:$L$1980,if($G183="USD",2,if($G183="EUR",3,if($G183="YEN",4,5))))*$H183*$C183,0)</f>
        <v>762448.0486</v>
      </c>
      <c r="AH183" s="7">
        <f>if(AH$6&lt;=$B183,vlookup(EDATE($D183,AH$6),'Курсы'!$H$2:$L$1980,if($G183="USD",2,if($G183="EUR",3,if($G183="YEN",4,5))))*$H183*$C183,0)</f>
        <v>763259.1195</v>
      </c>
      <c r="AI183" s="7">
        <f>if(AI$6&lt;=$B183,vlookup(EDATE($D183,AI$6),'Курсы'!$H$2:$L$1980,if($G183="USD",2,if($G183="EUR",3,if($G183="YEN",4,5))))*$H183*$C183,0)</f>
        <v>764077.3417</v>
      </c>
      <c r="AJ183" s="7">
        <f>if(AJ$6&lt;=$B183,vlookup(EDATE($D183,AJ$6),'Курсы'!$H$2:$L$1980,if($G183="USD",2,if($G183="EUR",3,if($G183="YEN",4,5))))*$H183*$C183,0)</f>
        <v>764876.2952</v>
      </c>
      <c r="AK183" s="7">
        <f>if(AK$6&lt;=$B183,vlookup(EDATE($D183,AK$6),'Курсы'!$H$2:$L$1980,if($G183="USD",2,if($G183="EUR",3,if($G183="YEN",4,5))))*$H183*$C183,0)</f>
        <v>765631.9652</v>
      </c>
      <c r="AL183" s="7">
        <f>if(AL$6&lt;=$B183,vlookup(EDATE($D183,AL$6),'Курсы'!$H$2:$L$1980,if($G183="USD",2,if($G183="EUR",3,if($G183="YEN",4,5))))*$H183*$C183,0)</f>
        <v>766395.5355</v>
      </c>
      <c r="AM183" s="7">
        <f>if(AM$6&lt;=$B183,vlookup(EDATE($D183,AM$6),'Курсы'!$H$2:$L$1980,if($G183="USD",2,if($G183="EUR",3,if($G183="YEN",4,5))))*$H183*$C183,0)</f>
        <v>767118.4644</v>
      </c>
      <c r="AN183" s="7">
        <f>if(AN$6&lt;=$B183,vlookup(EDATE($D183,AN$6),'Курсы'!$H$2:$L$1980,if($G183="USD",2,if($G183="EUR",3,if($G183="YEN",4,5))))*$H183*$C183,0)</f>
        <v>767849.6527</v>
      </c>
      <c r="AO183" s="7">
        <f>if(AO$6&lt;=$B183,vlookup(EDATE($D183,AO$6),'Курсы'!$H$2:$L$1980,if($G183="USD",2,if($G183="EUR",3,if($G183="YEN",4,5))))*$H183*$C183,0)</f>
        <v>768565.415</v>
      </c>
      <c r="AP183" s="7">
        <f>if(AP$6&lt;=$B183,vlookup(EDATE($D183,AP$6),'Курсы'!$H$2:$L$1980,if($G183="USD",2,if($G183="EUR",3,if($G183="YEN",4,5))))*$H183*$C183,0)</f>
        <v>769199.182</v>
      </c>
      <c r="AQ183" s="7">
        <f>if(AQ$6&lt;=$B183,vlookup(EDATE($D183,AQ$6),'Курсы'!$H$2:$L$1980,if($G183="USD",2,if($G183="EUR",3,if($G183="YEN",4,5))))*$H183*$C183,0)</f>
        <v>0</v>
      </c>
      <c r="AR183" s="19">
        <f>if(AR$6&lt;=$B183,vlookup(EDATE($D183,AR$6),'Курсы'!$H$2:$L$1980,if($G183="USD",2,if($G183="EUR",3,if($G183="YEN",4,5))))*$H183*$C183,0)</f>
        <v>0</v>
      </c>
      <c r="AS183" s="7">
        <f t="shared" si="2"/>
        <v>25963404.3</v>
      </c>
    </row>
    <row r="184" ht="15.75" customHeight="1">
      <c r="A184" s="15">
        <v>241.0</v>
      </c>
      <c r="B184" s="16">
        <v>34.0</v>
      </c>
      <c r="C184" s="16">
        <v>0.0171494561942928</v>
      </c>
      <c r="D184" s="17">
        <v>43960.0</v>
      </c>
      <c r="E184" s="17">
        <f t="shared" si="1"/>
        <v>44994</v>
      </c>
      <c r="F184" s="16" t="s">
        <v>19</v>
      </c>
      <c r="G184" s="16" t="s">
        <v>5</v>
      </c>
      <c r="H184" s="18">
        <v>100000.0</v>
      </c>
      <c r="I184" s="7">
        <f>if(I$6&lt;=$B184,vlookup(EDATE($D184,I$6),'Курсы'!$H$2:$L$1980,if($G184="USD",2,if($G184="EUR",3,if($G184="YEN",4,5))))*$H184*$C184,0)</f>
        <v>132369.9641</v>
      </c>
      <c r="J184" s="7">
        <f>if(J$6&lt;=$B184,vlookup(EDATE($D184,J$6),'Курсы'!$H$2:$L$1980,if($G184="USD",2,if($G184="EUR",3,if($G184="YEN",4,5))))*$H184*$C184,0)</f>
        <v>137892.2605</v>
      </c>
      <c r="K184" s="7">
        <f>if(K$6&lt;=$B184,vlookup(EDATE($D184,K$6),'Курсы'!$H$2:$L$1980,if($G184="USD",2,if($G184="EUR",3,if($G184="YEN",4,5))))*$H184*$C184,0)</f>
        <v>149495.5825</v>
      </c>
      <c r="L184" s="7">
        <f>if(L$6&lt;=$B184,vlookup(EDATE($D184,L$6),'Курсы'!$H$2:$L$1980,if($G184="USD",2,if($G184="EUR",3,if($G184="YEN",4,5))))*$H184*$C184,0)</f>
        <v>153893.9036</v>
      </c>
      <c r="M184" s="7">
        <f>if(M$6&lt;=$B184,vlookup(EDATE($D184,M$6),'Курсы'!$H$2:$L$1980,if($G184="USD",2,if($G184="EUR",3,if($G184="YEN",4,5))))*$H184*$C184,0)</f>
        <v>157258.7984</v>
      </c>
      <c r="N184" s="7">
        <f>if(N$6&lt;=$B184,vlookup(EDATE($D184,N$6),'Курсы'!$H$2:$L$1980,if($G184="USD",2,if($G184="EUR",3,if($G184="YEN",4,5))))*$H184*$C184,0)</f>
        <v>156662.6833</v>
      </c>
      <c r="O184" s="7">
        <f>if(O$6&lt;=$B184,vlookup(EDATE($D184,O$6),'Курсы'!$H$2:$L$1980,if($G184="USD",2,if($G184="EUR",3,if($G184="YEN",4,5))))*$H184*$C184,0)</f>
        <v>152980.695</v>
      </c>
      <c r="P184" s="7">
        <f>if(P$6&lt;=$B184,vlookup(EDATE($D184,P$6),'Курсы'!$H$2:$L$1980,if($G184="USD",2,if($G184="EUR",3,if($G184="YEN",4,5))))*$H184*$C184,0)</f>
        <v>155705.4006</v>
      </c>
      <c r="Q184" s="7">
        <f>if(Q$6&lt;=$B184,vlookup(EDATE($D184,Q$6),'Курсы'!$H$2:$L$1980,if($G184="USD",2,if($G184="EUR",3,if($G184="YEN",4,5))))*$H184*$C184,0)</f>
        <v>153319.3968</v>
      </c>
      <c r="R184" s="7">
        <f>if(R$6&lt;=$B184,vlookup(EDATE($D184,R$6),'Курсы'!$H$2:$L$1980,if($G184="USD",2,if($G184="EUR",3,if($G184="YEN",4,5))))*$H184*$C184,0)</f>
        <v>152515.9448</v>
      </c>
      <c r="S184" s="7">
        <f>if(S$6&lt;=$B184,vlookup(EDATE($D184,S$6),'Курсы'!$H$2:$L$1980,if($G184="USD",2,if($G184="EUR",3,if($G184="YEN",4,5))))*$H184*$C184,0)</f>
        <v>157121.9457</v>
      </c>
      <c r="T184" s="7">
        <f>if(T$6&lt;=$B184,vlookup(EDATE($D184,T$6),'Курсы'!$H$2:$L$1980,if($G184="USD",2,if($G184="EUR",3,if($G184="YEN",4,5))))*$H184*$C184,0)</f>
        <v>153497.9226</v>
      </c>
      <c r="U184" s="7">
        <f>if(U$6&lt;=$B184,vlookup(EDATE($D184,U$6),'Курсы'!$H$2:$L$1980,if($G184="USD",2,if($G184="EUR",3,if($G184="YEN",4,5))))*$H184*$C184,0)</f>
        <v>152018.439</v>
      </c>
      <c r="V184" s="7">
        <f>if(V$6&lt;=$B184,vlookup(EDATE($D184,V$6),'Курсы'!$H$2:$L$1980,if($G184="USD",2,if($G184="EUR",3,if($G184="YEN",4,5))))*$H184*$C184,0)</f>
        <v>152245.1548</v>
      </c>
      <c r="W184" s="7">
        <f>if(W$6&lt;=$B184,vlookup(EDATE($D184,W$6),'Курсы'!$H$2:$L$1980,if($G184="USD",2,if($G184="EUR",3,if($G184="YEN",4,5))))*$H184*$C184,0)</f>
        <v>148277.7996</v>
      </c>
      <c r="X184" s="7">
        <f>if(X$6&lt;=$B184,vlookup(EDATE($D184,X$6),'Курсы'!$H$2:$L$1980,if($G184="USD",2,if($G184="EUR",3,if($G184="YEN",4,5))))*$H184*$C184,0)</f>
        <v>146717.2898</v>
      </c>
      <c r="Y184" s="7">
        <f>if(Y$6&lt;=$B184,vlookup(EDATE($D184,Y$6),'Курсы'!$H$2:$L$1980,if($G184="USD",2,if($G184="EUR",3,if($G184="YEN",4,5))))*$H184*$C184,0)</f>
        <v>146988.3379</v>
      </c>
      <c r="Z184" s="7">
        <f>if(Z$6&lt;=$B184,vlookup(EDATE($D184,Z$6),'Курсы'!$H$2:$L$1980,if($G184="USD",2,if($G184="EUR",3,if($G184="YEN",4,5))))*$H184*$C184,0)</f>
        <v>147260.0419</v>
      </c>
      <c r="AA184" s="7">
        <f>if(AA$6&lt;=$B184,vlookup(EDATE($D184,AA$6),'Курсы'!$H$2:$L$1980,if($G184="USD",2,if($G184="EUR",3,if($G184="YEN",4,5))))*$H184*$C184,0)</f>
        <v>147515.3412</v>
      </c>
      <c r="AB184" s="7">
        <f>if(AB$6&lt;=$B184,vlookup(EDATE($D184,AB$6),'Курсы'!$H$2:$L$1980,if($G184="USD",2,if($G184="EUR",3,if($G184="YEN",4,5))))*$H184*$C184,0)</f>
        <v>147771.7039</v>
      </c>
      <c r="AC184" s="7">
        <f>if(AC$6&lt;=$B184,vlookup(EDATE($D184,AC$6),'Курсы'!$H$2:$L$1980,if($G184="USD",2,if($G184="EUR",3,if($G184="YEN",4,5))))*$H184*$C184,0)</f>
        <v>148020.9156</v>
      </c>
      <c r="AD184" s="7">
        <f>if(AD$6&lt;=$B184,vlookup(EDATE($D184,AD$6),'Курсы'!$H$2:$L$1980,if($G184="USD",2,if($G184="EUR",3,if($G184="YEN",4,5))))*$H184*$C184,0)</f>
        <v>148240.1871</v>
      </c>
      <c r="AE184" s="7">
        <f>if(AE$6&lt;=$B184,vlookup(EDATE($D184,AE$6),'Курсы'!$H$2:$L$1980,if($G184="USD",2,if($G184="EUR",3,if($G184="YEN",4,5))))*$H184*$C184,0)</f>
        <v>148476.8356</v>
      </c>
      <c r="AF184" s="7">
        <f>if(AF$6&lt;=$B184,vlookup(EDATE($D184,AF$6),'Курсы'!$H$2:$L$1980,if($G184="USD",2,if($G184="EUR",3,if($G184="YEN",4,5))))*$H184*$C184,0)</f>
        <v>148700.0329</v>
      </c>
      <c r="AG184" s="7">
        <f>if(AG$6&lt;=$B184,vlookup(EDATE($D184,AG$6),'Курсы'!$H$2:$L$1980,if($G184="USD",2,if($G184="EUR",3,if($G184="YEN",4,5))))*$H184*$C184,0)</f>
        <v>148924.9582</v>
      </c>
      <c r="AH184" s="7">
        <f>if(AH$6&lt;=$B184,vlookup(EDATE($D184,AH$6),'Курсы'!$H$2:$L$1980,if($G184="USD",2,if($G184="EUR",3,if($G184="YEN",4,5))))*$H184*$C184,0)</f>
        <v>149137.366</v>
      </c>
      <c r="AI184" s="7">
        <f>if(AI$6&lt;=$B184,vlookup(EDATE($D184,AI$6),'Курсы'!$H$2:$L$1980,if($G184="USD",2,if($G184="EUR",3,if($G184="YEN",4,5))))*$H184*$C184,0)</f>
        <v>149351.6748</v>
      </c>
      <c r="AJ184" s="7">
        <f>if(AJ$6&lt;=$B184,vlookup(EDATE($D184,AJ$6),'Курсы'!$H$2:$L$1980,if($G184="USD",2,if($G184="EUR",3,if($G184="YEN",4,5))))*$H184*$C184,0)</f>
        <v>149560.9634</v>
      </c>
      <c r="AK184" s="7">
        <f>if(AK$6&lt;=$B184,vlookup(EDATE($D184,AK$6),'Курсы'!$H$2:$L$1980,if($G184="USD",2,if($G184="EUR",3,if($G184="YEN",4,5))))*$H184*$C184,0)</f>
        <v>149758.9375</v>
      </c>
      <c r="AL184" s="7">
        <f>if(AL$6&lt;=$B184,vlookup(EDATE($D184,AL$6),'Курсы'!$H$2:$L$1980,if($G184="USD",2,if($G184="EUR",3,if($G184="YEN",4,5))))*$H184*$C184,0)</f>
        <v>149959.0043</v>
      </c>
      <c r="AM184" s="7">
        <f>if(AM$6&lt;=$B184,vlookup(EDATE($D184,AM$6),'Курсы'!$H$2:$L$1980,if($G184="USD",2,if($G184="EUR",3,if($G184="YEN",4,5))))*$H184*$C184,0)</f>
        <v>150148.4432</v>
      </c>
      <c r="AN184" s="7">
        <f>if(AN$6&lt;=$B184,vlookup(EDATE($D184,AN$6),'Курсы'!$H$2:$L$1980,if($G184="USD",2,if($G184="EUR",3,if($G184="YEN",4,5))))*$H184*$C184,0)</f>
        <v>150340.0665</v>
      </c>
      <c r="AO184" s="7">
        <f>if(AO$6&lt;=$B184,vlookup(EDATE($D184,AO$6),'Курсы'!$H$2:$L$1980,if($G184="USD",2,if($G184="EUR",3,if($G184="YEN",4,5))))*$H184*$C184,0)</f>
        <v>150527.6663</v>
      </c>
      <c r="AP184" s="7">
        <f>if(AP$6&lt;=$B184,vlookup(EDATE($D184,AP$6),'Курсы'!$H$2:$L$1980,if($G184="USD",2,if($G184="EUR",3,if($G184="YEN",4,5))))*$H184*$C184,0)</f>
        <v>150693.7908</v>
      </c>
      <c r="AQ184" s="7">
        <f>if(AQ$6&lt;=$B184,vlookup(EDATE($D184,AQ$6),'Курсы'!$H$2:$L$1980,if($G184="USD",2,if($G184="EUR",3,if($G184="YEN",4,5))))*$H184*$C184,0)</f>
        <v>0</v>
      </c>
      <c r="AR184" s="19">
        <f>if(AR$6&lt;=$B184,vlookup(EDATE($D184,AR$6),'Курсы'!$H$2:$L$1980,if($G184="USD",2,if($G184="EUR",3,if($G184="YEN",4,5))))*$H184*$C184,0)</f>
        <v>0</v>
      </c>
      <c r="AS184" s="7">
        <f t="shared" si="2"/>
        <v>5093349.448</v>
      </c>
    </row>
    <row r="185" ht="15.75" customHeight="1">
      <c r="A185" s="15">
        <v>155.0</v>
      </c>
      <c r="B185" s="16">
        <v>34.0</v>
      </c>
      <c r="C185" s="16">
        <v>0.0505548848725299</v>
      </c>
      <c r="D185" s="17">
        <v>43962.0</v>
      </c>
      <c r="E185" s="17">
        <f t="shared" si="1"/>
        <v>44996</v>
      </c>
      <c r="F185" s="16" t="s">
        <v>21</v>
      </c>
      <c r="G185" s="16" t="s">
        <v>4</v>
      </c>
      <c r="H185" s="18">
        <v>75000.0</v>
      </c>
      <c r="I185" s="7">
        <f>if(I$6&lt;=$B185,vlookup(EDATE($D185,I$6),'Курсы'!$H$2:$L$1980,if($G185="USD",2,if($G185="EUR",3,if($G185="YEN",4,5))))*$H185*$C185,0)</f>
        <v>260174.2692</v>
      </c>
      <c r="J185" s="7">
        <f>if(J$6&lt;=$B185,vlookup(EDATE($D185,J$6),'Курсы'!$H$2:$L$1980,if($G185="USD",2,if($G185="EUR",3,if($G185="YEN",4,5))))*$H185*$C185,0)</f>
        <v>270076.0754</v>
      </c>
      <c r="K185" s="7">
        <f>if(K$6&lt;=$B185,vlookup(EDATE($D185,K$6),'Курсы'!$H$2:$L$1980,if($G185="USD",2,if($G185="EUR",3,if($G185="YEN",4,5))))*$H185*$C185,0)</f>
        <v>279726.4974</v>
      </c>
      <c r="L185" s="7">
        <f>if(L$6&lt;=$B185,vlookup(EDATE($D185,L$6),'Курсы'!$H$2:$L$1980,if($G185="USD",2,if($G185="EUR",3,if($G185="YEN",4,5))))*$H185*$C185,0)</f>
        <v>286370.9259</v>
      </c>
      <c r="M185" s="7">
        <f>if(M$6&lt;=$B185,vlookup(EDATE($D185,M$6),'Курсы'!$H$2:$L$1980,if($G185="USD",2,if($G185="EUR",3,if($G185="YEN",4,5))))*$H185*$C185,0)</f>
        <v>292062.142</v>
      </c>
      <c r="N185" s="7">
        <f>if(N$6&lt;=$B185,vlookup(EDATE($D185,N$6),'Курсы'!$H$2:$L$1980,if($G185="USD",2,if($G185="EUR",3,if($G185="YEN",4,5))))*$H185*$C185,0)</f>
        <v>289671.1488</v>
      </c>
      <c r="O185" s="7">
        <f>if(O$6&lt;=$B185,vlookup(EDATE($D185,O$6),'Курсы'!$H$2:$L$1980,if($G185="USD",2,if($G185="EUR",3,if($G185="YEN",4,5))))*$H185*$C185,0)</f>
        <v>279489.1422</v>
      </c>
      <c r="P185" s="7">
        <f>if(P$6&lt;=$B185,vlookup(EDATE($D185,P$6),'Курсы'!$H$2:$L$1980,if($G185="USD",2,if($G185="EUR",3,if($G185="YEN",4,5))))*$H185*$C185,0)</f>
        <v>280108.3131</v>
      </c>
      <c r="Q185" s="7">
        <f>if(Q$6&lt;=$B185,vlookup(EDATE($D185,Q$6),'Курсы'!$H$2:$L$1980,if($G185="USD",2,if($G185="EUR",3,if($G185="YEN",4,5))))*$H185*$C185,0)</f>
        <v>280020.7268</v>
      </c>
      <c r="R185" s="7">
        <f>if(R$6&lt;=$B185,vlookup(EDATE($D185,R$6),'Курсы'!$H$2:$L$1980,if($G185="USD",2,if($G185="EUR",3,if($G185="YEN",4,5))))*$H185*$C185,0)</f>
        <v>280728.6216</v>
      </c>
      <c r="S185" s="7">
        <f>if(S$6&lt;=$B185,vlookup(EDATE($D185,S$6),'Курсы'!$H$2:$L$1980,if($G185="USD",2,if($G185="EUR",3,if($G185="YEN",4,5))))*$H185*$C185,0)</f>
        <v>292582.731</v>
      </c>
      <c r="T185" s="7">
        <f>if(T$6&lt;=$B185,vlookup(EDATE($D185,T$6),'Курсы'!$H$2:$L$1980,if($G185="USD",2,if($G185="EUR",3,if($G185="YEN",4,5))))*$H185*$C185,0)</f>
        <v>281100.2</v>
      </c>
      <c r="U185" s="7">
        <f>if(U$6&lt;=$B185,vlookup(EDATE($D185,U$6),'Курсы'!$H$2:$L$1980,if($G185="USD",2,if($G185="EUR",3,if($G185="YEN",4,5))))*$H185*$C185,0)</f>
        <v>273744.8434</v>
      </c>
      <c r="V185" s="7">
        <f>if(V$6&lt;=$B185,vlookup(EDATE($D185,V$6),'Курсы'!$H$2:$L$1980,if($G185="USD",2,if($G185="EUR",3,if($G185="YEN",4,5))))*$H185*$C185,0)</f>
        <v>282352.1917</v>
      </c>
      <c r="W185" s="7">
        <f>if(W$6&lt;=$B185,vlookup(EDATE($D185,W$6),'Курсы'!$H$2:$L$1980,if($G185="USD",2,if($G185="EUR",3,if($G185="YEN",4,5))))*$H185*$C185,0)</f>
        <v>279048.5564</v>
      </c>
      <c r="X185" s="7">
        <f>if(X$6&lt;=$B185,vlookup(EDATE($D185,X$6),'Курсы'!$H$2:$L$1980,if($G185="USD",2,if($G185="EUR",3,if($G185="YEN",4,5))))*$H185*$C185,0)</f>
        <v>277343.815</v>
      </c>
      <c r="Y185" s="7">
        <f>if(Y$6&lt;=$B185,vlookup(EDATE($D185,Y$6),'Курсы'!$H$2:$L$1980,if($G185="USD",2,if($G185="EUR",3,if($G185="YEN",4,5))))*$H185*$C185,0)</f>
        <v>277721.475</v>
      </c>
      <c r="Z185" s="7">
        <f>if(Z$6&lt;=$B185,vlookup(EDATE($D185,Z$6),'Курсы'!$H$2:$L$1980,if($G185="USD",2,if($G185="EUR",3,if($G185="YEN",4,5))))*$H185*$C185,0)</f>
        <v>278100.0718</v>
      </c>
      <c r="AA185" s="7">
        <f>if(AA$6&lt;=$B185,vlookup(EDATE($D185,AA$6),'Курсы'!$H$2:$L$1980,if($G185="USD",2,if($G185="EUR",3,if($G185="YEN",4,5))))*$H185*$C185,0)</f>
        <v>278455.8303</v>
      </c>
      <c r="AB185" s="7">
        <f>if(AB$6&lt;=$B185,vlookup(EDATE($D185,AB$6),'Курсы'!$H$2:$L$1980,if($G185="USD",2,if($G185="EUR",3,if($G185="YEN",4,5))))*$H185*$C185,0)</f>
        <v>278813.0898</v>
      </c>
      <c r="AC185" s="7">
        <f>if(AC$6&lt;=$B185,vlookup(EDATE($D185,AC$6),'Курсы'!$H$2:$L$1980,if($G185="USD",2,if($G185="EUR",3,if($G185="YEN",4,5))))*$H185*$C185,0)</f>
        <v>279160.4018</v>
      </c>
      <c r="AD185" s="7">
        <f>if(AD$6&lt;=$B185,vlookup(EDATE($D185,AD$6),'Курсы'!$H$2:$L$1980,if($G185="USD",2,if($G185="EUR",3,if($G185="YEN",4,5))))*$H185*$C185,0)</f>
        <v>279466.0021</v>
      </c>
      <c r="AE185" s="7">
        <f>if(AE$6&lt;=$B185,vlookup(EDATE($D185,AE$6),'Курсы'!$H$2:$L$1980,if($G185="USD",2,if($G185="EUR",3,if($G185="YEN",4,5))))*$H185*$C185,0)</f>
        <v>279795.8353</v>
      </c>
      <c r="AF185" s="7">
        <f>if(AF$6&lt;=$B185,vlookup(EDATE($D185,AF$6),'Курсы'!$H$2:$L$1980,if($G185="USD",2,if($G185="EUR",3,if($G185="YEN",4,5))))*$H185*$C185,0)</f>
        <v>280106.9342</v>
      </c>
      <c r="AG185" s="7">
        <f>if(AG$6&lt;=$B185,vlookup(EDATE($D185,AG$6),'Курсы'!$H$2:$L$1980,if($G185="USD",2,if($G185="EUR",3,if($G185="YEN",4,5))))*$H185*$C185,0)</f>
        <v>280420.4545</v>
      </c>
      <c r="AH185" s="7">
        <f>if(AH$6&lt;=$B185,vlookup(EDATE($D185,AH$6),'Курсы'!$H$2:$L$1980,if($G185="USD",2,if($G185="EUR",3,if($G185="YEN",4,5))))*$H185*$C185,0)</f>
        <v>280716.5385</v>
      </c>
      <c r="AI185" s="7">
        <f>if(AI$6&lt;=$B185,vlookup(EDATE($D185,AI$6),'Курсы'!$H$2:$L$1980,if($G185="USD",2,if($G185="EUR",3,if($G185="YEN",4,5))))*$H185*$C185,0)</f>
        <v>281015.2835</v>
      </c>
      <c r="AJ185" s="7">
        <f>if(AJ$6&lt;=$B185,vlookup(EDATE($D185,AJ$6),'Курсы'!$H$2:$L$1980,if($G185="USD",2,if($G185="EUR",3,if($G185="YEN",4,5))))*$H185*$C185,0)</f>
        <v>281307.041</v>
      </c>
      <c r="AK185" s="7">
        <f>if(AK$6&lt;=$B185,vlookup(EDATE($D185,AK$6),'Курсы'!$H$2:$L$1980,if($G185="USD",2,if($G185="EUR",3,if($G185="YEN",4,5))))*$H185*$C185,0)</f>
        <v>281583.035</v>
      </c>
      <c r="AL185" s="7">
        <f>if(AL$6&lt;=$B185,vlookup(EDATE($D185,AL$6),'Курсы'!$H$2:$L$1980,if($G185="USD",2,if($G185="EUR",3,if($G185="YEN",4,5))))*$H185*$C185,0)</f>
        <v>281861.9553</v>
      </c>
      <c r="AM185" s="7">
        <f>if(AM$6&lt;=$B185,vlookup(EDATE($D185,AM$6),'Курсы'!$H$2:$L$1980,if($G185="USD",2,if($G185="EUR",3,if($G185="YEN",4,5))))*$H185*$C185,0)</f>
        <v>282126.0672</v>
      </c>
      <c r="AN185" s="7">
        <f>if(AN$6&lt;=$B185,vlookup(EDATE($D185,AN$6),'Курсы'!$H$2:$L$1980,if($G185="USD",2,if($G185="EUR",3,if($G185="YEN",4,5))))*$H185*$C185,0)</f>
        <v>282393.2324</v>
      </c>
      <c r="AO185" s="7">
        <f>if(AO$6&lt;=$B185,vlookup(EDATE($D185,AO$6),'Курсы'!$H$2:$L$1980,if($G185="USD",2,if($G185="EUR",3,if($G185="YEN",4,5))))*$H185*$C185,0)</f>
        <v>282654.7956</v>
      </c>
      <c r="AP185" s="7">
        <f>if(AP$6&lt;=$B185,vlookup(EDATE($D185,AP$6),'Курсы'!$H$2:$L$1980,if($G185="USD",2,if($G185="EUR",3,if($G185="YEN",4,5))))*$H185*$C185,0)</f>
        <v>282886.4227</v>
      </c>
      <c r="AQ185" s="7">
        <f>if(AQ$6&lt;=$B185,vlookup(EDATE($D185,AQ$6),'Курсы'!$H$2:$L$1980,if($G185="USD",2,if($G185="EUR",3,if($G185="YEN",4,5))))*$H185*$C185,0)</f>
        <v>0</v>
      </c>
      <c r="AR185" s="19">
        <f>if(AR$6&lt;=$B185,vlookup(EDATE($D185,AR$6),'Курсы'!$H$2:$L$1980,if($G185="USD",2,if($G185="EUR",3,if($G185="YEN",4,5))))*$H185*$C185,0)</f>
        <v>0</v>
      </c>
      <c r="AS185" s="7">
        <f t="shared" si="2"/>
        <v>9533184.666</v>
      </c>
    </row>
    <row r="186" ht="15.75" customHeight="1">
      <c r="A186" s="15">
        <v>158.0</v>
      </c>
      <c r="B186" s="16">
        <v>33.0</v>
      </c>
      <c r="C186" s="16">
        <v>0.0229274365075702</v>
      </c>
      <c r="D186" s="17">
        <v>43972.0</v>
      </c>
      <c r="E186" s="17">
        <f t="shared" si="1"/>
        <v>44978</v>
      </c>
      <c r="F186" s="16" t="s">
        <v>22</v>
      </c>
      <c r="G186" s="16" t="s">
        <v>5</v>
      </c>
      <c r="H186" s="18">
        <v>500000.0</v>
      </c>
      <c r="I186" s="7">
        <f>if(I$6&lt;=$B186,vlookup(EDATE($D186,I$6),'Курсы'!$H$2:$L$1980,if($G186="USD",2,if($G186="EUR",3,if($G186="YEN",4,5))))*$H186*$C186,0)</f>
        <v>894223.9033</v>
      </c>
      <c r="J186" s="7">
        <f>if(J$6&lt;=$B186,vlookup(EDATE($D186,J$6),'Курсы'!$H$2:$L$1980,if($G186="USD",2,if($G186="EUR",3,if($G186="YEN",4,5))))*$H186*$C186,0)</f>
        <v>944498.0397</v>
      </c>
      <c r="K186" s="7">
        <f>if(K$6&lt;=$B186,vlookup(EDATE($D186,K$6),'Курсы'!$H$2:$L$1980,if($G186="USD",2,if($G186="EUR",3,if($G186="YEN",4,5))))*$H186*$C186,0)</f>
        <v>1002228.178</v>
      </c>
      <c r="L186" s="7">
        <f>if(L$6&lt;=$B186,vlookup(EDATE($D186,L$6),'Курсы'!$H$2:$L$1980,if($G186="USD",2,if($G186="EUR",3,if($G186="YEN",4,5))))*$H186*$C186,0)</f>
        <v>1019787.156</v>
      </c>
      <c r="M186" s="7">
        <f>if(M$6&lt;=$B186,vlookup(EDATE($D186,M$6),'Курсы'!$H$2:$L$1980,if($G186="USD",2,if($G186="EUR",3,if($G186="YEN",4,5))))*$H186*$C186,0)</f>
        <v>1049621.482</v>
      </c>
      <c r="N186" s="7">
        <f>if(N$6&lt;=$B186,vlookup(EDATE($D186,N$6),'Курсы'!$H$2:$L$1980,if($G186="USD",2,if($G186="EUR",3,if($G186="YEN",4,5))))*$H186*$C186,0)</f>
        <v>1034764.504</v>
      </c>
      <c r="O186" s="7">
        <f>if(O$6&lt;=$B186,vlookup(EDATE($D186,O$6),'Курсы'!$H$2:$L$1980,if($G186="USD",2,if($G186="EUR",3,if($G186="YEN",4,5))))*$H186*$C186,0)</f>
        <v>1029742.249</v>
      </c>
      <c r="P186" s="7">
        <f>if(P$6&lt;=$B186,vlookup(EDATE($D186,P$6),'Курсы'!$H$2:$L$1980,if($G186="USD",2,if($G186="EUR",3,if($G186="YEN",4,5))))*$H186*$C186,0)</f>
        <v>1021970.994</v>
      </c>
      <c r="Q186" s="7">
        <f>if(Q$6&lt;=$B186,vlookup(EDATE($D186,Q$6),'Курсы'!$H$2:$L$1980,if($G186="USD",2,if($G186="EUR",3,if($G186="YEN",4,5))))*$H186*$C186,0)</f>
        <v>1027841.564</v>
      </c>
      <c r="R186" s="7">
        <f>if(R$6&lt;=$B186,vlookup(EDATE($D186,R$6),'Курсы'!$H$2:$L$1980,if($G186="USD",2,if($G186="EUR",3,if($G186="YEN",4,5))))*$H186*$C186,0)</f>
        <v>1013770.996</v>
      </c>
      <c r="S186" s="7">
        <f>if(S$6&lt;=$B186,vlookup(EDATE($D186,S$6),'Курсы'!$H$2:$L$1980,if($G186="USD",2,if($G186="EUR",3,if($G186="YEN",4,5))))*$H186*$C186,0)</f>
        <v>1051804.174</v>
      </c>
      <c r="T186" s="7">
        <f>if(T$6&lt;=$B186,vlookup(EDATE($D186,T$6),'Курсы'!$H$2:$L$1980,if($G186="USD",2,if($G186="EUR",3,if($G186="YEN",4,5))))*$H186*$C186,0)</f>
        <v>1029107.159</v>
      </c>
      <c r="U186" s="7">
        <f>if(U$6&lt;=$B186,vlookup(EDATE($D186,U$6),'Курсы'!$H$2:$L$1980,if($G186="USD",2,if($G186="EUR",3,if($G186="YEN",4,5))))*$H186*$C186,0)</f>
        <v>985814.4266</v>
      </c>
      <c r="V186" s="7">
        <f>if(V$6&lt;=$B186,vlookup(EDATE($D186,V$6),'Курсы'!$H$2:$L$1980,if($G186="USD",2,if($G186="EUR",3,if($G186="YEN",4,5))))*$H186*$C186,0)</f>
        <v>1006201.503</v>
      </c>
      <c r="W186" s="7">
        <f>if(W$6&lt;=$B186,vlookup(EDATE($D186,W$6),'Курсы'!$H$2:$L$1980,if($G186="USD",2,if($G186="EUR",3,if($G186="YEN",4,5))))*$H186*$C186,0)</f>
        <v>979569.1773</v>
      </c>
      <c r="X186" s="7">
        <f>if(X$6&lt;=$B186,vlookup(EDATE($D186,X$6),'Курсы'!$H$2:$L$1980,if($G186="USD",2,if($G186="EUR",3,if($G186="YEN",4,5))))*$H186*$C186,0)</f>
        <v>981477.1243</v>
      </c>
      <c r="Y186" s="7">
        <f>if(Y$6&lt;=$B186,vlookup(EDATE($D186,Y$6),'Курсы'!$H$2:$L$1980,if($G186="USD",2,if($G186="EUR",3,if($G186="YEN",4,5))))*$H186*$C186,0)</f>
        <v>983267.2475</v>
      </c>
      <c r="Z186" s="7">
        <f>if(Z$6&lt;=$B186,vlookup(EDATE($D186,Z$6),'Курсы'!$H$2:$L$1980,if($G186="USD",2,if($G186="EUR",3,if($G186="YEN",4,5))))*$H186*$C186,0)</f>
        <v>985062.3464</v>
      </c>
      <c r="AA186" s="7">
        <f>if(AA$6&lt;=$B186,vlookup(EDATE($D186,AA$6),'Курсы'!$H$2:$L$1980,if($G186="USD",2,if($G186="EUR",3,if($G186="YEN",4,5))))*$H186*$C186,0)</f>
        <v>986749.633</v>
      </c>
      <c r="AB186" s="7">
        <f>if(AB$6&lt;=$B186,vlookup(EDATE($D186,AB$6),'Курсы'!$H$2:$L$1980,if($G186="USD",2,if($G186="EUR",3,if($G186="YEN",4,5))))*$H186*$C186,0)</f>
        <v>988444.4882</v>
      </c>
      <c r="AC186" s="7">
        <f>if(AC$6&lt;=$B186,vlookup(EDATE($D186,AC$6),'Курсы'!$H$2:$L$1980,if($G186="USD",2,if($G186="EUR",3,if($G186="YEN",4,5))))*$H186*$C186,0)</f>
        <v>990092.5724</v>
      </c>
      <c r="AD186" s="7">
        <f>if(AD$6&lt;=$B186,vlookup(EDATE($D186,AD$6),'Курсы'!$H$2:$L$1980,if($G186="USD",2,if($G186="EUR",3,if($G186="YEN",4,5))))*$H186*$C186,0)</f>
        <v>991543.0576</v>
      </c>
      <c r="AE186" s="7">
        <f>if(AE$6&lt;=$B186,vlookup(EDATE($D186,AE$6),'Курсы'!$H$2:$L$1980,if($G186="USD",2,if($G186="EUR",3,if($G186="YEN",4,5))))*$H186*$C186,0)</f>
        <v>993108.9022</v>
      </c>
      <c r="AF186" s="7">
        <f>if(AF$6&lt;=$B186,vlookup(EDATE($D186,AF$6),'Курсы'!$H$2:$L$1980,if($G186="USD",2,if($G186="EUR",3,if($G186="YEN",4,5))))*$H186*$C186,0)</f>
        <v>994586.1244</v>
      </c>
      <c r="AG186" s="7">
        <f>if(AG$6&lt;=$B186,vlookup(EDATE($D186,AG$6),'Курсы'!$H$2:$L$1980,if($G186="USD",2,if($G186="EUR",3,if($G186="YEN",4,5))))*$H186*$C186,0)</f>
        <v>996075.1481</v>
      </c>
      <c r="AH186" s="7">
        <f>if(AH$6&lt;=$B186,vlookup(EDATE($D186,AH$6),'Курсы'!$H$2:$L$1980,if($G186="USD",2,if($G186="EUR",3,if($G186="YEN",4,5))))*$H186*$C186,0)</f>
        <v>997481.6332</v>
      </c>
      <c r="AI186" s="7">
        <f>if(AI$6&lt;=$B186,vlookup(EDATE($D186,AI$6),'Курсы'!$H$2:$L$1980,if($G186="USD",2,if($G186="EUR",3,if($G186="YEN",4,5))))*$H186*$C186,0)</f>
        <v>998901.0216</v>
      </c>
      <c r="AJ186" s="7">
        <f>if(AJ$6&lt;=$B186,vlookup(EDATE($D186,AJ$6),'Курсы'!$H$2:$L$1980,if($G186="USD",2,if($G186="EUR",3,if($G186="YEN",4,5))))*$H186*$C186,0)</f>
        <v>1000287.46</v>
      </c>
      <c r="AK186" s="7">
        <f>if(AK$6&lt;=$B186,vlookup(EDATE($D186,AK$6),'Курсы'!$H$2:$L$1980,if($G186="USD",2,if($G186="EUR",3,if($G186="YEN",4,5))))*$H186*$C186,0)</f>
        <v>1001599.21</v>
      </c>
      <c r="AL186" s="7">
        <f>if(AL$6&lt;=$B186,vlookup(EDATE($D186,AL$6),'Курсы'!$H$2:$L$1980,if($G186="USD",2,if($G186="EUR",3,if($G186="YEN",4,5))))*$H186*$C186,0)</f>
        <v>1002925.083</v>
      </c>
      <c r="AM186" s="7">
        <f>if(AM$6&lt;=$B186,vlookup(EDATE($D186,AM$6),'Курсы'!$H$2:$L$1980,if($G186="USD",2,if($G186="EUR",3,if($G186="YEN",4,5))))*$H186*$C186,0)</f>
        <v>1004180.756</v>
      </c>
      <c r="AN186" s="7">
        <f>if(AN$6&lt;=$B186,vlookup(EDATE($D186,AN$6),'Курсы'!$H$2:$L$1980,if($G186="USD",2,if($G186="EUR",3,if($G186="YEN",4,5))))*$H186*$C186,0)</f>
        <v>1005451.133</v>
      </c>
      <c r="AO186" s="7">
        <f>if(AO$6&lt;=$B186,vlookup(EDATE($D186,AO$6),'Курсы'!$H$2:$L$1980,if($G186="USD",2,if($G186="EUR",3,if($G186="YEN",4,5))))*$H186*$C186,0)</f>
        <v>1006695.051</v>
      </c>
      <c r="AP186" s="7">
        <f>if(AP$6&lt;=$B186,vlookup(EDATE($D186,AP$6),'Курсы'!$H$2:$L$1980,if($G186="USD",2,if($G186="EUR",3,if($G186="YEN",4,5))))*$H186*$C186,0)</f>
        <v>0</v>
      </c>
      <c r="AQ186" s="7">
        <f>if(AQ$6&lt;=$B186,vlookup(EDATE($D186,AQ$6),'Курсы'!$H$2:$L$1980,if($G186="USD",2,if($G186="EUR",3,if($G186="YEN",4,5))))*$H186*$C186,0)</f>
        <v>0</v>
      </c>
      <c r="AR186" s="19">
        <f>if(AR$6&lt;=$B186,vlookup(EDATE($D186,AR$6),'Курсы'!$H$2:$L$1980,if($G186="USD",2,if($G186="EUR",3,if($G186="YEN",4,5))))*$H186*$C186,0)</f>
        <v>0</v>
      </c>
      <c r="AS186" s="7">
        <f t="shared" si="2"/>
        <v>32998873.5</v>
      </c>
    </row>
    <row r="187" ht="15.75" customHeight="1">
      <c r="A187" s="15">
        <v>22.0</v>
      </c>
      <c r="B187" s="16">
        <v>9.0</v>
      </c>
      <c r="C187" s="16">
        <v>0.00889797817288752</v>
      </c>
      <c r="D187" s="17">
        <v>43973.0</v>
      </c>
      <c r="E187" s="17">
        <f t="shared" si="1"/>
        <v>44249</v>
      </c>
      <c r="F187" s="16" t="s">
        <v>18</v>
      </c>
      <c r="G187" s="16" t="s">
        <v>6</v>
      </c>
      <c r="H187" s="18">
        <v>1400000.0</v>
      </c>
      <c r="I187" s="7">
        <f>if(I$6&lt;=$B187,vlookup(EDATE($D187,I$6),'Курсы'!$H$2:$L$1980,if($G187="USD",2,if($G187="EUR",3,if($G187="YEN",4,5))))*$H187*$C187,0)</f>
        <v>8103.949295</v>
      </c>
      <c r="J187" s="7">
        <f>if(J$6&lt;=$B187,vlookup(EDATE($D187,J$6),'Курсы'!$H$2:$L$1980,if($G187="USD",2,if($G187="EUR",3,if($G187="YEN",4,5))))*$H187*$C187,0)</f>
        <v>8240.92833</v>
      </c>
      <c r="K187" s="7">
        <f>if(K$6&lt;=$B187,vlookup(EDATE($D187,K$6),'Курсы'!$H$2:$L$1980,if($G187="USD",2,if($G187="EUR",3,if($G187="YEN",4,5))))*$H187*$C187,0)</f>
        <v>8748.695013</v>
      </c>
      <c r="L187" s="7">
        <f>if(L$6&lt;=$B187,vlookup(EDATE($D187,L$6),'Курсы'!$H$2:$L$1980,if($G187="USD",2,if($G187="EUR",3,if($G187="YEN",4,5))))*$H187*$C187,0)</f>
        <v>9102.192111</v>
      </c>
      <c r="M187" s="7">
        <f>if(M$6&lt;=$B187,vlookup(EDATE($D187,M$6),'Курсы'!$H$2:$L$1980,if($G187="USD",2,if($G187="EUR",3,if($G187="YEN",4,5))))*$H187*$C187,0)</f>
        <v>9146.913349</v>
      </c>
      <c r="N187" s="7">
        <f>if(N$6&lt;=$B187,vlookup(EDATE($D187,N$6),'Курсы'!$H$2:$L$1980,if($G187="USD",2,if($G187="EUR",3,if($G187="YEN",4,5))))*$H187*$C187,0)</f>
        <v>9118.78506</v>
      </c>
      <c r="O187" s="7">
        <f>if(O$6&lt;=$B187,vlookup(EDATE($D187,O$6),'Курсы'!$H$2:$L$1980,if($G187="USD",2,if($G187="EUR",3,if($G187="YEN",4,5))))*$H187*$C187,0)</f>
        <v>8982.690484</v>
      </c>
      <c r="P187" s="7">
        <f>if(P$6&lt;=$B187,vlookup(EDATE($D187,P$6),'Курсы'!$H$2:$L$1980,if($G187="USD",2,if($G187="EUR",3,if($G187="YEN",4,5))))*$H187*$C187,0)</f>
        <v>8827.685925</v>
      </c>
      <c r="Q187" s="7">
        <f>if(Q$6&lt;=$B187,vlookup(EDATE($D187,Q$6),'Курсы'!$H$2:$L$1980,if($G187="USD",2,if($G187="EUR",3,if($G187="YEN",4,5))))*$H187*$C187,0)</f>
        <v>8740.311338</v>
      </c>
      <c r="R187" s="7">
        <f>if(R$6&lt;=$B187,vlookup(EDATE($D187,R$6),'Курсы'!$H$2:$L$1980,if($G187="USD",2,if($G187="EUR",3,if($G187="YEN",4,5))))*$H187*$C187,0)</f>
        <v>0</v>
      </c>
      <c r="S187" s="7">
        <f>if(S$6&lt;=$B187,vlookup(EDATE($D187,S$6),'Курсы'!$H$2:$L$1980,if($G187="USD",2,if($G187="EUR",3,if($G187="YEN",4,5))))*$H187*$C187,0)</f>
        <v>0</v>
      </c>
      <c r="T187" s="7">
        <f>if(T$6&lt;=$B187,vlookup(EDATE($D187,T$6),'Курсы'!$H$2:$L$1980,if($G187="USD",2,if($G187="EUR",3,if($G187="YEN",4,5))))*$H187*$C187,0)</f>
        <v>0</v>
      </c>
      <c r="U187" s="7">
        <f>if(U$6&lt;=$B187,vlookup(EDATE($D187,U$6),'Курсы'!$H$2:$L$1980,if($G187="USD",2,if($G187="EUR",3,if($G187="YEN",4,5))))*$H187*$C187,0)</f>
        <v>0</v>
      </c>
      <c r="V187" s="7">
        <f>if(V$6&lt;=$B187,vlookup(EDATE($D187,V$6),'Курсы'!$H$2:$L$1980,if($G187="USD",2,if($G187="EUR",3,if($G187="YEN",4,5))))*$H187*$C187,0)</f>
        <v>0</v>
      </c>
      <c r="W187" s="7">
        <f>if(W$6&lt;=$B187,vlookup(EDATE($D187,W$6),'Курсы'!$H$2:$L$1980,if($G187="USD",2,if($G187="EUR",3,if($G187="YEN",4,5))))*$H187*$C187,0)</f>
        <v>0</v>
      </c>
      <c r="X187" s="7">
        <f>if(X$6&lt;=$B187,vlookup(EDATE($D187,X$6),'Курсы'!$H$2:$L$1980,if($G187="USD",2,if($G187="EUR",3,if($G187="YEN",4,5))))*$H187*$C187,0)</f>
        <v>0</v>
      </c>
      <c r="Y187" s="7">
        <f>if(Y$6&lt;=$B187,vlookup(EDATE($D187,Y$6),'Курсы'!$H$2:$L$1980,if($G187="USD",2,if($G187="EUR",3,if($G187="YEN",4,5))))*$H187*$C187,0)</f>
        <v>0</v>
      </c>
      <c r="Z187" s="7">
        <f>if(Z$6&lt;=$B187,vlookup(EDATE($D187,Z$6),'Курсы'!$H$2:$L$1980,if($G187="USD",2,if($G187="EUR",3,if($G187="YEN",4,5))))*$H187*$C187,0)</f>
        <v>0</v>
      </c>
      <c r="AA187" s="7">
        <f>if(AA$6&lt;=$B187,vlookup(EDATE($D187,AA$6),'Курсы'!$H$2:$L$1980,if($G187="USD",2,if($G187="EUR",3,if($G187="YEN",4,5))))*$H187*$C187,0)</f>
        <v>0</v>
      </c>
      <c r="AB187" s="7">
        <f>if(AB$6&lt;=$B187,vlookup(EDATE($D187,AB$6),'Курсы'!$H$2:$L$1980,if($G187="USD",2,if($G187="EUR",3,if($G187="YEN",4,5))))*$H187*$C187,0)</f>
        <v>0</v>
      </c>
      <c r="AC187" s="7">
        <f>if(AC$6&lt;=$B187,vlookup(EDATE($D187,AC$6),'Курсы'!$H$2:$L$1980,if($G187="USD",2,if($G187="EUR",3,if($G187="YEN",4,5))))*$H187*$C187,0)</f>
        <v>0</v>
      </c>
      <c r="AD187" s="7">
        <f>if(AD$6&lt;=$B187,vlookup(EDATE($D187,AD$6),'Курсы'!$H$2:$L$1980,if($G187="USD",2,if($G187="EUR",3,if($G187="YEN",4,5))))*$H187*$C187,0)</f>
        <v>0</v>
      </c>
      <c r="AE187" s="7">
        <f>if(AE$6&lt;=$B187,vlookup(EDATE($D187,AE$6),'Курсы'!$H$2:$L$1980,if($G187="USD",2,if($G187="EUR",3,if($G187="YEN",4,5))))*$H187*$C187,0)</f>
        <v>0</v>
      </c>
      <c r="AF187" s="7">
        <f>if(AF$6&lt;=$B187,vlookup(EDATE($D187,AF$6),'Курсы'!$H$2:$L$1980,if($G187="USD",2,if($G187="EUR",3,if($G187="YEN",4,5))))*$H187*$C187,0)</f>
        <v>0</v>
      </c>
      <c r="AG187" s="7">
        <f>if(AG$6&lt;=$B187,vlookup(EDATE($D187,AG$6),'Курсы'!$H$2:$L$1980,if($G187="USD",2,if($G187="EUR",3,if($G187="YEN",4,5))))*$H187*$C187,0)</f>
        <v>0</v>
      </c>
      <c r="AH187" s="7">
        <f>if(AH$6&lt;=$B187,vlookup(EDATE($D187,AH$6),'Курсы'!$H$2:$L$1980,if($G187="USD",2,if($G187="EUR",3,if($G187="YEN",4,5))))*$H187*$C187,0)</f>
        <v>0</v>
      </c>
      <c r="AI187" s="7">
        <f>if(AI$6&lt;=$B187,vlookup(EDATE($D187,AI$6),'Курсы'!$H$2:$L$1980,if($G187="USD",2,if($G187="EUR",3,if($G187="YEN",4,5))))*$H187*$C187,0)</f>
        <v>0</v>
      </c>
      <c r="AJ187" s="7">
        <f>if(AJ$6&lt;=$B187,vlookup(EDATE($D187,AJ$6),'Курсы'!$H$2:$L$1980,if($G187="USD",2,if($G187="EUR",3,if($G187="YEN",4,5))))*$H187*$C187,0)</f>
        <v>0</v>
      </c>
      <c r="AK187" s="7">
        <f>if(AK$6&lt;=$B187,vlookup(EDATE($D187,AK$6),'Курсы'!$H$2:$L$1980,if($G187="USD",2,if($G187="EUR",3,if($G187="YEN",4,5))))*$H187*$C187,0)</f>
        <v>0</v>
      </c>
      <c r="AL187" s="7">
        <f>if(AL$6&lt;=$B187,vlookup(EDATE($D187,AL$6),'Курсы'!$H$2:$L$1980,if($G187="USD",2,if($G187="EUR",3,if($G187="YEN",4,5))))*$H187*$C187,0)</f>
        <v>0</v>
      </c>
      <c r="AM187" s="7">
        <f>if(AM$6&lt;=$B187,vlookup(EDATE($D187,AM$6),'Курсы'!$H$2:$L$1980,if($G187="USD",2,if($G187="EUR",3,if($G187="YEN",4,5))))*$H187*$C187,0)</f>
        <v>0</v>
      </c>
      <c r="AN187" s="7">
        <f>if(AN$6&lt;=$B187,vlookup(EDATE($D187,AN$6),'Курсы'!$H$2:$L$1980,if($G187="USD",2,if($G187="EUR",3,if($G187="YEN",4,5))))*$H187*$C187,0)</f>
        <v>0</v>
      </c>
      <c r="AO187" s="7">
        <f>if(AO$6&lt;=$B187,vlookup(EDATE($D187,AO$6),'Курсы'!$H$2:$L$1980,if($G187="USD",2,if($G187="EUR",3,if($G187="YEN",4,5))))*$H187*$C187,0)</f>
        <v>0</v>
      </c>
      <c r="AP187" s="7">
        <f>if(AP$6&lt;=$B187,vlookup(EDATE($D187,AP$6),'Курсы'!$H$2:$L$1980,if($G187="USD",2,if($G187="EUR",3,if($G187="YEN",4,5))))*$H187*$C187,0)</f>
        <v>0</v>
      </c>
      <c r="AQ187" s="7">
        <f>if(AQ$6&lt;=$B187,vlookup(EDATE($D187,AQ$6),'Курсы'!$H$2:$L$1980,if($G187="USD",2,if($G187="EUR",3,if($G187="YEN",4,5))))*$H187*$C187,0)</f>
        <v>0</v>
      </c>
      <c r="AR187" s="19">
        <f>if(AR$6&lt;=$B187,vlookup(EDATE($D187,AR$6),'Курсы'!$H$2:$L$1980,if($G187="USD",2,if($G187="EUR",3,if($G187="YEN",4,5))))*$H187*$C187,0)</f>
        <v>0</v>
      </c>
      <c r="AS187" s="7">
        <f t="shared" si="2"/>
        <v>79012.15091</v>
      </c>
    </row>
    <row r="188" ht="15.75" customHeight="1">
      <c r="A188" s="15">
        <v>276.0</v>
      </c>
      <c r="B188" s="16">
        <v>19.0</v>
      </c>
      <c r="C188" s="16">
        <v>0.04466578678998</v>
      </c>
      <c r="D188" s="17">
        <v>43973.0</v>
      </c>
      <c r="E188" s="17">
        <f t="shared" si="1"/>
        <v>44552</v>
      </c>
      <c r="F188" s="16" t="s">
        <v>21</v>
      </c>
      <c r="G188" s="16" t="s">
        <v>4</v>
      </c>
      <c r="H188" s="18">
        <v>100000.0</v>
      </c>
      <c r="I188" s="7">
        <f>if(I$6&lt;=$B188,vlookup(EDATE($D188,I$6),'Курсы'!$H$2:$L$1980,if($G188="USD",2,if($G188="EUR",3,if($G188="YEN",4,5))))*$H188*$C188,0)</f>
        <v>310751.0451</v>
      </c>
      <c r="J188" s="7">
        <f>if(J$6&lt;=$B188,vlookup(EDATE($D188,J$6),'Курсы'!$H$2:$L$1980,if($G188="USD",2,if($G188="EUR",3,if($G188="YEN",4,5))))*$H188*$C188,0)</f>
        <v>316978.7958</v>
      </c>
      <c r="K188" s="7">
        <f>if(K$6&lt;=$B188,vlookup(EDATE($D188,K$6),'Курсы'!$H$2:$L$1980,if($G188="USD",2,if($G188="EUR",3,if($G188="YEN",4,5))))*$H188*$C188,0)</f>
        <v>330973.0335</v>
      </c>
      <c r="L188" s="7">
        <f>if(L$6&lt;=$B188,vlookup(EDATE($D188,L$6),'Курсы'!$H$2:$L$1980,if($G188="USD",2,if($G188="EUR",3,if($G188="YEN",4,5))))*$H188*$C188,0)</f>
        <v>339630.1563</v>
      </c>
      <c r="M188" s="7">
        <f>if(M$6&lt;=$B188,vlookup(EDATE($D188,M$6),'Курсы'!$H$2:$L$1980,if($G188="USD",2,if($G188="EUR",3,if($G188="YEN",4,5))))*$H188*$C188,0)</f>
        <v>344070.3821</v>
      </c>
      <c r="N188" s="7">
        <f>if(N$6&lt;=$B188,vlookup(EDATE($D188,N$6),'Курсы'!$H$2:$L$1980,if($G188="USD",2,if($G188="EUR",3,if($G188="YEN",4,5))))*$H188*$C188,0)</f>
        <v>339513.5785</v>
      </c>
      <c r="O188" s="7">
        <f>if(O$6&lt;=$B188,vlookup(EDATE($D188,O$6),'Курсы'!$H$2:$L$1980,if($G188="USD",2,if($G188="EUR",3,if($G188="YEN",4,5))))*$H188*$C188,0)</f>
        <v>333528.8098</v>
      </c>
      <c r="P188" s="7">
        <f>if(P$6&lt;=$B188,vlookup(EDATE($D188,P$6),'Курсы'!$H$2:$L$1980,if($G188="USD",2,if($G188="EUR",3,if($G188="YEN",4,5))))*$H188*$C188,0)</f>
        <v>327710.1977</v>
      </c>
      <c r="Q188" s="7">
        <f>if(Q$6&lt;=$B188,vlookup(EDATE($D188,Q$6),'Курсы'!$H$2:$L$1980,if($G188="USD",2,if($G188="EUR",3,if($G188="YEN",4,5))))*$H188*$C188,0)</f>
        <v>330452.2304</v>
      </c>
      <c r="R188" s="7">
        <f>if(R$6&lt;=$B188,vlookup(EDATE($D188,R$6),'Курсы'!$H$2:$L$1980,if($G188="USD",2,if($G188="EUR",3,if($G188="YEN",4,5))))*$H188*$C188,0)</f>
        <v>331147.6767</v>
      </c>
      <c r="S188" s="7">
        <f>if(S$6&lt;=$B188,vlookup(EDATE($D188,S$6),'Курсы'!$H$2:$L$1980,if($G188="USD",2,if($G188="EUR",3,if($G188="YEN",4,5))))*$H188*$C188,0)</f>
        <v>343121.6808</v>
      </c>
      <c r="T188" s="7">
        <f>if(T$6&lt;=$B188,vlookup(EDATE($D188,T$6),'Курсы'!$H$2:$L$1980,if($G188="USD",2,if($G188="EUR",3,if($G188="YEN",4,5))))*$H188*$C188,0)</f>
        <v>328652.1992</v>
      </c>
      <c r="U188" s="7">
        <f>if(U$6&lt;=$B188,vlookup(EDATE($D188,U$6),'Курсы'!$H$2:$L$1980,if($G188="USD",2,if($G188="EUR",3,if($G188="YEN",4,5))))*$H188*$C188,0)</f>
        <v>326947.7528</v>
      </c>
      <c r="V188" s="7">
        <f>if(V$6&lt;=$B188,vlookup(EDATE($D188,V$6),'Курсы'!$H$2:$L$1980,if($G188="USD",2,if($G188="EUR",3,if($G188="YEN",4,5))))*$H188*$C188,0)</f>
        <v>332736.4387</v>
      </c>
      <c r="W188" s="7">
        <f>if(W$6&lt;=$B188,vlookup(EDATE($D188,W$6),'Курсы'!$H$2:$L$1980,if($G188="USD",2,if($G188="EUR",3,if($G188="YEN",4,5))))*$H188*$C188,0)</f>
        <v>326410.7518</v>
      </c>
      <c r="X188" s="7">
        <f>if(X$6&lt;=$B188,vlookup(EDATE($D188,X$6),'Курсы'!$H$2:$L$1980,if($G188="USD",2,if($G188="EUR",3,if($G188="YEN",4,5))))*$H188*$C188,0)</f>
        <v>326879.7019</v>
      </c>
      <c r="Y188" s="7">
        <f>if(Y$6&lt;=$B188,vlookup(EDATE($D188,Y$6),'Курсы'!$H$2:$L$1980,if($G188="USD",2,if($G188="EUR",3,if($G188="YEN",4,5))))*$H188*$C188,0)</f>
        <v>327319.7061</v>
      </c>
      <c r="Z188" s="7">
        <f>if(Z$6&lt;=$B188,vlookup(EDATE($D188,Z$6),'Курсы'!$H$2:$L$1980,if($G188="USD",2,if($G188="EUR",3,if($G188="YEN",4,5))))*$H188*$C188,0)</f>
        <v>327760.9464</v>
      </c>
      <c r="AA188" s="7">
        <f>if(AA$6&lt;=$B188,vlookup(EDATE($D188,AA$6),'Курсы'!$H$2:$L$1980,if($G188="USD",2,if($G188="EUR",3,if($G188="YEN",4,5))))*$H188*$C188,0)</f>
        <v>328175.6976</v>
      </c>
      <c r="AB188" s="7">
        <f>if(AB$6&lt;=$B188,vlookup(EDATE($D188,AB$6),'Курсы'!$H$2:$L$1980,if($G188="USD",2,if($G188="EUR",3,if($G188="YEN",4,5))))*$H188*$C188,0)</f>
        <v>0</v>
      </c>
      <c r="AC188" s="7">
        <f>if(AC$6&lt;=$B188,vlookup(EDATE($D188,AC$6),'Курсы'!$H$2:$L$1980,if($G188="USD",2,if($G188="EUR",3,if($G188="YEN",4,5))))*$H188*$C188,0)</f>
        <v>0</v>
      </c>
      <c r="AD188" s="7">
        <f>if(AD$6&lt;=$B188,vlookup(EDATE($D188,AD$6),'Курсы'!$H$2:$L$1980,if($G188="USD",2,if($G188="EUR",3,if($G188="YEN",4,5))))*$H188*$C188,0)</f>
        <v>0</v>
      </c>
      <c r="AE188" s="7">
        <f>if(AE$6&lt;=$B188,vlookup(EDATE($D188,AE$6),'Курсы'!$H$2:$L$1980,if($G188="USD",2,if($G188="EUR",3,if($G188="YEN",4,5))))*$H188*$C188,0)</f>
        <v>0</v>
      </c>
      <c r="AF188" s="7">
        <f>if(AF$6&lt;=$B188,vlookup(EDATE($D188,AF$6),'Курсы'!$H$2:$L$1980,if($G188="USD",2,if($G188="EUR",3,if($G188="YEN",4,5))))*$H188*$C188,0)</f>
        <v>0</v>
      </c>
      <c r="AG188" s="7">
        <f>if(AG$6&lt;=$B188,vlookup(EDATE($D188,AG$6),'Курсы'!$H$2:$L$1980,if($G188="USD",2,if($G188="EUR",3,if($G188="YEN",4,5))))*$H188*$C188,0)</f>
        <v>0</v>
      </c>
      <c r="AH188" s="7">
        <f>if(AH$6&lt;=$B188,vlookup(EDATE($D188,AH$6),'Курсы'!$H$2:$L$1980,if($G188="USD",2,if($G188="EUR",3,if($G188="YEN",4,5))))*$H188*$C188,0)</f>
        <v>0</v>
      </c>
      <c r="AI188" s="7">
        <f>if(AI$6&lt;=$B188,vlookup(EDATE($D188,AI$6),'Курсы'!$H$2:$L$1980,if($G188="USD",2,if($G188="EUR",3,if($G188="YEN",4,5))))*$H188*$C188,0)</f>
        <v>0</v>
      </c>
      <c r="AJ188" s="7">
        <f>if(AJ$6&lt;=$B188,vlookup(EDATE($D188,AJ$6),'Курсы'!$H$2:$L$1980,if($G188="USD",2,if($G188="EUR",3,if($G188="YEN",4,5))))*$H188*$C188,0)</f>
        <v>0</v>
      </c>
      <c r="AK188" s="7">
        <f>if(AK$6&lt;=$B188,vlookup(EDATE($D188,AK$6),'Курсы'!$H$2:$L$1980,if($G188="USD",2,if($G188="EUR",3,if($G188="YEN",4,5))))*$H188*$C188,0)</f>
        <v>0</v>
      </c>
      <c r="AL188" s="7">
        <f>if(AL$6&lt;=$B188,vlookup(EDATE($D188,AL$6),'Курсы'!$H$2:$L$1980,if($G188="USD",2,if($G188="EUR",3,if($G188="YEN",4,5))))*$H188*$C188,0)</f>
        <v>0</v>
      </c>
      <c r="AM188" s="7">
        <f>if(AM$6&lt;=$B188,vlookup(EDATE($D188,AM$6),'Курсы'!$H$2:$L$1980,if($G188="USD",2,if($G188="EUR",3,if($G188="YEN",4,5))))*$H188*$C188,0)</f>
        <v>0</v>
      </c>
      <c r="AN188" s="7">
        <f>if(AN$6&lt;=$B188,vlookup(EDATE($D188,AN$6),'Курсы'!$H$2:$L$1980,if($G188="USD",2,if($G188="EUR",3,if($G188="YEN",4,5))))*$H188*$C188,0)</f>
        <v>0</v>
      </c>
      <c r="AO188" s="7">
        <f>if(AO$6&lt;=$B188,vlookup(EDATE($D188,AO$6),'Курсы'!$H$2:$L$1980,if($G188="USD",2,if($G188="EUR",3,if($G188="YEN",4,5))))*$H188*$C188,0)</f>
        <v>0</v>
      </c>
      <c r="AP188" s="7">
        <f>if(AP$6&lt;=$B188,vlookup(EDATE($D188,AP$6),'Курсы'!$H$2:$L$1980,if($G188="USD",2,if($G188="EUR",3,if($G188="YEN",4,5))))*$H188*$C188,0)</f>
        <v>0</v>
      </c>
      <c r="AQ188" s="7">
        <f>if(AQ$6&lt;=$B188,vlookup(EDATE($D188,AQ$6),'Курсы'!$H$2:$L$1980,if($G188="USD",2,if($G188="EUR",3,if($G188="YEN",4,5))))*$H188*$C188,0)</f>
        <v>0</v>
      </c>
      <c r="AR188" s="19">
        <f>if(AR$6&lt;=$B188,vlookup(EDATE($D188,AR$6),'Курсы'!$H$2:$L$1980,if($G188="USD",2,if($G188="EUR",3,if($G188="YEN",4,5))))*$H188*$C188,0)</f>
        <v>0</v>
      </c>
      <c r="AS188" s="7">
        <f t="shared" si="2"/>
        <v>6272760.781</v>
      </c>
    </row>
    <row r="189" ht="15.75" customHeight="1">
      <c r="A189" s="15">
        <v>213.0</v>
      </c>
      <c r="B189" s="16">
        <v>14.0</v>
      </c>
      <c r="C189" s="16">
        <v>0.0480159000532098</v>
      </c>
      <c r="D189" s="17">
        <v>43984.0</v>
      </c>
      <c r="E189" s="17">
        <f t="shared" si="1"/>
        <v>44410</v>
      </c>
      <c r="F189" s="16" t="s">
        <v>21</v>
      </c>
      <c r="G189" s="16" t="s">
        <v>4</v>
      </c>
      <c r="H189" s="18">
        <v>250000.0</v>
      </c>
      <c r="I189" s="7">
        <f>if(I$6&lt;=$B189,vlookup(EDATE($D189,I$6),'Курсы'!$H$2:$L$1980,if($G189="USD",2,if($G189="EUR",3,if($G189="YEN",4,5))))*$H189*$C189,0)</f>
        <v>845575.6051</v>
      </c>
      <c r="J189" s="7">
        <f>if(J$6&lt;=$B189,vlookup(EDATE($D189,J$6),'Курсы'!$H$2:$L$1980,if($G189="USD",2,if($G189="EUR",3,if($G189="YEN",4,5))))*$H189*$C189,0)</f>
        <v>881405.0697</v>
      </c>
      <c r="K189" s="7">
        <f>if(K$6&lt;=$B189,vlookup(EDATE($D189,K$6),'Курсы'!$H$2:$L$1980,if($G189="USD",2,if($G189="EUR",3,if($G189="YEN",4,5))))*$H189*$C189,0)</f>
        <v>883311.301</v>
      </c>
      <c r="L189" s="7">
        <f>if(L$6&lt;=$B189,vlookup(EDATE($D189,L$6),'Курсы'!$H$2:$L$1980,if($G189="USD",2,if($G189="EUR",3,if($G189="YEN",4,5))))*$H189*$C189,0)</f>
        <v>927635.9787</v>
      </c>
      <c r="M189" s="7">
        <f>if(M$6&lt;=$B189,vlookup(EDATE($D189,M$6),'Курсы'!$H$2:$L$1980,if($G189="USD",2,if($G189="EUR",3,if($G189="YEN",4,5))))*$H189*$C189,0)</f>
        <v>952302.9469</v>
      </c>
      <c r="N189" s="7">
        <f>if(N$6&lt;=$B189,vlookup(EDATE($D189,N$6),'Курсы'!$H$2:$L$1980,if($G189="USD",2,if($G189="EUR",3,if($G189="YEN",4,5))))*$H189*$C189,0)</f>
        <v>916146.9742</v>
      </c>
      <c r="O189" s="7">
        <f>if(O$6&lt;=$B189,vlookup(EDATE($D189,O$6),'Курсы'!$H$2:$L$1980,if($G189="USD",2,if($G189="EUR",3,if($G189="YEN",4,5))))*$H189*$C189,0)</f>
        <v>886802.0569</v>
      </c>
      <c r="P189" s="7">
        <f>if(P$6&lt;=$B189,vlookup(EDATE($D189,P$6),'Курсы'!$H$2:$L$1980,if($G189="USD",2,if($G189="EUR",3,if($G189="YEN",4,5))))*$H189*$C189,0)</f>
        <v>906363.7346</v>
      </c>
      <c r="Q189" s="7">
        <f>if(Q$6&lt;=$B189,vlookup(EDATE($D189,Q$6),'Курсы'!$H$2:$L$1980,if($G189="USD",2,if($G189="EUR",3,if($G189="YEN",4,5))))*$H189*$C189,0)</f>
        <v>888831.9291</v>
      </c>
      <c r="R189" s="7">
        <f>if(R$6&lt;=$B189,vlookup(EDATE($D189,R$6),'Курсы'!$H$2:$L$1980,if($G189="USD",2,if($G189="EUR",3,if($G189="YEN",4,5))))*$H189*$C189,0)</f>
        <v>909988.935</v>
      </c>
      <c r="S189" s="7">
        <f>if(S$6&lt;=$B189,vlookup(EDATE($D189,S$6),'Курсы'!$H$2:$L$1980,if($G189="USD",2,if($G189="EUR",3,if($G189="YEN",4,5))))*$H189*$C189,0)</f>
        <v>898438.7103</v>
      </c>
      <c r="T189" s="7">
        <f>if(T$6&lt;=$B189,vlookup(EDATE($D189,T$6),'Курсы'!$H$2:$L$1980,if($G189="USD",2,if($G189="EUR",3,if($G189="YEN",4,5))))*$H189*$C189,0)</f>
        <v>879184.3343</v>
      </c>
      <c r="U189" s="7">
        <f>if(U$6&lt;=$B189,vlookup(EDATE($D189,U$6),'Курсы'!$H$2:$L$1980,if($G189="USD",2,if($G189="EUR",3,if($G189="YEN",4,5))))*$H189*$C189,0)</f>
        <v>875193.0127</v>
      </c>
      <c r="V189" s="7">
        <f>if(V$6&lt;=$B189,vlookup(EDATE($D189,V$6),'Курсы'!$H$2:$L$1980,if($G189="USD",2,if($G189="EUR",3,if($G189="YEN",4,5))))*$H189*$C189,0)</f>
        <v>877956.3277</v>
      </c>
      <c r="W189" s="7">
        <f>if(W$6&lt;=$B189,vlookup(EDATE($D189,W$6),'Курсы'!$H$2:$L$1980,if($G189="USD",2,if($G189="EUR",3,if($G189="YEN",4,5))))*$H189*$C189,0)</f>
        <v>0</v>
      </c>
      <c r="X189" s="7">
        <f>if(X$6&lt;=$B189,vlookup(EDATE($D189,X$6),'Курсы'!$H$2:$L$1980,if($G189="USD",2,if($G189="EUR",3,if($G189="YEN",4,5))))*$H189*$C189,0)</f>
        <v>0</v>
      </c>
      <c r="Y189" s="7">
        <f>if(Y$6&lt;=$B189,vlookup(EDATE($D189,Y$6),'Курсы'!$H$2:$L$1980,if($G189="USD",2,if($G189="EUR",3,if($G189="YEN",4,5))))*$H189*$C189,0)</f>
        <v>0</v>
      </c>
      <c r="Z189" s="7">
        <f>if(Z$6&lt;=$B189,vlookup(EDATE($D189,Z$6),'Курсы'!$H$2:$L$1980,if($G189="USD",2,if($G189="EUR",3,if($G189="YEN",4,5))))*$H189*$C189,0)</f>
        <v>0</v>
      </c>
      <c r="AA189" s="7">
        <f>if(AA$6&lt;=$B189,vlookup(EDATE($D189,AA$6),'Курсы'!$H$2:$L$1980,if($G189="USD",2,if($G189="EUR",3,if($G189="YEN",4,5))))*$H189*$C189,0)</f>
        <v>0</v>
      </c>
      <c r="AB189" s="7">
        <f>if(AB$6&lt;=$B189,vlookup(EDATE($D189,AB$6),'Курсы'!$H$2:$L$1980,if($G189="USD",2,if($G189="EUR",3,if($G189="YEN",4,5))))*$H189*$C189,0)</f>
        <v>0</v>
      </c>
      <c r="AC189" s="7">
        <f>if(AC$6&lt;=$B189,vlookup(EDATE($D189,AC$6),'Курсы'!$H$2:$L$1980,if($G189="USD",2,if($G189="EUR",3,if($G189="YEN",4,5))))*$H189*$C189,0)</f>
        <v>0</v>
      </c>
      <c r="AD189" s="7">
        <f>if(AD$6&lt;=$B189,vlookup(EDATE($D189,AD$6),'Курсы'!$H$2:$L$1980,if($G189="USD",2,if($G189="EUR",3,if($G189="YEN",4,5))))*$H189*$C189,0)</f>
        <v>0</v>
      </c>
      <c r="AE189" s="7">
        <f>if(AE$6&lt;=$B189,vlookup(EDATE($D189,AE$6),'Курсы'!$H$2:$L$1980,if($G189="USD",2,if($G189="EUR",3,if($G189="YEN",4,5))))*$H189*$C189,0)</f>
        <v>0</v>
      </c>
      <c r="AF189" s="7">
        <f>if(AF$6&lt;=$B189,vlookup(EDATE($D189,AF$6),'Курсы'!$H$2:$L$1980,if($G189="USD",2,if($G189="EUR",3,if($G189="YEN",4,5))))*$H189*$C189,0)</f>
        <v>0</v>
      </c>
      <c r="AG189" s="7">
        <f>if(AG$6&lt;=$B189,vlookup(EDATE($D189,AG$6),'Курсы'!$H$2:$L$1980,if($G189="USD",2,if($G189="EUR",3,if($G189="YEN",4,5))))*$H189*$C189,0)</f>
        <v>0</v>
      </c>
      <c r="AH189" s="7">
        <f>if(AH$6&lt;=$B189,vlookup(EDATE($D189,AH$6),'Курсы'!$H$2:$L$1980,if($G189="USD",2,if($G189="EUR",3,if($G189="YEN",4,5))))*$H189*$C189,0)</f>
        <v>0</v>
      </c>
      <c r="AI189" s="7">
        <f>if(AI$6&lt;=$B189,vlookup(EDATE($D189,AI$6),'Курсы'!$H$2:$L$1980,if($G189="USD",2,if($G189="EUR",3,if($G189="YEN",4,5))))*$H189*$C189,0)</f>
        <v>0</v>
      </c>
      <c r="AJ189" s="7">
        <f>if(AJ$6&lt;=$B189,vlookup(EDATE($D189,AJ$6),'Курсы'!$H$2:$L$1980,if($G189="USD",2,if($G189="EUR",3,if($G189="YEN",4,5))))*$H189*$C189,0)</f>
        <v>0</v>
      </c>
      <c r="AK189" s="7">
        <f>if(AK$6&lt;=$B189,vlookup(EDATE($D189,AK$6),'Курсы'!$H$2:$L$1980,if($G189="USD",2,if($G189="EUR",3,if($G189="YEN",4,5))))*$H189*$C189,0)</f>
        <v>0</v>
      </c>
      <c r="AL189" s="7">
        <f>if(AL$6&lt;=$B189,vlookup(EDATE($D189,AL$6),'Курсы'!$H$2:$L$1980,if($G189="USD",2,if($G189="EUR",3,if($G189="YEN",4,5))))*$H189*$C189,0)</f>
        <v>0</v>
      </c>
      <c r="AM189" s="7">
        <f>if(AM$6&lt;=$B189,vlookup(EDATE($D189,AM$6),'Курсы'!$H$2:$L$1980,if($G189="USD",2,if($G189="EUR",3,if($G189="YEN",4,5))))*$H189*$C189,0)</f>
        <v>0</v>
      </c>
      <c r="AN189" s="7">
        <f>if(AN$6&lt;=$B189,vlookup(EDATE($D189,AN$6),'Курсы'!$H$2:$L$1980,if($G189="USD",2,if($G189="EUR",3,if($G189="YEN",4,5))))*$H189*$C189,0)</f>
        <v>0</v>
      </c>
      <c r="AO189" s="7">
        <f>if(AO$6&lt;=$B189,vlookup(EDATE($D189,AO$6),'Курсы'!$H$2:$L$1980,if($G189="USD",2,if($G189="EUR",3,if($G189="YEN",4,5))))*$H189*$C189,0)</f>
        <v>0</v>
      </c>
      <c r="AP189" s="7">
        <f>if(AP$6&lt;=$B189,vlookup(EDATE($D189,AP$6),'Курсы'!$H$2:$L$1980,if($G189="USD",2,if($G189="EUR",3,if($G189="YEN",4,5))))*$H189*$C189,0)</f>
        <v>0</v>
      </c>
      <c r="AQ189" s="7">
        <f>if(AQ$6&lt;=$B189,vlookup(EDATE($D189,AQ$6),'Курсы'!$H$2:$L$1980,if($G189="USD",2,if($G189="EUR",3,if($G189="YEN",4,5))))*$H189*$C189,0)</f>
        <v>0</v>
      </c>
      <c r="AR189" s="19">
        <f>if(AR$6&lt;=$B189,vlookup(EDATE($D189,AR$6),'Курсы'!$H$2:$L$1980,if($G189="USD",2,if($G189="EUR",3,if($G189="YEN",4,5))))*$H189*$C189,0)</f>
        <v>0</v>
      </c>
      <c r="AS189" s="7">
        <f t="shared" si="2"/>
        <v>12529136.92</v>
      </c>
    </row>
    <row r="190" ht="15.75" customHeight="1">
      <c r="A190" s="15">
        <v>254.0</v>
      </c>
      <c r="B190" s="16">
        <v>36.0</v>
      </c>
      <c r="C190" s="16">
        <v>0.0187335461557081</v>
      </c>
      <c r="D190" s="17">
        <v>43984.0</v>
      </c>
      <c r="E190" s="17">
        <f t="shared" si="1"/>
        <v>45079</v>
      </c>
      <c r="F190" s="16" t="s">
        <v>19</v>
      </c>
      <c r="G190" s="16" t="s">
        <v>5</v>
      </c>
      <c r="H190" s="18">
        <v>100000.0</v>
      </c>
      <c r="I190" s="7">
        <f>if(I$6&lt;=$B190,vlookup(EDATE($D190,I$6),'Курсы'!$H$2:$L$1980,if($G190="USD",2,if($G190="EUR",3,if($G190="YEN",4,5))))*$H190*$C190,0)</f>
        <v>148351.1393</v>
      </c>
      <c r="J190" s="7">
        <f>if(J$6&lt;=$B190,vlookup(EDATE($D190,J$6),'Курсы'!$H$2:$L$1980,if($G190="USD",2,if($G190="EUR",3,if($G190="YEN",4,5))))*$H190*$C190,0)</f>
        <v>163523.0637</v>
      </c>
      <c r="K190" s="7">
        <f>if(K$6&lt;=$B190,vlookup(EDATE($D190,K$6),'Курсы'!$H$2:$L$1980,if($G190="USD",2,if($G190="EUR",3,if($G190="YEN",4,5))))*$H190*$C190,0)</f>
        <v>165145.0141</v>
      </c>
      <c r="L190" s="7">
        <f>if(L$6&lt;=$B190,vlookup(EDATE($D190,L$6),'Курсы'!$H$2:$L$1980,if($G190="USD",2,if($G190="EUR",3,if($G190="YEN",4,5))))*$H190*$C190,0)</f>
        <v>169957.6621</v>
      </c>
      <c r="M190" s="7">
        <f>if(M$6&lt;=$B190,vlookup(EDATE($D190,M$6),'Курсы'!$H$2:$L$1980,if($G190="USD",2,if($G190="EUR",3,if($G190="YEN",4,5))))*$H190*$C190,0)</f>
        <v>173525.8407</v>
      </c>
      <c r="N190" s="7">
        <f>if(N$6&lt;=$B190,vlookup(EDATE($D190,N$6),'Курсы'!$H$2:$L$1980,if($G190="USD",2,if($G190="EUR",3,if($G190="YEN",4,5))))*$H190*$C190,0)</f>
        <v>171055.2606</v>
      </c>
      <c r="O190" s="7">
        <f>if(O$6&lt;=$B190,vlookup(EDATE($D190,O$6),'Курсы'!$H$2:$L$1980,if($G190="USD",2,if($G190="EUR",3,if($G190="YEN",4,5))))*$H190*$C190,0)</f>
        <v>170087.8603</v>
      </c>
      <c r="P190" s="7">
        <f>if(P$6&lt;=$B190,vlookup(EDATE($D190,P$6),'Курсы'!$H$2:$L$1980,if($G190="USD",2,if($G190="EUR",3,if($G190="YEN",4,5))))*$H190*$C190,0)</f>
        <v>171491.7522</v>
      </c>
      <c r="Q190" s="7">
        <f>if(Q$6&lt;=$B190,vlookup(EDATE($D190,Q$6),'Курсы'!$H$2:$L$1980,if($G190="USD",2,if($G190="EUR",3,if($G190="YEN",4,5))))*$H190*$C190,0)</f>
        <v>167564.2643</v>
      </c>
      <c r="R190" s="7">
        <f>if(R$6&lt;=$B190,vlookup(EDATE($D190,R$6),'Курсы'!$H$2:$L$1980,if($G190="USD",2,if($G190="EUR",3,if($G190="YEN",4,5))))*$H190*$C190,0)</f>
        <v>166639.2018</v>
      </c>
      <c r="S190" s="7">
        <f>if(S$6&lt;=$B190,vlookup(EDATE($D190,S$6),'Курсы'!$H$2:$L$1980,if($G190="USD",2,if($G190="EUR",3,if($G190="YEN",4,5))))*$H190*$C190,0)</f>
        <v>169697.8279</v>
      </c>
      <c r="T190" s="7">
        <f>if(T$6&lt;=$B190,vlookup(EDATE($D190,T$6),'Курсы'!$H$2:$L$1980,if($G190="USD",2,if($G190="EUR",3,if($G190="YEN",4,5))))*$H190*$C190,0)</f>
        <v>167844.7055</v>
      </c>
      <c r="U190" s="7">
        <f>if(U$6&lt;=$B190,vlookup(EDATE($D190,U$6),'Курсы'!$H$2:$L$1980,if($G190="USD",2,if($G190="EUR",3,if($G190="YEN",4,5))))*$H190*$C190,0)</f>
        <v>161879.0077</v>
      </c>
      <c r="V190" s="7">
        <f>if(V$6&lt;=$B190,vlookup(EDATE($D190,V$6),'Курсы'!$H$2:$L$1980,if($G190="USD",2,if($G190="EUR",3,if($G190="YEN",4,5))))*$H190*$C190,0)</f>
        <v>162965.5534</v>
      </c>
      <c r="W190" s="7">
        <f>if(W$6&lt;=$B190,vlookup(EDATE($D190,W$6),'Курсы'!$H$2:$L$1980,if($G190="USD",2,if($G190="EUR",3,if($G190="YEN",4,5))))*$H190*$C190,0)</f>
        <v>160199.1222</v>
      </c>
      <c r="X190" s="7">
        <f>if(X$6&lt;=$B190,vlookup(EDATE($D190,X$6),'Курсы'!$H$2:$L$1980,if($G190="USD",2,if($G190="EUR",3,if($G190="YEN",4,5))))*$H190*$C190,0)</f>
        <v>160497.3178</v>
      </c>
      <c r="Y190" s="7">
        <f>if(Y$6&lt;=$B190,vlookup(EDATE($D190,Y$6),'Курсы'!$H$2:$L$1980,if($G190="USD",2,if($G190="EUR",3,if($G190="YEN",4,5))))*$H190*$C190,0)</f>
        <v>160796.1713</v>
      </c>
      <c r="Z190" s="7">
        <f>if(Z$6&lt;=$B190,vlookup(EDATE($D190,Z$6),'Курсы'!$H$2:$L$1980,if($G190="USD",2,if($G190="EUR",3,if($G190="YEN",4,5))))*$H190*$C190,0)</f>
        <v>161076.9244</v>
      </c>
      <c r="AA190" s="7">
        <f>if(AA$6&lt;=$B190,vlookup(EDATE($D190,AA$6),'Курсы'!$H$2:$L$1980,if($G190="USD",2,if($G190="EUR",3,if($G190="YEN",4,5))))*$H190*$C190,0)</f>
        <v>161358.7936</v>
      </c>
      <c r="AB190" s="7">
        <f>if(AB$6&lt;=$B190,vlookup(EDATE($D190,AB$6),'Курсы'!$H$2:$L$1980,if($G190="USD",2,if($G190="EUR",3,if($G190="YEN",4,5))))*$H190*$C190,0)</f>
        <v>161632.7505</v>
      </c>
      <c r="AC190" s="7">
        <f>if(AC$6&lt;=$B190,vlookup(EDATE($D190,AC$6),'Курсы'!$H$2:$L$1980,if($G190="USD",2,if($G190="EUR",3,if($G190="YEN",4,5))))*$H190*$C190,0)</f>
        <v>161873.7547</v>
      </c>
      <c r="AD190" s="7">
        <f>if(AD$6&lt;=$B190,vlookup(EDATE($D190,AD$6),'Курсы'!$H$2:$L$1980,if($G190="USD",2,if($G190="EUR",3,if($G190="YEN",4,5))))*$H190*$C190,0)</f>
        <v>162133.8178</v>
      </c>
      <c r="AE190" s="7">
        <f>if(AE$6&lt;=$B190,vlookup(EDATE($D190,AE$6),'Курсы'!$H$2:$L$1980,if($G190="USD",2,if($G190="EUR",3,if($G190="YEN",4,5))))*$H190*$C190,0)</f>
        <v>162379.0613</v>
      </c>
      <c r="AF190" s="7">
        <f>if(AF$6&lt;=$B190,vlookup(EDATE($D190,AF$6),'Курсы'!$H$2:$L$1980,if($G190="USD",2,if($G190="EUR",3,if($G190="YEN",4,5))))*$H190*$C190,0)</f>
        <v>162626.1676</v>
      </c>
      <c r="AG190" s="7">
        <f>if(AG$6&lt;=$B190,vlookup(EDATE($D190,AG$6),'Курсы'!$H$2:$L$1980,if($G190="USD",2,if($G190="EUR",3,if($G190="YEN",4,5))))*$H190*$C190,0)</f>
        <v>162859.4898</v>
      </c>
      <c r="AH190" s="7">
        <f>if(AH$6&lt;=$B190,vlookup(EDATE($D190,AH$6),'Курсы'!$H$2:$L$1980,if($G190="USD",2,if($G190="EUR",3,if($G190="YEN",4,5))))*$H190*$C190,0)</f>
        <v>163094.8691</v>
      </c>
      <c r="AI190" s="7">
        <f>if(AI$6&lt;=$B190,vlookup(EDATE($D190,AI$6),'Курсы'!$H$2:$L$1980,if($G190="USD",2,if($G190="EUR",3,if($G190="YEN",4,5))))*$H190*$C190,0)</f>
        <v>163324.7054</v>
      </c>
      <c r="AJ190" s="7">
        <f>if(AJ$6&lt;=$B190,vlookup(EDATE($D190,AJ$6),'Курсы'!$H$2:$L$1980,if($G190="USD",2,if($G190="EUR",3,if($G190="YEN",4,5))))*$H190*$C190,0)</f>
        <v>163542.0903</v>
      </c>
      <c r="AK190" s="7">
        <f>if(AK$6&lt;=$B190,vlookup(EDATE($D190,AK$6),'Курсы'!$H$2:$L$1980,if($G190="USD",2,if($G190="EUR",3,if($G190="YEN",4,5))))*$H190*$C190,0)</f>
        <v>163761.7478</v>
      </c>
      <c r="AL190" s="7">
        <f>if(AL$6&lt;=$B190,vlookup(EDATE($D190,AL$6),'Курсы'!$H$2:$L$1980,if($G190="USD",2,if($G190="EUR",3,if($G190="YEN",4,5))))*$H190*$C190,0)</f>
        <v>163969.714</v>
      </c>
      <c r="AM190" s="7">
        <f>if(AM$6&lt;=$B190,vlookup(EDATE($D190,AM$6),'Курсы'!$H$2:$L$1980,if($G190="USD",2,if($G190="EUR",3,if($G190="YEN",4,5))))*$H190*$C190,0)</f>
        <v>164180.0562</v>
      </c>
      <c r="AN190" s="7">
        <f>if(AN$6&lt;=$B190,vlookup(EDATE($D190,AN$6),'Курсы'!$H$2:$L$1980,if($G190="USD",2,if($G190="EUR",3,if($G190="YEN",4,5))))*$H190*$C190,0)</f>
        <v>164385.9608</v>
      </c>
      <c r="AO190" s="7">
        <f>if(AO$6&lt;=$B190,vlookup(EDATE($D190,AO$6),'Курсы'!$H$2:$L$1980,if($G190="USD",2,if($G190="EUR",3,if($G190="YEN",4,5))))*$H190*$C190,0)</f>
        <v>164568.2776</v>
      </c>
      <c r="AP190" s="7">
        <f>if(AP$6&lt;=$B190,vlookup(EDATE($D190,AP$6),'Курсы'!$H$2:$L$1980,if($G190="USD",2,if($G190="EUR",3,if($G190="YEN",4,5))))*$H190*$C190,0)</f>
        <v>164766.2337</v>
      </c>
      <c r="AQ190" s="7">
        <f>if(AQ$6&lt;=$B190,vlookup(EDATE($D190,AQ$6),'Курсы'!$H$2:$L$1980,if($G190="USD",2,if($G190="EUR",3,if($G190="YEN",4,5))))*$H190*$C190,0)</f>
        <v>164954.0556</v>
      </c>
      <c r="AR190" s="19">
        <f>if(AR$6&lt;=$B190,vlookup(EDATE($D190,AR$6),'Курсы'!$H$2:$L$1980,if($G190="USD",2,if($G190="EUR",3,if($G190="YEN",4,5))))*$H190*$C190,0)</f>
        <v>165144.4142</v>
      </c>
      <c r="AS190" s="7">
        <f t="shared" si="2"/>
        <v>5912853.649</v>
      </c>
    </row>
    <row r="191" ht="15.75" customHeight="1">
      <c r="A191" s="15">
        <v>44.0</v>
      </c>
      <c r="B191" s="16">
        <v>16.0</v>
      </c>
      <c r="C191" s="16">
        <v>0.042917622745064</v>
      </c>
      <c r="D191" s="17">
        <v>43988.0</v>
      </c>
      <c r="E191" s="17">
        <f t="shared" si="1"/>
        <v>44475</v>
      </c>
      <c r="F191" s="16" t="s">
        <v>21</v>
      </c>
      <c r="G191" s="16" t="s">
        <v>5</v>
      </c>
      <c r="H191" s="18">
        <v>100000.0</v>
      </c>
      <c r="I191" s="7">
        <f>if(I$6&lt;=$B191,vlookup(EDATE($D191,I$6),'Курсы'!$H$2:$L$1980,if($G191="USD",2,if($G191="EUR",3,if($G191="YEN",4,5))))*$H191*$C191,0)</f>
        <v>339996.4116</v>
      </c>
      <c r="J191" s="7">
        <f>if(J$6&lt;=$B191,vlookup(EDATE($D191,J$6),'Курсы'!$H$2:$L$1980,if($G191="USD",2,if($G191="EUR",3,if($G191="YEN",4,5))))*$H191*$C191,0)</f>
        <v>371773.907</v>
      </c>
      <c r="K191" s="7">
        <f>if(K$6&lt;=$B191,vlookup(EDATE($D191,K$6),'Курсы'!$H$2:$L$1980,if($G191="USD",2,if($G191="EUR",3,if($G191="YEN",4,5))))*$H191*$C191,0)</f>
        <v>382131.6461</v>
      </c>
      <c r="L191" s="7">
        <f>if(L$6&lt;=$B191,vlookup(EDATE($D191,L$6),'Курсы'!$H$2:$L$1980,if($G191="USD",2,if($G191="EUR",3,if($G191="YEN",4,5))))*$H191*$C191,0)</f>
        <v>393382.5009</v>
      </c>
      <c r="M191" s="7">
        <f>if(M$6&lt;=$B191,vlookup(EDATE($D191,M$6),'Курсы'!$H$2:$L$1980,if($G191="USD",2,if($G191="EUR",3,if($G191="YEN",4,5))))*$H191*$C191,0)</f>
        <v>395369.5868</v>
      </c>
      <c r="N191" s="7">
        <f>if(N$6&lt;=$B191,vlookup(EDATE($D191,N$6),'Курсы'!$H$2:$L$1980,if($G191="USD",2,if($G191="EUR",3,if($G191="YEN",4,5))))*$H191*$C191,0)</f>
        <v>387382.1881</v>
      </c>
      <c r="O191" s="7">
        <f>if(O$6&lt;=$B191,vlookup(EDATE($D191,O$6),'Курсы'!$H$2:$L$1980,if($G191="USD",2,if($G191="EUR",3,if($G191="YEN",4,5))))*$H191*$C191,0)</f>
        <v>389662.8305</v>
      </c>
      <c r="P191" s="7">
        <f>if(P$6&lt;=$B191,vlookup(EDATE($D191,P$6),'Курсы'!$H$2:$L$1980,if($G191="USD",2,if($G191="EUR",3,if($G191="YEN",4,5))))*$H191*$C191,0)</f>
        <v>385765.052</v>
      </c>
      <c r="Q191" s="7">
        <f>if(Q$6&lt;=$B191,vlookup(EDATE($D191,Q$6),'Курсы'!$H$2:$L$1980,if($G191="USD",2,if($G191="EUR",3,if($G191="YEN",4,5))))*$H191*$C191,0)</f>
        <v>381681.0111</v>
      </c>
      <c r="R191" s="7">
        <f>if(R$6&lt;=$B191,vlookup(EDATE($D191,R$6),'Курсы'!$H$2:$L$1980,if($G191="USD",2,if($G191="EUR",3,if($G191="YEN",4,5))))*$H191*$C191,0)</f>
        <v>386240.5793</v>
      </c>
      <c r="S191" s="7">
        <f>if(S$6&lt;=$B191,vlookup(EDATE($D191,S$6),'Курсы'!$H$2:$L$1980,if($G191="USD",2,if($G191="EUR",3,if($G191="YEN",4,5))))*$H191*$C191,0)</f>
        <v>385289.5248</v>
      </c>
      <c r="T191" s="7">
        <f>if(T$6&lt;=$B191,vlookup(EDATE($D191,T$6),'Курсы'!$H$2:$L$1980,if($G191="USD",2,if($G191="EUR",3,if($G191="YEN",4,5))))*$H191*$C191,0)</f>
        <v>380913.2148</v>
      </c>
      <c r="U191" s="7">
        <f>if(U$6&lt;=$B191,vlookup(EDATE($D191,U$6),'Курсы'!$H$2:$L$1980,if($G191="USD",2,if($G191="EUR",3,if($G191="YEN",4,5))))*$H191*$C191,0)</f>
        <v>373500.0538</v>
      </c>
      <c r="V191" s="7">
        <f>if(V$6&lt;=$B191,vlookup(EDATE($D191,V$6),'Курсы'!$H$2:$L$1980,if($G191="USD",2,if($G191="EUR",3,if($G191="YEN",4,5))))*$H191*$C191,0)</f>
        <v>371893.6472</v>
      </c>
      <c r="W191" s="7">
        <f>if(W$6&lt;=$B191,vlookup(EDATE($D191,W$6),'Курсы'!$H$2:$L$1980,if($G191="USD",2,if($G191="EUR",3,if($G191="YEN",4,5))))*$H191*$C191,0)</f>
        <v>367100.5251</v>
      </c>
      <c r="X191" s="7">
        <f>if(X$6&lt;=$B191,vlookup(EDATE($D191,X$6),'Курсы'!$H$2:$L$1980,if($G191="USD",2,if($G191="EUR",3,if($G191="YEN",4,5))))*$H191*$C191,0)</f>
        <v>367780.9046</v>
      </c>
      <c r="Y191" s="7">
        <f>if(Y$6&lt;=$B191,vlookup(EDATE($D191,Y$6),'Курсы'!$H$2:$L$1980,if($G191="USD",2,if($G191="EUR",3,if($G191="YEN",4,5))))*$H191*$C191,0)</f>
        <v>0</v>
      </c>
      <c r="Z191" s="7">
        <f>if(Z$6&lt;=$B191,vlookup(EDATE($D191,Z$6),'Курсы'!$H$2:$L$1980,if($G191="USD",2,if($G191="EUR",3,if($G191="YEN",4,5))))*$H191*$C191,0)</f>
        <v>0</v>
      </c>
      <c r="AA191" s="7">
        <f>if(AA$6&lt;=$B191,vlookup(EDATE($D191,AA$6),'Курсы'!$H$2:$L$1980,if($G191="USD",2,if($G191="EUR",3,if($G191="YEN",4,5))))*$H191*$C191,0)</f>
        <v>0</v>
      </c>
      <c r="AB191" s="7">
        <f>if(AB$6&lt;=$B191,vlookup(EDATE($D191,AB$6),'Курсы'!$H$2:$L$1980,if($G191="USD",2,if($G191="EUR",3,if($G191="YEN",4,5))))*$H191*$C191,0)</f>
        <v>0</v>
      </c>
      <c r="AC191" s="7">
        <f>if(AC$6&lt;=$B191,vlookup(EDATE($D191,AC$6),'Курсы'!$H$2:$L$1980,if($G191="USD",2,if($G191="EUR",3,if($G191="YEN",4,5))))*$H191*$C191,0)</f>
        <v>0</v>
      </c>
      <c r="AD191" s="7">
        <f>if(AD$6&lt;=$B191,vlookup(EDATE($D191,AD$6),'Курсы'!$H$2:$L$1980,if($G191="USD",2,if($G191="EUR",3,if($G191="YEN",4,5))))*$H191*$C191,0)</f>
        <v>0</v>
      </c>
      <c r="AE191" s="7">
        <f>if(AE$6&lt;=$B191,vlookup(EDATE($D191,AE$6),'Курсы'!$H$2:$L$1980,if($G191="USD",2,if($G191="EUR",3,if($G191="YEN",4,5))))*$H191*$C191,0)</f>
        <v>0</v>
      </c>
      <c r="AF191" s="7">
        <f>if(AF$6&lt;=$B191,vlookup(EDATE($D191,AF$6),'Курсы'!$H$2:$L$1980,if($G191="USD",2,if($G191="EUR",3,if($G191="YEN",4,5))))*$H191*$C191,0)</f>
        <v>0</v>
      </c>
      <c r="AG191" s="7">
        <f>if(AG$6&lt;=$B191,vlookup(EDATE($D191,AG$6),'Курсы'!$H$2:$L$1980,if($G191="USD",2,if($G191="EUR",3,if($G191="YEN",4,5))))*$H191*$C191,0)</f>
        <v>0</v>
      </c>
      <c r="AH191" s="7">
        <f>if(AH$6&lt;=$B191,vlookup(EDATE($D191,AH$6),'Курсы'!$H$2:$L$1980,if($G191="USD",2,if($G191="EUR",3,if($G191="YEN",4,5))))*$H191*$C191,0)</f>
        <v>0</v>
      </c>
      <c r="AI191" s="7">
        <f>if(AI$6&lt;=$B191,vlookup(EDATE($D191,AI$6),'Курсы'!$H$2:$L$1980,if($G191="USD",2,if($G191="EUR",3,if($G191="YEN",4,5))))*$H191*$C191,0)</f>
        <v>0</v>
      </c>
      <c r="AJ191" s="7">
        <f>if(AJ$6&lt;=$B191,vlookup(EDATE($D191,AJ$6),'Курсы'!$H$2:$L$1980,if($G191="USD",2,if($G191="EUR",3,if($G191="YEN",4,5))))*$H191*$C191,0)</f>
        <v>0</v>
      </c>
      <c r="AK191" s="7">
        <f>if(AK$6&lt;=$B191,vlookup(EDATE($D191,AK$6),'Курсы'!$H$2:$L$1980,if($G191="USD",2,if($G191="EUR",3,if($G191="YEN",4,5))))*$H191*$C191,0)</f>
        <v>0</v>
      </c>
      <c r="AL191" s="7">
        <f>if(AL$6&lt;=$B191,vlookup(EDATE($D191,AL$6),'Курсы'!$H$2:$L$1980,if($G191="USD",2,if($G191="EUR",3,if($G191="YEN",4,5))))*$H191*$C191,0)</f>
        <v>0</v>
      </c>
      <c r="AM191" s="7">
        <f>if(AM$6&lt;=$B191,vlookup(EDATE($D191,AM$6),'Курсы'!$H$2:$L$1980,if($G191="USD",2,if($G191="EUR",3,if($G191="YEN",4,5))))*$H191*$C191,0)</f>
        <v>0</v>
      </c>
      <c r="AN191" s="7">
        <f>if(AN$6&lt;=$B191,vlookup(EDATE($D191,AN$6),'Курсы'!$H$2:$L$1980,if($G191="USD",2,if($G191="EUR",3,if($G191="YEN",4,5))))*$H191*$C191,0)</f>
        <v>0</v>
      </c>
      <c r="AO191" s="7">
        <f>if(AO$6&lt;=$B191,vlookup(EDATE($D191,AO$6),'Курсы'!$H$2:$L$1980,if($G191="USD",2,if($G191="EUR",3,if($G191="YEN",4,5))))*$H191*$C191,0)</f>
        <v>0</v>
      </c>
      <c r="AP191" s="7">
        <f>if(AP$6&lt;=$B191,vlookup(EDATE($D191,AP$6),'Курсы'!$H$2:$L$1980,if($G191="USD",2,if($G191="EUR",3,if($G191="YEN",4,5))))*$H191*$C191,0)</f>
        <v>0</v>
      </c>
      <c r="AQ191" s="7">
        <f>if(AQ$6&lt;=$B191,vlookup(EDATE($D191,AQ$6),'Курсы'!$H$2:$L$1980,if($G191="USD",2,if($G191="EUR",3,if($G191="YEN",4,5))))*$H191*$C191,0)</f>
        <v>0</v>
      </c>
      <c r="AR191" s="19">
        <f>if(AR$6&lt;=$B191,vlookup(EDATE($D191,AR$6),'Курсы'!$H$2:$L$1980,if($G191="USD",2,if($G191="EUR",3,if($G191="YEN",4,5))))*$H191*$C191,0)</f>
        <v>0</v>
      </c>
      <c r="AS191" s="7">
        <f t="shared" si="2"/>
        <v>6059863.584</v>
      </c>
    </row>
    <row r="192" ht="15.75" customHeight="1">
      <c r="A192" s="15">
        <v>148.0</v>
      </c>
      <c r="B192" s="16">
        <v>12.0</v>
      </c>
      <c r="C192" s="16">
        <v>0.0244127115083722</v>
      </c>
      <c r="D192" s="17">
        <v>43988.0</v>
      </c>
      <c r="E192" s="17">
        <f t="shared" si="1"/>
        <v>44353</v>
      </c>
      <c r="F192" s="16" t="s">
        <v>22</v>
      </c>
      <c r="G192" s="16" t="s">
        <v>5</v>
      </c>
      <c r="H192" s="18">
        <v>250000.0</v>
      </c>
      <c r="I192" s="7">
        <f>if(I$6&lt;=$B192,vlookup(EDATE($D192,I$6),'Курсы'!$H$2:$L$1980,if($G192="USD",2,if($G192="EUR",3,if($G192="YEN",4,5))))*$H192*$C192,0)</f>
        <v>483498.0236</v>
      </c>
      <c r="J192" s="7">
        <f>if(J$6&lt;=$B192,vlookup(EDATE($D192,J$6),'Курсы'!$H$2:$L$1980,if($G192="USD",2,if($G192="EUR",3,if($G192="YEN",4,5))))*$H192*$C192,0)</f>
        <v>528687.7836</v>
      </c>
      <c r="K192" s="7">
        <f>if(K$6&lt;=$B192,vlookup(EDATE($D192,K$6),'Курсы'!$H$2:$L$1980,if($G192="USD",2,if($G192="EUR",3,if($G192="YEN",4,5))))*$H192*$C192,0)</f>
        <v>543417.1931</v>
      </c>
      <c r="L192" s="7">
        <f>if(L$6&lt;=$B192,vlookup(EDATE($D192,L$6),'Курсы'!$H$2:$L$1980,if($G192="USD",2,if($G192="EUR",3,if($G192="YEN",4,5))))*$H192*$C192,0)</f>
        <v>559416.6739</v>
      </c>
      <c r="M192" s="7">
        <f>if(M$6&lt;=$B192,vlookup(EDATE($D192,M$6),'Курсы'!$H$2:$L$1980,if($G192="USD",2,if($G192="EUR",3,if($G192="YEN",4,5))))*$H192*$C192,0)</f>
        <v>562242.4453</v>
      </c>
      <c r="N192" s="7">
        <f>if(N$6&lt;=$B192,vlookup(EDATE($D192,N$6),'Курсы'!$H$2:$L$1980,if($G192="USD",2,if($G192="EUR",3,if($G192="YEN",4,5))))*$H192*$C192,0)</f>
        <v>550883.8209</v>
      </c>
      <c r="O192" s="7">
        <f>if(O$6&lt;=$B192,vlookup(EDATE($D192,O$6),'Курсы'!$H$2:$L$1980,if($G192="USD",2,if($G192="EUR",3,if($G192="YEN",4,5))))*$H192*$C192,0)</f>
        <v>554127.0496</v>
      </c>
      <c r="P192" s="7">
        <f>if(P$6&lt;=$B192,vlookup(EDATE($D192,P$6),'Курсы'!$H$2:$L$1980,if($G192="USD",2,if($G192="EUR",3,if($G192="YEN",4,5))))*$H192*$C192,0)</f>
        <v>548584.1435</v>
      </c>
      <c r="Q192" s="7">
        <f>if(Q$6&lt;=$B192,vlookup(EDATE($D192,Q$6),'Курсы'!$H$2:$L$1980,if($G192="USD",2,if($G192="EUR",3,if($G192="YEN",4,5))))*$H192*$C192,0)</f>
        <v>542776.3594</v>
      </c>
      <c r="R192" s="7">
        <f>if(R$6&lt;=$B192,vlookup(EDATE($D192,R$6),'Курсы'!$H$2:$L$1980,if($G192="USD",2,if($G192="EUR",3,if($G192="YEN",4,5))))*$H192*$C192,0)</f>
        <v>549260.3756</v>
      </c>
      <c r="S192" s="7">
        <f>if(S$6&lt;=$B192,vlookup(EDATE($D192,S$6),'Курсы'!$H$2:$L$1980,if($G192="USD",2,if($G192="EUR",3,if($G192="YEN",4,5))))*$H192*$C192,0)</f>
        <v>547907.9114</v>
      </c>
      <c r="T192" s="7">
        <f>if(T$6&lt;=$B192,vlookup(EDATE($D192,T$6),'Курсы'!$H$2:$L$1980,if($G192="USD",2,if($G192="EUR",3,if($G192="YEN",4,5))))*$H192*$C192,0)</f>
        <v>541684.5009</v>
      </c>
      <c r="U192" s="7">
        <f>if(U$6&lt;=$B192,vlookup(EDATE($D192,U$6),'Курсы'!$H$2:$L$1980,if($G192="USD",2,if($G192="EUR",3,if($G192="YEN",4,5))))*$H192*$C192,0)</f>
        <v>0</v>
      </c>
      <c r="V192" s="7">
        <f>if(V$6&lt;=$B192,vlookup(EDATE($D192,V$6),'Курсы'!$H$2:$L$1980,if($G192="USD",2,if($G192="EUR",3,if($G192="YEN",4,5))))*$H192*$C192,0)</f>
        <v>0</v>
      </c>
      <c r="W192" s="7">
        <f>if(W$6&lt;=$B192,vlookup(EDATE($D192,W$6),'Курсы'!$H$2:$L$1980,if($G192="USD",2,if($G192="EUR",3,if($G192="YEN",4,5))))*$H192*$C192,0)</f>
        <v>0</v>
      </c>
      <c r="X192" s="7">
        <f>if(X$6&lt;=$B192,vlookup(EDATE($D192,X$6),'Курсы'!$H$2:$L$1980,if($G192="USD",2,if($G192="EUR",3,if($G192="YEN",4,5))))*$H192*$C192,0)</f>
        <v>0</v>
      </c>
      <c r="Y192" s="7">
        <f>if(Y$6&lt;=$B192,vlookup(EDATE($D192,Y$6),'Курсы'!$H$2:$L$1980,if($G192="USD",2,if($G192="EUR",3,if($G192="YEN",4,5))))*$H192*$C192,0)</f>
        <v>0</v>
      </c>
      <c r="Z192" s="7">
        <f>if(Z$6&lt;=$B192,vlookup(EDATE($D192,Z$6),'Курсы'!$H$2:$L$1980,if($G192="USD",2,if($G192="EUR",3,if($G192="YEN",4,5))))*$H192*$C192,0)</f>
        <v>0</v>
      </c>
      <c r="AA192" s="7">
        <f>if(AA$6&lt;=$B192,vlookup(EDATE($D192,AA$6),'Курсы'!$H$2:$L$1980,if($G192="USD",2,if($G192="EUR",3,if($G192="YEN",4,5))))*$H192*$C192,0)</f>
        <v>0</v>
      </c>
      <c r="AB192" s="7">
        <f>if(AB$6&lt;=$B192,vlookup(EDATE($D192,AB$6),'Курсы'!$H$2:$L$1980,if($G192="USD",2,if($G192="EUR",3,if($G192="YEN",4,5))))*$H192*$C192,0)</f>
        <v>0</v>
      </c>
      <c r="AC192" s="7">
        <f>if(AC$6&lt;=$B192,vlookup(EDATE($D192,AC$6),'Курсы'!$H$2:$L$1980,if($G192="USD",2,if($G192="EUR",3,if($G192="YEN",4,5))))*$H192*$C192,0)</f>
        <v>0</v>
      </c>
      <c r="AD192" s="7">
        <f>if(AD$6&lt;=$B192,vlookup(EDATE($D192,AD$6),'Курсы'!$H$2:$L$1980,if($G192="USD",2,if($G192="EUR",3,if($G192="YEN",4,5))))*$H192*$C192,0)</f>
        <v>0</v>
      </c>
      <c r="AE192" s="7">
        <f>if(AE$6&lt;=$B192,vlookup(EDATE($D192,AE$6),'Курсы'!$H$2:$L$1980,if($G192="USD",2,if($G192="EUR",3,if($G192="YEN",4,5))))*$H192*$C192,0)</f>
        <v>0</v>
      </c>
      <c r="AF192" s="7">
        <f>if(AF$6&lt;=$B192,vlookup(EDATE($D192,AF$6),'Курсы'!$H$2:$L$1980,if($G192="USD",2,if($G192="EUR",3,if($G192="YEN",4,5))))*$H192*$C192,0)</f>
        <v>0</v>
      </c>
      <c r="AG192" s="7">
        <f>if(AG$6&lt;=$B192,vlookup(EDATE($D192,AG$6),'Курсы'!$H$2:$L$1980,if($G192="USD",2,if($G192="EUR",3,if($G192="YEN",4,5))))*$H192*$C192,0)</f>
        <v>0</v>
      </c>
      <c r="AH192" s="7">
        <f>if(AH$6&lt;=$B192,vlookup(EDATE($D192,AH$6),'Курсы'!$H$2:$L$1980,if($G192="USD",2,if($G192="EUR",3,if($G192="YEN",4,5))))*$H192*$C192,0)</f>
        <v>0</v>
      </c>
      <c r="AI192" s="7">
        <f>if(AI$6&lt;=$B192,vlookup(EDATE($D192,AI$6),'Курсы'!$H$2:$L$1980,if($G192="USD",2,if($G192="EUR",3,if($G192="YEN",4,5))))*$H192*$C192,0)</f>
        <v>0</v>
      </c>
      <c r="AJ192" s="7">
        <f>if(AJ$6&lt;=$B192,vlookup(EDATE($D192,AJ$6),'Курсы'!$H$2:$L$1980,if($G192="USD",2,if($G192="EUR",3,if($G192="YEN",4,5))))*$H192*$C192,0)</f>
        <v>0</v>
      </c>
      <c r="AK192" s="7">
        <f>if(AK$6&lt;=$B192,vlookup(EDATE($D192,AK$6),'Курсы'!$H$2:$L$1980,if($G192="USD",2,if($G192="EUR",3,if($G192="YEN",4,5))))*$H192*$C192,0)</f>
        <v>0</v>
      </c>
      <c r="AL192" s="7">
        <f>if(AL$6&lt;=$B192,vlookup(EDATE($D192,AL$6),'Курсы'!$H$2:$L$1980,if($G192="USD",2,if($G192="EUR",3,if($G192="YEN",4,5))))*$H192*$C192,0)</f>
        <v>0</v>
      </c>
      <c r="AM192" s="7">
        <f>if(AM$6&lt;=$B192,vlookup(EDATE($D192,AM$6),'Курсы'!$H$2:$L$1980,if($G192="USD",2,if($G192="EUR",3,if($G192="YEN",4,5))))*$H192*$C192,0)</f>
        <v>0</v>
      </c>
      <c r="AN192" s="7">
        <f>if(AN$6&lt;=$B192,vlookup(EDATE($D192,AN$6),'Курсы'!$H$2:$L$1980,if($G192="USD",2,if($G192="EUR",3,if($G192="YEN",4,5))))*$H192*$C192,0)</f>
        <v>0</v>
      </c>
      <c r="AO192" s="7">
        <f>if(AO$6&lt;=$B192,vlookup(EDATE($D192,AO$6),'Курсы'!$H$2:$L$1980,if($G192="USD",2,if($G192="EUR",3,if($G192="YEN",4,5))))*$H192*$C192,0)</f>
        <v>0</v>
      </c>
      <c r="AP192" s="7">
        <f>if(AP$6&lt;=$B192,vlookup(EDATE($D192,AP$6),'Курсы'!$H$2:$L$1980,if($G192="USD",2,if($G192="EUR",3,if($G192="YEN",4,5))))*$H192*$C192,0)</f>
        <v>0</v>
      </c>
      <c r="AQ192" s="7">
        <f>if(AQ$6&lt;=$B192,vlookup(EDATE($D192,AQ$6),'Курсы'!$H$2:$L$1980,if($G192="USD",2,if($G192="EUR",3,if($G192="YEN",4,5))))*$H192*$C192,0)</f>
        <v>0</v>
      </c>
      <c r="AR192" s="19">
        <f>if(AR$6&lt;=$B192,vlookup(EDATE($D192,AR$6),'Курсы'!$H$2:$L$1980,if($G192="USD",2,if($G192="EUR",3,if($G192="YEN",4,5))))*$H192*$C192,0)</f>
        <v>0</v>
      </c>
      <c r="AS192" s="7">
        <f t="shared" si="2"/>
        <v>6512486.281</v>
      </c>
    </row>
    <row r="193" ht="15.75" customHeight="1">
      <c r="A193" s="15">
        <v>99.0</v>
      </c>
      <c r="B193" s="16">
        <v>35.0</v>
      </c>
      <c r="C193" s="16">
        <v>0.0426986029256849</v>
      </c>
      <c r="D193" s="17">
        <v>43990.0</v>
      </c>
      <c r="E193" s="17">
        <f t="shared" si="1"/>
        <v>45054</v>
      </c>
      <c r="F193" s="16" t="s">
        <v>21</v>
      </c>
      <c r="G193" s="16" t="s">
        <v>4</v>
      </c>
      <c r="H193" s="18">
        <v>100000.0</v>
      </c>
      <c r="I193" s="7">
        <f>if(I$6&lt;=$B193,vlookup(EDATE($D193,I$6),'Курсы'!$H$2:$L$1980,if($G193="USD",2,if($G193="EUR",3,if($G193="YEN",4,5))))*$H193*$C193,0)</f>
        <v>308163.93</v>
      </c>
      <c r="J193" s="7">
        <f>if(J$6&lt;=$B193,vlookup(EDATE($D193,J$6),'Курсы'!$H$2:$L$1980,if($G193="USD",2,if($G193="EUR",3,if($G193="YEN",4,5))))*$H193*$C193,0)</f>
        <v>314422.2643</v>
      </c>
      <c r="K193" s="7">
        <f>if(K$6&lt;=$B193,vlookup(EDATE($D193,K$6),'Курсы'!$H$2:$L$1980,if($G193="USD",2,if($G193="EUR",3,if($G193="YEN",4,5))))*$H193*$C193,0)</f>
        <v>322763.0094</v>
      </c>
      <c r="L193" s="7">
        <f>if(L$6&lt;=$B193,vlookup(EDATE($D193,L$6),'Курсы'!$H$2:$L$1980,if($G193="USD",2,if($G193="EUR",3,if($G193="YEN",4,5))))*$H193*$C193,0)</f>
        <v>333442.357</v>
      </c>
      <c r="M193" s="7">
        <f>if(M$6&lt;=$B193,vlookup(EDATE($D193,M$6),'Курсы'!$H$2:$L$1980,if($G193="USD",2,if($G193="EUR",3,if($G193="YEN",4,5))))*$H193*$C193,0)</f>
        <v>329579.8413</v>
      </c>
      <c r="N193" s="7">
        <f>if(N$6&lt;=$B193,vlookup(EDATE($D193,N$6),'Курсы'!$H$2:$L$1980,if($G193="USD",2,if($G193="EUR",3,if($G193="YEN",4,5))))*$H193*$C193,0)</f>
        <v>317039.6886</v>
      </c>
      <c r="O193" s="7">
        <f>if(O$6&lt;=$B193,vlookup(EDATE($D193,O$6),'Курсы'!$H$2:$L$1980,if($G193="USD",2,if($G193="EUR",3,if($G193="YEN",4,5))))*$H193*$C193,0)</f>
        <v>315438.918</v>
      </c>
      <c r="P193" s="7">
        <f>if(P$6&lt;=$B193,vlookup(EDATE($D193,P$6),'Курсы'!$H$2:$L$1980,if($G193="USD",2,if($G193="EUR",3,if($G193="YEN",4,5))))*$H193*$C193,0)</f>
        <v>320712.1955</v>
      </c>
      <c r="Q193" s="7">
        <f>if(Q$6&lt;=$B193,vlookup(EDATE($D193,Q$6),'Курсы'!$H$2:$L$1980,if($G193="USD",2,if($G193="EUR",3,if($G193="YEN",4,5))))*$H193*$C193,0)</f>
        <v>317795.0269</v>
      </c>
      <c r="R193" s="7">
        <f>if(R$6&lt;=$B193,vlookup(EDATE($D193,R$6),'Курсы'!$H$2:$L$1980,if($G193="USD",2,if($G193="EUR",3,if($G193="YEN",4,5))))*$H193*$C193,0)</f>
        <v>332079.8445</v>
      </c>
      <c r="S193" s="7">
        <f>if(S$6&lt;=$B193,vlookup(EDATE($D193,S$6),'Курсы'!$H$2:$L$1980,if($G193="USD",2,if($G193="EUR",3,if($G193="YEN",4,5))))*$H193*$C193,0)</f>
        <v>316555.9135</v>
      </c>
      <c r="T193" s="7">
        <f>if(T$6&lt;=$B193,vlookup(EDATE($D193,T$6),'Курсы'!$H$2:$L$1980,if($G193="USD",2,if($G193="EUR",3,if($G193="YEN",4,5))))*$H193*$C193,0)</f>
        <v>311398.3492</v>
      </c>
      <c r="U193" s="7">
        <f>if(U$6&lt;=$B193,vlookup(EDATE($D193,U$6),'Курсы'!$H$2:$L$1980,if($G193="USD",2,if($G193="EUR",3,if($G193="YEN",4,5))))*$H193*$C193,0)</f>
        <v>316217.3135</v>
      </c>
      <c r="V193" s="7">
        <f>if(V$6&lt;=$B193,vlookup(EDATE($D193,V$6),'Курсы'!$H$2:$L$1980,if($G193="USD",2,if($G193="EUR",3,if($G193="YEN",4,5))))*$H193*$C193,0)</f>
        <v>312256.5911</v>
      </c>
      <c r="W193" s="7">
        <f>if(W$6&lt;=$B193,vlookup(EDATE($D193,W$6),'Курсы'!$H$2:$L$1980,if($G193="USD",2,if($G193="EUR",3,if($G193="YEN",4,5))))*$H193*$C193,0)</f>
        <v>312282.482</v>
      </c>
      <c r="X193" s="7">
        <f>if(X$6&lt;=$B193,vlookup(EDATE($D193,X$6),'Курсы'!$H$2:$L$1980,if($G193="USD",2,if($G193="EUR",3,if($G193="YEN",4,5))))*$H193*$C193,0)</f>
        <v>312709.0686</v>
      </c>
      <c r="Y193" s="7">
        <f>if(Y$6&lt;=$B193,vlookup(EDATE($D193,Y$6),'Курсы'!$H$2:$L$1980,if($G193="USD",2,if($G193="EUR",3,if($G193="YEN",4,5))))*$H193*$C193,0)</f>
        <v>313136.6746</v>
      </c>
      <c r="Z193" s="7">
        <f>if(Z$6&lt;=$B193,vlookup(EDATE($D193,Z$6),'Курсы'!$H$2:$L$1980,if($G193="USD",2,if($G193="EUR",3,if($G193="YEN",4,5))))*$H193*$C193,0)</f>
        <v>313538.4515</v>
      </c>
      <c r="AA193" s="7">
        <f>if(AA$6&lt;=$B193,vlookup(EDATE($D193,AA$6),'Курсы'!$H$2:$L$1980,if($G193="USD",2,if($G193="EUR",3,if($G193="YEN",4,5))))*$H193*$C193,0)</f>
        <v>313941.891</v>
      </c>
      <c r="AB193" s="7">
        <f>if(AB$6&lt;=$B193,vlookup(EDATE($D193,AB$6),'Курсы'!$H$2:$L$1980,if($G193="USD",2,if($G193="EUR",3,if($G193="YEN",4,5))))*$H193*$C193,0)</f>
        <v>314334.0669</v>
      </c>
      <c r="AC193" s="7">
        <f>if(AC$6&lt;=$B193,vlookup(EDATE($D193,AC$6),'Курсы'!$H$2:$L$1980,if($G193="USD",2,if($G193="EUR",3,if($G193="YEN",4,5))))*$H193*$C193,0)</f>
        <v>314679.1189</v>
      </c>
      <c r="AD193" s="7">
        <f>if(AD$6&lt;=$B193,vlookup(EDATE($D193,AD$6),'Курсы'!$H$2:$L$1980,if($G193="USD",2,if($G193="EUR",3,if($G193="YEN",4,5))))*$H193*$C193,0)</f>
        <v>315051.5076</v>
      </c>
      <c r="AE193" s="7">
        <f>if(AE$6&lt;=$B193,vlookup(EDATE($D193,AE$6),'Курсы'!$H$2:$L$1980,if($G193="USD",2,if($G193="EUR",3,if($G193="YEN",4,5))))*$H193*$C193,0)</f>
        <v>315402.7219</v>
      </c>
      <c r="AF193" s="7">
        <f>if(AF$6&lt;=$B193,vlookup(EDATE($D193,AF$6),'Курсы'!$H$2:$L$1980,if($G193="USD",2,if($G193="EUR",3,if($G193="YEN",4,5))))*$H193*$C193,0)</f>
        <v>315756.648</v>
      </c>
      <c r="AG193" s="7">
        <f>if(AG$6&lt;=$B193,vlookup(EDATE($D193,AG$6),'Курсы'!$H$2:$L$1980,if($G193="USD",2,if($G193="EUR",3,if($G193="YEN",4,5))))*$H193*$C193,0)</f>
        <v>316090.8709</v>
      </c>
      <c r="AH193" s="7">
        <f>if(AH$6&lt;=$B193,vlookup(EDATE($D193,AH$6),'Курсы'!$H$2:$L$1980,if($G193="USD",2,if($G193="EUR",3,if($G193="YEN",4,5))))*$H193*$C193,0)</f>
        <v>316428.0788</v>
      </c>
      <c r="AI193" s="7">
        <f>if(AI$6&lt;=$B193,vlookup(EDATE($D193,AI$6),'Курсы'!$H$2:$L$1980,if($G193="USD",2,if($G193="EUR",3,if($G193="YEN",4,5))))*$H193*$C193,0)</f>
        <v>316757.3816</v>
      </c>
      <c r="AJ193" s="7">
        <f>if(AJ$6&lt;=$B193,vlookup(EDATE($D193,AJ$6),'Курсы'!$H$2:$L$1980,if($G193="USD",2,if($G193="EUR",3,if($G193="YEN",4,5))))*$H193*$C193,0)</f>
        <v>317068.8764</v>
      </c>
      <c r="AK193" s="7">
        <f>if(AK$6&lt;=$B193,vlookup(EDATE($D193,AK$6),'Курсы'!$H$2:$L$1980,if($G193="USD",2,if($G193="EUR",3,if($G193="YEN",4,5))))*$H193*$C193,0)</f>
        <v>317383.6587</v>
      </c>
      <c r="AL193" s="7">
        <f>if(AL$6&lt;=$B193,vlookup(EDATE($D193,AL$6),'Курсы'!$H$2:$L$1980,if($G193="USD",2,if($G193="EUR",3,if($G193="YEN",4,5))))*$H193*$C193,0)</f>
        <v>317681.7146</v>
      </c>
      <c r="AM193" s="7">
        <f>if(AM$6&lt;=$B193,vlookup(EDATE($D193,AM$6),'Курсы'!$H$2:$L$1980,if($G193="USD",2,if($G193="EUR",3,if($G193="YEN",4,5))))*$H193*$C193,0)</f>
        <v>317983.2028</v>
      </c>
      <c r="AN193" s="7">
        <f>if(AN$6&lt;=$B193,vlookup(EDATE($D193,AN$6),'Курсы'!$H$2:$L$1980,if($G193="USD",2,if($G193="EUR",3,if($G193="YEN",4,5))))*$H193*$C193,0)</f>
        <v>318278.3564</v>
      </c>
      <c r="AO193" s="7">
        <f>if(AO$6&lt;=$B193,vlookup(EDATE($D193,AO$6),'Курсы'!$H$2:$L$1980,if($G193="USD",2,if($G193="EUR",3,if($G193="YEN",4,5))))*$H193*$C193,0)</f>
        <v>318539.7191</v>
      </c>
      <c r="AP193" s="7">
        <f>if(AP$6&lt;=$B193,vlookup(EDATE($D193,AP$6),'Курсы'!$H$2:$L$1980,if($G193="USD",2,if($G193="EUR",3,if($G193="YEN",4,5))))*$H193*$C193,0)</f>
        <v>318823.5235</v>
      </c>
      <c r="AQ193" s="7">
        <f>if(AQ$6&lt;=$B193,vlookup(EDATE($D193,AQ$6),'Курсы'!$H$2:$L$1980,if($G193="USD",2,if($G193="EUR",3,if($G193="YEN",4,5))))*$H193*$C193,0)</f>
        <v>319092.8194</v>
      </c>
      <c r="AR193" s="19">
        <f>if(AR$6&lt;=$B193,vlookup(EDATE($D193,AR$6),'Курсы'!$H$2:$L$1980,if($G193="USD",2,if($G193="EUR",3,if($G193="YEN",4,5))))*$H193*$C193,0)</f>
        <v>0</v>
      </c>
      <c r="AS193" s="7">
        <f t="shared" si="2"/>
        <v>11102826.08</v>
      </c>
    </row>
    <row r="194" ht="15.75" customHeight="1">
      <c r="A194" s="15">
        <v>211.0</v>
      </c>
      <c r="B194" s="16">
        <v>2.0</v>
      </c>
      <c r="C194" s="16">
        <v>0.0291849598709982</v>
      </c>
      <c r="D194" s="17">
        <v>43996.0</v>
      </c>
      <c r="E194" s="17">
        <f t="shared" si="1"/>
        <v>44057</v>
      </c>
      <c r="F194" s="16" t="s">
        <v>22</v>
      </c>
      <c r="G194" s="16" t="s">
        <v>5</v>
      </c>
      <c r="H194" s="18">
        <v>100000.0</v>
      </c>
      <c r="I194" s="7">
        <f>if(I$6&lt;=$B194,vlookup(EDATE($D194,I$6),'Курсы'!$H$2:$L$1980,if($G194="USD",2,if($G194="EUR",3,if($G194="YEN",4,5))))*$H194*$C194,0)</f>
        <v>233753.142</v>
      </c>
      <c r="J194" s="7">
        <f>if(J$6&lt;=$B194,vlookup(EDATE($D194,J$6),'Курсы'!$H$2:$L$1980,if($G194="USD",2,if($G194="EUR",3,if($G194="YEN",4,5))))*$H194*$C194,0)</f>
        <v>254025.5989</v>
      </c>
      <c r="K194" s="7">
        <f>if(K$6&lt;=$B194,vlookup(EDATE($D194,K$6),'Курсы'!$H$2:$L$1980,if($G194="USD",2,if($G194="EUR",3,if($G194="YEN",4,5))))*$H194*$C194,0)</f>
        <v>0</v>
      </c>
      <c r="L194" s="7">
        <f>if(L$6&lt;=$B194,vlookup(EDATE($D194,L$6),'Курсы'!$H$2:$L$1980,if($G194="USD",2,if($G194="EUR",3,if($G194="YEN",4,5))))*$H194*$C194,0)</f>
        <v>0</v>
      </c>
      <c r="M194" s="7">
        <f>if(M$6&lt;=$B194,vlookup(EDATE($D194,M$6),'Курсы'!$H$2:$L$1980,if($G194="USD",2,if($G194="EUR",3,if($G194="YEN",4,5))))*$H194*$C194,0)</f>
        <v>0</v>
      </c>
      <c r="N194" s="7">
        <f>if(N$6&lt;=$B194,vlookup(EDATE($D194,N$6),'Курсы'!$H$2:$L$1980,if($G194="USD",2,if($G194="EUR",3,if($G194="YEN",4,5))))*$H194*$C194,0)</f>
        <v>0</v>
      </c>
      <c r="O194" s="7">
        <f>if(O$6&lt;=$B194,vlookup(EDATE($D194,O$6),'Курсы'!$H$2:$L$1980,if($G194="USD",2,if($G194="EUR",3,if($G194="YEN",4,5))))*$H194*$C194,0)</f>
        <v>0</v>
      </c>
      <c r="P194" s="7">
        <f>if(P$6&lt;=$B194,vlookup(EDATE($D194,P$6),'Курсы'!$H$2:$L$1980,if($G194="USD",2,if($G194="EUR",3,if($G194="YEN",4,5))))*$H194*$C194,0)</f>
        <v>0</v>
      </c>
      <c r="Q194" s="7">
        <f>if(Q$6&lt;=$B194,vlookup(EDATE($D194,Q$6),'Курсы'!$H$2:$L$1980,if($G194="USD",2,if($G194="EUR",3,if($G194="YEN",4,5))))*$H194*$C194,0)</f>
        <v>0</v>
      </c>
      <c r="R194" s="7">
        <f>if(R$6&lt;=$B194,vlookup(EDATE($D194,R$6),'Курсы'!$H$2:$L$1980,if($G194="USD",2,if($G194="EUR",3,if($G194="YEN",4,5))))*$H194*$C194,0)</f>
        <v>0</v>
      </c>
      <c r="S194" s="7">
        <f>if(S$6&lt;=$B194,vlookup(EDATE($D194,S$6),'Курсы'!$H$2:$L$1980,if($G194="USD",2,if($G194="EUR",3,if($G194="YEN",4,5))))*$H194*$C194,0)</f>
        <v>0</v>
      </c>
      <c r="T194" s="7">
        <f>if(T$6&lt;=$B194,vlookup(EDATE($D194,T$6),'Курсы'!$H$2:$L$1980,if($G194="USD",2,if($G194="EUR",3,if($G194="YEN",4,5))))*$H194*$C194,0)</f>
        <v>0</v>
      </c>
      <c r="U194" s="7">
        <f>if(U$6&lt;=$B194,vlookup(EDATE($D194,U$6),'Курсы'!$H$2:$L$1980,if($G194="USD",2,if($G194="EUR",3,if($G194="YEN",4,5))))*$H194*$C194,0)</f>
        <v>0</v>
      </c>
      <c r="V194" s="7">
        <f>if(V$6&lt;=$B194,vlookup(EDATE($D194,V$6),'Курсы'!$H$2:$L$1980,if($G194="USD",2,if($G194="EUR",3,if($G194="YEN",4,5))))*$H194*$C194,0)</f>
        <v>0</v>
      </c>
      <c r="W194" s="7">
        <f>if(W$6&lt;=$B194,vlookup(EDATE($D194,W$6),'Курсы'!$H$2:$L$1980,if($G194="USD",2,if($G194="EUR",3,if($G194="YEN",4,5))))*$H194*$C194,0)</f>
        <v>0</v>
      </c>
      <c r="X194" s="7">
        <f>if(X$6&lt;=$B194,vlookup(EDATE($D194,X$6),'Курсы'!$H$2:$L$1980,if($G194="USD",2,if($G194="EUR",3,if($G194="YEN",4,5))))*$H194*$C194,0)</f>
        <v>0</v>
      </c>
      <c r="Y194" s="7">
        <f>if(Y$6&lt;=$B194,vlookup(EDATE($D194,Y$6),'Курсы'!$H$2:$L$1980,if($G194="USD",2,if($G194="EUR",3,if($G194="YEN",4,5))))*$H194*$C194,0)</f>
        <v>0</v>
      </c>
      <c r="Z194" s="7">
        <f>if(Z$6&lt;=$B194,vlookup(EDATE($D194,Z$6),'Курсы'!$H$2:$L$1980,if($G194="USD",2,if($G194="EUR",3,if($G194="YEN",4,5))))*$H194*$C194,0)</f>
        <v>0</v>
      </c>
      <c r="AA194" s="7">
        <f>if(AA$6&lt;=$B194,vlookup(EDATE($D194,AA$6),'Курсы'!$H$2:$L$1980,if($G194="USD",2,if($G194="EUR",3,if($G194="YEN",4,5))))*$H194*$C194,0)</f>
        <v>0</v>
      </c>
      <c r="AB194" s="7">
        <f>if(AB$6&lt;=$B194,vlookup(EDATE($D194,AB$6),'Курсы'!$H$2:$L$1980,if($G194="USD",2,if($G194="EUR",3,if($G194="YEN",4,5))))*$H194*$C194,0)</f>
        <v>0</v>
      </c>
      <c r="AC194" s="7">
        <f>if(AC$6&lt;=$B194,vlookup(EDATE($D194,AC$6),'Курсы'!$H$2:$L$1980,if($G194="USD",2,if($G194="EUR",3,if($G194="YEN",4,5))))*$H194*$C194,0)</f>
        <v>0</v>
      </c>
      <c r="AD194" s="7">
        <f>if(AD$6&lt;=$B194,vlookup(EDATE($D194,AD$6),'Курсы'!$H$2:$L$1980,if($G194="USD",2,if($G194="EUR",3,if($G194="YEN",4,5))))*$H194*$C194,0)</f>
        <v>0</v>
      </c>
      <c r="AE194" s="7">
        <f>if(AE$6&lt;=$B194,vlookup(EDATE($D194,AE$6),'Курсы'!$H$2:$L$1980,if($G194="USD",2,if($G194="EUR",3,if($G194="YEN",4,5))))*$H194*$C194,0)</f>
        <v>0</v>
      </c>
      <c r="AF194" s="7">
        <f>if(AF$6&lt;=$B194,vlookup(EDATE($D194,AF$6),'Курсы'!$H$2:$L$1980,if($G194="USD",2,if($G194="EUR",3,if($G194="YEN",4,5))))*$H194*$C194,0)</f>
        <v>0</v>
      </c>
      <c r="AG194" s="7">
        <f>if(AG$6&lt;=$B194,vlookup(EDATE($D194,AG$6),'Курсы'!$H$2:$L$1980,if($G194="USD",2,if($G194="EUR",3,if($G194="YEN",4,5))))*$H194*$C194,0)</f>
        <v>0</v>
      </c>
      <c r="AH194" s="7">
        <f>if(AH$6&lt;=$B194,vlookup(EDATE($D194,AH$6),'Курсы'!$H$2:$L$1980,if($G194="USD",2,if($G194="EUR",3,if($G194="YEN",4,5))))*$H194*$C194,0)</f>
        <v>0</v>
      </c>
      <c r="AI194" s="7">
        <f>if(AI$6&lt;=$B194,vlookup(EDATE($D194,AI$6),'Курсы'!$H$2:$L$1980,if($G194="USD",2,if($G194="EUR",3,if($G194="YEN",4,5))))*$H194*$C194,0)</f>
        <v>0</v>
      </c>
      <c r="AJ194" s="7">
        <f>if(AJ$6&lt;=$B194,vlookup(EDATE($D194,AJ$6),'Курсы'!$H$2:$L$1980,if($G194="USD",2,if($G194="EUR",3,if($G194="YEN",4,5))))*$H194*$C194,0)</f>
        <v>0</v>
      </c>
      <c r="AK194" s="7">
        <f>if(AK$6&lt;=$B194,vlookup(EDATE($D194,AK$6),'Курсы'!$H$2:$L$1980,if($G194="USD",2,if($G194="EUR",3,if($G194="YEN",4,5))))*$H194*$C194,0)</f>
        <v>0</v>
      </c>
      <c r="AL194" s="7">
        <f>if(AL$6&lt;=$B194,vlookup(EDATE($D194,AL$6),'Курсы'!$H$2:$L$1980,if($G194="USD",2,if($G194="EUR",3,if($G194="YEN",4,5))))*$H194*$C194,0)</f>
        <v>0</v>
      </c>
      <c r="AM194" s="7">
        <f>if(AM$6&lt;=$B194,vlookup(EDATE($D194,AM$6),'Курсы'!$H$2:$L$1980,if($G194="USD",2,if($G194="EUR",3,if($G194="YEN",4,5))))*$H194*$C194,0)</f>
        <v>0</v>
      </c>
      <c r="AN194" s="7">
        <f>if(AN$6&lt;=$B194,vlookup(EDATE($D194,AN$6),'Курсы'!$H$2:$L$1980,if($G194="USD",2,if($G194="EUR",3,if($G194="YEN",4,5))))*$H194*$C194,0)</f>
        <v>0</v>
      </c>
      <c r="AO194" s="7">
        <f>if(AO$6&lt;=$B194,vlookup(EDATE($D194,AO$6),'Курсы'!$H$2:$L$1980,if($G194="USD",2,if($G194="EUR",3,if($G194="YEN",4,5))))*$H194*$C194,0)</f>
        <v>0</v>
      </c>
      <c r="AP194" s="7">
        <f>if(AP$6&lt;=$B194,vlookup(EDATE($D194,AP$6),'Курсы'!$H$2:$L$1980,if($G194="USD",2,if($G194="EUR",3,if($G194="YEN",4,5))))*$H194*$C194,0)</f>
        <v>0</v>
      </c>
      <c r="AQ194" s="7">
        <f>if(AQ$6&lt;=$B194,vlookup(EDATE($D194,AQ$6),'Курсы'!$H$2:$L$1980,if($G194="USD",2,if($G194="EUR",3,if($G194="YEN",4,5))))*$H194*$C194,0)</f>
        <v>0</v>
      </c>
      <c r="AR194" s="19">
        <f>if(AR$6&lt;=$B194,vlookup(EDATE($D194,AR$6),'Курсы'!$H$2:$L$1980,if($G194="USD",2,if($G194="EUR",3,if($G194="YEN",4,5))))*$H194*$C194,0)</f>
        <v>0</v>
      </c>
      <c r="AS194" s="7">
        <f t="shared" si="2"/>
        <v>487778.7409</v>
      </c>
    </row>
    <row r="195" ht="15.75" customHeight="1">
      <c r="A195" s="15">
        <v>77.0</v>
      </c>
      <c r="B195" s="16">
        <v>2.0</v>
      </c>
      <c r="C195" s="16">
        <v>0.0289597778436208</v>
      </c>
      <c r="D195" s="17">
        <v>43998.0</v>
      </c>
      <c r="E195" s="17">
        <f t="shared" si="1"/>
        <v>44059</v>
      </c>
      <c r="F195" s="16" t="s">
        <v>22</v>
      </c>
      <c r="G195" s="16" t="s">
        <v>7</v>
      </c>
      <c r="H195" s="18">
        <v>2500000.0</v>
      </c>
      <c r="I195" s="7">
        <f>if(I$6&lt;=$B195,vlookup(EDATE($D195,I$6),'Курсы'!$H$2:$L$1980,if($G195="USD",2,if($G195="EUR",3,if($G195="YEN",4,5))))*$H195*$C195,0)</f>
        <v>72399.44461</v>
      </c>
      <c r="J195" s="7">
        <f>if(J$6&lt;=$B195,vlookup(EDATE($D195,J$6),'Курсы'!$H$2:$L$1980,if($G195="USD",2,if($G195="EUR",3,if($G195="YEN",4,5))))*$H195*$C195,0)</f>
        <v>72399.44461</v>
      </c>
      <c r="K195" s="7">
        <f>if(K$6&lt;=$B195,vlookup(EDATE($D195,K$6),'Курсы'!$H$2:$L$1980,if($G195="USD",2,if($G195="EUR",3,if($G195="YEN",4,5))))*$H195*$C195,0)</f>
        <v>0</v>
      </c>
      <c r="L195" s="7">
        <f>if(L$6&lt;=$B195,vlookup(EDATE($D195,L$6),'Курсы'!$H$2:$L$1980,if($G195="USD",2,if($G195="EUR",3,if($G195="YEN",4,5))))*$H195*$C195,0)</f>
        <v>0</v>
      </c>
      <c r="M195" s="7">
        <f>if(M$6&lt;=$B195,vlookup(EDATE($D195,M$6),'Курсы'!$H$2:$L$1980,if($G195="USD",2,if($G195="EUR",3,if($G195="YEN",4,5))))*$H195*$C195,0)</f>
        <v>0</v>
      </c>
      <c r="N195" s="7">
        <f>if(N$6&lt;=$B195,vlookup(EDATE($D195,N$6),'Курсы'!$H$2:$L$1980,if($G195="USD",2,if($G195="EUR",3,if($G195="YEN",4,5))))*$H195*$C195,0)</f>
        <v>0</v>
      </c>
      <c r="O195" s="7">
        <f>if(O$6&lt;=$B195,vlookup(EDATE($D195,O$6),'Курсы'!$H$2:$L$1980,if($G195="USD",2,if($G195="EUR",3,if($G195="YEN",4,5))))*$H195*$C195,0)</f>
        <v>0</v>
      </c>
      <c r="P195" s="7">
        <f>if(P$6&lt;=$B195,vlookup(EDATE($D195,P$6),'Курсы'!$H$2:$L$1980,if($G195="USD",2,if($G195="EUR",3,if($G195="YEN",4,5))))*$H195*$C195,0)</f>
        <v>0</v>
      </c>
      <c r="Q195" s="7">
        <f>if(Q$6&lt;=$B195,vlookup(EDATE($D195,Q$6),'Курсы'!$H$2:$L$1980,if($G195="USD",2,if($G195="EUR",3,if($G195="YEN",4,5))))*$H195*$C195,0)</f>
        <v>0</v>
      </c>
      <c r="R195" s="7">
        <f>if(R$6&lt;=$B195,vlookup(EDATE($D195,R$6),'Курсы'!$H$2:$L$1980,if($G195="USD",2,if($G195="EUR",3,if($G195="YEN",4,5))))*$H195*$C195,0)</f>
        <v>0</v>
      </c>
      <c r="S195" s="7">
        <f>if(S$6&lt;=$B195,vlookup(EDATE($D195,S$6),'Курсы'!$H$2:$L$1980,if($G195="USD",2,if($G195="EUR",3,if($G195="YEN",4,5))))*$H195*$C195,0)</f>
        <v>0</v>
      </c>
      <c r="T195" s="7">
        <f>if(T$6&lt;=$B195,vlookup(EDATE($D195,T$6),'Курсы'!$H$2:$L$1980,if($G195="USD",2,if($G195="EUR",3,if($G195="YEN",4,5))))*$H195*$C195,0)</f>
        <v>0</v>
      </c>
      <c r="U195" s="7">
        <f>if(U$6&lt;=$B195,vlookup(EDATE($D195,U$6),'Курсы'!$H$2:$L$1980,if($G195="USD",2,if($G195="EUR",3,if($G195="YEN",4,5))))*$H195*$C195,0)</f>
        <v>0</v>
      </c>
      <c r="V195" s="7">
        <f>if(V$6&lt;=$B195,vlookup(EDATE($D195,V$6),'Курсы'!$H$2:$L$1980,if($G195="USD",2,if($G195="EUR",3,if($G195="YEN",4,5))))*$H195*$C195,0)</f>
        <v>0</v>
      </c>
      <c r="W195" s="7">
        <f>if(W$6&lt;=$B195,vlookup(EDATE($D195,W$6),'Курсы'!$H$2:$L$1980,if($G195="USD",2,if($G195="EUR",3,if($G195="YEN",4,5))))*$H195*$C195,0)</f>
        <v>0</v>
      </c>
      <c r="X195" s="7">
        <f>if(X$6&lt;=$B195,vlookup(EDATE($D195,X$6),'Курсы'!$H$2:$L$1980,if($G195="USD",2,if($G195="EUR",3,if($G195="YEN",4,5))))*$H195*$C195,0)</f>
        <v>0</v>
      </c>
      <c r="Y195" s="7">
        <f>if(Y$6&lt;=$B195,vlookup(EDATE($D195,Y$6),'Курсы'!$H$2:$L$1980,if($G195="USD",2,if($G195="EUR",3,if($G195="YEN",4,5))))*$H195*$C195,0)</f>
        <v>0</v>
      </c>
      <c r="Z195" s="7">
        <f>if(Z$6&lt;=$B195,vlookup(EDATE($D195,Z$6),'Курсы'!$H$2:$L$1980,if($G195="USD",2,if($G195="EUR",3,if($G195="YEN",4,5))))*$H195*$C195,0)</f>
        <v>0</v>
      </c>
      <c r="AA195" s="7">
        <f>if(AA$6&lt;=$B195,vlookup(EDATE($D195,AA$6),'Курсы'!$H$2:$L$1980,if($G195="USD",2,if($G195="EUR",3,if($G195="YEN",4,5))))*$H195*$C195,0)</f>
        <v>0</v>
      </c>
      <c r="AB195" s="7">
        <f>if(AB$6&lt;=$B195,vlookup(EDATE($D195,AB$6),'Курсы'!$H$2:$L$1980,if($G195="USD",2,if($G195="EUR",3,if($G195="YEN",4,5))))*$H195*$C195,0)</f>
        <v>0</v>
      </c>
      <c r="AC195" s="7">
        <f>if(AC$6&lt;=$B195,vlookup(EDATE($D195,AC$6),'Курсы'!$H$2:$L$1980,if($G195="USD",2,if($G195="EUR",3,if($G195="YEN",4,5))))*$H195*$C195,0)</f>
        <v>0</v>
      </c>
      <c r="AD195" s="7">
        <f>if(AD$6&lt;=$B195,vlookup(EDATE($D195,AD$6),'Курсы'!$H$2:$L$1980,if($G195="USD",2,if($G195="EUR",3,if($G195="YEN",4,5))))*$H195*$C195,0)</f>
        <v>0</v>
      </c>
      <c r="AE195" s="7">
        <f>if(AE$6&lt;=$B195,vlookup(EDATE($D195,AE$6),'Курсы'!$H$2:$L$1980,if($G195="USD",2,if($G195="EUR",3,if($G195="YEN",4,5))))*$H195*$C195,0)</f>
        <v>0</v>
      </c>
      <c r="AF195" s="7">
        <f>if(AF$6&lt;=$B195,vlookup(EDATE($D195,AF$6),'Курсы'!$H$2:$L$1980,if($G195="USD",2,if($G195="EUR",3,if($G195="YEN",4,5))))*$H195*$C195,0)</f>
        <v>0</v>
      </c>
      <c r="AG195" s="7">
        <f>if(AG$6&lt;=$B195,vlookup(EDATE($D195,AG$6),'Курсы'!$H$2:$L$1980,if($G195="USD",2,if($G195="EUR",3,if($G195="YEN",4,5))))*$H195*$C195,0)</f>
        <v>0</v>
      </c>
      <c r="AH195" s="7">
        <f>if(AH$6&lt;=$B195,vlookup(EDATE($D195,AH$6),'Курсы'!$H$2:$L$1980,if($G195="USD",2,if($G195="EUR",3,if($G195="YEN",4,5))))*$H195*$C195,0)</f>
        <v>0</v>
      </c>
      <c r="AI195" s="7">
        <f>if(AI$6&lt;=$B195,vlookup(EDATE($D195,AI$6),'Курсы'!$H$2:$L$1980,if($G195="USD",2,if($G195="EUR",3,if($G195="YEN",4,5))))*$H195*$C195,0)</f>
        <v>0</v>
      </c>
      <c r="AJ195" s="7">
        <f>if(AJ$6&lt;=$B195,vlookup(EDATE($D195,AJ$6),'Курсы'!$H$2:$L$1980,if($G195="USD",2,if($G195="EUR",3,if($G195="YEN",4,5))))*$H195*$C195,0)</f>
        <v>0</v>
      </c>
      <c r="AK195" s="7">
        <f>if(AK$6&lt;=$B195,vlookup(EDATE($D195,AK$6),'Курсы'!$H$2:$L$1980,if($G195="USD",2,if($G195="EUR",3,if($G195="YEN",4,5))))*$H195*$C195,0)</f>
        <v>0</v>
      </c>
      <c r="AL195" s="7">
        <f>if(AL$6&lt;=$B195,vlookup(EDATE($D195,AL$6),'Курсы'!$H$2:$L$1980,if($G195="USD",2,if($G195="EUR",3,if($G195="YEN",4,5))))*$H195*$C195,0)</f>
        <v>0</v>
      </c>
      <c r="AM195" s="7">
        <f>if(AM$6&lt;=$B195,vlookup(EDATE($D195,AM$6),'Курсы'!$H$2:$L$1980,if($G195="USD",2,if($G195="EUR",3,if($G195="YEN",4,5))))*$H195*$C195,0)</f>
        <v>0</v>
      </c>
      <c r="AN195" s="7">
        <f>if(AN$6&lt;=$B195,vlookup(EDATE($D195,AN$6),'Курсы'!$H$2:$L$1980,if($G195="USD",2,if($G195="EUR",3,if($G195="YEN",4,5))))*$H195*$C195,0)</f>
        <v>0</v>
      </c>
      <c r="AO195" s="7">
        <f>if(AO$6&lt;=$B195,vlookup(EDATE($D195,AO$6),'Курсы'!$H$2:$L$1980,if($G195="USD",2,if($G195="EUR",3,if($G195="YEN",4,5))))*$H195*$C195,0)</f>
        <v>0</v>
      </c>
      <c r="AP195" s="7">
        <f>if(AP$6&lt;=$B195,vlookup(EDATE($D195,AP$6),'Курсы'!$H$2:$L$1980,if($G195="USD",2,if($G195="EUR",3,if($G195="YEN",4,5))))*$H195*$C195,0)</f>
        <v>0</v>
      </c>
      <c r="AQ195" s="7">
        <f>if(AQ$6&lt;=$B195,vlookup(EDATE($D195,AQ$6),'Курсы'!$H$2:$L$1980,if($G195="USD",2,if($G195="EUR",3,if($G195="YEN",4,5))))*$H195*$C195,0)</f>
        <v>0</v>
      </c>
      <c r="AR195" s="19">
        <f>if(AR$6&lt;=$B195,vlookup(EDATE($D195,AR$6),'Курсы'!$H$2:$L$1980,if($G195="USD",2,if($G195="EUR",3,if($G195="YEN",4,5))))*$H195*$C195,0)</f>
        <v>0</v>
      </c>
      <c r="AS195" s="7">
        <f t="shared" si="2"/>
        <v>144798.8892</v>
      </c>
    </row>
    <row r="196" ht="15.75" customHeight="1">
      <c r="A196" s="15">
        <v>105.0</v>
      </c>
      <c r="B196" s="16">
        <v>22.0</v>
      </c>
      <c r="C196" s="16">
        <v>0.0308498109010486</v>
      </c>
      <c r="D196" s="17">
        <v>43999.0</v>
      </c>
      <c r="E196" s="17">
        <f t="shared" si="1"/>
        <v>44668</v>
      </c>
      <c r="F196" s="16" t="s">
        <v>23</v>
      </c>
      <c r="G196" s="16" t="s">
        <v>5</v>
      </c>
      <c r="H196" s="18">
        <v>250000.0</v>
      </c>
      <c r="I196" s="7">
        <f>if(I$6&lt;=$B196,vlookup(EDATE($D196,I$6),'Курсы'!$H$2:$L$1980,if($G196="USD",2,if($G196="EUR",3,if($G196="YEN",4,5))))*$H196*$C196,0)</f>
        <v>626496.4173</v>
      </c>
      <c r="J196" s="7">
        <f>if(J$6&lt;=$B196,vlookup(EDATE($D196,J$6),'Курсы'!$H$2:$L$1980,if($G196="USD",2,if($G196="EUR",3,if($G196="YEN",4,5))))*$H196*$C196,0)</f>
        <v>666426.87</v>
      </c>
      <c r="K196" s="7">
        <f>if(K$6&lt;=$B196,vlookup(EDATE($D196,K$6),'Курсы'!$H$2:$L$1980,if($G196="USD",2,if($G196="EUR",3,if($G196="YEN",4,5))))*$H196*$C196,0)</f>
        <v>685362.484</v>
      </c>
      <c r="L196" s="7">
        <f>if(L$6&lt;=$B196,vlookup(EDATE($D196,L$6),'Курсы'!$H$2:$L$1980,if($G196="USD",2,if($G196="EUR",3,if($G196="YEN",4,5))))*$H196*$C196,0)</f>
        <v>704178.5549</v>
      </c>
      <c r="M196" s="7">
        <f>if(M$6&lt;=$B196,vlookup(EDATE($D196,M$6),'Курсы'!$H$2:$L$1980,if($G196="USD",2,if($G196="EUR",3,if($G196="YEN",4,5))))*$H196*$C196,0)</f>
        <v>703166.6811</v>
      </c>
      <c r="N196" s="7">
        <f>if(N$6&lt;=$B196,vlookup(EDATE($D196,N$6),'Курсы'!$H$2:$L$1980,if($G196="USD",2,if($G196="EUR",3,if($G196="YEN",4,5))))*$H196*$C196,0)</f>
        <v>688898.6435</v>
      </c>
      <c r="O196" s="7">
        <f>if(O$6&lt;=$B196,vlookup(EDATE($D196,O$6),'Курсы'!$H$2:$L$1980,if($G196="USD",2,if($G196="EUR",3,if($G196="YEN",4,5))))*$H196*$C196,0)</f>
        <v>688371.883</v>
      </c>
      <c r="P196" s="7">
        <f>if(P$6&lt;=$B196,vlookup(EDATE($D196,P$6),'Курсы'!$H$2:$L$1980,if($G196="USD",2,if($G196="EUR",3,if($G196="YEN",4,5))))*$H196*$C196,0)</f>
        <v>685977.1664</v>
      </c>
      <c r="Q196" s="7">
        <f>if(Q$6&lt;=$B196,vlookup(EDATE($D196,Q$6),'Курсы'!$H$2:$L$1980,if($G196="USD",2,if($G196="EUR",3,if($G196="YEN",4,5))))*$H196*$C196,0)</f>
        <v>670869.2428</v>
      </c>
      <c r="R196" s="7">
        <f>if(R$6&lt;=$B196,vlookup(EDATE($D196,R$6),'Курсы'!$H$2:$L$1980,if($G196="USD",2,if($G196="EUR",3,if($G196="YEN",4,5))))*$H196*$C196,0)</f>
        <v>697670.016</v>
      </c>
      <c r="S196" s="7">
        <f>if(S$6&lt;=$B196,vlookup(EDATE($D196,S$6),'Курсы'!$H$2:$L$1980,if($G196="USD",2,if($G196="EUR",3,if($G196="YEN",4,5))))*$H196*$C196,0)</f>
        <v>691227.8043</v>
      </c>
      <c r="T196" s="7">
        <f>if(T$6&lt;=$B196,vlookup(EDATE($D196,T$6),'Курсы'!$H$2:$L$1980,if($G196="USD",2,if($G196="EUR",3,if($G196="YEN",4,5))))*$H196*$C196,0)</f>
        <v>673710.5104</v>
      </c>
      <c r="U196" s="7">
        <f>if(U$6&lt;=$B196,vlookup(EDATE($D196,U$6),'Курсы'!$H$2:$L$1980,if($G196="USD",2,if($G196="EUR",3,if($G196="YEN",4,5))))*$H196*$C196,0)</f>
        <v>675358.6615</v>
      </c>
      <c r="V196" s="7">
        <f>if(V$6&lt;=$B196,vlookup(EDATE($D196,V$6),'Курсы'!$H$2:$L$1980,if($G196="USD",2,if($G196="EUR",3,if($G196="YEN",4,5))))*$H196*$C196,0)</f>
        <v>667182.6904</v>
      </c>
      <c r="W196" s="7">
        <f>if(W$6&lt;=$B196,vlookup(EDATE($D196,W$6),'Курсы'!$H$2:$L$1980,if($G196="USD",2,if($G196="EUR",3,if($G196="YEN",4,5))))*$H196*$C196,0)</f>
        <v>660145.6227</v>
      </c>
      <c r="X196" s="7">
        <f>if(X$6&lt;=$B196,vlookup(EDATE($D196,X$6),'Курсы'!$H$2:$L$1980,if($G196="USD",2,if($G196="EUR",3,if($G196="YEN",4,5))))*$H196*$C196,0)</f>
        <v>661354.7975</v>
      </c>
      <c r="Y196" s="7">
        <f>if(Y$6&lt;=$B196,vlookup(EDATE($D196,Y$6),'Курсы'!$H$2:$L$1980,if($G196="USD",2,if($G196="EUR",3,if($G196="YEN",4,5))))*$H196*$C196,0)</f>
        <v>662567.1895</v>
      </c>
      <c r="Z196" s="7">
        <f>if(Z$6&lt;=$B196,vlookup(EDATE($D196,Z$6),'Курсы'!$H$2:$L$1980,if($G196="USD",2,if($G196="EUR",3,if($G196="YEN",4,5))))*$H196*$C196,0)</f>
        <v>663706.6386</v>
      </c>
      <c r="AA196" s="7">
        <f>if(AA$6&lt;=$B196,vlookup(EDATE($D196,AA$6),'Курсы'!$H$2:$L$1980,if($G196="USD",2,if($G196="EUR",3,if($G196="YEN",4,5))))*$H196*$C196,0)</f>
        <v>664851.0781</v>
      </c>
      <c r="AB196" s="7">
        <f>if(AB$6&lt;=$B196,vlookup(EDATE($D196,AB$6),'Курсы'!$H$2:$L$1980,if($G196="USD",2,if($G196="EUR",3,if($G196="YEN",4,5))))*$H196*$C196,0)</f>
        <v>665963.823</v>
      </c>
      <c r="AC196" s="7">
        <f>if(AC$6&lt;=$B196,vlookup(EDATE($D196,AC$6),'Курсы'!$H$2:$L$1980,if($G196="USD",2,if($G196="EUR",3,if($G196="YEN",4,5))))*$H196*$C196,0)</f>
        <v>666943.0643</v>
      </c>
      <c r="AD196" s="7">
        <f>if(AD$6&lt;=$B196,vlookup(EDATE($D196,AD$6),'Курсы'!$H$2:$L$1980,if($G196="USD",2,if($G196="EUR",3,if($G196="YEN",4,5))))*$H196*$C196,0)</f>
        <v>668000.0945</v>
      </c>
      <c r="AE196" s="7">
        <f>if(AE$6&lt;=$B196,vlookup(EDATE($D196,AE$6),'Курсы'!$H$2:$L$1980,if($G196="USD",2,if($G196="EUR",3,if($G196="YEN",4,5))))*$H196*$C196,0)</f>
        <v>0</v>
      </c>
      <c r="AF196" s="7">
        <f>if(AF$6&lt;=$B196,vlookup(EDATE($D196,AF$6),'Курсы'!$H$2:$L$1980,if($G196="USD",2,if($G196="EUR",3,if($G196="YEN",4,5))))*$H196*$C196,0)</f>
        <v>0</v>
      </c>
      <c r="AG196" s="7">
        <f>if(AG$6&lt;=$B196,vlookup(EDATE($D196,AG$6),'Курсы'!$H$2:$L$1980,if($G196="USD",2,if($G196="EUR",3,if($G196="YEN",4,5))))*$H196*$C196,0)</f>
        <v>0</v>
      </c>
      <c r="AH196" s="7">
        <f>if(AH$6&lt;=$B196,vlookup(EDATE($D196,AH$6),'Курсы'!$H$2:$L$1980,if($G196="USD",2,if($G196="EUR",3,if($G196="YEN",4,5))))*$H196*$C196,0)</f>
        <v>0</v>
      </c>
      <c r="AI196" s="7">
        <f>if(AI$6&lt;=$B196,vlookup(EDATE($D196,AI$6),'Курсы'!$H$2:$L$1980,if($G196="USD",2,if($G196="EUR",3,if($G196="YEN",4,5))))*$H196*$C196,0)</f>
        <v>0</v>
      </c>
      <c r="AJ196" s="7">
        <f>if(AJ$6&lt;=$B196,vlookup(EDATE($D196,AJ$6),'Курсы'!$H$2:$L$1980,if($G196="USD",2,if($G196="EUR",3,if($G196="YEN",4,5))))*$H196*$C196,0)</f>
        <v>0</v>
      </c>
      <c r="AK196" s="7">
        <f>if(AK$6&lt;=$B196,vlookup(EDATE($D196,AK$6),'Курсы'!$H$2:$L$1980,if($G196="USD",2,if($G196="EUR",3,if($G196="YEN",4,5))))*$H196*$C196,0)</f>
        <v>0</v>
      </c>
      <c r="AL196" s="7">
        <f>if(AL$6&lt;=$B196,vlookup(EDATE($D196,AL$6),'Курсы'!$H$2:$L$1980,if($G196="USD",2,if($G196="EUR",3,if($G196="YEN",4,5))))*$H196*$C196,0)</f>
        <v>0</v>
      </c>
      <c r="AM196" s="7">
        <f>if(AM$6&lt;=$B196,vlookup(EDATE($D196,AM$6),'Курсы'!$H$2:$L$1980,if($G196="USD",2,if($G196="EUR",3,if($G196="YEN",4,5))))*$H196*$C196,0)</f>
        <v>0</v>
      </c>
      <c r="AN196" s="7">
        <f>if(AN$6&lt;=$B196,vlookup(EDATE($D196,AN$6),'Курсы'!$H$2:$L$1980,if($G196="USD",2,if($G196="EUR",3,if($G196="YEN",4,5))))*$H196*$C196,0)</f>
        <v>0</v>
      </c>
      <c r="AO196" s="7">
        <f>if(AO$6&lt;=$B196,vlookup(EDATE($D196,AO$6),'Курсы'!$H$2:$L$1980,if($G196="USD",2,if($G196="EUR",3,if($G196="YEN",4,5))))*$H196*$C196,0)</f>
        <v>0</v>
      </c>
      <c r="AP196" s="7">
        <f>if(AP$6&lt;=$B196,vlookup(EDATE($D196,AP$6),'Курсы'!$H$2:$L$1980,if($G196="USD",2,if($G196="EUR",3,if($G196="YEN",4,5))))*$H196*$C196,0)</f>
        <v>0</v>
      </c>
      <c r="AQ196" s="7">
        <f>if(AQ$6&lt;=$B196,vlookup(EDATE($D196,AQ$6),'Курсы'!$H$2:$L$1980,if($G196="USD",2,if($G196="EUR",3,if($G196="YEN",4,5))))*$H196*$C196,0)</f>
        <v>0</v>
      </c>
      <c r="AR196" s="19">
        <f>if(AR$6&lt;=$B196,vlookup(EDATE($D196,AR$6),'Курсы'!$H$2:$L$1980,if($G196="USD",2,if($G196="EUR",3,if($G196="YEN",4,5))))*$H196*$C196,0)</f>
        <v>0</v>
      </c>
      <c r="AS196" s="7">
        <f t="shared" si="2"/>
        <v>14838429.93</v>
      </c>
    </row>
    <row r="197" ht="15.75" customHeight="1">
      <c r="A197" s="15">
        <v>179.0</v>
      </c>
      <c r="B197" s="16">
        <v>22.0</v>
      </c>
      <c r="C197" s="16">
        <v>0.0215891508464409</v>
      </c>
      <c r="D197" s="17">
        <v>44009.0</v>
      </c>
      <c r="E197" s="17">
        <f t="shared" si="1"/>
        <v>44678</v>
      </c>
      <c r="F197" s="16" t="s">
        <v>19</v>
      </c>
      <c r="G197" s="16" t="s">
        <v>5</v>
      </c>
      <c r="H197" s="18">
        <v>500000.0</v>
      </c>
      <c r="I197" s="7">
        <f>if(I$6&lt;=$B197,vlookup(EDATE($D197,I$6),'Курсы'!$H$2:$L$1980,if($G197="USD",2,if($G197="EUR",3,if($G197="YEN",4,5))))*$H197*$C197,0)</f>
        <v>897062.6809</v>
      </c>
      <c r="J197" s="7">
        <f>if(J$6&lt;=$B197,vlookup(EDATE($D197,J$6),'Курсы'!$H$2:$L$1980,if($G197="USD",2,if($G197="EUR",3,if($G197="YEN",4,5))))*$H197*$C197,0)</f>
        <v>963150.31</v>
      </c>
      <c r="K197" s="7">
        <f>if(K$6&lt;=$B197,vlookup(EDATE($D197,K$6),'Курсы'!$H$2:$L$1980,if($G197="USD",2,if($G197="EUR",3,if($G197="YEN",4,5))))*$H197*$C197,0)</f>
        <v>967881.5724</v>
      </c>
      <c r="L197" s="7">
        <f>if(L$6&lt;=$B197,vlookup(EDATE($D197,L$6),'Курсы'!$H$2:$L$1980,if($G197="USD",2,if($G197="EUR",3,if($G197="YEN",4,5))))*$H197*$C197,0)</f>
        <v>976357.473</v>
      </c>
      <c r="M197" s="7">
        <f>if(M$6&lt;=$B197,vlookup(EDATE($D197,M$6),'Курсы'!$H$2:$L$1980,if($G197="USD",2,if($G197="EUR",3,if($G197="YEN",4,5))))*$H197*$C197,0)</f>
        <v>971825.9102</v>
      </c>
      <c r="N197" s="7">
        <f>if(N$6&lt;=$B197,vlookup(EDATE($D197,N$6),'Курсы'!$H$2:$L$1980,if($G197="USD",2,if($G197="EUR",3,if($G197="YEN",4,5))))*$H197*$C197,0)</f>
        <v>970161.3867</v>
      </c>
      <c r="O197" s="7">
        <f>if(O$6&lt;=$B197,vlookup(EDATE($D197,O$6),'Курсы'!$H$2:$L$1980,if($G197="USD",2,if($G197="EUR",3,if($G197="YEN",4,5))))*$H197*$C197,0)</f>
        <v>989539.8085</v>
      </c>
      <c r="P197" s="7">
        <f>if(P$6&lt;=$B197,vlookup(EDATE($D197,P$6),'Курсы'!$H$2:$L$1980,if($G197="USD",2,if($G197="EUR",3,if($G197="YEN",4,5))))*$H197*$C197,0)</f>
        <v>975552.1977</v>
      </c>
      <c r="Q197" s="7">
        <f>if(Q$6&lt;=$B197,vlookup(EDATE($D197,Q$6),'Курсы'!$H$2:$L$1980,if($G197="USD",2,if($G197="EUR",3,if($G197="YEN",4,5))))*$H197*$C197,0)</f>
        <v>963497.8953</v>
      </c>
      <c r="R197" s="7">
        <f>if(R$6&lt;=$B197,vlookup(EDATE($D197,R$6),'Курсы'!$H$2:$L$1980,if($G197="USD",2,if($G197="EUR",3,if($G197="YEN",4,5))))*$H197*$C197,0)</f>
        <v>976334.8044</v>
      </c>
      <c r="S197" s="7">
        <f>if(S$6&lt;=$B197,vlookup(EDATE($D197,S$6),'Курсы'!$H$2:$L$1980,if($G197="USD",2,if($G197="EUR",3,if($G197="YEN",4,5))))*$H197*$C197,0)</f>
        <v>970855.4779</v>
      </c>
      <c r="T197" s="7">
        <f>if(T$6&lt;=$B197,vlookup(EDATE($D197,T$6),'Курсы'!$H$2:$L$1980,if($G197="USD",2,if($G197="EUR",3,if($G197="YEN",4,5))))*$H197*$C197,0)</f>
        <v>930404.9654</v>
      </c>
      <c r="U197" s="7">
        <f>if(U$6&lt;=$B197,vlookup(EDATE($D197,U$6),'Курсы'!$H$2:$L$1980,if($G197="USD",2,if($G197="EUR",3,if($G197="YEN",4,5))))*$H197*$C197,0)</f>
        <v>942551.0217</v>
      </c>
      <c r="V197" s="7">
        <f>if(V$6&lt;=$B197,vlookup(EDATE($D197,V$6),'Курсы'!$H$2:$L$1980,if($G197="USD",2,if($G197="EUR",3,if($G197="YEN",4,5))))*$H197*$C197,0)</f>
        <v>922743.4796</v>
      </c>
      <c r="W197" s="7">
        <f>if(W$6&lt;=$B197,vlookup(EDATE($D197,W$6),'Курсы'!$H$2:$L$1980,if($G197="USD",2,if($G197="EUR",3,if($G197="YEN",4,5))))*$H197*$C197,0)</f>
        <v>924529.018</v>
      </c>
      <c r="X197" s="7">
        <f>if(X$6&lt;=$B197,vlookup(EDATE($D197,X$6),'Курсы'!$H$2:$L$1980,if($G197="USD",2,if($G197="EUR",3,if($G197="YEN",4,5))))*$H197*$C197,0)</f>
        <v>926204.6059</v>
      </c>
      <c r="Y197" s="7">
        <f>if(Y$6&lt;=$B197,vlookup(EDATE($D197,Y$6),'Курсы'!$H$2:$L$1980,if($G197="USD",2,if($G197="EUR",3,if($G197="YEN",4,5))))*$H197*$C197,0)</f>
        <v>927885.1472</v>
      </c>
      <c r="Z197" s="7">
        <f>if(Z$6&lt;=$B197,vlookup(EDATE($D197,Z$6),'Курсы'!$H$2:$L$1980,if($G197="USD",2,if($G197="EUR",3,if($G197="YEN",4,5))))*$H197*$C197,0)</f>
        <v>929465.019</v>
      </c>
      <c r="AA197" s="7">
        <f>if(AA$6&lt;=$B197,vlookup(EDATE($D197,AA$6),'Курсы'!$H$2:$L$1980,if($G197="USD",2,if($G197="EUR",3,if($G197="YEN",4,5))))*$H197*$C197,0)</f>
        <v>931052.2266</v>
      </c>
      <c r="AB197" s="7">
        <f>if(AB$6&lt;=$B197,vlookup(EDATE($D197,AB$6),'Курсы'!$H$2:$L$1980,if($G197="USD",2,if($G197="EUR",3,if($G197="YEN",4,5))))*$H197*$C197,0)</f>
        <v>932595.8666</v>
      </c>
      <c r="AC197" s="7">
        <f>if(AC$6&lt;=$B197,vlookup(EDATE($D197,AC$6),'Курсы'!$H$2:$L$1980,if($G197="USD",2,if($G197="EUR",3,if($G197="YEN",4,5))))*$H197*$C197,0)</f>
        <v>933954.6149</v>
      </c>
      <c r="AD197" s="7">
        <f>if(AD$6&lt;=$B197,vlookup(EDATE($D197,AD$6),'Курсы'!$H$2:$L$1980,if($G197="USD",2,if($G197="EUR",3,if($G197="YEN",4,5))))*$H197*$C197,0)</f>
        <v>935421.6159</v>
      </c>
      <c r="AE197" s="7">
        <f>if(AE$6&lt;=$B197,vlookup(EDATE($D197,AE$6),'Курсы'!$H$2:$L$1980,if($G197="USD",2,if($G197="EUR",3,if($G197="YEN",4,5))))*$H197*$C197,0)</f>
        <v>0</v>
      </c>
      <c r="AF197" s="7">
        <f>if(AF$6&lt;=$B197,vlookup(EDATE($D197,AF$6),'Курсы'!$H$2:$L$1980,if($G197="USD",2,if($G197="EUR",3,if($G197="YEN",4,5))))*$H197*$C197,0)</f>
        <v>0</v>
      </c>
      <c r="AG197" s="7">
        <f>if(AG$6&lt;=$B197,vlookup(EDATE($D197,AG$6),'Курсы'!$H$2:$L$1980,if($G197="USD",2,if($G197="EUR",3,if($G197="YEN",4,5))))*$H197*$C197,0)</f>
        <v>0</v>
      </c>
      <c r="AH197" s="7">
        <f>if(AH$6&lt;=$B197,vlookup(EDATE($D197,AH$6),'Курсы'!$H$2:$L$1980,if($G197="USD",2,if($G197="EUR",3,if($G197="YEN",4,5))))*$H197*$C197,0)</f>
        <v>0</v>
      </c>
      <c r="AI197" s="7">
        <f>if(AI$6&lt;=$B197,vlookup(EDATE($D197,AI$6),'Курсы'!$H$2:$L$1980,if($G197="USD",2,if($G197="EUR",3,if($G197="YEN",4,5))))*$H197*$C197,0)</f>
        <v>0</v>
      </c>
      <c r="AJ197" s="7">
        <f>if(AJ$6&lt;=$B197,vlookup(EDATE($D197,AJ$6),'Курсы'!$H$2:$L$1980,if($G197="USD",2,if($G197="EUR",3,if($G197="YEN",4,5))))*$H197*$C197,0)</f>
        <v>0</v>
      </c>
      <c r="AK197" s="7">
        <f>if(AK$6&lt;=$B197,vlookup(EDATE($D197,AK$6),'Курсы'!$H$2:$L$1980,if($G197="USD",2,if($G197="EUR",3,if($G197="YEN",4,5))))*$H197*$C197,0)</f>
        <v>0</v>
      </c>
      <c r="AL197" s="7">
        <f>if(AL$6&lt;=$B197,vlookup(EDATE($D197,AL$6),'Курсы'!$H$2:$L$1980,if($G197="USD",2,if($G197="EUR",3,if($G197="YEN",4,5))))*$H197*$C197,0)</f>
        <v>0</v>
      </c>
      <c r="AM197" s="7">
        <f>if(AM$6&lt;=$B197,vlookup(EDATE($D197,AM$6),'Курсы'!$H$2:$L$1980,if($G197="USD",2,if($G197="EUR",3,if($G197="YEN",4,5))))*$H197*$C197,0)</f>
        <v>0</v>
      </c>
      <c r="AN197" s="7">
        <f>if(AN$6&lt;=$B197,vlookup(EDATE($D197,AN$6),'Курсы'!$H$2:$L$1980,if($G197="USD",2,if($G197="EUR",3,if($G197="YEN",4,5))))*$H197*$C197,0)</f>
        <v>0</v>
      </c>
      <c r="AO197" s="7">
        <f>if(AO$6&lt;=$B197,vlookup(EDATE($D197,AO$6),'Курсы'!$H$2:$L$1980,if($G197="USD",2,if($G197="EUR",3,if($G197="YEN",4,5))))*$H197*$C197,0)</f>
        <v>0</v>
      </c>
      <c r="AP197" s="7">
        <f>if(AP$6&lt;=$B197,vlookup(EDATE($D197,AP$6),'Курсы'!$H$2:$L$1980,if($G197="USD",2,if($G197="EUR",3,if($G197="YEN",4,5))))*$H197*$C197,0)</f>
        <v>0</v>
      </c>
      <c r="AQ197" s="7">
        <f>if(AQ$6&lt;=$B197,vlookup(EDATE($D197,AQ$6),'Курсы'!$H$2:$L$1980,if($G197="USD",2,if($G197="EUR",3,if($G197="YEN",4,5))))*$H197*$C197,0)</f>
        <v>0</v>
      </c>
      <c r="AR197" s="19">
        <f>if(AR$6&lt;=$B197,vlookup(EDATE($D197,AR$6),'Курсы'!$H$2:$L$1980,if($G197="USD",2,if($G197="EUR",3,if($G197="YEN",4,5))))*$H197*$C197,0)</f>
        <v>0</v>
      </c>
      <c r="AS197" s="7">
        <f t="shared" si="2"/>
        <v>20859027.1</v>
      </c>
    </row>
    <row r="198" ht="15.75" customHeight="1">
      <c r="A198" s="15">
        <v>300.0</v>
      </c>
      <c r="B198" s="16">
        <v>9.0</v>
      </c>
      <c r="C198" s="16">
        <v>0.054986693050543</v>
      </c>
      <c r="D198" s="17">
        <v>44009.0</v>
      </c>
      <c r="E198" s="17">
        <f t="shared" si="1"/>
        <v>44282</v>
      </c>
      <c r="F198" s="16" t="s">
        <v>20</v>
      </c>
      <c r="G198" s="16" t="s">
        <v>5</v>
      </c>
      <c r="H198" s="18">
        <v>250000.0</v>
      </c>
      <c r="I198" s="7">
        <f>if(I$6&lt;=$B198,vlookup(EDATE($D198,I$6),'Курсы'!$H$2:$L$1980,if($G198="USD",2,if($G198="EUR",3,if($G198="YEN",4,5))))*$H198*$C198,0)</f>
        <v>1142391.163</v>
      </c>
      <c r="J198" s="7">
        <f>if(J$6&lt;=$B198,vlookup(EDATE($D198,J$6),'Курсы'!$H$2:$L$1980,if($G198="USD",2,if($G198="EUR",3,if($G198="YEN",4,5))))*$H198*$C198,0)</f>
        <v>1226552.421</v>
      </c>
      <c r="K198" s="7">
        <f>if(K$6&lt;=$B198,vlookup(EDATE($D198,K$6),'Курсы'!$H$2:$L$1980,if($G198="USD",2,if($G198="EUR",3,if($G198="YEN",4,5))))*$H198*$C198,0)</f>
        <v>1232577.587</v>
      </c>
      <c r="L198" s="7">
        <f>if(L$6&lt;=$B198,vlookup(EDATE($D198,L$6),'Курсы'!$H$2:$L$1980,if($G198="USD",2,if($G198="EUR",3,if($G198="YEN",4,5))))*$H198*$C198,0)</f>
        <v>1243371.475</v>
      </c>
      <c r="M198" s="7">
        <f>if(M$6&lt;=$B198,vlookup(EDATE($D198,M$6),'Курсы'!$H$2:$L$1980,if($G198="USD",2,if($G198="EUR",3,if($G198="YEN",4,5))))*$H198*$C198,0)</f>
        <v>1237600.622</v>
      </c>
      <c r="N198" s="7">
        <f>if(N$6&lt;=$B198,vlookup(EDATE($D198,N$6),'Курсы'!$H$2:$L$1980,if($G198="USD",2,if($G198="EUR",3,if($G198="YEN",4,5))))*$H198*$C198,0)</f>
        <v>1235480.885</v>
      </c>
      <c r="O198" s="7">
        <f>if(O$6&lt;=$B198,vlookup(EDATE($D198,O$6),'Курсы'!$H$2:$L$1980,if($G198="USD",2,if($G198="EUR",3,if($G198="YEN",4,5))))*$H198*$C198,0)</f>
        <v>1260158.913</v>
      </c>
      <c r="P198" s="7">
        <f>if(P$6&lt;=$B198,vlookup(EDATE($D198,P$6),'Курсы'!$H$2:$L$1980,if($G198="USD",2,if($G198="EUR",3,if($G198="YEN",4,5))))*$H198*$C198,0)</f>
        <v>1242345.973</v>
      </c>
      <c r="Q198" s="7">
        <f>if(Q$6&lt;=$B198,vlookup(EDATE($D198,Q$6),'Курсы'!$H$2:$L$1980,if($G198="USD",2,if($G198="EUR",3,if($G198="YEN",4,5))))*$H198*$C198,0)</f>
        <v>1226995.063</v>
      </c>
      <c r="R198" s="7">
        <f>if(R$6&lt;=$B198,vlookup(EDATE($D198,R$6),'Курсы'!$H$2:$L$1980,if($G198="USD",2,if($G198="EUR",3,if($G198="YEN",4,5))))*$H198*$C198,0)</f>
        <v>0</v>
      </c>
      <c r="S198" s="7">
        <f>if(S$6&lt;=$B198,vlookup(EDATE($D198,S$6),'Курсы'!$H$2:$L$1980,if($G198="USD",2,if($G198="EUR",3,if($G198="YEN",4,5))))*$H198*$C198,0)</f>
        <v>0</v>
      </c>
      <c r="T198" s="7">
        <f>if(T$6&lt;=$B198,vlookup(EDATE($D198,T$6),'Курсы'!$H$2:$L$1980,if($G198="USD",2,if($G198="EUR",3,if($G198="YEN",4,5))))*$H198*$C198,0)</f>
        <v>0</v>
      </c>
      <c r="U198" s="7">
        <f>if(U$6&lt;=$B198,vlookup(EDATE($D198,U$6),'Курсы'!$H$2:$L$1980,if($G198="USD",2,if($G198="EUR",3,if($G198="YEN",4,5))))*$H198*$C198,0)</f>
        <v>0</v>
      </c>
      <c r="V198" s="7">
        <f>if(V$6&lt;=$B198,vlookup(EDATE($D198,V$6),'Курсы'!$H$2:$L$1980,if($G198="USD",2,if($G198="EUR",3,if($G198="YEN",4,5))))*$H198*$C198,0)</f>
        <v>0</v>
      </c>
      <c r="W198" s="7">
        <f>if(W$6&lt;=$B198,vlookup(EDATE($D198,W$6),'Курсы'!$H$2:$L$1980,if($G198="USD",2,if($G198="EUR",3,if($G198="YEN",4,5))))*$H198*$C198,0)</f>
        <v>0</v>
      </c>
      <c r="X198" s="7">
        <f>if(X$6&lt;=$B198,vlookup(EDATE($D198,X$6),'Курсы'!$H$2:$L$1980,if($G198="USD",2,if($G198="EUR",3,if($G198="YEN",4,5))))*$H198*$C198,0)</f>
        <v>0</v>
      </c>
      <c r="Y198" s="7">
        <f>if(Y$6&lt;=$B198,vlookup(EDATE($D198,Y$6),'Курсы'!$H$2:$L$1980,if($G198="USD",2,if($G198="EUR",3,if($G198="YEN",4,5))))*$H198*$C198,0)</f>
        <v>0</v>
      </c>
      <c r="Z198" s="7">
        <f>if(Z$6&lt;=$B198,vlookup(EDATE($D198,Z$6),'Курсы'!$H$2:$L$1980,if($G198="USD",2,if($G198="EUR",3,if($G198="YEN",4,5))))*$H198*$C198,0)</f>
        <v>0</v>
      </c>
      <c r="AA198" s="7">
        <f>if(AA$6&lt;=$B198,vlookup(EDATE($D198,AA$6),'Курсы'!$H$2:$L$1980,if($G198="USD",2,if($G198="EUR",3,if($G198="YEN",4,5))))*$H198*$C198,0)</f>
        <v>0</v>
      </c>
      <c r="AB198" s="7">
        <f>if(AB$6&lt;=$B198,vlookup(EDATE($D198,AB$6),'Курсы'!$H$2:$L$1980,if($G198="USD",2,if($G198="EUR",3,if($G198="YEN",4,5))))*$H198*$C198,0)</f>
        <v>0</v>
      </c>
      <c r="AC198" s="7">
        <f>if(AC$6&lt;=$B198,vlookup(EDATE($D198,AC$6),'Курсы'!$H$2:$L$1980,if($G198="USD",2,if($G198="EUR",3,if($G198="YEN",4,5))))*$H198*$C198,0)</f>
        <v>0</v>
      </c>
      <c r="AD198" s="7">
        <f>if(AD$6&lt;=$B198,vlookup(EDATE($D198,AD$6),'Курсы'!$H$2:$L$1980,if($G198="USD",2,if($G198="EUR",3,if($G198="YEN",4,5))))*$H198*$C198,0)</f>
        <v>0</v>
      </c>
      <c r="AE198" s="7">
        <f>if(AE$6&lt;=$B198,vlookup(EDATE($D198,AE$6),'Курсы'!$H$2:$L$1980,if($G198="USD",2,if($G198="EUR",3,if($G198="YEN",4,5))))*$H198*$C198,0)</f>
        <v>0</v>
      </c>
      <c r="AF198" s="7">
        <f>if(AF$6&lt;=$B198,vlookup(EDATE($D198,AF$6),'Курсы'!$H$2:$L$1980,if($G198="USD",2,if($G198="EUR",3,if($G198="YEN",4,5))))*$H198*$C198,0)</f>
        <v>0</v>
      </c>
      <c r="AG198" s="7">
        <f>if(AG$6&lt;=$B198,vlookup(EDATE($D198,AG$6),'Курсы'!$H$2:$L$1980,if($G198="USD",2,if($G198="EUR",3,if($G198="YEN",4,5))))*$H198*$C198,0)</f>
        <v>0</v>
      </c>
      <c r="AH198" s="7">
        <f>if(AH$6&lt;=$B198,vlookup(EDATE($D198,AH$6),'Курсы'!$H$2:$L$1980,if($G198="USD",2,if($G198="EUR",3,if($G198="YEN",4,5))))*$H198*$C198,0)</f>
        <v>0</v>
      </c>
      <c r="AI198" s="7">
        <f>if(AI$6&lt;=$B198,vlookup(EDATE($D198,AI$6),'Курсы'!$H$2:$L$1980,if($G198="USD",2,if($G198="EUR",3,if($G198="YEN",4,5))))*$H198*$C198,0)</f>
        <v>0</v>
      </c>
      <c r="AJ198" s="7">
        <f>if(AJ$6&lt;=$B198,vlookup(EDATE($D198,AJ$6),'Курсы'!$H$2:$L$1980,if($G198="USD",2,if($G198="EUR",3,if($G198="YEN",4,5))))*$H198*$C198,0)</f>
        <v>0</v>
      </c>
      <c r="AK198" s="7">
        <f>if(AK$6&lt;=$B198,vlookup(EDATE($D198,AK$6),'Курсы'!$H$2:$L$1980,if($G198="USD",2,if($G198="EUR",3,if($G198="YEN",4,5))))*$H198*$C198,0)</f>
        <v>0</v>
      </c>
      <c r="AL198" s="7">
        <f>if(AL$6&lt;=$B198,vlookup(EDATE($D198,AL$6),'Курсы'!$H$2:$L$1980,if($G198="USD",2,if($G198="EUR",3,if($G198="YEN",4,5))))*$H198*$C198,0)</f>
        <v>0</v>
      </c>
      <c r="AM198" s="7">
        <f>if(AM$6&lt;=$B198,vlookup(EDATE($D198,AM$6),'Курсы'!$H$2:$L$1980,if($G198="USD",2,if($G198="EUR",3,if($G198="YEN",4,5))))*$H198*$C198,0)</f>
        <v>0</v>
      </c>
      <c r="AN198" s="7">
        <f>if(AN$6&lt;=$B198,vlookup(EDATE($D198,AN$6),'Курсы'!$H$2:$L$1980,if($G198="USD",2,if($G198="EUR",3,if($G198="YEN",4,5))))*$H198*$C198,0)</f>
        <v>0</v>
      </c>
      <c r="AO198" s="7">
        <f>if(AO$6&lt;=$B198,vlookup(EDATE($D198,AO$6),'Курсы'!$H$2:$L$1980,if($G198="USD",2,if($G198="EUR",3,if($G198="YEN",4,5))))*$H198*$C198,0)</f>
        <v>0</v>
      </c>
      <c r="AP198" s="7">
        <f>if(AP$6&lt;=$B198,vlookup(EDATE($D198,AP$6),'Курсы'!$H$2:$L$1980,if($G198="USD",2,if($G198="EUR",3,if($G198="YEN",4,5))))*$H198*$C198,0)</f>
        <v>0</v>
      </c>
      <c r="AQ198" s="7">
        <f>if(AQ$6&lt;=$B198,vlookup(EDATE($D198,AQ$6),'Курсы'!$H$2:$L$1980,if($G198="USD",2,if($G198="EUR",3,if($G198="YEN",4,5))))*$H198*$C198,0)</f>
        <v>0</v>
      </c>
      <c r="AR198" s="19">
        <f>if(AR$6&lt;=$B198,vlookup(EDATE($D198,AR$6),'Курсы'!$H$2:$L$1980,if($G198="USD",2,if($G198="EUR",3,if($G198="YEN",4,5))))*$H198*$C198,0)</f>
        <v>0</v>
      </c>
      <c r="AS198" s="7">
        <f t="shared" si="2"/>
        <v>11047474.1</v>
      </c>
    </row>
    <row r="199" ht="15.75" customHeight="1">
      <c r="A199" s="15">
        <v>259.0</v>
      </c>
      <c r="B199" s="16">
        <v>25.0</v>
      </c>
      <c r="C199" s="16">
        <v>0.0150700740523379</v>
      </c>
      <c r="D199" s="17">
        <v>44013.0</v>
      </c>
      <c r="E199" s="17">
        <f t="shared" si="1"/>
        <v>44774</v>
      </c>
      <c r="F199" s="16" t="s">
        <v>19</v>
      </c>
      <c r="G199" s="16" t="s">
        <v>5</v>
      </c>
      <c r="H199" s="18">
        <v>500000.0</v>
      </c>
      <c r="I199" s="7">
        <f>if(I$6&lt;=$B199,vlookup(EDATE($D199,I$6),'Курсы'!$H$2:$L$1980,if($G199="USD",2,if($G199="EUR",3,if($G199="YEN",4,5))))*$H199*$C199,0)</f>
        <v>657725.0935</v>
      </c>
      <c r="J199" s="7">
        <f>if(J$6&lt;=$B199,vlookup(EDATE($D199,J$6),'Курсы'!$H$2:$L$1980,if($G199="USD",2,if($G199="EUR",3,if($G199="YEN",4,5))))*$H199*$C199,0)</f>
        <v>661776.6829</v>
      </c>
      <c r="K199" s="7">
        <f>if(K$6&lt;=$B199,vlookup(EDATE($D199,K$6),'Курсы'!$H$2:$L$1980,if($G199="USD",2,if($G199="EUR",3,if($G199="YEN",4,5))))*$H199*$C199,0)</f>
        <v>696464.9793</v>
      </c>
      <c r="L199" s="7">
        <f>if(L$6&lt;=$B199,vlookup(EDATE($D199,L$6),'Курсы'!$H$2:$L$1980,if($G199="USD",2,if($G199="EUR",3,if($G199="YEN",4,5))))*$H199*$C199,0)</f>
        <v>697958.4237</v>
      </c>
      <c r="M199" s="7">
        <f>if(M$6&lt;=$B199,vlookup(EDATE($D199,M$6),'Курсы'!$H$2:$L$1980,if($G199="USD",2,if($G199="EUR",3,if($G199="YEN",4,5))))*$H199*$C199,0)</f>
        <v>687223.2564</v>
      </c>
      <c r="N199" s="7">
        <f>if(N$6&lt;=$B199,vlookup(EDATE($D199,N$6),'Курсы'!$H$2:$L$1980,if($G199="USD",2,if($G199="EUR",3,if($G199="YEN",4,5))))*$H199*$C199,0)</f>
        <v>684130.1237</v>
      </c>
      <c r="O199" s="7">
        <f>if(O$6&lt;=$B199,vlookup(EDATE($D199,O$6),'Курсы'!$H$2:$L$1980,if($G199="USD",2,if($G199="EUR",3,if($G199="YEN",4,5))))*$H199*$C199,0)</f>
        <v>695456.0379</v>
      </c>
      <c r="P199" s="7">
        <f>if(P$6&lt;=$B199,vlookup(EDATE($D199,P$6),'Курсы'!$H$2:$L$1980,if($G199="USD",2,if($G199="EUR",3,if($G199="YEN",4,5))))*$H199*$C199,0)</f>
        <v>680973.6967</v>
      </c>
      <c r="Q199" s="7">
        <f>if(Q$6&lt;=$B199,vlookup(EDATE($D199,Q$6),'Курсы'!$H$2:$L$1980,if($G199="USD",2,if($G199="EUR",3,if($G199="YEN",4,5))))*$H199*$C199,0)</f>
        <v>668698.3679</v>
      </c>
      <c r="R199" s="7">
        <f>if(R$6&lt;=$B199,vlookup(EDATE($D199,R$6),'Курсы'!$H$2:$L$1980,if($G199="USD",2,if($G199="EUR",3,if($G199="YEN",4,5))))*$H199*$C199,0)</f>
        <v>682561.329</v>
      </c>
      <c r="S199" s="7">
        <f>if(S$6&lt;=$B199,vlookup(EDATE($D199,S$6),'Курсы'!$H$2:$L$1980,if($G199="USD",2,if($G199="EUR",3,if($G199="YEN",4,5))))*$H199*$C199,0)</f>
        <v>673465.0323</v>
      </c>
      <c r="T199" s="7">
        <f>if(T$6&lt;=$B199,vlookup(EDATE($D199,T$6),'Курсы'!$H$2:$L$1980,if($G199="USD",2,if($G199="EUR",3,if($G199="YEN",4,5))))*$H199*$C199,0)</f>
        <v>651869.6162</v>
      </c>
      <c r="U199" s="7">
        <f>if(U$6&lt;=$B199,vlookup(EDATE($D199,U$6),'Курсы'!$H$2:$L$1980,if($G199="USD",2,if($G199="EUR",3,if($G199="YEN",4,5))))*$H199*$C199,0)</f>
        <v>655482.6665</v>
      </c>
      <c r="V199" s="7">
        <f>if(V$6&lt;=$B199,vlookup(EDATE($D199,V$6),'Курсы'!$H$2:$L$1980,if($G199="USD",2,if($G199="EUR",3,if($G199="YEN",4,5))))*$H199*$C199,0)</f>
        <v>644314.8643</v>
      </c>
      <c r="W199" s="7">
        <f>if(W$6&lt;=$B199,vlookup(EDATE($D199,W$6),'Курсы'!$H$2:$L$1980,if($G199="USD",2,if($G199="EUR",3,if($G199="YEN",4,5))))*$H199*$C199,0)</f>
        <v>645515.4944</v>
      </c>
      <c r="X199" s="7">
        <f>if(X$6&lt;=$B199,vlookup(EDATE($D199,X$6),'Курсы'!$H$2:$L$1980,if($G199="USD",2,if($G199="EUR",3,if($G199="YEN",4,5))))*$H199*$C199,0)</f>
        <v>646718.7362</v>
      </c>
      <c r="Y199" s="7">
        <f>if(Y$6&lt;=$B199,vlookup(EDATE($D199,Y$6),'Курсы'!$H$2:$L$1980,if($G199="USD",2,if($G199="EUR",3,if($G199="YEN",4,5))))*$H199*$C199,0)</f>
        <v>647849.0698</v>
      </c>
      <c r="Z199" s="7">
        <f>if(Z$6&lt;=$B199,vlookup(EDATE($D199,Z$6),'Курсы'!$H$2:$L$1980,if($G199="USD",2,if($G199="EUR",3,if($G199="YEN",4,5))))*$H199*$C199,0)</f>
        <v>648983.8657</v>
      </c>
      <c r="AA199" s="7">
        <f>if(AA$6&lt;=$B199,vlookup(EDATE($D199,AA$6),'Курсы'!$H$2:$L$1980,if($G199="USD",2,if($G199="EUR",3,if($G199="YEN",4,5))))*$H199*$C199,0)</f>
        <v>650086.7781</v>
      </c>
      <c r="AB199" s="7">
        <f>if(AB$6&lt;=$B199,vlookup(EDATE($D199,AB$6),'Курсы'!$H$2:$L$1980,if($G199="USD",2,if($G199="EUR",3,if($G199="YEN",4,5))))*$H199*$C199,0)</f>
        <v>651057.0051</v>
      </c>
      <c r="AC199" s="7">
        <f>if(AC$6&lt;=$B199,vlookup(EDATE($D199,AC$6),'Курсы'!$H$2:$L$1980,if($G199="USD",2,if($G199="EUR",3,if($G199="YEN",4,5))))*$H199*$C199,0)</f>
        <v>652103.935</v>
      </c>
      <c r="AD199" s="7">
        <f>if(AD$6&lt;=$B199,vlookup(EDATE($D199,AD$6),'Курсы'!$H$2:$L$1980,if($G199="USD",2,if($G199="EUR",3,if($G199="YEN",4,5))))*$H199*$C199,0)</f>
        <v>653091.1842</v>
      </c>
      <c r="AE199" s="7">
        <f>if(AE$6&lt;=$B199,vlookup(EDATE($D199,AE$6),'Курсы'!$H$2:$L$1980,if($G199="USD",2,if($G199="EUR",3,if($G199="YEN",4,5))))*$H199*$C199,0)</f>
        <v>654085.9116</v>
      </c>
      <c r="AF199" s="7">
        <f>if(AF$6&lt;=$B199,vlookup(EDATE($D199,AF$6),'Курсы'!$H$2:$L$1980,if($G199="USD",2,if($G199="EUR",3,if($G199="YEN",4,5))))*$H199*$C199,0)</f>
        <v>655025.132</v>
      </c>
      <c r="AG199" s="7">
        <f>if(AG$6&lt;=$B199,vlookup(EDATE($D199,AG$6),'Курсы'!$H$2:$L$1980,if($G199="USD",2,if($G199="EUR",3,if($G199="YEN",4,5))))*$H199*$C199,0)</f>
        <v>655972.6158</v>
      </c>
      <c r="AH199" s="7">
        <f>if(AH$6&lt;=$B199,vlookup(EDATE($D199,AH$6),'Курсы'!$H$2:$L$1980,if($G199="USD",2,if($G199="EUR",3,if($G199="YEN",4,5))))*$H199*$C199,0)</f>
        <v>0</v>
      </c>
      <c r="AI199" s="7">
        <f>if(AI$6&lt;=$B199,vlookup(EDATE($D199,AI$6),'Курсы'!$H$2:$L$1980,if($G199="USD",2,if($G199="EUR",3,if($G199="YEN",4,5))))*$H199*$C199,0)</f>
        <v>0</v>
      </c>
      <c r="AJ199" s="7">
        <f>if(AJ$6&lt;=$B199,vlookup(EDATE($D199,AJ$6),'Курсы'!$H$2:$L$1980,if($G199="USD",2,if($G199="EUR",3,if($G199="YEN",4,5))))*$H199*$C199,0)</f>
        <v>0</v>
      </c>
      <c r="AK199" s="7">
        <f>if(AK$6&lt;=$B199,vlookup(EDATE($D199,AK$6),'Курсы'!$H$2:$L$1980,if($G199="USD",2,if($G199="EUR",3,if($G199="YEN",4,5))))*$H199*$C199,0)</f>
        <v>0</v>
      </c>
      <c r="AL199" s="7">
        <f>if(AL$6&lt;=$B199,vlookup(EDATE($D199,AL$6),'Курсы'!$H$2:$L$1980,if($G199="USD",2,if($G199="EUR",3,if($G199="YEN",4,5))))*$H199*$C199,0)</f>
        <v>0</v>
      </c>
      <c r="AM199" s="7">
        <f>if(AM$6&lt;=$B199,vlookup(EDATE($D199,AM$6),'Курсы'!$H$2:$L$1980,if($G199="USD",2,if($G199="EUR",3,if($G199="YEN",4,5))))*$H199*$C199,0)</f>
        <v>0</v>
      </c>
      <c r="AN199" s="7">
        <f>if(AN$6&lt;=$B199,vlookup(EDATE($D199,AN$6),'Курсы'!$H$2:$L$1980,if($G199="USD",2,if($G199="EUR",3,if($G199="YEN",4,5))))*$H199*$C199,0)</f>
        <v>0</v>
      </c>
      <c r="AO199" s="7">
        <f>if(AO$6&lt;=$B199,vlookup(EDATE($D199,AO$6),'Курсы'!$H$2:$L$1980,if($G199="USD",2,if($G199="EUR",3,if($G199="YEN",4,5))))*$H199*$C199,0)</f>
        <v>0</v>
      </c>
      <c r="AP199" s="7">
        <f>if(AP$6&lt;=$B199,vlookup(EDATE($D199,AP$6),'Курсы'!$H$2:$L$1980,if($G199="USD",2,if($G199="EUR",3,if($G199="YEN",4,5))))*$H199*$C199,0)</f>
        <v>0</v>
      </c>
      <c r="AQ199" s="7">
        <f>if(AQ$6&lt;=$B199,vlookup(EDATE($D199,AQ$6),'Курсы'!$H$2:$L$1980,if($G199="USD",2,if($G199="EUR",3,if($G199="YEN",4,5))))*$H199*$C199,0)</f>
        <v>0</v>
      </c>
      <c r="AR199" s="19">
        <f>if(AR$6&lt;=$B199,vlookup(EDATE($D199,AR$6),'Курсы'!$H$2:$L$1980,if($G199="USD",2,if($G199="EUR",3,if($G199="YEN",4,5))))*$H199*$C199,0)</f>
        <v>0</v>
      </c>
      <c r="AS199" s="7">
        <f t="shared" si="2"/>
        <v>16598589.9</v>
      </c>
    </row>
    <row r="200" ht="15.75" customHeight="1">
      <c r="A200" s="15">
        <v>13.0</v>
      </c>
      <c r="B200" s="16">
        <v>7.0</v>
      </c>
      <c r="C200" s="16">
        <v>0.0252608721526575</v>
      </c>
      <c r="D200" s="17">
        <v>44014.0</v>
      </c>
      <c r="E200" s="17">
        <f t="shared" si="1"/>
        <v>44229</v>
      </c>
      <c r="F200" s="16" t="s">
        <v>22</v>
      </c>
      <c r="G200" s="16" t="s">
        <v>7</v>
      </c>
      <c r="H200" s="18">
        <v>1000000.0</v>
      </c>
      <c r="I200" s="7">
        <f>if(I$6&lt;=$B200,vlookup(EDATE($D200,I$6),'Курсы'!$H$2:$L$1980,if($G200="USD",2,if($G200="EUR",3,if($G200="YEN",4,5))))*$H200*$C200,0)</f>
        <v>25260.87215</v>
      </c>
      <c r="J200" s="7">
        <f>if(J$6&lt;=$B200,vlookup(EDATE($D200,J$6),'Курсы'!$H$2:$L$1980,if($G200="USD",2,if($G200="EUR",3,if($G200="YEN",4,5))))*$H200*$C200,0)</f>
        <v>25260.87215</v>
      </c>
      <c r="K200" s="7">
        <f>if(K$6&lt;=$B200,vlookup(EDATE($D200,K$6),'Курсы'!$H$2:$L$1980,if($G200="USD",2,if($G200="EUR",3,if($G200="YEN",4,5))))*$H200*$C200,0)</f>
        <v>25260.87215</v>
      </c>
      <c r="L200" s="7">
        <f>if(L$6&lt;=$B200,vlookup(EDATE($D200,L$6),'Курсы'!$H$2:$L$1980,if($G200="USD",2,if($G200="EUR",3,if($G200="YEN",4,5))))*$H200*$C200,0)</f>
        <v>25260.87215</v>
      </c>
      <c r="M200" s="7">
        <f>if(M$6&lt;=$B200,vlookup(EDATE($D200,M$6),'Курсы'!$H$2:$L$1980,if($G200="USD",2,if($G200="EUR",3,if($G200="YEN",4,5))))*$H200*$C200,0)</f>
        <v>25260.87215</v>
      </c>
      <c r="N200" s="7">
        <f>if(N$6&lt;=$B200,vlookup(EDATE($D200,N$6),'Курсы'!$H$2:$L$1980,if($G200="USD",2,if($G200="EUR",3,if($G200="YEN",4,5))))*$H200*$C200,0)</f>
        <v>25260.87215</v>
      </c>
      <c r="O200" s="7">
        <f>if(O$6&lt;=$B200,vlookup(EDATE($D200,O$6),'Курсы'!$H$2:$L$1980,if($G200="USD",2,if($G200="EUR",3,if($G200="YEN",4,5))))*$H200*$C200,0)</f>
        <v>25260.87215</v>
      </c>
      <c r="P200" s="7">
        <f>if(P$6&lt;=$B200,vlookup(EDATE($D200,P$6),'Курсы'!$H$2:$L$1980,if($G200="USD",2,if($G200="EUR",3,if($G200="YEN",4,5))))*$H200*$C200,0)</f>
        <v>0</v>
      </c>
      <c r="Q200" s="7">
        <f>if(Q$6&lt;=$B200,vlookup(EDATE($D200,Q$6),'Курсы'!$H$2:$L$1980,if($G200="USD",2,if($G200="EUR",3,if($G200="YEN",4,5))))*$H200*$C200,0)</f>
        <v>0</v>
      </c>
      <c r="R200" s="7">
        <f>if(R$6&lt;=$B200,vlookup(EDATE($D200,R$6),'Курсы'!$H$2:$L$1980,if($G200="USD",2,if($G200="EUR",3,if($G200="YEN",4,5))))*$H200*$C200,0)</f>
        <v>0</v>
      </c>
      <c r="S200" s="7">
        <f>if(S$6&lt;=$B200,vlookup(EDATE($D200,S$6),'Курсы'!$H$2:$L$1980,if($G200="USD",2,if($G200="EUR",3,if($G200="YEN",4,5))))*$H200*$C200,0)</f>
        <v>0</v>
      </c>
      <c r="T200" s="7">
        <f>if(T$6&lt;=$B200,vlookup(EDATE($D200,T$6),'Курсы'!$H$2:$L$1980,if($G200="USD",2,if($G200="EUR",3,if($G200="YEN",4,5))))*$H200*$C200,0)</f>
        <v>0</v>
      </c>
      <c r="U200" s="7">
        <f>if(U$6&lt;=$B200,vlookup(EDATE($D200,U$6),'Курсы'!$H$2:$L$1980,if($G200="USD",2,if($G200="EUR",3,if($G200="YEN",4,5))))*$H200*$C200,0)</f>
        <v>0</v>
      </c>
      <c r="V200" s="7">
        <f>if(V$6&lt;=$B200,vlookup(EDATE($D200,V$6),'Курсы'!$H$2:$L$1980,if($G200="USD",2,if($G200="EUR",3,if($G200="YEN",4,5))))*$H200*$C200,0)</f>
        <v>0</v>
      </c>
      <c r="W200" s="7">
        <f>if(W$6&lt;=$B200,vlookup(EDATE($D200,W$6),'Курсы'!$H$2:$L$1980,if($G200="USD",2,if($G200="EUR",3,if($G200="YEN",4,5))))*$H200*$C200,0)</f>
        <v>0</v>
      </c>
      <c r="X200" s="7">
        <f>if(X$6&lt;=$B200,vlookup(EDATE($D200,X$6),'Курсы'!$H$2:$L$1980,if($G200="USD",2,if($G200="EUR",3,if($G200="YEN",4,5))))*$H200*$C200,0)</f>
        <v>0</v>
      </c>
      <c r="Y200" s="7">
        <f>if(Y$6&lt;=$B200,vlookup(EDATE($D200,Y$6),'Курсы'!$H$2:$L$1980,if($G200="USD",2,if($G200="EUR",3,if($G200="YEN",4,5))))*$H200*$C200,0)</f>
        <v>0</v>
      </c>
      <c r="Z200" s="7">
        <f>if(Z$6&lt;=$B200,vlookup(EDATE($D200,Z$6),'Курсы'!$H$2:$L$1980,if($G200="USD",2,if($G200="EUR",3,if($G200="YEN",4,5))))*$H200*$C200,0)</f>
        <v>0</v>
      </c>
      <c r="AA200" s="7">
        <f>if(AA$6&lt;=$B200,vlookup(EDATE($D200,AA$6),'Курсы'!$H$2:$L$1980,if($G200="USD",2,if($G200="EUR",3,if($G200="YEN",4,5))))*$H200*$C200,0)</f>
        <v>0</v>
      </c>
      <c r="AB200" s="7">
        <f>if(AB$6&lt;=$B200,vlookup(EDATE($D200,AB$6),'Курсы'!$H$2:$L$1980,if($G200="USD",2,if($G200="EUR",3,if($G200="YEN",4,5))))*$H200*$C200,0)</f>
        <v>0</v>
      </c>
      <c r="AC200" s="7">
        <f>if(AC$6&lt;=$B200,vlookup(EDATE($D200,AC$6),'Курсы'!$H$2:$L$1980,if($G200="USD",2,if($G200="EUR",3,if($G200="YEN",4,5))))*$H200*$C200,0)</f>
        <v>0</v>
      </c>
      <c r="AD200" s="7">
        <f>if(AD$6&lt;=$B200,vlookup(EDATE($D200,AD$6),'Курсы'!$H$2:$L$1980,if($G200="USD",2,if($G200="EUR",3,if($G200="YEN",4,5))))*$H200*$C200,0)</f>
        <v>0</v>
      </c>
      <c r="AE200" s="7">
        <f>if(AE$6&lt;=$B200,vlookup(EDATE($D200,AE$6),'Курсы'!$H$2:$L$1980,if($G200="USD",2,if($G200="EUR",3,if($G200="YEN",4,5))))*$H200*$C200,0)</f>
        <v>0</v>
      </c>
      <c r="AF200" s="7">
        <f>if(AF$6&lt;=$B200,vlookup(EDATE($D200,AF$6),'Курсы'!$H$2:$L$1980,if($G200="USD",2,if($G200="EUR",3,if($G200="YEN",4,5))))*$H200*$C200,0)</f>
        <v>0</v>
      </c>
      <c r="AG200" s="7">
        <f>if(AG$6&lt;=$B200,vlookup(EDATE($D200,AG$6),'Курсы'!$H$2:$L$1980,if($G200="USD",2,if($G200="EUR",3,if($G200="YEN",4,5))))*$H200*$C200,0)</f>
        <v>0</v>
      </c>
      <c r="AH200" s="7">
        <f>if(AH$6&lt;=$B200,vlookup(EDATE($D200,AH$6),'Курсы'!$H$2:$L$1980,if($G200="USD",2,if($G200="EUR",3,if($G200="YEN",4,5))))*$H200*$C200,0)</f>
        <v>0</v>
      </c>
      <c r="AI200" s="7">
        <f>if(AI$6&lt;=$B200,vlookup(EDATE($D200,AI$6),'Курсы'!$H$2:$L$1980,if($G200="USD",2,if($G200="EUR",3,if($G200="YEN",4,5))))*$H200*$C200,0)</f>
        <v>0</v>
      </c>
      <c r="AJ200" s="7">
        <f>if(AJ$6&lt;=$B200,vlookup(EDATE($D200,AJ$6),'Курсы'!$H$2:$L$1980,if($G200="USD",2,if($G200="EUR",3,if($G200="YEN",4,5))))*$H200*$C200,0)</f>
        <v>0</v>
      </c>
      <c r="AK200" s="7">
        <f>if(AK$6&lt;=$B200,vlookup(EDATE($D200,AK$6),'Курсы'!$H$2:$L$1980,if($G200="USD",2,if($G200="EUR",3,if($G200="YEN",4,5))))*$H200*$C200,0)</f>
        <v>0</v>
      </c>
      <c r="AL200" s="7">
        <f>if(AL$6&lt;=$B200,vlookup(EDATE($D200,AL$6),'Курсы'!$H$2:$L$1980,if($G200="USD",2,if($G200="EUR",3,if($G200="YEN",4,5))))*$H200*$C200,0)</f>
        <v>0</v>
      </c>
      <c r="AM200" s="7">
        <f>if(AM$6&lt;=$B200,vlookup(EDATE($D200,AM$6),'Курсы'!$H$2:$L$1980,if($G200="USD",2,if($G200="EUR",3,if($G200="YEN",4,5))))*$H200*$C200,0)</f>
        <v>0</v>
      </c>
      <c r="AN200" s="7">
        <f>if(AN$6&lt;=$B200,vlookup(EDATE($D200,AN$6),'Курсы'!$H$2:$L$1980,if($G200="USD",2,if($G200="EUR",3,if($G200="YEN",4,5))))*$H200*$C200,0)</f>
        <v>0</v>
      </c>
      <c r="AO200" s="7">
        <f>if(AO$6&lt;=$B200,vlookup(EDATE($D200,AO$6),'Курсы'!$H$2:$L$1980,if($G200="USD",2,if($G200="EUR",3,if($G200="YEN",4,5))))*$H200*$C200,0)</f>
        <v>0</v>
      </c>
      <c r="AP200" s="7">
        <f>if(AP$6&lt;=$B200,vlookup(EDATE($D200,AP$6),'Курсы'!$H$2:$L$1980,if($G200="USD",2,if($G200="EUR",3,if($G200="YEN",4,5))))*$H200*$C200,0)</f>
        <v>0</v>
      </c>
      <c r="AQ200" s="7">
        <f>if(AQ$6&lt;=$B200,vlookup(EDATE($D200,AQ$6),'Курсы'!$H$2:$L$1980,if($G200="USD",2,if($G200="EUR",3,if($G200="YEN",4,5))))*$H200*$C200,0)</f>
        <v>0</v>
      </c>
      <c r="AR200" s="19">
        <f>if(AR$6&lt;=$B200,vlookup(EDATE($D200,AR$6),'Курсы'!$H$2:$L$1980,if($G200="USD",2,if($G200="EUR",3,if($G200="YEN",4,5))))*$H200*$C200,0)</f>
        <v>0</v>
      </c>
      <c r="AS200" s="7">
        <f t="shared" si="2"/>
        <v>176826.1051</v>
      </c>
    </row>
    <row r="201" ht="15.75" customHeight="1">
      <c r="A201" s="15">
        <v>151.0</v>
      </c>
      <c r="B201" s="16">
        <v>21.0</v>
      </c>
      <c r="C201" s="16">
        <v>0.0594308631528843</v>
      </c>
      <c r="D201" s="17">
        <v>44015.0</v>
      </c>
      <c r="E201" s="17">
        <f t="shared" si="1"/>
        <v>44654</v>
      </c>
      <c r="F201" s="16" t="s">
        <v>20</v>
      </c>
      <c r="G201" s="16" t="s">
        <v>4</v>
      </c>
      <c r="H201" s="18">
        <v>500000.0</v>
      </c>
      <c r="I201" s="7">
        <f>if(I$6&lt;=$B201,vlookup(EDATE($D201,I$6),'Курсы'!$H$2:$L$1980,if($G201="USD",2,if($G201="EUR",3,if($G201="YEN",4,5))))*$H201*$C201,0)</f>
        <v>2181888.25</v>
      </c>
      <c r="J201" s="7">
        <f>if(J$6&lt;=$B201,vlookup(EDATE($D201,J$6),'Курсы'!$H$2:$L$1980,if($G201="USD",2,if($G201="EUR",3,if($G201="YEN",4,5))))*$H201*$C201,0)</f>
        <v>2194746.118</v>
      </c>
      <c r="K201" s="7">
        <f>if(K$6&lt;=$B201,vlookup(EDATE($D201,K$6),'Курсы'!$H$2:$L$1980,if($G201="USD",2,if($G201="EUR",3,if($G201="YEN",4,5))))*$H201*$C201,0)</f>
        <v>2320522.625</v>
      </c>
      <c r="L201" s="7">
        <f>if(L$6&lt;=$B201,vlookup(EDATE($D201,L$6),'Курсы'!$H$2:$L$1980,if($G201="USD",2,if($G201="EUR",3,if($G201="YEN",4,5))))*$H201*$C201,0)</f>
        <v>2394317.928</v>
      </c>
      <c r="M201" s="7">
        <f>if(M$6&lt;=$B201,vlookup(EDATE($D201,M$6),'Курсы'!$H$2:$L$1980,if($G201="USD",2,if($G201="EUR",3,if($G201="YEN",4,5))))*$H201*$C201,0)</f>
        <v>2246935.33</v>
      </c>
      <c r="N201" s="7">
        <f>if(N$6&lt;=$B201,vlookup(EDATE($D201,N$6),'Курсы'!$H$2:$L$1980,if($G201="USD",2,if($G201="EUR",3,if($G201="YEN",4,5))))*$H201*$C201,0)</f>
        <v>2195248.309</v>
      </c>
      <c r="O201" s="7">
        <f>if(O$6&lt;=$B201,vlookup(EDATE($D201,O$6),'Курсы'!$H$2:$L$1980,if($G201="USD",2,if($G201="EUR",3,if($G201="YEN",4,5))))*$H201*$C201,0)</f>
        <v>2255552.805</v>
      </c>
      <c r="P201" s="7">
        <f>if(P$6&lt;=$B201,vlookup(EDATE($D201,P$6),'Курсы'!$H$2:$L$1980,if($G201="USD",2,if($G201="EUR",3,if($G201="YEN",4,5))))*$H201*$C201,0)</f>
        <v>2216043.168</v>
      </c>
      <c r="Q201" s="7">
        <f>if(Q$6&lt;=$B201,vlookup(EDATE($D201,Q$6),'Курсы'!$H$2:$L$1980,if($G201="USD",2,if($G201="EUR",3,if($G201="YEN",4,5))))*$H201*$C201,0)</f>
        <v>2260553.912</v>
      </c>
      <c r="R201" s="7">
        <f>if(R$6&lt;=$B201,vlookup(EDATE($D201,R$6),'Курсы'!$H$2:$L$1980,if($G201="USD",2,if($G201="EUR",3,if($G201="YEN",4,5))))*$H201*$C201,0)</f>
        <v>2224054.448</v>
      </c>
      <c r="S201" s="7">
        <f>if(S$6&lt;=$B201,vlookup(EDATE($D201,S$6),'Курсы'!$H$2:$L$1980,if($G201="USD",2,if($G201="EUR",3,if($G201="YEN",4,5))))*$H201*$C201,0)</f>
        <v>2184021.818</v>
      </c>
      <c r="T201" s="7">
        <f>if(T$6&lt;=$B201,vlookup(EDATE($D201,T$6),'Курсы'!$H$2:$L$1980,if($G201="USD",2,if($G201="EUR",3,if($G201="YEN",4,5))))*$H201*$C201,0)</f>
        <v>2187575.784</v>
      </c>
      <c r="U201" s="7">
        <f>if(U$6&lt;=$B201,vlookup(EDATE($D201,U$6),'Курсы'!$H$2:$L$1980,if($G201="USD",2,if($G201="EUR",3,if($G201="YEN",4,5))))*$H201*$C201,0)</f>
        <v>2169690.066</v>
      </c>
      <c r="V201" s="7">
        <f>if(V$6&lt;=$B201,vlookup(EDATE($D201,V$6),'Курсы'!$H$2:$L$1980,if($G201="USD",2,if($G201="EUR",3,if($G201="YEN",4,5))))*$H201*$C201,0)</f>
        <v>2172777.902</v>
      </c>
      <c r="W201" s="7">
        <f>if(W$6&lt;=$B201,vlookup(EDATE($D201,W$6),'Курсы'!$H$2:$L$1980,if($G201="USD",2,if($G201="EUR",3,if($G201="YEN",4,5))))*$H201*$C201,0)</f>
        <v>2175761.769</v>
      </c>
      <c r="X201" s="7">
        <f>if(X$6&lt;=$B201,vlookup(EDATE($D201,X$6),'Курсы'!$H$2:$L$1980,if($G201="USD",2,if($G201="EUR",3,if($G201="YEN",4,5))))*$H201*$C201,0)</f>
        <v>2178752.31</v>
      </c>
      <c r="Y201" s="7">
        <f>if(Y$6&lt;=$B201,vlookup(EDATE($D201,Y$6),'Курсы'!$H$2:$L$1980,if($G201="USD",2,if($G201="EUR",3,if($G201="YEN",4,5))))*$H201*$C201,0)</f>
        <v>2181561.807</v>
      </c>
      <c r="Z201" s="7">
        <f>if(Z$6&lt;=$B201,vlookup(EDATE($D201,Z$6),'Курсы'!$H$2:$L$1980,if($G201="USD",2,if($G201="EUR",3,if($G201="YEN",4,5))))*$H201*$C201,0)</f>
        <v>2184382.549</v>
      </c>
      <c r="AA201" s="7">
        <f>if(AA$6&lt;=$B201,vlookup(EDATE($D201,AA$6),'Курсы'!$H$2:$L$1980,if($G201="USD",2,if($G201="EUR",3,if($G201="YEN",4,5))))*$H201*$C201,0)</f>
        <v>2187124.182</v>
      </c>
      <c r="AB201" s="7">
        <f>if(AB$6&lt;=$B201,vlookup(EDATE($D201,AB$6),'Курсы'!$H$2:$L$1980,if($G201="USD",2,if($G201="EUR",3,if($G201="YEN",4,5))))*$H201*$C201,0)</f>
        <v>2189536.098</v>
      </c>
      <c r="AC201" s="7">
        <f>if(AC$6&lt;=$B201,vlookup(EDATE($D201,AC$6),'Курсы'!$H$2:$L$1980,if($G201="USD",2,if($G201="EUR",3,if($G201="YEN",4,5))))*$H201*$C201,0)</f>
        <v>2192138.808</v>
      </c>
      <c r="AD201" s="7">
        <f>if(AD$6&lt;=$B201,vlookup(EDATE($D201,AD$6),'Курсы'!$H$2:$L$1980,if($G201="USD",2,if($G201="EUR",3,if($G201="YEN",4,5))))*$H201*$C201,0)</f>
        <v>0</v>
      </c>
      <c r="AE201" s="7">
        <f>if(AE$6&lt;=$B201,vlookup(EDATE($D201,AE$6),'Курсы'!$H$2:$L$1980,if($G201="USD",2,if($G201="EUR",3,if($G201="YEN",4,5))))*$H201*$C201,0)</f>
        <v>0</v>
      </c>
      <c r="AF201" s="7">
        <f>if(AF$6&lt;=$B201,vlookup(EDATE($D201,AF$6),'Курсы'!$H$2:$L$1980,if($G201="USD",2,if($G201="EUR",3,if($G201="YEN",4,5))))*$H201*$C201,0)</f>
        <v>0</v>
      </c>
      <c r="AG201" s="7">
        <f>if(AG$6&lt;=$B201,vlookup(EDATE($D201,AG$6),'Курсы'!$H$2:$L$1980,if($G201="USD",2,if($G201="EUR",3,if($G201="YEN",4,5))))*$H201*$C201,0)</f>
        <v>0</v>
      </c>
      <c r="AH201" s="7">
        <f>if(AH$6&lt;=$B201,vlookup(EDATE($D201,AH$6),'Курсы'!$H$2:$L$1980,if($G201="USD",2,if($G201="EUR",3,if($G201="YEN",4,5))))*$H201*$C201,0)</f>
        <v>0</v>
      </c>
      <c r="AI201" s="7">
        <f>if(AI$6&lt;=$B201,vlookup(EDATE($D201,AI$6),'Курсы'!$H$2:$L$1980,if($G201="USD",2,if($G201="EUR",3,if($G201="YEN",4,5))))*$H201*$C201,0)</f>
        <v>0</v>
      </c>
      <c r="AJ201" s="7">
        <f>if(AJ$6&lt;=$B201,vlookup(EDATE($D201,AJ$6),'Курсы'!$H$2:$L$1980,if($G201="USD",2,if($G201="EUR",3,if($G201="YEN",4,5))))*$H201*$C201,0)</f>
        <v>0</v>
      </c>
      <c r="AK201" s="7">
        <f>if(AK$6&lt;=$B201,vlookup(EDATE($D201,AK$6),'Курсы'!$H$2:$L$1980,if($G201="USD",2,if($G201="EUR",3,if($G201="YEN",4,5))))*$H201*$C201,0)</f>
        <v>0</v>
      </c>
      <c r="AL201" s="7">
        <f>if(AL$6&lt;=$B201,vlookup(EDATE($D201,AL$6),'Курсы'!$H$2:$L$1980,if($G201="USD",2,if($G201="EUR",3,if($G201="YEN",4,5))))*$H201*$C201,0)</f>
        <v>0</v>
      </c>
      <c r="AM201" s="7">
        <f>if(AM$6&lt;=$B201,vlookup(EDATE($D201,AM$6),'Курсы'!$H$2:$L$1980,if($G201="USD",2,if($G201="EUR",3,if($G201="YEN",4,5))))*$H201*$C201,0)</f>
        <v>0</v>
      </c>
      <c r="AN201" s="7">
        <f>if(AN$6&lt;=$B201,vlookup(EDATE($D201,AN$6),'Курсы'!$H$2:$L$1980,if($G201="USD",2,if($G201="EUR",3,if($G201="YEN",4,5))))*$H201*$C201,0)</f>
        <v>0</v>
      </c>
      <c r="AO201" s="7">
        <f>if(AO$6&lt;=$B201,vlookup(EDATE($D201,AO$6),'Курсы'!$H$2:$L$1980,if($G201="USD",2,if($G201="EUR",3,if($G201="YEN",4,5))))*$H201*$C201,0)</f>
        <v>0</v>
      </c>
      <c r="AP201" s="7">
        <f>if(AP$6&lt;=$B201,vlookup(EDATE($D201,AP$6),'Курсы'!$H$2:$L$1980,if($G201="USD",2,if($G201="EUR",3,if($G201="YEN",4,5))))*$H201*$C201,0)</f>
        <v>0</v>
      </c>
      <c r="AQ201" s="7">
        <f>if(AQ$6&lt;=$B201,vlookup(EDATE($D201,AQ$6),'Курсы'!$H$2:$L$1980,if($G201="USD",2,if($G201="EUR",3,if($G201="YEN",4,5))))*$H201*$C201,0)</f>
        <v>0</v>
      </c>
      <c r="AR201" s="19">
        <f>if(AR$6&lt;=$B201,vlookup(EDATE($D201,AR$6),'Курсы'!$H$2:$L$1980,if($G201="USD",2,if($G201="EUR",3,if($G201="YEN",4,5))))*$H201*$C201,0)</f>
        <v>0</v>
      </c>
      <c r="AS201" s="7">
        <f t="shared" si="2"/>
        <v>46493185.98</v>
      </c>
    </row>
    <row r="202" ht="15.75" customHeight="1">
      <c r="A202" s="15">
        <v>172.0</v>
      </c>
      <c r="B202" s="16">
        <v>17.0</v>
      </c>
      <c r="C202" s="16">
        <v>0.0385683179316843</v>
      </c>
      <c r="D202" s="17">
        <v>44018.0</v>
      </c>
      <c r="E202" s="17">
        <f t="shared" si="1"/>
        <v>44536</v>
      </c>
      <c r="F202" s="16" t="s">
        <v>21</v>
      </c>
      <c r="G202" s="16" t="s">
        <v>7</v>
      </c>
      <c r="H202" s="18">
        <v>1000000.0</v>
      </c>
      <c r="I202" s="7">
        <f>if(I$6&lt;=$B202,vlookup(EDATE($D202,I$6),'Курсы'!$H$2:$L$1980,if($G202="USD",2,if($G202="EUR",3,if($G202="YEN",4,5))))*$H202*$C202,0)</f>
        <v>38568.31793</v>
      </c>
      <c r="J202" s="7">
        <f>if(J$6&lt;=$B202,vlookup(EDATE($D202,J$6),'Курсы'!$H$2:$L$1980,if($G202="USD",2,if($G202="EUR",3,if($G202="YEN",4,5))))*$H202*$C202,0)</f>
        <v>38568.31793</v>
      </c>
      <c r="K202" s="7">
        <f>if(K$6&lt;=$B202,vlookup(EDATE($D202,K$6),'Курсы'!$H$2:$L$1980,if($G202="USD",2,if($G202="EUR",3,if($G202="YEN",4,5))))*$H202*$C202,0)</f>
        <v>38568.31793</v>
      </c>
      <c r="L202" s="7">
        <f>if(L$6&lt;=$B202,vlookup(EDATE($D202,L$6),'Курсы'!$H$2:$L$1980,if($G202="USD",2,if($G202="EUR",3,if($G202="YEN",4,5))))*$H202*$C202,0)</f>
        <v>38568.31793</v>
      </c>
      <c r="M202" s="7">
        <f>if(M$6&lt;=$B202,vlookup(EDATE($D202,M$6),'Курсы'!$H$2:$L$1980,if($G202="USD",2,if($G202="EUR",3,if($G202="YEN",4,5))))*$H202*$C202,0)</f>
        <v>38568.31793</v>
      </c>
      <c r="N202" s="7">
        <f>if(N$6&lt;=$B202,vlookup(EDATE($D202,N$6),'Курсы'!$H$2:$L$1980,if($G202="USD",2,if($G202="EUR",3,if($G202="YEN",4,5))))*$H202*$C202,0)</f>
        <v>38568.31793</v>
      </c>
      <c r="O202" s="7">
        <f>if(O$6&lt;=$B202,vlookup(EDATE($D202,O$6),'Курсы'!$H$2:$L$1980,if($G202="USD",2,if($G202="EUR",3,if($G202="YEN",4,5))))*$H202*$C202,0)</f>
        <v>38568.31793</v>
      </c>
      <c r="P202" s="7">
        <f>if(P$6&lt;=$B202,vlookup(EDATE($D202,P$6),'Курсы'!$H$2:$L$1980,if($G202="USD",2,if($G202="EUR",3,if($G202="YEN",4,5))))*$H202*$C202,0)</f>
        <v>38568.31793</v>
      </c>
      <c r="Q202" s="7">
        <f>if(Q$6&lt;=$B202,vlookup(EDATE($D202,Q$6),'Курсы'!$H$2:$L$1980,if($G202="USD",2,if($G202="EUR",3,if($G202="YEN",4,5))))*$H202*$C202,0)</f>
        <v>38568.31793</v>
      </c>
      <c r="R202" s="7">
        <f>if(R$6&lt;=$B202,vlookup(EDATE($D202,R$6),'Курсы'!$H$2:$L$1980,if($G202="USD",2,if($G202="EUR",3,if($G202="YEN",4,5))))*$H202*$C202,0)</f>
        <v>38568.31793</v>
      </c>
      <c r="S202" s="7">
        <f>if(S$6&lt;=$B202,vlookup(EDATE($D202,S$6),'Курсы'!$H$2:$L$1980,if($G202="USD",2,if($G202="EUR",3,if($G202="YEN",4,5))))*$H202*$C202,0)</f>
        <v>38568.31793</v>
      </c>
      <c r="T202" s="7">
        <f>if(T$6&lt;=$B202,vlookup(EDATE($D202,T$6),'Курсы'!$H$2:$L$1980,if($G202="USD",2,if($G202="EUR",3,if($G202="YEN",4,5))))*$H202*$C202,0)</f>
        <v>38568.31793</v>
      </c>
      <c r="U202" s="7">
        <f>if(U$6&lt;=$B202,vlookup(EDATE($D202,U$6),'Курсы'!$H$2:$L$1980,if($G202="USD",2,if($G202="EUR",3,if($G202="YEN",4,5))))*$H202*$C202,0)</f>
        <v>38568.31793</v>
      </c>
      <c r="V202" s="7">
        <f>if(V$6&lt;=$B202,vlookup(EDATE($D202,V$6),'Курсы'!$H$2:$L$1980,if($G202="USD",2,if($G202="EUR",3,if($G202="YEN",4,5))))*$H202*$C202,0)</f>
        <v>38568.31793</v>
      </c>
      <c r="W202" s="7">
        <f>if(W$6&lt;=$B202,vlookup(EDATE($D202,W$6),'Курсы'!$H$2:$L$1980,if($G202="USD",2,if($G202="EUR",3,if($G202="YEN",4,5))))*$H202*$C202,0)</f>
        <v>38568.31793</v>
      </c>
      <c r="X202" s="7">
        <f>if(X$6&lt;=$B202,vlookup(EDATE($D202,X$6),'Курсы'!$H$2:$L$1980,if($G202="USD",2,if($G202="EUR",3,if($G202="YEN",4,5))))*$H202*$C202,0)</f>
        <v>38568.31793</v>
      </c>
      <c r="Y202" s="7">
        <f>if(Y$6&lt;=$B202,vlookup(EDATE($D202,Y$6),'Курсы'!$H$2:$L$1980,if($G202="USD",2,if($G202="EUR",3,if($G202="YEN",4,5))))*$H202*$C202,0)</f>
        <v>38568.31793</v>
      </c>
      <c r="Z202" s="7">
        <f>if(Z$6&lt;=$B202,vlookup(EDATE($D202,Z$6),'Курсы'!$H$2:$L$1980,if($G202="USD",2,if($G202="EUR",3,if($G202="YEN",4,5))))*$H202*$C202,0)</f>
        <v>0</v>
      </c>
      <c r="AA202" s="7">
        <f>if(AA$6&lt;=$B202,vlookup(EDATE($D202,AA$6),'Курсы'!$H$2:$L$1980,if($G202="USD",2,if($G202="EUR",3,if($G202="YEN",4,5))))*$H202*$C202,0)</f>
        <v>0</v>
      </c>
      <c r="AB202" s="7">
        <f>if(AB$6&lt;=$B202,vlookup(EDATE($D202,AB$6),'Курсы'!$H$2:$L$1980,if($G202="USD",2,if($G202="EUR",3,if($G202="YEN",4,5))))*$H202*$C202,0)</f>
        <v>0</v>
      </c>
      <c r="AC202" s="7">
        <f>if(AC$6&lt;=$B202,vlookup(EDATE($D202,AC$6),'Курсы'!$H$2:$L$1980,if($G202="USD",2,if($G202="EUR",3,if($G202="YEN",4,5))))*$H202*$C202,0)</f>
        <v>0</v>
      </c>
      <c r="AD202" s="7">
        <f>if(AD$6&lt;=$B202,vlookup(EDATE($D202,AD$6),'Курсы'!$H$2:$L$1980,if($G202="USD",2,if($G202="EUR",3,if($G202="YEN",4,5))))*$H202*$C202,0)</f>
        <v>0</v>
      </c>
      <c r="AE202" s="7">
        <f>if(AE$6&lt;=$B202,vlookup(EDATE($D202,AE$6),'Курсы'!$H$2:$L$1980,if($G202="USD",2,if($G202="EUR",3,if($G202="YEN",4,5))))*$H202*$C202,0)</f>
        <v>0</v>
      </c>
      <c r="AF202" s="7">
        <f>if(AF$6&lt;=$B202,vlookup(EDATE($D202,AF$6),'Курсы'!$H$2:$L$1980,if($G202="USD",2,if($G202="EUR",3,if($G202="YEN",4,5))))*$H202*$C202,0)</f>
        <v>0</v>
      </c>
      <c r="AG202" s="7">
        <f>if(AG$6&lt;=$B202,vlookup(EDATE($D202,AG$6),'Курсы'!$H$2:$L$1980,if($G202="USD",2,if($G202="EUR",3,if($G202="YEN",4,5))))*$H202*$C202,0)</f>
        <v>0</v>
      </c>
      <c r="AH202" s="7">
        <f>if(AH$6&lt;=$B202,vlookup(EDATE($D202,AH$6),'Курсы'!$H$2:$L$1980,if($G202="USD",2,if($G202="EUR",3,if($G202="YEN",4,5))))*$H202*$C202,0)</f>
        <v>0</v>
      </c>
      <c r="AI202" s="7">
        <f>if(AI$6&lt;=$B202,vlookup(EDATE($D202,AI$6),'Курсы'!$H$2:$L$1980,if($G202="USD",2,if($G202="EUR",3,if($G202="YEN",4,5))))*$H202*$C202,0)</f>
        <v>0</v>
      </c>
      <c r="AJ202" s="7">
        <f>if(AJ$6&lt;=$B202,vlookup(EDATE($D202,AJ$6),'Курсы'!$H$2:$L$1980,if($G202="USD",2,if($G202="EUR",3,if($G202="YEN",4,5))))*$H202*$C202,0)</f>
        <v>0</v>
      </c>
      <c r="AK202" s="7">
        <f>if(AK$6&lt;=$B202,vlookup(EDATE($D202,AK$6),'Курсы'!$H$2:$L$1980,if($G202="USD",2,if($G202="EUR",3,if($G202="YEN",4,5))))*$H202*$C202,0)</f>
        <v>0</v>
      </c>
      <c r="AL202" s="7">
        <f>if(AL$6&lt;=$B202,vlookup(EDATE($D202,AL$6),'Курсы'!$H$2:$L$1980,if($G202="USD",2,if($G202="EUR",3,if($G202="YEN",4,5))))*$H202*$C202,0)</f>
        <v>0</v>
      </c>
      <c r="AM202" s="7">
        <f>if(AM$6&lt;=$B202,vlookup(EDATE($D202,AM$6),'Курсы'!$H$2:$L$1980,if($G202="USD",2,if($G202="EUR",3,if($G202="YEN",4,5))))*$H202*$C202,0)</f>
        <v>0</v>
      </c>
      <c r="AN202" s="7">
        <f>if(AN$6&lt;=$B202,vlookup(EDATE($D202,AN$6),'Курсы'!$H$2:$L$1980,if($G202="USD",2,if($G202="EUR",3,if($G202="YEN",4,5))))*$H202*$C202,0)</f>
        <v>0</v>
      </c>
      <c r="AO202" s="7">
        <f>if(AO$6&lt;=$B202,vlookup(EDATE($D202,AO$6),'Курсы'!$H$2:$L$1980,if($G202="USD",2,if($G202="EUR",3,if($G202="YEN",4,5))))*$H202*$C202,0)</f>
        <v>0</v>
      </c>
      <c r="AP202" s="7">
        <f>if(AP$6&lt;=$B202,vlookup(EDATE($D202,AP$6),'Курсы'!$H$2:$L$1980,if($G202="USD",2,if($G202="EUR",3,if($G202="YEN",4,5))))*$H202*$C202,0)</f>
        <v>0</v>
      </c>
      <c r="AQ202" s="7">
        <f>if(AQ$6&lt;=$B202,vlookup(EDATE($D202,AQ$6),'Курсы'!$H$2:$L$1980,if($G202="USD",2,if($G202="EUR",3,if($G202="YEN",4,5))))*$H202*$C202,0)</f>
        <v>0</v>
      </c>
      <c r="AR202" s="19">
        <f>if(AR$6&lt;=$B202,vlookup(EDATE($D202,AR$6),'Курсы'!$H$2:$L$1980,if($G202="USD",2,if($G202="EUR",3,if($G202="YEN",4,5))))*$H202*$C202,0)</f>
        <v>0</v>
      </c>
      <c r="AS202" s="7">
        <f t="shared" si="2"/>
        <v>655661.4048</v>
      </c>
    </row>
    <row r="203" ht="15.75" customHeight="1">
      <c r="A203" s="15">
        <v>73.0</v>
      </c>
      <c r="B203" s="16">
        <v>31.0</v>
      </c>
      <c r="C203" s="16">
        <v>0.0228916457837517</v>
      </c>
      <c r="D203" s="17">
        <v>44019.0</v>
      </c>
      <c r="E203" s="17">
        <f t="shared" si="1"/>
        <v>44964</v>
      </c>
      <c r="F203" s="16" t="s">
        <v>22</v>
      </c>
      <c r="G203" s="16" t="s">
        <v>7</v>
      </c>
      <c r="H203" s="18">
        <v>2500000.0</v>
      </c>
      <c r="I203" s="7">
        <f>if(I$6&lt;=$B203,vlookup(EDATE($D203,I$6),'Курсы'!$H$2:$L$1980,if($G203="USD",2,if($G203="EUR",3,if($G203="YEN",4,5))))*$H203*$C203,0)</f>
        <v>57229.11446</v>
      </c>
      <c r="J203" s="7">
        <f>if(J$6&lt;=$B203,vlookup(EDATE($D203,J$6),'Курсы'!$H$2:$L$1980,if($G203="USD",2,if($G203="EUR",3,if($G203="YEN",4,5))))*$H203*$C203,0)</f>
        <v>57229.11446</v>
      </c>
      <c r="K203" s="7">
        <f>if(K$6&lt;=$B203,vlookup(EDATE($D203,K$6),'Курсы'!$H$2:$L$1980,if($G203="USD",2,if($G203="EUR",3,if($G203="YEN",4,5))))*$H203*$C203,0)</f>
        <v>57229.11446</v>
      </c>
      <c r="L203" s="7">
        <f>if(L$6&lt;=$B203,vlookup(EDATE($D203,L$6),'Курсы'!$H$2:$L$1980,if($G203="USD",2,if($G203="EUR",3,if($G203="YEN",4,5))))*$H203*$C203,0)</f>
        <v>57229.11446</v>
      </c>
      <c r="M203" s="7">
        <f>if(M$6&lt;=$B203,vlookup(EDATE($D203,M$6),'Курсы'!$H$2:$L$1980,if($G203="USD",2,if($G203="EUR",3,if($G203="YEN",4,5))))*$H203*$C203,0)</f>
        <v>57229.11446</v>
      </c>
      <c r="N203" s="7">
        <f>if(N$6&lt;=$B203,vlookup(EDATE($D203,N$6),'Курсы'!$H$2:$L$1980,if($G203="USD",2,if($G203="EUR",3,if($G203="YEN",4,5))))*$H203*$C203,0)</f>
        <v>57229.11446</v>
      </c>
      <c r="O203" s="7">
        <f>if(O$6&lt;=$B203,vlookup(EDATE($D203,O$6),'Курсы'!$H$2:$L$1980,if($G203="USD",2,if($G203="EUR",3,if($G203="YEN",4,5))))*$H203*$C203,0)</f>
        <v>57229.11446</v>
      </c>
      <c r="P203" s="7">
        <f>if(P$6&lt;=$B203,vlookup(EDATE($D203,P$6),'Курсы'!$H$2:$L$1980,if($G203="USD",2,if($G203="EUR",3,if($G203="YEN",4,5))))*$H203*$C203,0)</f>
        <v>57229.11446</v>
      </c>
      <c r="Q203" s="7">
        <f>if(Q$6&lt;=$B203,vlookup(EDATE($D203,Q$6),'Курсы'!$H$2:$L$1980,if($G203="USD",2,if($G203="EUR",3,if($G203="YEN",4,5))))*$H203*$C203,0)</f>
        <v>57229.11446</v>
      </c>
      <c r="R203" s="7">
        <f>if(R$6&lt;=$B203,vlookup(EDATE($D203,R$6),'Курсы'!$H$2:$L$1980,if($G203="USD",2,if($G203="EUR",3,if($G203="YEN",4,5))))*$H203*$C203,0)</f>
        <v>57229.11446</v>
      </c>
      <c r="S203" s="7">
        <f>if(S$6&lt;=$B203,vlookup(EDATE($D203,S$6),'Курсы'!$H$2:$L$1980,if($G203="USD",2,if($G203="EUR",3,if($G203="YEN",4,5))))*$H203*$C203,0)</f>
        <v>57229.11446</v>
      </c>
      <c r="T203" s="7">
        <f>if(T$6&lt;=$B203,vlookup(EDATE($D203,T$6),'Курсы'!$H$2:$L$1980,if($G203="USD",2,if($G203="EUR",3,if($G203="YEN",4,5))))*$H203*$C203,0)</f>
        <v>57229.11446</v>
      </c>
      <c r="U203" s="7">
        <f>if(U$6&lt;=$B203,vlookup(EDATE($D203,U$6),'Курсы'!$H$2:$L$1980,if($G203="USD",2,if($G203="EUR",3,if($G203="YEN",4,5))))*$H203*$C203,0)</f>
        <v>57229.11446</v>
      </c>
      <c r="V203" s="7">
        <f>if(V$6&lt;=$B203,vlookup(EDATE($D203,V$6),'Курсы'!$H$2:$L$1980,if($G203="USD",2,if($G203="EUR",3,if($G203="YEN",4,5))))*$H203*$C203,0)</f>
        <v>57229.11446</v>
      </c>
      <c r="W203" s="7">
        <f>if(W$6&lt;=$B203,vlookup(EDATE($D203,W$6),'Курсы'!$H$2:$L$1980,if($G203="USD",2,if($G203="EUR",3,if($G203="YEN",4,5))))*$H203*$C203,0)</f>
        <v>57229.11446</v>
      </c>
      <c r="X203" s="7">
        <f>if(X$6&lt;=$B203,vlookup(EDATE($D203,X$6),'Курсы'!$H$2:$L$1980,if($G203="USD",2,if($G203="EUR",3,if($G203="YEN",4,5))))*$H203*$C203,0)</f>
        <v>57229.11446</v>
      </c>
      <c r="Y203" s="7">
        <f>if(Y$6&lt;=$B203,vlookup(EDATE($D203,Y$6),'Курсы'!$H$2:$L$1980,if($G203="USD",2,if($G203="EUR",3,if($G203="YEN",4,5))))*$H203*$C203,0)</f>
        <v>57229.11446</v>
      </c>
      <c r="Z203" s="7">
        <f>if(Z$6&lt;=$B203,vlookup(EDATE($D203,Z$6),'Курсы'!$H$2:$L$1980,if($G203="USD",2,if($G203="EUR",3,if($G203="YEN",4,5))))*$H203*$C203,0)</f>
        <v>57229.11446</v>
      </c>
      <c r="AA203" s="7">
        <f>if(AA$6&lt;=$B203,vlookup(EDATE($D203,AA$6),'Курсы'!$H$2:$L$1980,if($G203="USD",2,if($G203="EUR",3,if($G203="YEN",4,5))))*$H203*$C203,0)</f>
        <v>57229.11446</v>
      </c>
      <c r="AB203" s="7">
        <f>if(AB$6&lt;=$B203,vlookup(EDATE($D203,AB$6),'Курсы'!$H$2:$L$1980,if($G203="USD",2,if($G203="EUR",3,if($G203="YEN",4,5))))*$H203*$C203,0)</f>
        <v>57229.11446</v>
      </c>
      <c r="AC203" s="7">
        <f>if(AC$6&lt;=$B203,vlookup(EDATE($D203,AC$6),'Курсы'!$H$2:$L$1980,if($G203="USD",2,if($G203="EUR",3,if($G203="YEN",4,5))))*$H203*$C203,0)</f>
        <v>57229.11446</v>
      </c>
      <c r="AD203" s="7">
        <f>if(AD$6&lt;=$B203,vlookup(EDATE($D203,AD$6),'Курсы'!$H$2:$L$1980,if($G203="USD",2,if($G203="EUR",3,if($G203="YEN",4,5))))*$H203*$C203,0)</f>
        <v>57229.11446</v>
      </c>
      <c r="AE203" s="7">
        <f>if(AE$6&lt;=$B203,vlookup(EDATE($D203,AE$6),'Курсы'!$H$2:$L$1980,if($G203="USD",2,if($G203="EUR",3,if($G203="YEN",4,5))))*$H203*$C203,0)</f>
        <v>57229.11446</v>
      </c>
      <c r="AF203" s="7">
        <f>if(AF$6&lt;=$B203,vlookup(EDATE($D203,AF$6),'Курсы'!$H$2:$L$1980,if($G203="USD",2,if($G203="EUR",3,if($G203="YEN",4,5))))*$H203*$C203,0)</f>
        <v>57229.11446</v>
      </c>
      <c r="AG203" s="7">
        <f>if(AG$6&lt;=$B203,vlookup(EDATE($D203,AG$6),'Курсы'!$H$2:$L$1980,if($G203="USD",2,if($G203="EUR",3,if($G203="YEN",4,5))))*$H203*$C203,0)</f>
        <v>57229.11446</v>
      </c>
      <c r="AH203" s="7">
        <f>if(AH$6&lt;=$B203,vlookup(EDATE($D203,AH$6),'Курсы'!$H$2:$L$1980,if($G203="USD",2,if($G203="EUR",3,if($G203="YEN",4,5))))*$H203*$C203,0)</f>
        <v>57229.11446</v>
      </c>
      <c r="AI203" s="7">
        <f>if(AI$6&lt;=$B203,vlookup(EDATE($D203,AI$6),'Курсы'!$H$2:$L$1980,if($G203="USD",2,if($G203="EUR",3,if($G203="YEN",4,5))))*$H203*$C203,0)</f>
        <v>57229.11446</v>
      </c>
      <c r="AJ203" s="7">
        <f>if(AJ$6&lt;=$B203,vlookup(EDATE($D203,AJ$6),'Курсы'!$H$2:$L$1980,if($G203="USD",2,if($G203="EUR",3,if($G203="YEN",4,5))))*$H203*$C203,0)</f>
        <v>57229.11446</v>
      </c>
      <c r="AK203" s="7">
        <f>if(AK$6&lt;=$B203,vlookup(EDATE($D203,AK$6),'Курсы'!$H$2:$L$1980,if($G203="USD",2,if($G203="EUR",3,if($G203="YEN",4,5))))*$H203*$C203,0)</f>
        <v>57229.11446</v>
      </c>
      <c r="AL203" s="7">
        <f>if(AL$6&lt;=$B203,vlookup(EDATE($D203,AL$6),'Курсы'!$H$2:$L$1980,if($G203="USD",2,if($G203="EUR",3,if($G203="YEN",4,5))))*$H203*$C203,0)</f>
        <v>57229.11446</v>
      </c>
      <c r="AM203" s="7">
        <f>if(AM$6&lt;=$B203,vlookup(EDATE($D203,AM$6),'Курсы'!$H$2:$L$1980,if($G203="USD",2,if($G203="EUR",3,if($G203="YEN",4,5))))*$H203*$C203,0)</f>
        <v>57229.11446</v>
      </c>
      <c r="AN203" s="7">
        <f>if(AN$6&lt;=$B203,vlookup(EDATE($D203,AN$6),'Курсы'!$H$2:$L$1980,if($G203="USD",2,if($G203="EUR",3,if($G203="YEN",4,5))))*$H203*$C203,0)</f>
        <v>0</v>
      </c>
      <c r="AO203" s="7">
        <f>if(AO$6&lt;=$B203,vlookup(EDATE($D203,AO$6),'Курсы'!$H$2:$L$1980,if($G203="USD",2,if($G203="EUR",3,if($G203="YEN",4,5))))*$H203*$C203,0)</f>
        <v>0</v>
      </c>
      <c r="AP203" s="7">
        <f>if(AP$6&lt;=$B203,vlookup(EDATE($D203,AP$6),'Курсы'!$H$2:$L$1980,if($G203="USD",2,if($G203="EUR",3,if($G203="YEN",4,5))))*$H203*$C203,0)</f>
        <v>0</v>
      </c>
      <c r="AQ203" s="7">
        <f>if(AQ$6&lt;=$B203,vlookup(EDATE($D203,AQ$6),'Курсы'!$H$2:$L$1980,if($G203="USD",2,if($G203="EUR",3,if($G203="YEN",4,5))))*$H203*$C203,0)</f>
        <v>0</v>
      </c>
      <c r="AR203" s="19">
        <f>if(AR$6&lt;=$B203,vlookup(EDATE($D203,AR$6),'Курсы'!$H$2:$L$1980,if($G203="USD",2,if($G203="EUR",3,if($G203="YEN",4,5))))*$H203*$C203,0)</f>
        <v>0</v>
      </c>
      <c r="AS203" s="7">
        <f t="shared" si="2"/>
        <v>1774102.548</v>
      </c>
    </row>
    <row r="204" ht="15.75" customHeight="1">
      <c r="A204" s="15">
        <v>200.0</v>
      </c>
      <c r="B204" s="16">
        <v>4.0</v>
      </c>
      <c r="C204" s="16">
        <v>0.0268714964552166</v>
      </c>
      <c r="D204" s="17">
        <v>44021.0</v>
      </c>
      <c r="E204" s="17">
        <f t="shared" si="1"/>
        <v>44144</v>
      </c>
      <c r="F204" s="16" t="s">
        <v>22</v>
      </c>
      <c r="G204" s="16" t="s">
        <v>5</v>
      </c>
      <c r="H204" s="18">
        <v>75000.0</v>
      </c>
      <c r="I204" s="7">
        <f>if(I$6&lt;=$B204,vlookup(EDATE($D204,I$6),'Курсы'!$H$2:$L$1980,if($G204="USD",2,if($G204="EUR",3,if($G204="YEN",4,5))))*$H204*$C204,0)</f>
        <v>175683.5597</v>
      </c>
      <c r="J204" s="7">
        <f>if(J$6&lt;=$B204,vlookup(EDATE($D204,J$6),'Курсы'!$H$2:$L$1980,if($G204="USD",2,if($G204="EUR",3,if($G204="YEN",4,5))))*$H204*$C204,0)</f>
        <v>180852.3593</v>
      </c>
      <c r="K204" s="7">
        <f>if(K$6&lt;=$B204,vlookup(EDATE($D204,K$6),'Курсы'!$H$2:$L$1980,if($G204="USD",2,if($G204="EUR",3,if($G204="YEN",4,5))))*$H204*$C204,0)</f>
        <v>184806.7015</v>
      </c>
      <c r="L204" s="7">
        <f>if(L$6&lt;=$B204,vlookup(EDATE($D204,L$6),'Курсы'!$H$2:$L$1980,if($G204="USD",2,if($G204="EUR",3,if($G204="YEN",4,5))))*$H204*$C204,0)</f>
        <v>184106.1616</v>
      </c>
      <c r="M204" s="7">
        <f>if(M$6&lt;=$B204,vlookup(EDATE($D204,M$6),'Курсы'!$H$2:$L$1980,if($G204="USD",2,if($G204="EUR",3,if($G204="YEN",4,5))))*$H204*$C204,0)</f>
        <v>0</v>
      </c>
      <c r="N204" s="7">
        <f>if(N$6&lt;=$B204,vlookup(EDATE($D204,N$6),'Курсы'!$H$2:$L$1980,if($G204="USD",2,if($G204="EUR",3,if($G204="YEN",4,5))))*$H204*$C204,0)</f>
        <v>0</v>
      </c>
      <c r="O204" s="7">
        <f>if(O$6&lt;=$B204,vlookup(EDATE($D204,O$6),'Курсы'!$H$2:$L$1980,if($G204="USD",2,if($G204="EUR",3,if($G204="YEN",4,5))))*$H204*$C204,0)</f>
        <v>0</v>
      </c>
      <c r="P204" s="7">
        <f>if(P$6&lt;=$B204,vlookup(EDATE($D204,P$6),'Курсы'!$H$2:$L$1980,if($G204="USD",2,if($G204="EUR",3,if($G204="YEN",4,5))))*$H204*$C204,0)</f>
        <v>0</v>
      </c>
      <c r="Q204" s="7">
        <f>if(Q$6&lt;=$B204,vlookup(EDATE($D204,Q$6),'Курсы'!$H$2:$L$1980,if($G204="USD",2,if($G204="EUR",3,if($G204="YEN",4,5))))*$H204*$C204,0)</f>
        <v>0</v>
      </c>
      <c r="R204" s="7">
        <f>if(R$6&lt;=$B204,vlookup(EDATE($D204,R$6),'Курсы'!$H$2:$L$1980,if($G204="USD",2,if($G204="EUR",3,if($G204="YEN",4,5))))*$H204*$C204,0)</f>
        <v>0</v>
      </c>
      <c r="S204" s="7">
        <f>if(S$6&lt;=$B204,vlookup(EDATE($D204,S$6),'Курсы'!$H$2:$L$1980,if($G204="USD",2,if($G204="EUR",3,if($G204="YEN",4,5))))*$H204*$C204,0)</f>
        <v>0</v>
      </c>
      <c r="T204" s="7">
        <f>if(T$6&lt;=$B204,vlookup(EDATE($D204,T$6),'Курсы'!$H$2:$L$1980,if($G204="USD",2,if($G204="EUR",3,if($G204="YEN",4,5))))*$H204*$C204,0)</f>
        <v>0</v>
      </c>
      <c r="U204" s="7">
        <f>if(U$6&lt;=$B204,vlookup(EDATE($D204,U$6),'Курсы'!$H$2:$L$1980,if($G204="USD",2,if($G204="EUR",3,if($G204="YEN",4,5))))*$H204*$C204,0)</f>
        <v>0</v>
      </c>
      <c r="V204" s="7">
        <f>if(V$6&lt;=$B204,vlookup(EDATE($D204,V$6),'Курсы'!$H$2:$L$1980,if($G204="USD",2,if($G204="EUR",3,if($G204="YEN",4,5))))*$H204*$C204,0)</f>
        <v>0</v>
      </c>
      <c r="W204" s="7">
        <f>if(W$6&lt;=$B204,vlookup(EDATE($D204,W$6),'Курсы'!$H$2:$L$1980,if($G204="USD",2,if($G204="EUR",3,if($G204="YEN",4,5))))*$H204*$C204,0)</f>
        <v>0</v>
      </c>
      <c r="X204" s="7">
        <f>if(X$6&lt;=$B204,vlookup(EDATE($D204,X$6),'Курсы'!$H$2:$L$1980,if($G204="USD",2,if($G204="EUR",3,if($G204="YEN",4,5))))*$H204*$C204,0)</f>
        <v>0</v>
      </c>
      <c r="Y204" s="7">
        <f>if(Y$6&lt;=$B204,vlookup(EDATE($D204,Y$6),'Курсы'!$H$2:$L$1980,if($G204="USD",2,if($G204="EUR",3,if($G204="YEN",4,5))))*$H204*$C204,0)</f>
        <v>0</v>
      </c>
      <c r="Z204" s="7">
        <f>if(Z$6&lt;=$B204,vlookup(EDATE($D204,Z$6),'Курсы'!$H$2:$L$1980,if($G204="USD",2,if($G204="EUR",3,if($G204="YEN",4,5))))*$H204*$C204,0)</f>
        <v>0</v>
      </c>
      <c r="AA204" s="7">
        <f>if(AA$6&lt;=$B204,vlookup(EDATE($D204,AA$6),'Курсы'!$H$2:$L$1980,if($G204="USD",2,if($G204="EUR",3,if($G204="YEN",4,5))))*$H204*$C204,0)</f>
        <v>0</v>
      </c>
      <c r="AB204" s="7">
        <f>if(AB$6&lt;=$B204,vlookup(EDATE($D204,AB$6),'Курсы'!$H$2:$L$1980,if($G204="USD",2,if($G204="EUR",3,if($G204="YEN",4,5))))*$H204*$C204,0)</f>
        <v>0</v>
      </c>
      <c r="AC204" s="7">
        <f>if(AC$6&lt;=$B204,vlookup(EDATE($D204,AC$6),'Курсы'!$H$2:$L$1980,if($G204="USD",2,if($G204="EUR",3,if($G204="YEN",4,5))))*$H204*$C204,0)</f>
        <v>0</v>
      </c>
      <c r="AD204" s="7">
        <f>if(AD$6&lt;=$B204,vlookup(EDATE($D204,AD$6),'Курсы'!$H$2:$L$1980,if($G204="USD",2,if($G204="EUR",3,if($G204="YEN",4,5))))*$H204*$C204,0)</f>
        <v>0</v>
      </c>
      <c r="AE204" s="7">
        <f>if(AE$6&lt;=$B204,vlookup(EDATE($D204,AE$6),'Курсы'!$H$2:$L$1980,if($G204="USD",2,if($G204="EUR",3,if($G204="YEN",4,5))))*$H204*$C204,0)</f>
        <v>0</v>
      </c>
      <c r="AF204" s="7">
        <f>if(AF$6&lt;=$B204,vlookup(EDATE($D204,AF$6),'Курсы'!$H$2:$L$1980,if($G204="USD",2,if($G204="EUR",3,if($G204="YEN",4,5))))*$H204*$C204,0)</f>
        <v>0</v>
      </c>
      <c r="AG204" s="7">
        <f>if(AG$6&lt;=$B204,vlookup(EDATE($D204,AG$6),'Курсы'!$H$2:$L$1980,if($G204="USD",2,if($G204="EUR",3,if($G204="YEN",4,5))))*$H204*$C204,0)</f>
        <v>0</v>
      </c>
      <c r="AH204" s="7">
        <f>if(AH$6&lt;=$B204,vlookup(EDATE($D204,AH$6),'Курсы'!$H$2:$L$1980,if($G204="USD",2,if($G204="EUR",3,if($G204="YEN",4,5))))*$H204*$C204,0)</f>
        <v>0</v>
      </c>
      <c r="AI204" s="7">
        <f>if(AI$6&lt;=$B204,vlookup(EDATE($D204,AI$6),'Курсы'!$H$2:$L$1980,if($G204="USD",2,if($G204="EUR",3,if($G204="YEN",4,5))))*$H204*$C204,0)</f>
        <v>0</v>
      </c>
      <c r="AJ204" s="7">
        <f>if(AJ$6&lt;=$B204,vlookup(EDATE($D204,AJ$6),'Курсы'!$H$2:$L$1980,if($G204="USD",2,if($G204="EUR",3,if($G204="YEN",4,5))))*$H204*$C204,0)</f>
        <v>0</v>
      </c>
      <c r="AK204" s="7">
        <f>if(AK$6&lt;=$B204,vlookup(EDATE($D204,AK$6),'Курсы'!$H$2:$L$1980,if($G204="USD",2,if($G204="EUR",3,if($G204="YEN",4,5))))*$H204*$C204,0)</f>
        <v>0</v>
      </c>
      <c r="AL204" s="7">
        <f>if(AL$6&lt;=$B204,vlookup(EDATE($D204,AL$6),'Курсы'!$H$2:$L$1980,if($G204="USD",2,if($G204="EUR",3,if($G204="YEN",4,5))))*$H204*$C204,0)</f>
        <v>0</v>
      </c>
      <c r="AM204" s="7">
        <f>if(AM$6&lt;=$B204,vlookup(EDATE($D204,AM$6),'Курсы'!$H$2:$L$1980,if($G204="USD",2,if($G204="EUR",3,if($G204="YEN",4,5))))*$H204*$C204,0)</f>
        <v>0</v>
      </c>
      <c r="AN204" s="7">
        <f>if(AN$6&lt;=$B204,vlookup(EDATE($D204,AN$6),'Курсы'!$H$2:$L$1980,if($G204="USD",2,if($G204="EUR",3,if($G204="YEN",4,5))))*$H204*$C204,0)</f>
        <v>0</v>
      </c>
      <c r="AO204" s="7">
        <f>if(AO$6&lt;=$B204,vlookup(EDATE($D204,AO$6),'Курсы'!$H$2:$L$1980,if($G204="USD",2,if($G204="EUR",3,if($G204="YEN",4,5))))*$H204*$C204,0)</f>
        <v>0</v>
      </c>
      <c r="AP204" s="7">
        <f>if(AP$6&lt;=$B204,vlookup(EDATE($D204,AP$6),'Курсы'!$H$2:$L$1980,if($G204="USD",2,if($G204="EUR",3,if($G204="YEN",4,5))))*$H204*$C204,0)</f>
        <v>0</v>
      </c>
      <c r="AQ204" s="7">
        <f>if(AQ$6&lt;=$B204,vlookup(EDATE($D204,AQ$6),'Курсы'!$H$2:$L$1980,if($G204="USD",2,if($G204="EUR",3,if($G204="YEN",4,5))))*$H204*$C204,0)</f>
        <v>0</v>
      </c>
      <c r="AR204" s="19">
        <f>if(AR$6&lt;=$B204,vlookup(EDATE($D204,AR$6),'Курсы'!$H$2:$L$1980,if($G204="USD",2,if($G204="EUR",3,if($G204="YEN",4,5))))*$H204*$C204,0)</f>
        <v>0</v>
      </c>
      <c r="AS204" s="7">
        <f t="shared" si="2"/>
        <v>725448.7821</v>
      </c>
    </row>
    <row r="205" ht="15.75" customHeight="1">
      <c r="A205" s="15">
        <v>285.0</v>
      </c>
      <c r="B205" s="16">
        <v>13.0</v>
      </c>
      <c r="C205" s="16">
        <v>0.0119638212853373</v>
      </c>
      <c r="D205" s="17">
        <v>44022.0</v>
      </c>
      <c r="E205" s="17">
        <f t="shared" si="1"/>
        <v>44418</v>
      </c>
      <c r="F205" s="16" t="s">
        <v>18</v>
      </c>
      <c r="G205" s="16" t="s">
        <v>4</v>
      </c>
      <c r="H205" s="18">
        <v>250000.0</v>
      </c>
      <c r="I205" s="7">
        <f>if(I$6&lt;=$B205,vlookup(EDATE($D205,I$6),'Курсы'!$H$2:$L$1980,if($G205="USD",2,if($G205="EUR",3,if($G205="YEN",4,5))))*$H205*$C205,0)</f>
        <v>220246.7716</v>
      </c>
      <c r="J205" s="7">
        <f>if(J$6&lt;=$B205,vlookup(EDATE($D205,J$6),'Курсы'!$H$2:$L$1980,if($G205="USD",2,if($G205="EUR",3,if($G205="YEN",4,5))))*$H205*$C205,0)</f>
        <v>227525.8595</v>
      </c>
      <c r="K205" s="7">
        <f>if(K$6&lt;=$B205,vlookup(EDATE($D205,K$6),'Курсы'!$H$2:$L$1980,if($G205="USD",2,if($G205="EUR",3,if($G205="YEN",4,5))))*$H205*$C205,0)</f>
        <v>230388.5029</v>
      </c>
      <c r="L205" s="7">
        <f>if(L$6&lt;=$B205,vlookup(EDATE($D205,L$6),'Курсы'!$H$2:$L$1980,if($G205="USD",2,if($G205="EUR",3,if($G205="YEN",4,5))))*$H205*$C205,0)</f>
        <v>230158.4984</v>
      </c>
      <c r="M205" s="7">
        <f>if(M$6&lt;=$B205,vlookup(EDATE($D205,M$6),'Курсы'!$H$2:$L$1980,if($G205="USD",2,if($G205="EUR",3,if($G205="YEN",4,5))))*$H205*$C205,0)</f>
        <v>219254.0735</v>
      </c>
      <c r="N205" s="7">
        <f>if(N$6&lt;=$B205,vlookup(EDATE($D205,N$6),'Курсы'!$H$2:$L$1980,if($G205="USD",2,if($G205="EUR",3,if($G205="YEN",4,5))))*$H205*$C205,0)</f>
        <v>220958.918</v>
      </c>
      <c r="O205" s="7">
        <f>if(O$6&lt;=$B205,vlookup(EDATE($D205,O$6),'Курсы'!$H$2:$L$1980,if($G205="USD",2,if($G205="EUR",3,if($G205="YEN",4,5))))*$H205*$C205,0)</f>
        <v>221687.2157</v>
      </c>
      <c r="P205" s="7">
        <f>if(P$6&lt;=$B205,vlookup(EDATE($D205,P$6),'Курсы'!$H$2:$L$1980,if($G205="USD",2,if($G205="EUR",3,if($G205="YEN",4,5))))*$H205*$C205,0)</f>
        <v>222120.306</v>
      </c>
      <c r="Q205" s="7">
        <f>if(Q$6&lt;=$B205,vlookup(EDATE($D205,Q$6),'Курсы'!$H$2:$L$1980,if($G205="USD",2,if($G205="EUR",3,if($G205="YEN",4,5))))*$H205*$C205,0)</f>
        <v>230799.161</v>
      </c>
      <c r="R205" s="7">
        <f>if(R$6&lt;=$B205,vlookup(EDATE($D205,R$6),'Курсы'!$H$2:$L$1980,if($G205="USD",2,if($G205="EUR",3,if($G205="YEN",4,5))))*$H205*$C205,0)</f>
        <v>221741.3519</v>
      </c>
      <c r="S205" s="7">
        <f>if(S$6&lt;=$B205,vlookup(EDATE($D205,S$6),'Курсы'!$H$2:$L$1980,if($G205="USD",2,if($G205="EUR",3,if($G205="YEN",4,5))))*$H205*$C205,0)</f>
        <v>215596.7333</v>
      </c>
      <c r="T205" s="7">
        <f>if(T$6&lt;=$B205,vlookup(EDATE($D205,T$6),'Курсы'!$H$2:$L$1980,if($G205="USD",2,if($G205="EUR",3,if($G205="YEN",4,5))))*$H205*$C205,0)</f>
        <v>222728.9654</v>
      </c>
      <c r="U205" s="7">
        <f>if(U$6&lt;=$B205,vlookup(EDATE($D205,U$6),'Курсы'!$H$2:$L$1980,if($G205="USD",2,if($G205="EUR",3,if($G205="YEN",4,5))))*$H205*$C205,0)</f>
        <v>219858.5456</v>
      </c>
      <c r="V205" s="7">
        <f>if(V$6&lt;=$B205,vlookup(EDATE($D205,V$6),'Курсы'!$H$2:$L$1980,if($G205="USD",2,if($G205="EUR",3,if($G205="YEN",4,5))))*$H205*$C205,0)</f>
        <v>0</v>
      </c>
      <c r="W205" s="7">
        <f>if(W$6&lt;=$B205,vlookup(EDATE($D205,W$6),'Курсы'!$H$2:$L$1980,if($G205="USD",2,if($G205="EUR",3,if($G205="YEN",4,5))))*$H205*$C205,0)</f>
        <v>0</v>
      </c>
      <c r="X205" s="7">
        <f>if(X$6&lt;=$B205,vlookup(EDATE($D205,X$6),'Курсы'!$H$2:$L$1980,if($G205="USD",2,if($G205="EUR",3,if($G205="YEN",4,5))))*$H205*$C205,0)</f>
        <v>0</v>
      </c>
      <c r="Y205" s="7">
        <f>if(Y$6&lt;=$B205,vlookup(EDATE($D205,Y$6),'Курсы'!$H$2:$L$1980,if($G205="USD",2,if($G205="EUR",3,if($G205="YEN",4,5))))*$H205*$C205,0)</f>
        <v>0</v>
      </c>
      <c r="Z205" s="7">
        <f>if(Z$6&lt;=$B205,vlookup(EDATE($D205,Z$6),'Курсы'!$H$2:$L$1980,if($G205="USD",2,if($G205="EUR",3,if($G205="YEN",4,5))))*$H205*$C205,0)</f>
        <v>0</v>
      </c>
      <c r="AA205" s="7">
        <f>if(AA$6&lt;=$B205,vlookup(EDATE($D205,AA$6),'Курсы'!$H$2:$L$1980,if($G205="USD",2,if($G205="EUR",3,if($G205="YEN",4,5))))*$H205*$C205,0)</f>
        <v>0</v>
      </c>
      <c r="AB205" s="7">
        <f>if(AB$6&lt;=$B205,vlookup(EDATE($D205,AB$6),'Курсы'!$H$2:$L$1980,if($G205="USD",2,if($G205="EUR",3,if($G205="YEN",4,5))))*$H205*$C205,0)</f>
        <v>0</v>
      </c>
      <c r="AC205" s="7">
        <f>if(AC$6&lt;=$B205,vlookup(EDATE($D205,AC$6),'Курсы'!$H$2:$L$1980,if($G205="USD",2,if($G205="EUR",3,if($G205="YEN",4,5))))*$H205*$C205,0)</f>
        <v>0</v>
      </c>
      <c r="AD205" s="7">
        <f>if(AD$6&lt;=$B205,vlookup(EDATE($D205,AD$6),'Курсы'!$H$2:$L$1980,if($G205="USD",2,if($G205="EUR",3,if($G205="YEN",4,5))))*$H205*$C205,0)</f>
        <v>0</v>
      </c>
      <c r="AE205" s="7">
        <f>if(AE$6&lt;=$B205,vlookup(EDATE($D205,AE$6),'Курсы'!$H$2:$L$1980,if($G205="USD",2,if($G205="EUR",3,if($G205="YEN",4,5))))*$H205*$C205,0)</f>
        <v>0</v>
      </c>
      <c r="AF205" s="7">
        <f>if(AF$6&lt;=$B205,vlookup(EDATE($D205,AF$6),'Курсы'!$H$2:$L$1980,if($G205="USD",2,if($G205="EUR",3,if($G205="YEN",4,5))))*$H205*$C205,0)</f>
        <v>0</v>
      </c>
      <c r="AG205" s="7">
        <f>if(AG$6&lt;=$B205,vlookup(EDATE($D205,AG$6),'Курсы'!$H$2:$L$1980,if($G205="USD",2,if($G205="EUR",3,if($G205="YEN",4,5))))*$H205*$C205,0)</f>
        <v>0</v>
      </c>
      <c r="AH205" s="7">
        <f>if(AH$6&lt;=$B205,vlookup(EDATE($D205,AH$6),'Курсы'!$H$2:$L$1980,if($G205="USD",2,if($G205="EUR",3,if($G205="YEN",4,5))))*$H205*$C205,0)</f>
        <v>0</v>
      </c>
      <c r="AI205" s="7">
        <f>if(AI$6&lt;=$B205,vlookup(EDATE($D205,AI$6),'Курсы'!$H$2:$L$1980,if($G205="USD",2,if($G205="EUR",3,if($G205="YEN",4,5))))*$H205*$C205,0)</f>
        <v>0</v>
      </c>
      <c r="AJ205" s="7">
        <f>if(AJ$6&lt;=$B205,vlookup(EDATE($D205,AJ$6),'Курсы'!$H$2:$L$1980,if($G205="USD",2,if($G205="EUR",3,if($G205="YEN",4,5))))*$H205*$C205,0)</f>
        <v>0</v>
      </c>
      <c r="AK205" s="7">
        <f>if(AK$6&lt;=$B205,vlookup(EDATE($D205,AK$6),'Курсы'!$H$2:$L$1980,if($G205="USD",2,if($G205="EUR",3,if($G205="YEN",4,5))))*$H205*$C205,0)</f>
        <v>0</v>
      </c>
      <c r="AL205" s="7">
        <f>if(AL$6&lt;=$B205,vlookup(EDATE($D205,AL$6),'Курсы'!$H$2:$L$1980,if($G205="USD",2,if($G205="EUR",3,if($G205="YEN",4,5))))*$H205*$C205,0)</f>
        <v>0</v>
      </c>
      <c r="AM205" s="7">
        <f>if(AM$6&lt;=$B205,vlookup(EDATE($D205,AM$6),'Курсы'!$H$2:$L$1980,if($G205="USD",2,if($G205="EUR",3,if($G205="YEN",4,5))))*$H205*$C205,0)</f>
        <v>0</v>
      </c>
      <c r="AN205" s="7">
        <f>if(AN$6&lt;=$B205,vlookup(EDATE($D205,AN$6),'Курсы'!$H$2:$L$1980,if($G205="USD",2,if($G205="EUR",3,if($G205="YEN",4,5))))*$H205*$C205,0)</f>
        <v>0</v>
      </c>
      <c r="AO205" s="7">
        <f>if(AO$6&lt;=$B205,vlookup(EDATE($D205,AO$6),'Курсы'!$H$2:$L$1980,if($G205="USD",2,if($G205="EUR",3,if($G205="YEN",4,5))))*$H205*$C205,0)</f>
        <v>0</v>
      </c>
      <c r="AP205" s="7">
        <f>if(AP$6&lt;=$B205,vlookup(EDATE($D205,AP$6),'Курсы'!$H$2:$L$1980,if($G205="USD",2,if($G205="EUR",3,if($G205="YEN",4,5))))*$H205*$C205,0)</f>
        <v>0</v>
      </c>
      <c r="AQ205" s="7">
        <f>if(AQ$6&lt;=$B205,vlookup(EDATE($D205,AQ$6),'Курсы'!$H$2:$L$1980,if($G205="USD",2,if($G205="EUR",3,if($G205="YEN",4,5))))*$H205*$C205,0)</f>
        <v>0</v>
      </c>
      <c r="AR205" s="19">
        <f>if(AR$6&lt;=$B205,vlookup(EDATE($D205,AR$6),'Курсы'!$H$2:$L$1980,if($G205="USD",2,if($G205="EUR",3,if($G205="YEN",4,5))))*$H205*$C205,0)</f>
        <v>0</v>
      </c>
      <c r="AS205" s="7">
        <f t="shared" si="2"/>
        <v>2903064.903</v>
      </c>
    </row>
    <row r="206" ht="15.75" customHeight="1">
      <c r="A206" s="15">
        <v>34.0</v>
      </c>
      <c r="B206" s="16">
        <v>5.0</v>
      </c>
      <c r="C206" s="16">
        <v>0.0453309986966725</v>
      </c>
      <c r="D206" s="17">
        <v>44030.0</v>
      </c>
      <c r="E206" s="17">
        <f t="shared" si="1"/>
        <v>44183</v>
      </c>
      <c r="F206" s="16" t="s">
        <v>21</v>
      </c>
      <c r="G206" s="16" t="s">
        <v>5</v>
      </c>
      <c r="H206" s="18">
        <v>500000.0</v>
      </c>
      <c r="I206" s="7">
        <f>if(I$6&lt;=$B206,vlookup(EDATE($D206,I$6),'Курсы'!$H$2:$L$1980,if($G206="USD",2,if($G206="EUR",3,if($G206="YEN",4,5))))*$H206*$C206,0)</f>
        <v>1959808.666</v>
      </c>
      <c r="J206" s="7">
        <f>if(J$6&lt;=$B206,vlookup(EDATE($D206,J$6),'Курсы'!$H$2:$L$1980,if($G206="USD",2,if($G206="EUR",3,if($G206="YEN",4,5))))*$H206*$C206,0)</f>
        <v>2008872.672</v>
      </c>
      <c r="K206" s="7">
        <f>if(K$6&lt;=$B206,vlookup(EDATE($D206,K$6),'Курсы'!$H$2:$L$1980,if($G206="USD",2,if($G206="EUR",3,if($G206="YEN",4,5))))*$H206*$C206,0)</f>
        <v>2069453.019</v>
      </c>
      <c r="L206" s="7">
        <f>if(L$6&lt;=$B206,vlookup(EDATE($D206,L$6),'Курсы'!$H$2:$L$1980,if($G206="USD",2,if($G206="EUR",3,if($G206="YEN",4,5))))*$H206*$C206,0)</f>
        <v>2048741.286</v>
      </c>
      <c r="M206" s="7">
        <f>if(M$6&lt;=$B206,vlookup(EDATE($D206,M$6),'Курсы'!$H$2:$L$1980,if($G206="USD",2,if($G206="EUR",3,if($G206="YEN",4,5))))*$H206*$C206,0)</f>
        <v>2023772.972</v>
      </c>
      <c r="N206" s="7">
        <f>if(N$6&lt;=$B206,vlookup(EDATE($D206,N$6),'Курсы'!$H$2:$L$1980,if($G206="USD",2,if($G206="EUR",3,if($G206="YEN",4,5))))*$H206*$C206,0)</f>
        <v>0</v>
      </c>
      <c r="O206" s="7">
        <f>if(O$6&lt;=$B206,vlookup(EDATE($D206,O$6),'Курсы'!$H$2:$L$1980,if($G206="USD",2,if($G206="EUR",3,if($G206="YEN",4,5))))*$H206*$C206,0)</f>
        <v>0</v>
      </c>
      <c r="P206" s="7">
        <f>if(P$6&lt;=$B206,vlookup(EDATE($D206,P$6),'Курсы'!$H$2:$L$1980,if($G206="USD",2,if($G206="EUR",3,if($G206="YEN",4,5))))*$H206*$C206,0)</f>
        <v>0</v>
      </c>
      <c r="Q206" s="7">
        <f>if(Q$6&lt;=$B206,vlookup(EDATE($D206,Q$6),'Курсы'!$H$2:$L$1980,if($G206="USD",2,if($G206="EUR",3,if($G206="YEN",4,5))))*$H206*$C206,0)</f>
        <v>0</v>
      </c>
      <c r="R206" s="7">
        <f>if(R$6&lt;=$B206,vlookup(EDATE($D206,R$6),'Курсы'!$H$2:$L$1980,if($G206="USD",2,if($G206="EUR",3,if($G206="YEN",4,5))))*$H206*$C206,0)</f>
        <v>0</v>
      </c>
      <c r="S206" s="7">
        <f>if(S$6&lt;=$B206,vlookup(EDATE($D206,S$6),'Курсы'!$H$2:$L$1980,if($G206="USD",2,if($G206="EUR",3,if($G206="YEN",4,5))))*$H206*$C206,0)</f>
        <v>0</v>
      </c>
      <c r="T206" s="7">
        <f>if(T$6&lt;=$B206,vlookup(EDATE($D206,T$6),'Курсы'!$H$2:$L$1980,if($G206="USD",2,if($G206="EUR",3,if($G206="YEN",4,5))))*$H206*$C206,0)</f>
        <v>0</v>
      </c>
      <c r="U206" s="7">
        <f>if(U$6&lt;=$B206,vlookup(EDATE($D206,U$6),'Курсы'!$H$2:$L$1980,if($G206="USD",2,if($G206="EUR",3,if($G206="YEN",4,5))))*$H206*$C206,0)</f>
        <v>0</v>
      </c>
      <c r="V206" s="7">
        <f>if(V$6&lt;=$B206,vlookup(EDATE($D206,V$6),'Курсы'!$H$2:$L$1980,if($G206="USD",2,if($G206="EUR",3,if($G206="YEN",4,5))))*$H206*$C206,0)</f>
        <v>0</v>
      </c>
      <c r="W206" s="7">
        <f>if(W$6&lt;=$B206,vlookup(EDATE($D206,W$6),'Курсы'!$H$2:$L$1980,if($G206="USD",2,if($G206="EUR",3,if($G206="YEN",4,5))))*$H206*$C206,0)</f>
        <v>0</v>
      </c>
      <c r="X206" s="7">
        <f>if(X$6&lt;=$B206,vlookup(EDATE($D206,X$6),'Курсы'!$H$2:$L$1980,if($G206="USD",2,if($G206="EUR",3,if($G206="YEN",4,5))))*$H206*$C206,0)</f>
        <v>0</v>
      </c>
      <c r="Y206" s="7">
        <f>if(Y$6&lt;=$B206,vlookup(EDATE($D206,Y$6),'Курсы'!$H$2:$L$1980,if($G206="USD",2,if($G206="EUR",3,if($G206="YEN",4,5))))*$H206*$C206,0)</f>
        <v>0</v>
      </c>
      <c r="Z206" s="7">
        <f>if(Z$6&lt;=$B206,vlookup(EDATE($D206,Z$6),'Курсы'!$H$2:$L$1980,if($G206="USD",2,if($G206="EUR",3,if($G206="YEN",4,5))))*$H206*$C206,0)</f>
        <v>0</v>
      </c>
      <c r="AA206" s="7">
        <f>if(AA$6&lt;=$B206,vlookup(EDATE($D206,AA$6),'Курсы'!$H$2:$L$1980,if($G206="USD",2,if($G206="EUR",3,if($G206="YEN",4,5))))*$H206*$C206,0)</f>
        <v>0</v>
      </c>
      <c r="AB206" s="7">
        <f>if(AB$6&lt;=$B206,vlookup(EDATE($D206,AB$6),'Курсы'!$H$2:$L$1980,if($G206="USD",2,if($G206="EUR",3,if($G206="YEN",4,5))))*$H206*$C206,0)</f>
        <v>0</v>
      </c>
      <c r="AC206" s="7">
        <f>if(AC$6&lt;=$B206,vlookup(EDATE($D206,AC$6),'Курсы'!$H$2:$L$1980,if($G206="USD",2,if($G206="EUR",3,if($G206="YEN",4,5))))*$H206*$C206,0)</f>
        <v>0</v>
      </c>
      <c r="AD206" s="7">
        <f>if(AD$6&lt;=$B206,vlookup(EDATE($D206,AD$6),'Курсы'!$H$2:$L$1980,if($G206="USD",2,if($G206="EUR",3,if($G206="YEN",4,5))))*$H206*$C206,0)</f>
        <v>0</v>
      </c>
      <c r="AE206" s="7">
        <f>if(AE$6&lt;=$B206,vlookup(EDATE($D206,AE$6),'Курсы'!$H$2:$L$1980,if($G206="USD",2,if($G206="EUR",3,if($G206="YEN",4,5))))*$H206*$C206,0)</f>
        <v>0</v>
      </c>
      <c r="AF206" s="7">
        <f>if(AF$6&lt;=$B206,vlookup(EDATE($D206,AF$6),'Курсы'!$H$2:$L$1980,if($G206="USD",2,if($G206="EUR",3,if($G206="YEN",4,5))))*$H206*$C206,0)</f>
        <v>0</v>
      </c>
      <c r="AG206" s="7">
        <f>if(AG$6&lt;=$B206,vlookup(EDATE($D206,AG$6),'Курсы'!$H$2:$L$1980,if($G206="USD",2,if($G206="EUR",3,if($G206="YEN",4,5))))*$H206*$C206,0)</f>
        <v>0</v>
      </c>
      <c r="AH206" s="7">
        <f>if(AH$6&lt;=$B206,vlookup(EDATE($D206,AH$6),'Курсы'!$H$2:$L$1980,if($G206="USD",2,if($G206="EUR",3,if($G206="YEN",4,5))))*$H206*$C206,0)</f>
        <v>0</v>
      </c>
      <c r="AI206" s="7">
        <f>if(AI$6&lt;=$B206,vlookup(EDATE($D206,AI$6),'Курсы'!$H$2:$L$1980,if($G206="USD",2,if($G206="EUR",3,if($G206="YEN",4,5))))*$H206*$C206,0)</f>
        <v>0</v>
      </c>
      <c r="AJ206" s="7">
        <f>if(AJ$6&lt;=$B206,vlookup(EDATE($D206,AJ$6),'Курсы'!$H$2:$L$1980,if($G206="USD",2,if($G206="EUR",3,if($G206="YEN",4,5))))*$H206*$C206,0)</f>
        <v>0</v>
      </c>
      <c r="AK206" s="7">
        <f>if(AK$6&lt;=$B206,vlookup(EDATE($D206,AK$6),'Курсы'!$H$2:$L$1980,if($G206="USD",2,if($G206="EUR",3,if($G206="YEN",4,5))))*$H206*$C206,0)</f>
        <v>0</v>
      </c>
      <c r="AL206" s="7">
        <f>if(AL$6&lt;=$B206,vlookup(EDATE($D206,AL$6),'Курсы'!$H$2:$L$1980,if($G206="USD",2,if($G206="EUR",3,if($G206="YEN",4,5))))*$H206*$C206,0)</f>
        <v>0</v>
      </c>
      <c r="AM206" s="7">
        <f>if(AM$6&lt;=$B206,vlookup(EDATE($D206,AM$6),'Курсы'!$H$2:$L$1980,if($G206="USD",2,if($G206="EUR",3,if($G206="YEN",4,5))))*$H206*$C206,0)</f>
        <v>0</v>
      </c>
      <c r="AN206" s="7">
        <f>if(AN$6&lt;=$B206,vlookup(EDATE($D206,AN$6),'Курсы'!$H$2:$L$1980,if($G206="USD",2,if($G206="EUR",3,if($G206="YEN",4,5))))*$H206*$C206,0)</f>
        <v>0</v>
      </c>
      <c r="AO206" s="7">
        <f>if(AO$6&lt;=$B206,vlookup(EDATE($D206,AO$6),'Курсы'!$H$2:$L$1980,if($G206="USD",2,if($G206="EUR",3,if($G206="YEN",4,5))))*$H206*$C206,0)</f>
        <v>0</v>
      </c>
      <c r="AP206" s="7">
        <f>if(AP$6&lt;=$B206,vlookup(EDATE($D206,AP$6),'Курсы'!$H$2:$L$1980,if($G206="USD",2,if($G206="EUR",3,if($G206="YEN",4,5))))*$H206*$C206,0)</f>
        <v>0</v>
      </c>
      <c r="AQ206" s="7">
        <f>if(AQ$6&lt;=$B206,vlookup(EDATE($D206,AQ$6),'Курсы'!$H$2:$L$1980,if($G206="USD",2,if($G206="EUR",3,if($G206="YEN",4,5))))*$H206*$C206,0)</f>
        <v>0</v>
      </c>
      <c r="AR206" s="19">
        <f>if(AR$6&lt;=$B206,vlookup(EDATE($D206,AR$6),'Курсы'!$H$2:$L$1980,if($G206="USD",2,if($G206="EUR",3,if($G206="YEN",4,5))))*$H206*$C206,0)</f>
        <v>0</v>
      </c>
      <c r="AS206" s="7">
        <f t="shared" si="2"/>
        <v>10110648.61</v>
      </c>
    </row>
    <row r="207" ht="15.75" customHeight="1">
      <c r="A207" s="15">
        <v>109.0</v>
      </c>
      <c r="B207" s="16">
        <v>11.0</v>
      </c>
      <c r="C207" s="16">
        <v>0.0378621769281325</v>
      </c>
      <c r="D207" s="17">
        <v>44033.0</v>
      </c>
      <c r="E207" s="17">
        <f t="shared" si="1"/>
        <v>44368</v>
      </c>
      <c r="F207" s="16" t="s">
        <v>21</v>
      </c>
      <c r="G207" s="16" t="s">
        <v>5</v>
      </c>
      <c r="H207" s="18">
        <v>250000.0</v>
      </c>
      <c r="I207" s="7">
        <f>if(I$6&lt;=$B207,vlookup(EDATE($D207,I$6),'Курсы'!$H$2:$L$1980,if($G207="USD",2,if($G207="EUR",3,if($G207="YEN",4,5))))*$H207*$C207,0)</f>
        <v>827535.6166</v>
      </c>
      <c r="J207" s="7">
        <f>if(J$6&lt;=$B207,vlookup(EDATE($D207,J$6),'Курсы'!$H$2:$L$1980,if($G207="USD",2,if($G207="EUR",3,if($G207="YEN",4,5))))*$H207*$C207,0)</f>
        <v>842033.9907</v>
      </c>
      <c r="K207" s="7">
        <f>if(K$6&lt;=$B207,vlookup(EDATE($D207,K$6),'Курсы'!$H$2:$L$1980,if($G207="USD",2,if($G207="EUR",3,if($G207="YEN",4,5))))*$H207*$C207,0)</f>
        <v>866668.0695</v>
      </c>
      <c r="L207" s="7">
        <f>if(L$6&lt;=$B207,vlookup(EDATE($D207,L$6),'Курсы'!$H$2:$L$1980,if($G207="USD",2,if($G207="EUR",3,if($G207="YEN",4,5))))*$H207*$C207,0)</f>
        <v>854400.7242</v>
      </c>
      <c r="M207" s="7">
        <f>if(M$6&lt;=$B207,vlookup(EDATE($D207,M$6),'Курсы'!$H$2:$L$1980,if($G207="USD",2,if($G207="EUR",3,if($G207="YEN",4,5))))*$H207*$C207,0)</f>
        <v>850253.8693</v>
      </c>
      <c r="N207" s="7">
        <f>if(N$6&lt;=$B207,vlookup(EDATE($D207,N$6),'Курсы'!$H$2:$L$1980,if($G207="USD",2,if($G207="EUR",3,if($G207="YEN",4,5))))*$H207*$C207,0)</f>
        <v>843837.1769</v>
      </c>
      <c r="O207" s="7">
        <f>if(O$6&lt;=$B207,vlookup(EDATE($D207,O$6),'Курсы'!$H$2:$L$1980,if($G207="USD",2,if($G207="EUR",3,if($G207="YEN",4,5))))*$H207*$C207,0)</f>
        <v>848684.4821</v>
      </c>
      <c r="P207" s="7">
        <f>if(P$6&lt;=$B207,vlookup(EDATE($D207,P$6),'Курсы'!$H$2:$L$1980,if($G207="USD",2,if($G207="EUR",3,if($G207="YEN",4,5))))*$H207*$C207,0)</f>
        <v>837066.4731</v>
      </c>
      <c r="Q207" s="7">
        <f>if(Q$6&lt;=$B207,vlookup(EDATE($D207,Q$6),'Курсы'!$H$2:$L$1980,if($G207="USD",2,if($G207="EUR",3,if($G207="YEN",4,5))))*$H207*$C207,0)</f>
        <v>868470.3092</v>
      </c>
      <c r="R207" s="7">
        <f>if(R$6&lt;=$B207,vlookup(EDATE($D207,R$6),'Курсы'!$H$2:$L$1980,if($G207="USD",2,if($G207="EUR",3,if($G207="YEN",4,5))))*$H207*$C207,0)</f>
        <v>849729.4781</v>
      </c>
      <c r="S207" s="7">
        <f>if(S$6&lt;=$B207,vlookup(EDATE($D207,S$6),'Курсы'!$H$2:$L$1980,if($G207="USD",2,if($G207="EUR",3,if($G207="YEN",4,5))))*$H207*$C207,0)</f>
        <v>813982.8504</v>
      </c>
      <c r="T207" s="7">
        <f>if(T$6&lt;=$B207,vlookup(EDATE($D207,T$6),'Курсы'!$H$2:$L$1980,if($G207="USD",2,if($G207="EUR",3,if($G207="YEN",4,5))))*$H207*$C207,0)</f>
        <v>0</v>
      </c>
      <c r="U207" s="7">
        <f>if(U$6&lt;=$B207,vlookup(EDATE($D207,U$6),'Курсы'!$H$2:$L$1980,if($G207="USD",2,if($G207="EUR",3,if($G207="YEN",4,5))))*$H207*$C207,0)</f>
        <v>0</v>
      </c>
      <c r="V207" s="7">
        <f>if(V$6&lt;=$B207,vlookup(EDATE($D207,V$6),'Курсы'!$H$2:$L$1980,if($G207="USD",2,if($G207="EUR",3,if($G207="YEN",4,5))))*$H207*$C207,0)</f>
        <v>0</v>
      </c>
      <c r="W207" s="7">
        <f>if(W$6&lt;=$B207,vlookup(EDATE($D207,W$6),'Курсы'!$H$2:$L$1980,if($G207="USD",2,if($G207="EUR",3,if($G207="YEN",4,5))))*$H207*$C207,0)</f>
        <v>0</v>
      </c>
      <c r="X207" s="7">
        <f>if(X$6&lt;=$B207,vlookup(EDATE($D207,X$6),'Курсы'!$H$2:$L$1980,if($G207="USD",2,if($G207="EUR",3,if($G207="YEN",4,5))))*$H207*$C207,0)</f>
        <v>0</v>
      </c>
      <c r="Y207" s="7">
        <f>if(Y$6&lt;=$B207,vlookup(EDATE($D207,Y$6),'Курсы'!$H$2:$L$1980,if($G207="USD",2,if($G207="EUR",3,if($G207="YEN",4,5))))*$H207*$C207,0)</f>
        <v>0</v>
      </c>
      <c r="Z207" s="7">
        <f>if(Z$6&lt;=$B207,vlookup(EDATE($D207,Z$6),'Курсы'!$H$2:$L$1980,if($G207="USD",2,if($G207="EUR",3,if($G207="YEN",4,5))))*$H207*$C207,0)</f>
        <v>0</v>
      </c>
      <c r="AA207" s="7">
        <f>if(AA$6&lt;=$B207,vlookup(EDATE($D207,AA$6),'Курсы'!$H$2:$L$1980,if($G207="USD",2,if($G207="EUR",3,if($G207="YEN",4,5))))*$H207*$C207,0)</f>
        <v>0</v>
      </c>
      <c r="AB207" s="7">
        <f>if(AB$6&lt;=$B207,vlookup(EDATE($D207,AB$6),'Курсы'!$H$2:$L$1980,if($G207="USD",2,if($G207="EUR",3,if($G207="YEN",4,5))))*$H207*$C207,0)</f>
        <v>0</v>
      </c>
      <c r="AC207" s="7">
        <f>if(AC$6&lt;=$B207,vlookup(EDATE($D207,AC$6),'Курсы'!$H$2:$L$1980,if($G207="USD",2,if($G207="EUR",3,if($G207="YEN",4,5))))*$H207*$C207,0)</f>
        <v>0</v>
      </c>
      <c r="AD207" s="7">
        <f>if(AD$6&lt;=$B207,vlookup(EDATE($D207,AD$6),'Курсы'!$H$2:$L$1980,if($G207="USD",2,if($G207="EUR",3,if($G207="YEN",4,5))))*$H207*$C207,0)</f>
        <v>0</v>
      </c>
      <c r="AE207" s="7">
        <f>if(AE$6&lt;=$B207,vlookup(EDATE($D207,AE$6),'Курсы'!$H$2:$L$1980,if($G207="USD",2,if($G207="EUR",3,if($G207="YEN",4,5))))*$H207*$C207,0)</f>
        <v>0</v>
      </c>
      <c r="AF207" s="7">
        <f>if(AF$6&lt;=$B207,vlookup(EDATE($D207,AF$6),'Курсы'!$H$2:$L$1980,if($G207="USD",2,if($G207="EUR",3,if($G207="YEN",4,5))))*$H207*$C207,0)</f>
        <v>0</v>
      </c>
      <c r="AG207" s="7">
        <f>if(AG$6&lt;=$B207,vlookup(EDATE($D207,AG$6),'Курсы'!$H$2:$L$1980,if($G207="USD",2,if($G207="EUR",3,if($G207="YEN",4,5))))*$H207*$C207,0)</f>
        <v>0</v>
      </c>
      <c r="AH207" s="7">
        <f>if(AH$6&lt;=$B207,vlookup(EDATE($D207,AH$6),'Курсы'!$H$2:$L$1980,if($G207="USD",2,if($G207="EUR",3,if($G207="YEN",4,5))))*$H207*$C207,0)</f>
        <v>0</v>
      </c>
      <c r="AI207" s="7">
        <f>if(AI$6&lt;=$B207,vlookup(EDATE($D207,AI$6),'Курсы'!$H$2:$L$1980,if($G207="USD",2,if($G207="EUR",3,if($G207="YEN",4,5))))*$H207*$C207,0)</f>
        <v>0</v>
      </c>
      <c r="AJ207" s="7">
        <f>if(AJ$6&lt;=$B207,vlookup(EDATE($D207,AJ$6),'Курсы'!$H$2:$L$1980,if($G207="USD",2,if($G207="EUR",3,if($G207="YEN",4,5))))*$H207*$C207,0)</f>
        <v>0</v>
      </c>
      <c r="AK207" s="7">
        <f>if(AK$6&lt;=$B207,vlookup(EDATE($D207,AK$6),'Курсы'!$H$2:$L$1980,if($G207="USD",2,if($G207="EUR",3,if($G207="YEN",4,5))))*$H207*$C207,0)</f>
        <v>0</v>
      </c>
      <c r="AL207" s="7">
        <f>if(AL$6&lt;=$B207,vlookup(EDATE($D207,AL$6),'Курсы'!$H$2:$L$1980,if($G207="USD",2,if($G207="EUR",3,if($G207="YEN",4,5))))*$H207*$C207,0)</f>
        <v>0</v>
      </c>
      <c r="AM207" s="7">
        <f>if(AM$6&lt;=$B207,vlookup(EDATE($D207,AM$6),'Курсы'!$H$2:$L$1980,if($G207="USD",2,if($G207="EUR",3,if($G207="YEN",4,5))))*$H207*$C207,0)</f>
        <v>0</v>
      </c>
      <c r="AN207" s="7">
        <f>if(AN$6&lt;=$B207,vlookup(EDATE($D207,AN$6),'Курсы'!$H$2:$L$1980,if($G207="USD",2,if($G207="EUR",3,if($G207="YEN",4,5))))*$H207*$C207,0)</f>
        <v>0</v>
      </c>
      <c r="AO207" s="7">
        <f>if(AO$6&lt;=$B207,vlookup(EDATE($D207,AO$6),'Курсы'!$H$2:$L$1980,if($G207="USD",2,if($G207="EUR",3,if($G207="YEN",4,5))))*$H207*$C207,0)</f>
        <v>0</v>
      </c>
      <c r="AP207" s="7">
        <f>if(AP$6&lt;=$B207,vlookup(EDATE($D207,AP$6),'Курсы'!$H$2:$L$1980,if($G207="USD",2,if($G207="EUR",3,if($G207="YEN",4,5))))*$H207*$C207,0)</f>
        <v>0</v>
      </c>
      <c r="AQ207" s="7">
        <f>if(AQ$6&lt;=$B207,vlookup(EDATE($D207,AQ$6),'Курсы'!$H$2:$L$1980,if($G207="USD",2,if($G207="EUR",3,if($G207="YEN",4,5))))*$H207*$C207,0)</f>
        <v>0</v>
      </c>
      <c r="AR207" s="19">
        <f>if(AR$6&lt;=$B207,vlookup(EDATE($D207,AR$6),'Курсы'!$H$2:$L$1980,if($G207="USD",2,if($G207="EUR",3,if($G207="YEN",4,5))))*$H207*$C207,0)</f>
        <v>0</v>
      </c>
      <c r="AS207" s="7">
        <f t="shared" si="2"/>
        <v>9302663.04</v>
      </c>
    </row>
    <row r="208" ht="15.75" customHeight="1">
      <c r="A208" s="15">
        <v>143.0</v>
      </c>
      <c r="B208" s="16">
        <v>12.0</v>
      </c>
      <c r="C208" s="16">
        <v>0.00730957333065558</v>
      </c>
      <c r="D208" s="17">
        <v>44035.0</v>
      </c>
      <c r="E208" s="17">
        <f t="shared" si="1"/>
        <v>44400</v>
      </c>
      <c r="F208" s="16" t="s">
        <v>18</v>
      </c>
      <c r="G208" s="16" t="s">
        <v>6</v>
      </c>
      <c r="H208" s="18">
        <v>1400000.0</v>
      </c>
      <c r="I208" s="7">
        <f>if(I$6&lt;=$B208,vlookup(EDATE($D208,I$6),'Курсы'!$H$2:$L$1980,if($G208="USD",2,if($G208="EUR",3,if($G208="YEN",4,5))))*$H208*$C208,0)</f>
        <v>7186.939157</v>
      </c>
      <c r="J208" s="7">
        <f>if(J$6&lt;=$B208,vlookup(EDATE($D208,J$6),'Курсы'!$H$2:$L$1980,if($G208="USD",2,if($G208="EUR",3,if($G208="YEN",4,5))))*$H208*$C208,0)</f>
        <v>7460.099374</v>
      </c>
      <c r="K208" s="7">
        <f>if(K$6&lt;=$B208,vlookup(EDATE($D208,K$6),'Курсы'!$H$2:$L$1980,if($G208="USD",2,if($G208="EUR",3,if($G208="YEN",4,5))))*$H208*$C208,0)</f>
        <v>7541.465159</v>
      </c>
      <c r="L208" s="7">
        <f>if(L$6&lt;=$B208,vlookup(EDATE($D208,L$6),'Курсы'!$H$2:$L$1980,if($G208="USD",2,if($G208="EUR",3,if($G208="YEN",4,5))))*$H208*$C208,0)</f>
        <v>7490.963317</v>
      </c>
      <c r="M208" s="7">
        <f>if(M$6&lt;=$B208,vlookup(EDATE($D208,M$6),'Курсы'!$H$2:$L$1980,if($G208="USD",2,if($G208="EUR",3,if($G208="YEN",4,5))))*$H208*$C208,0)</f>
        <v>7458.021994</v>
      </c>
      <c r="N208" s="7">
        <f>if(N$6&lt;=$B208,vlookup(EDATE($D208,N$6),'Курсы'!$H$2:$L$1980,if($G208="USD",2,if($G208="EUR",3,if($G208="YEN",4,5))))*$H208*$C208,0)</f>
        <v>7343.510218</v>
      </c>
      <c r="O208" s="7">
        <f>if(O$6&lt;=$B208,vlookup(EDATE($D208,O$6),'Курсы'!$H$2:$L$1980,if($G208="USD",2,if($G208="EUR",3,if($G208="YEN",4,5))))*$H208*$C208,0)</f>
        <v>7180.052077</v>
      </c>
      <c r="P208" s="7">
        <f>if(P$6&lt;=$B208,vlookup(EDATE($D208,P$6),'Курсы'!$H$2:$L$1980,if($G208="USD",2,if($G208="EUR",3,if($G208="YEN",4,5))))*$H208*$C208,0)</f>
        <v>7024.228055</v>
      </c>
      <c r="Q208" s="7">
        <f>if(Q$6&lt;=$B208,vlookup(EDATE($D208,Q$6),'Курсы'!$H$2:$L$1980,if($G208="USD",2,if($G208="EUR",3,if($G208="YEN",4,5))))*$H208*$C208,0)</f>
        <v>7241.575294</v>
      </c>
      <c r="R208" s="7">
        <f>if(R$6&lt;=$B208,vlookup(EDATE($D208,R$6),'Курсы'!$H$2:$L$1980,if($G208="USD",2,if($G208="EUR",3,if($G208="YEN",4,5))))*$H208*$C208,0)</f>
        <v>6929.978416</v>
      </c>
      <c r="S208" s="7">
        <f>if(S$6&lt;=$B208,vlookup(EDATE($D208,S$6),'Курсы'!$H$2:$L$1980,if($G208="USD",2,if($G208="EUR",3,if($G208="YEN",4,5))))*$H208*$C208,0)</f>
        <v>6778.05332</v>
      </c>
      <c r="T208" s="7">
        <f>if(T$6&lt;=$B208,vlookup(EDATE($D208,T$6),'Курсы'!$H$2:$L$1980,if($G208="USD",2,if($G208="EUR",3,if($G208="YEN",4,5))))*$H208*$C208,0)</f>
        <v>6835.667377</v>
      </c>
      <c r="U208" s="7">
        <f>if(U$6&lt;=$B208,vlookup(EDATE($D208,U$6),'Курсы'!$H$2:$L$1980,if($G208="USD",2,if($G208="EUR",3,if($G208="YEN",4,5))))*$H208*$C208,0)</f>
        <v>0</v>
      </c>
      <c r="V208" s="7">
        <f>if(V$6&lt;=$B208,vlookup(EDATE($D208,V$6),'Курсы'!$H$2:$L$1980,if($G208="USD",2,if($G208="EUR",3,if($G208="YEN",4,5))))*$H208*$C208,0)</f>
        <v>0</v>
      </c>
      <c r="W208" s="7">
        <f>if(W$6&lt;=$B208,vlookup(EDATE($D208,W$6),'Курсы'!$H$2:$L$1980,if($G208="USD",2,if($G208="EUR",3,if($G208="YEN",4,5))))*$H208*$C208,0)</f>
        <v>0</v>
      </c>
      <c r="X208" s="7">
        <f>if(X$6&lt;=$B208,vlookup(EDATE($D208,X$6),'Курсы'!$H$2:$L$1980,if($G208="USD",2,if($G208="EUR",3,if($G208="YEN",4,5))))*$H208*$C208,0)</f>
        <v>0</v>
      </c>
      <c r="Y208" s="7">
        <f>if(Y$6&lt;=$B208,vlookup(EDATE($D208,Y$6),'Курсы'!$H$2:$L$1980,if($G208="USD",2,if($G208="EUR",3,if($G208="YEN",4,5))))*$H208*$C208,0)</f>
        <v>0</v>
      </c>
      <c r="Z208" s="7">
        <f>if(Z$6&lt;=$B208,vlookup(EDATE($D208,Z$6),'Курсы'!$H$2:$L$1980,if($G208="USD",2,if($G208="EUR",3,if($G208="YEN",4,5))))*$H208*$C208,0)</f>
        <v>0</v>
      </c>
      <c r="AA208" s="7">
        <f>if(AA$6&lt;=$B208,vlookup(EDATE($D208,AA$6),'Курсы'!$H$2:$L$1980,if($G208="USD",2,if($G208="EUR",3,if($G208="YEN",4,5))))*$H208*$C208,0)</f>
        <v>0</v>
      </c>
      <c r="AB208" s="7">
        <f>if(AB$6&lt;=$B208,vlookup(EDATE($D208,AB$6),'Курсы'!$H$2:$L$1980,if($G208="USD",2,if($G208="EUR",3,if($G208="YEN",4,5))))*$H208*$C208,0)</f>
        <v>0</v>
      </c>
      <c r="AC208" s="7">
        <f>if(AC$6&lt;=$B208,vlookup(EDATE($D208,AC$6),'Курсы'!$H$2:$L$1980,if($G208="USD",2,if($G208="EUR",3,if($G208="YEN",4,5))))*$H208*$C208,0)</f>
        <v>0</v>
      </c>
      <c r="AD208" s="7">
        <f>if(AD$6&lt;=$B208,vlookup(EDATE($D208,AD$6),'Курсы'!$H$2:$L$1980,if($G208="USD",2,if($G208="EUR",3,if($G208="YEN",4,5))))*$H208*$C208,0)</f>
        <v>0</v>
      </c>
      <c r="AE208" s="7">
        <f>if(AE$6&lt;=$B208,vlookup(EDATE($D208,AE$6),'Курсы'!$H$2:$L$1980,if($G208="USD",2,if($G208="EUR",3,if($G208="YEN",4,5))))*$H208*$C208,0)</f>
        <v>0</v>
      </c>
      <c r="AF208" s="7">
        <f>if(AF$6&lt;=$B208,vlookup(EDATE($D208,AF$6),'Курсы'!$H$2:$L$1980,if($G208="USD",2,if($G208="EUR",3,if($G208="YEN",4,5))))*$H208*$C208,0)</f>
        <v>0</v>
      </c>
      <c r="AG208" s="7">
        <f>if(AG$6&lt;=$B208,vlookup(EDATE($D208,AG$6),'Курсы'!$H$2:$L$1980,if($G208="USD",2,if($G208="EUR",3,if($G208="YEN",4,5))))*$H208*$C208,0)</f>
        <v>0</v>
      </c>
      <c r="AH208" s="7">
        <f>if(AH$6&lt;=$B208,vlookup(EDATE($D208,AH$6),'Курсы'!$H$2:$L$1980,if($G208="USD",2,if($G208="EUR",3,if($G208="YEN",4,5))))*$H208*$C208,0)</f>
        <v>0</v>
      </c>
      <c r="AI208" s="7">
        <f>if(AI$6&lt;=$B208,vlookup(EDATE($D208,AI$6),'Курсы'!$H$2:$L$1980,if($G208="USD",2,if($G208="EUR",3,if($G208="YEN",4,5))))*$H208*$C208,0)</f>
        <v>0</v>
      </c>
      <c r="AJ208" s="7">
        <f>if(AJ$6&lt;=$B208,vlookup(EDATE($D208,AJ$6),'Курсы'!$H$2:$L$1980,if($G208="USD",2,if($G208="EUR",3,if($G208="YEN",4,5))))*$H208*$C208,0)</f>
        <v>0</v>
      </c>
      <c r="AK208" s="7">
        <f>if(AK$6&lt;=$B208,vlookup(EDATE($D208,AK$6),'Курсы'!$H$2:$L$1980,if($G208="USD",2,if($G208="EUR",3,if($G208="YEN",4,5))))*$H208*$C208,0)</f>
        <v>0</v>
      </c>
      <c r="AL208" s="7">
        <f>if(AL$6&lt;=$B208,vlookup(EDATE($D208,AL$6),'Курсы'!$H$2:$L$1980,if($G208="USD",2,if($G208="EUR",3,if($G208="YEN",4,5))))*$H208*$C208,0)</f>
        <v>0</v>
      </c>
      <c r="AM208" s="7">
        <f>if(AM$6&lt;=$B208,vlookup(EDATE($D208,AM$6),'Курсы'!$H$2:$L$1980,if($G208="USD",2,if($G208="EUR",3,if($G208="YEN",4,5))))*$H208*$C208,0)</f>
        <v>0</v>
      </c>
      <c r="AN208" s="7">
        <f>if(AN$6&lt;=$B208,vlookup(EDATE($D208,AN$6),'Курсы'!$H$2:$L$1980,if($G208="USD",2,if($G208="EUR",3,if($G208="YEN",4,5))))*$H208*$C208,0)</f>
        <v>0</v>
      </c>
      <c r="AO208" s="7">
        <f>if(AO$6&lt;=$B208,vlookup(EDATE($D208,AO$6),'Курсы'!$H$2:$L$1980,if($G208="USD",2,if($G208="EUR",3,if($G208="YEN",4,5))))*$H208*$C208,0)</f>
        <v>0</v>
      </c>
      <c r="AP208" s="7">
        <f>if(AP$6&lt;=$B208,vlookup(EDATE($D208,AP$6),'Курсы'!$H$2:$L$1980,if($G208="USD",2,if($G208="EUR",3,if($G208="YEN",4,5))))*$H208*$C208,0)</f>
        <v>0</v>
      </c>
      <c r="AQ208" s="7">
        <f>if(AQ$6&lt;=$B208,vlookup(EDATE($D208,AQ$6),'Курсы'!$H$2:$L$1980,if($G208="USD",2,if($G208="EUR",3,if($G208="YEN",4,5))))*$H208*$C208,0)</f>
        <v>0</v>
      </c>
      <c r="AR208" s="19">
        <f>if(AR$6&lt;=$B208,vlookup(EDATE($D208,AR$6),'Курсы'!$H$2:$L$1980,if($G208="USD",2,if($G208="EUR",3,if($G208="YEN",4,5))))*$H208*$C208,0)</f>
        <v>0</v>
      </c>
      <c r="AS208" s="7">
        <f t="shared" si="2"/>
        <v>86470.55376</v>
      </c>
    </row>
    <row r="209" ht="15.75" customHeight="1">
      <c r="A209" s="15">
        <v>277.0</v>
      </c>
      <c r="B209" s="16">
        <v>26.0</v>
      </c>
      <c r="C209" s="16">
        <v>0.0247111822813172</v>
      </c>
      <c r="D209" s="17">
        <v>44036.0</v>
      </c>
      <c r="E209" s="17">
        <f t="shared" si="1"/>
        <v>44828</v>
      </c>
      <c r="F209" s="16" t="s">
        <v>22</v>
      </c>
      <c r="G209" s="16" t="s">
        <v>4</v>
      </c>
      <c r="H209" s="18">
        <v>100000.0</v>
      </c>
      <c r="I209" s="7">
        <f>if(I$6&lt;=$B209,vlookup(EDATE($D209,I$6),'Курсы'!$H$2:$L$1980,if($G209="USD",2,if($G209="EUR",3,if($G209="YEN",4,5))))*$H209*$C209,0)</f>
        <v>183109.6136</v>
      </c>
      <c r="J209" s="7">
        <f>if(J$6&lt;=$B209,vlookup(EDATE($D209,J$6),'Курсы'!$H$2:$L$1980,if($G209="USD",2,if($G209="EUR",3,if($G209="YEN",4,5))))*$H209*$C209,0)</f>
        <v>188680.9967</v>
      </c>
      <c r="K209" s="7">
        <f>if(K$6&lt;=$B209,vlookup(EDATE($D209,K$6),'Курсы'!$H$2:$L$1980,if($G209="USD",2,if($G209="EUR",3,if($G209="YEN",4,5))))*$H209*$C209,0)</f>
        <v>188958.2562</v>
      </c>
      <c r="L209" s="7">
        <f>if(L$6&lt;=$B209,vlookup(EDATE($D209,L$6),'Курсы'!$H$2:$L$1980,if($G209="USD",2,if($G209="EUR",3,if($G209="YEN",4,5))))*$H209*$C209,0)</f>
        <v>187211.917</v>
      </c>
      <c r="M209" s="7">
        <f>if(M$6&lt;=$B209,vlookup(EDATE($D209,M$6),'Курсы'!$H$2:$L$1980,if($G209="USD",2,if($G209="EUR",3,if($G209="YEN",4,5))))*$H209*$C209,0)</f>
        <v>186463.4153</v>
      </c>
      <c r="N209" s="7">
        <f>if(N$6&lt;=$B209,vlookup(EDATE($D209,N$6),'Курсы'!$H$2:$L$1980,if($G209="USD",2,if($G209="EUR",3,if($G209="YEN",4,5))))*$H209*$C209,0)</f>
        <v>183756.0581</v>
      </c>
      <c r="O209" s="7">
        <f>if(O$6&lt;=$B209,vlookup(EDATE($D209,O$6),'Курсы'!$H$2:$L$1980,if($G209="USD",2,if($G209="EUR",3,if($G209="YEN",4,5))))*$H209*$C209,0)</f>
        <v>182821.4812</v>
      </c>
      <c r="P209" s="7">
        <f>if(P$6&lt;=$B209,vlookup(EDATE($D209,P$6),'Курсы'!$H$2:$L$1980,if($G209="USD",2,if($G209="EUR",3,if($G209="YEN",4,5))))*$H209*$C209,0)</f>
        <v>186219.763</v>
      </c>
      <c r="Q209" s="7">
        <f>if(Q$6&lt;=$B209,vlookup(EDATE($D209,Q$6),'Курсы'!$H$2:$L$1980,if($G209="USD",2,if($G209="EUR",3,if($G209="YEN",4,5))))*$H209*$C209,0)</f>
        <v>185554.538</v>
      </c>
      <c r="R209" s="7">
        <f>if(R$6&lt;=$B209,vlookup(EDATE($D209,R$6),'Курсы'!$H$2:$L$1980,if($G209="USD",2,if($G209="EUR",3,if($G209="YEN",4,5))))*$H209*$C209,0)</f>
        <v>181825.6206</v>
      </c>
      <c r="S209" s="7">
        <f>if(S$6&lt;=$B209,vlookup(EDATE($D209,S$6),'Курсы'!$H$2:$L$1980,if($G209="USD",2,if($G209="EUR",3,if($G209="YEN",4,5))))*$H209*$C209,0)</f>
        <v>179568.9954</v>
      </c>
      <c r="T209" s="7">
        <f>if(T$6&lt;=$B209,vlookup(EDATE($D209,T$6),'Курсы'!$H$2:$L$1980,if($G209="USD",2,if($G209="EUR",3,if($G209="YEN",4,5))))*$H209*$C209,0)</f>
        <v>182285.2486</v>
      </c>
      <c r="U209" s="7">
        <f>if(U$6&lt;=$B209,vlookup(EDATE($D209,U$6),'Курсы'!$H$2:$L$1980,if($G209="USD",2,if($G209="EUR",3,if($G209="YEN",4,5))))*$H209*$C209,0)</f>
        <v>180602.5386</v>
      </c>
      <c r="V209" s="7">
        <f>if(V$6&lt;=$B209,vlookup(EDATE($D209,V$6),'Курсы'!$H$2:$L$1980,if($G209="USD",2,if($G209="EUR",3,if($G209="YEN",4,5))))*$H209*$C209,0)</f>
        <v>180861.4504</v>
      </c>
      <c r="W209" s="7">
        <f>if(W$6&lt;=$B209,vlookup(EDATE($D209,W$6),'Курсы'!$H$2:$L$1980,if($G209="USD",2,if($G209="EUR",3,if($G209="YEN",4,5))))*$H209*$C209,0)</f>
        <v>181104.3961</v>
      </c>
      <c r="X209" s="7">
        <f>if(X$6&lt;=$B209,vlookup(EDATE($D209,X$6),'Курсы'!$H$2:$L$1980,if($G209="USD",2,if($G209="EUR",3,if($G209="YEN",4,5))))*$H209*$C209,0)</f>
        <v>181348.0387</v>
      </c>
      <c r="Y209" s="7">
        <f>if(Y$6&lt;=$B209,vlookup(EDATE($D209,Y$6),'Курсы'!$H$2:$L$1980,if($G209="USD",2,if($G209="EUR",3,if($G209="YEN",4,5))))*$H209*$C209,0)</f>
        <v>181577.0673</v>
      </c>
      <c r="Z209" s="7">
        <f>if(Z$6&lt;=$B209,vlookup(EDATE($D209,Z$6),'Курсы'!$H$2:$L$1980,if($G209="USD",2,if($G209="EUR",3,if($G209="YEN",4,5))))*$H209*$C209,0)</f>
        <v>181807.1414</v>
      </c>
      <c r="AA209" s="7">
        <f>if(AA$6&lt;=$B209,vlookup(EDATE($D209,AA$6),'Курсы'!$H$2:$L$1980,if($G209="USD",2,if($G209="EUR",3,if($G209="YEN",4,5))))*$H209*$C209,0)</f>
        <v>182030.8833</v>
      </c>
      <c r="AB209" s="7">
        <f>if(AB$6&lt;=$B209,vlookup(EDATE($D209,AB$6),'Курсы'!$H$2:$L$1980,if($G209="USD",2,if($G209="EUR",3,if($G209="YEN",4,5))))*$H209*$C209,0)</f>
        <v>182227.8128</v>
      </c>
      <c r="AC209" s="7">
        <f>if(AC$6&lt;=$B209,vlookup(EDATE($D209,AC$6),'Курсы'!$H$2:$L$1980,if($G209="USD",2,if($G209="EUR",3,if($G209="YEN",4,5))))*$H209*$C209,0)</f>
        <v>182440.4183</v>
      </c>
      <c r="AD209" s="7">
        <f>if(AD$6&lt;=$B209,vlookup(EDATE($D209,AD$6),'Курсы'!$H$2:$L$1980,if($G209="USD",2,if($G209="EUR",3,if($G209="YEN",4,5))))*$H209*$C209,0)</f>
        <v>182641.0036</v>
      </c>
      <c r="AE209" s="7">
        <f>if(AE$6&lt;=$B209,vlookup(EDATE($D209,AE$6),'Курсы'!$H$2:$L$1980,if($G209="USD",2,if($G209="EUR",3,if($G209="YEN",4,5))))*$H209*$C209,0)</f>
        <v>182843.2036</v>
      </c>
      <c r="AF209" s="7">
        <f>if(AF$6&lt;=$B209,vlookup(EDATE($D209,AF$6),'Курсы'!$H$2:$L$1980,if($G209="USD",2,if($G209="EUR",3,if($G209="YEN",4,5))))*$H209*$C209,0)</f>
        <v>183034.2064</v>
      </c>
      <c r="AG209" s="7">
        <f>if(AG$6&lt;=$B209,vlookup(EDATE($D209,AG$6),'Курсы'!$H$2:$L$1980,if($G209="USD",2,if($G209="EUR",3,if($G209="YEN",4,5))))*$H209*$C209,0)</f>
        <v>183226.9721</v>
      </c>
      <c r="AH209" s="7">
        <f>if(AH$6&lt;=$B209,vlookup(EDATE($D209,AH$6),'Курсы'!$H$2:$L$1980,if($G209="USD",2,if($G209="EUR",3,if($G209="YEN",4,5))))*$H209*$C209,0)</f>
        <v>183415.2729</v>
      </c>
      <c r="AI209" s="7">
        <f>if(AI$6&lt;=$B209,vlookup(EDATE($D209,AI$6),'Курсы'!$H$2:$L$1980,if($G209="USD",2,if($G209="EUR",3,if($G209="YEN",4,5))))*$H209*$C209,0)</f>
        <v>0</v>
      </c>
      <c r="AJ209" s="7">
        <f>if(AJ$6&lt;=$B209,vlookup(EDATE($D209,AJ$6),'Курсы'!$H$2:$L$1980,if($G209="USD",2,if($G209="EUR",3,if($G209="YEN",4,5))))*$H209*$C209,0)</f>
        <v>0</v>
      </c>
      <c r="AK209" s="7">
        <f>if(AK$6&lt;=$B209,vlookup(EDATE($D209,AK$6),'Курсы'!$H$2:$L$1980,if($G209="USD",2,if($G209="EUR",3,if($G209="YEN",4,5))))*$H209*$C209,0)</f>
        <v>0</v>
      </c>
      <c r="AL209" s="7">
        <f>if(AL$6&lt;=$B209,vlookup(EDATE($D209,AL$6),'Курсы'!$H$2:$L$1980,if($G209="USD",2,if($G209="EUR",3,if($G209="YEN",4,5))))*$H209*$C209,0)</f>
        <v>0</v>
      </c>
      <c r="AM209" s="7">
        <f>if(AM$6&lt;=$B209,vlookup(EDATE($D209,AM$6),'Курсы'!$H$2:$L$1980,if($G209="USD",2,if($G209="EUR",3,if($G209="YEN",4,5))))*$H209*$C209,0)</f>
        <v>0</v>
      </c>
      <c r="AN209" s="7">
        <f>if(AN$6&lt;=$B209,vlookup(EDATE($D209,AN$6),'Курсы'!$H$2:$L$1980,if($G209="USD",2,if($G209="EUR",3,if($G209="YEN",4,5))))*$H209*$C209,0)</f>
        <v>0</v>
      </c>
      <c r="AO209" s="7">
        <f>if(AO$6&lt;=$B209,vlookup(EDATE($D209,AO$6),'Курсы'!$H$2:$L$1980,if($G209="USD",2,if($G209="EUR",3,if($G209="YEN",4,5))))*$H209*$C209,0)</f>
        <v>0</v>
      </c>
      <c r="AP209" s="7">
        <f>if(AP$6&lt;=$B209,vlookup(EDATE($D209,AP$6),'Курсы'!$H$2:$L$1980,if($G209="USD",2,if($G209="EUR",3,if($G209="YEN",4,5))))*$H209*$C209,0)</f>
        <v>0</v>
      </c>
      <c r="AQ209" s="7">
        <f>if(AQ$6&lt;=$B209,vlookup(EDATE($D209,AQ$6),'Курсы'!$H$2:$L$1980,if($G209="USD",2,if($G209="EUR",3,if($G209="YEN",4,5))))*$H209*$C209,0)</f>
        <v>0</v>
      </c>
      <c r="AR209" s="19">
        <f>if(AR$6&lt;=$B209,vlookup(EDATE($D209,AR$6),'Курсы'!$H$2:$L$1980,if($G209="USD",2,if($G209="EUR",3,if($G209="YEN",4,5))))*$H209*$C209,0)</f>
        <v>0</v>
      </c>
      <c r="AS209" s="7">
        <f t="shared" si="2"/>
        <v>4765616.309</v>
      </c>
    </row>
    <row r="210" ht="15.75" customHeight="1">
      <c r="A210" s="15">
        <v>14.0</v>
      </c>
      <c r="B210" s="16">
        <v>19.0</v>
      </c>
      <c r="C210" s="16">
        <v>0.057907010078177</v>
      </c>
      <c r="D210" s="17">
        <v>44039.0</v>
      </c>
      <c r="E210" s="17">
        <f t="shared" si="1"/>
        <v>44619</v>
      </c>
      <c r="F210" s="16" t="s">
        <v>20</v>
      </c>
      <c r="G210" s="16" t="s">
        <v>7</v>
      </c>
      <c r="H210" s="18">
        <v>1500000.0</v>
      </c>
      <c r="I210" s="7">
        <f>if(I$6&lt;=$B210,vlookup(EDATE($D210,I$6),'Курсы'!$H$2:$L$1980,if($G210="USD",2,if($G210="EUR",3,if($G210="YEN",4,5))))*$H210*$C210,0)</f>
        <v>86860.51512</v>
      </c>
      <c r="J210" s="7">
        <f>if(J$6&lt;=$B210,vlookup(EDATE($D210,J$6),'Курсы'!$H$2:$L$1980,if($G210="USD",2,if($G210="EUR",3,if($G210="YEN",4,5))))*$H210*$C210,0)</f>
        <v>86860.51512</v>
      </c>
      <c r="K210" s="7">
        <f>if(K$6&lt;=$B210,vlookup(EDATE($D210,K$6),'Курсы'!$H$2:$L$1980,if($G210="USD",2,if($G210="EUR",3,if($G210="YEN",4,5))))*$H210*$C210,0)</f>
        <v>86860.51512</v>
      </c>
      <c r="L210" s="7">
        <f>if(L$6&lt;=$B210,vlookup(EDATE($D210,L$6),'Курсы'!$H$2:$L$1980,if($G210="USD",2,if($G210="EUR",3,if($G210="YEN",4,5))))*$H210*$C210,0)</f>
        <v>86860.51512</v>
      </c>
      <c r="M210" s="7">
        <f>if(M$6&lt;=$B210,vlookup(EDATE($D210,M$6),'Курсы'!$H$2:$L$1980,if($G210="USD",2,if($G210="EUR",3,if($G210="YEN",4,5))))*$H210*$C210,0)</f>
        <v>86860.51512</v>
      </c>
      <c r="N210" s="7">
        <f>if(N$6&lt;=$B210,vlookup(EDATE($D210,N$6),'Курсы'!$H$2:$L$1980,if($G210="USD",2,if($G210="EUR",3,if($G210="YEN",4,5))))*$H210*$C210,0)</f>
        <v>86860.51512</v>
      </c>
      <c r="O210" s="7">
        <f>if(O$6&lt;=$B210,vlookup(EDATE($D210,O$6),'Курсы'!$H$2:$L$1980,if($G210="USD",2,if($G210="EUR",3,if($G210="YEN",4,5))))*$H210*$C210,0)</f>
        <v>86860.51512</v>
      </c>
      <c r="P210" s="7">
        <f>if(P$6&lt;=$B210,vlookup(EDATE($D210,P$6),'Курсы'!$H$2:$L$1980,if($G210="USD",2,if($G210="EUR",3,if($G210="YEN",4,5))))*$H210*$C210,0)</f>
        <v>86860.51512</v>
      </c>
      <c r="Q210" s="7">
        <f>if(Q$6&lt;=$B210,vlookup(EDATE($D210,Q$6),'Курсы'!$H$2:$L$1980,if($G210="USD",2,if($G210="EUR",3,if($G210="YEN",4,5))))*$H210*$C210,0)</f>
        <v>86860.51512</v>
      </c>
      <c r="R210" s="7">
        <f>if(R$6&lt;=$B210,vlookup(EDATE($D210,R$6),'Курсы'!$H$2:$L$1980,if($G210="USD",2,if($G210="EUR",3,if($G210="YEN",4,5))))*$H210*$C210,0)</f>
        <v>86860.51512</v>
      </c>
      <c r="S210" s="7">
        <f>if(S$6&lt;=$B210,vlookup(EDATE($D210,S$6),'Курсы'!$H$2:$L$1980,if($G210="USD",2,if($G210="EUR",3,if($G210="YEN",4,5))))*$H210*$C210,0)</f>
        <v>86860.51512</v>
      </c>
      <c r="T210" s="7">
        <f>if(T$6&lt;=$B210,vlookup(EDATE($D210,T$6),'Курсы'!$H$2:$L$1980,if($G210="USD",2,if($G210="EUR",3,if($G210="YEN",4,5))))*$H210*$C210,0)</f>
        <v>86860.51512</v>
      </c>
      <c r="U210" s="7">
        <f>if(U$6&lt;=$B210,vlookup(EDATE($D210,U$6),'Курсы'!$H$2:$L$1980,if($G210="USD",2,if($G210="EUR",3,if($G210="YEN",4,5))))*$H210*$C210,0)</f>
        <v>86860.51512</v>
      </c>
      <c r="V210" s="7">
        <f>if(V$6&lt;=$B210,vlookup(EDATE($D210,V$6),'Курсы'!$H$2:$L$1980,if($G210="USD",2,if($G210="EUR",3,if($G210="YEN",4,5))))*$H210*$C210,0)</f>
        <v>86860.51512</v>
      </c>
      <c r="W210" s="7">
        <f>if(W$6&lt;=$B210,vlookup(EDATE($D210,W$6),'Курсы'!$H$2:$L$1980,if($G210="USD",2,if($G210="EUR",3,if($G210="YEN",4,5))))*$H210*$C210,0)</f>
        <v>86860.51512</v>
      </c>
      <c r="X210" s="7">
        <f>if(X$6&lt;=$B210,vlookup(EDATE($D210,X$6),'Курсы'!$H$2:$L$1980,if($G210="USD",2,if($G210="EUR",3,if($G210="YEN",4,5))))*$H210*$C210,0)</f>
        <v>86860.51512</v>
      </c>
      <c r="Y210" s="7">
        <f>if(Y$6&lt;=$B210,vlookup(EDATE($D210,Y$6),'Курсы'!$H$2:$L$1980,if($G210="USD",2,if($G210="EUR",3,if($G210="YEN",4,5))))*$H210*$C210,0)</f>
        <v>86860.51512</v>
      </c>
      <c r="Z210" s="7">
        <f>if(Z$6&lt;=$B210,vlookup(EDATE($D210,Z$6),'Курсы'!$H$2:$L$1980,if($G210="USD",2,if($G210="EUR",3,if($G210="YEN",4,5))))*$H210*$C210,0)</f>
        <v>86860.51512</v>
      </c>
      <c r="AA210" s="7">
        <f>if(AA$6&lt;=$B210,vlookup(EDATE($D210,AA$6),'Курсы'!$H$2:$L$1980,if($G210="USD",2,if($G210="EUR",3,if($G210="YEN",4,5))))*$H210*$C210,0)</f>
        <v>86860.51512</v>
      </c>
      <c r="AB210" s="7">
        <f>if(AB$6&lt;=$B210,vlookup(EDATE($D210,AB$6),'Курсы'!$H$2:$L$1980,if($G210="USD",2,if($G210="EUR",3,if($G210="YEN",4,5))))*$H210*$C210,0)</f>
        <v>0</v>
      </c>
      <c r="AC210" s="7">
        <f>if(AC$6&lt;=$B210,vlookup(EDATE($D210,AC$6),'Курсы'!$H$2:$L$1980,if($G210="USD",2,if($G210="EUR",3,if($G210="YEN",4,5))))*$H210*$C210,0)</f>
        <v>0</v>
      </c>
      <c r="AD210" s="7">
        <f>if(AD$6&lt;=$B210,vlookup(EDATE($D210,AD$6),'Курсы'!$H$2:$L$1980,if($G210="USD",2,if($G210="EUR",3,if($G210="YEN",4,5))))*$H210*$C210,0)</f>
        <v>0</v>
      </c>
      <c r="AE210" s="7">
        <f>if(AE$6&lt;=$B210,vlookup(EDATE($D210,AE$6),'Курсы'!$H$2:$L$1980,if($G210="USD",2,if($G210="EUR",3,if($G210="YEN",4,5))))*$H210*$C210,0)</f>
        <v>0</v>
      </c>
      <c r="AF210" s="7">
        <f>if(AF$6&lt;=$B210,vlookup(EDATE($D210,AF$6),'Курсы'!$H$2:$L$1980,if($G210="USD",2,if($G210="EUR",3,if($G210="YEN",4,5))))*$H210*$C210,0)</f>
        <v>0</v>
      </c>
      <c r="AG210" s="7">
        <f>if(AG$6&lt;=$B210,vlookup(EDATE($D210,AG$6),'Курсы'!$H$2:$L$1980,if($G210="USD",2,if($G210="EUR",3,if($G210="YEN",4,5))))*$H210*$C210,0)</f>
        <v>0</v>
      </c>
      <c r="AH210" s="7">
        <f>if(AH$6&lt;=$B210,vlookup(EDATE($D210,AH$6),'Курсы'!$H$2:$L$1980,if($G210="USD",2,if($G210="EUR",3,if($G210="YEN",4,5))))*$H210*$C210,0)</f>
        <v>0</v>
      </c>
      <c r="AI210" s="7">
        <f>if(AI$6&lt;=$B210,vlookup(EDATE($D210,AI$6),'Курсы'!$H$2:$L$1980,if($G210="USD",2,if($G210="EUR",3,if($G210="YEN",4,5))))*$H210*$C210,0)</f>
        <v>0</v>
      </c>
      <c r="AJ210" s="7">
        <f>if(AJ$6&lt;=$B210,vlookup(EDATE($D210,AJ$6),'Курсы'!$H$2:$L$1980,if($G210="USD",2,if($G210="EUR",3,if($G210="YEN",4,5))))*$H210*$C210,0)</f>
        <v>0</v>
      </c>
      <c r="AK210" s="7">
        <f>if(AK$6&lt;=$B210,vlookup(EDATE($D210,AK$6),'Курсы'!$H$2:$L$1980,if($G210="USD",2,if($G210="EUR",3,if($G210="YEN",4,5))))*$H210*$C210,0)</f>
        <v>0</v>
      </c>
      <c r="AL210" s="7">
        <f>if(AL$6&lt;=$B210,vlookup(EDATE($D210,AL$6),'Курсы'!$H$2:$L$1980,if($G210="USD",2,if($G210="EUR",3,if($G210="YEN",4,5))))*$H210*$C210,0)</f>
        <v>0</v>
      </c>
      <c r="AM210" s="7">
        <f>if(AM$6&lt;=$B210,vlookup(EDATE($D210,AM$6),'Курсы'!$H$2:$L$1980,if($G210="USD",2,if($G210="EUR",3,if($G210="YEN",4,5))))*$H210*$C210,0)</f>
        <v>0</v>
      </c>
      <c r="AN210" s="7">
        <f>if(AN$6&lt;=$B210,vlookup(EDATE($D210,AN$6),'Курсы'!$H$2:$L$1980,if($G210="USD",2,if($G210="EUR",3,if($G210="YEN",4,5))))*$H210*$C210,0)</f>
        <v>0</v>
      </c>
      <c r="AO210" s="7">
        <f>if(AO$6&lt;=$B210,vlookup(EDATE($D210,AO$6),'Курсы'!$H$2:$L$1980,if($G210="USD",2,if($G210="EUR",3,if($G210="YEN",4,5))))*$H210*$C210,0)</f>
        <v>0</v>
      </c>
      <c r="AP210" s="7">
        <f>if(AP$6&lt;=$B210,vlookup(EDATE($D210,AP$6),'Курсы'!$H$2:$L$1980,if($G210="USD",2,if($G210="EUR",3,if($G210="YEN",4,5))))*$H210*$C210,0)</f>
        <v>0</v>
      </c>
      <c r="AQ210" s="7">
        <f>if(AQ$6&lt;=$B210,vlookup(EDATE($D210,AQ$6),'Курсы'!$H$2:$L$1980,if($G210="USD",2,if($G210="EUR",3,if($G210="YEN",4,5))))*$H210*$C210,0)</f>
        <v>0</v>
      </c>
      <c r="AR210" s="19">
        <f>if(AR$6&lt;=$B210,vlookup(EDATE($D210,AR$6),'Курсы'!$H$2:$L$1980,if($G210="USD",2,if($G210="EUR",3,if($G210="YEN",4,5))))*$H210*$C210,0)</f>
        <v>0</v>
      </c>
      <c r="AS210" s="7">
        <f t="shared" si="2"/>
        <v>1650349.787</v>
      </c>
    </row>
    <row r="211" ht="15.75" customHeight="1">
      <c r="A211" s="15">
        <v>25.0</v>
      </c>
      <c r="B211" s="16">
        <v>22.0</v>
      </c>
      <c r="C211" s="16">
        <v>0.0438522347255351</v>
      </c>
      <c r="D211" s="17">
        <v>44039.0</v>
      </c>
      <c r="E211" s="17">
        <f t="shared" si="1"/>
        <v>44708</v>
      </c>
      <c r="F211" s="16" t="s">
        <v>21</v>
      </c>
      <c r="G211" s="16" t="s">
        <v>5</v>
      </c>
      <c r="H211" s="18">
        <v>500000.0</v>
      </c>
      <c r="I211" s="7">
        <f>if(I$6&lt;=$B211,vlookup(EDATE($D211,I$6),'Курсы'!$H$2:$L$1980,if($G211="USD",2,if($G211="EUR",3,if($G211="YEN",4,5))))*$H211*$C211,0)</f>
        <v>1956366.592</v>
      </c>
      <c r="J211" s="7">
        <f>if(J$6&lt;=$B211,vlookup(EDATE($D211,J$6),'Курсы'!$H$2:$L$1980,if($G211="USD",2,if($G211="EUR",3,if($G211="YEN",4,5))))*$H211*$C211,0)</f>
        <v>1965976.809</v>
      </c>
      <c r="K211" s="7">
        <f>if(K$6&lt;=$B211,vlookup(EDATE($D211,K$6),'Курсы'!$H$2:$L$1980,if($G211="USD",2,if($G211="EUR",3,if($G211="YEN",4,5))))*$H211*$C211,0)</f>
        <v>1983193.197</v>
      </c>
      <c r="L211" s="7">
        <f>if(L$6&lt;=$B211,vlookup(EDATE($D211,L$6),'Курсы'!$H$2:$L$1980,if($G211="USD",2,if($G211="EUR",3,if($G211="YEN",4,5))))*$H211*$C211,0)</f>
        <v>1973988.613</v>
      </c>
      <c r="M211" s="7">
        <f>if(M$6&lt;=$B211,vlookup(EDATE($D211,M$6),'Курсы'!$H$2:$L$1980,if($G211="USD",2,if($G211="EUR",3,if($G211="YEN",4,5))))*$H211*$C211,0)</f>
        <v>1970607.605</v>
      </c>
      <c r="N211" s="7">
        <f>if(N$6&lt;=$B211,vlookup(EDATE($D211,N$6),'Курсы'!$H$2:$L$1980,if($G211="USD",2,if($G211="EUR",3,if($G211="YEN",4,5))))*$H211*$C211,0)</f>
        <v>2009969.371</v>
      </c>
      <c r="O211" s="7">
        <f>if(O$6&lt;=$B211,vlookup(EDATE($D211,O$6),'Курсы'!$H$2:$L$1980,if($G211="USD",2,if($G211="EUR",3,if($G211="YEN",4,5))))*$H211*$C211,0)</f>
        <v>1981557.508</v>
      </c>
      <c r="P211" s="7">
        <f>if(P$6&lt;=$B211,vlookup(EDATE($D211,P$6),'Курсы'!$H$2:$L$1980,if($G211="USD",2,if($G211="EUR",3,if($G211="YEN",4,5))))*$H211*$C211,0)</f>
        <v>1957072.613</v>
      </c>
      <c r="Q211" s="7">
        <f>if(Q$6&lt;=$B211,vlookup(EDATE($D211,Q$6),'Курсы'!$H$2:$L$1980,if($G211="USD",2,if($G211="EUR",3,if($G211="YEN",4,5))))*$H211*$C211,0)</f>
        <v>1983147.152</v>
      </c>
      <c r="R211" s="7">
        <f>if(R$6&lt;=$B211,vlookup(EDATE($D211,R$6),'Курсы'!$H$2:$L$1980,if($G211="USD",2,if($G211="EUR",3,if($G211="YEN",4,5))))*$H211*$C211,0)</f>
        <v>1972017.455</v>
      </c>
      <c r="S211" s="7">
        <f>if(S$6&lt;=$B211,vlookup(EDATE($D211,S$6),'Курсы'!$H$2:$L$1980,if($G211="USD",2,if($G211="EUR",3,if($G211="YEN",4,5))))*$H211*$C211,0)</f>
        <v>1889853.715</v>
      </c>
      <c r="T211" s="7">
        <f>if(T$6&lt;=$B211,vlookup(EDATE($D211,T$6),'Курсы'!$H$2:$L$1980,if($G211="USD",2,if($G211="EUR",3,if($G211="YEN",4,5))))*$H211*$C211,0)</f>
        <v>1914524.982</v>
      </c>
      <c r="U211" s="7">
        <f>if(U$6&lt;=$B211,vlookup(EDATE($D211,U$6),'Курсы'!$H$2:$L$1980,if($G211="USD",2,if($G211="EUR",3,if($G211="YEN",4,5))))*$H211*$C211,0)</f>
        <v>1874291.58</v>
      </c>
      <c r="V211" s="7">
        <f>if(V$6&lt;=$B211,vlookup(EDATE($D211,V$6),'Курсы'!$H$2:$L$1980,if($G211="USD",2,if($G211="EUR",3,if($G211="YEN",4,5))))*$H211*$C211,0)</f>
        <v>1877918.395</v>
      </c>
      <c r="W211" s="7">
        <f>if(W$6&lt;=$B211,vlookup(EDATE($D211,W$6),'Курсы'!$H$2:$L$1980,if($G211="USD",2,if($G211="EUR",3,if($G211="YEN",4,5))))*$H211*$C211,0)</f>
        <v>1881321.876</v>
      </c>
      <c r="X211" s="7">
        <f>if(X$6&lt;=$B211,vlookup(EDATE($D211,X$6),'Курсы'!$H$2:$L$1980,if($G211="USD",2,if($G211="EUR",3,if($G211="YEN",4,5))))*$H211*$C211,0)</f>
        <v>1884735.419</v>
      </c>
      <c r="Y211" s="7">
        <f>if(Y$6&lt;=$B211,vlookup(EDATE($D211,Y$6),'Курсы'!$H$2:$L$1980,if($G211="USD",2,if($G211="EUR",3,if($G211="YEN",4,5))))*$H211*$C211,0)</f>
        <v>1887944.481</v>
      </c>
      <c r="Z211" s="7">
        <f>if(Z$6&lt;=$B211,vlookup(EDATE($D211,Z$6),'Курсы'!$H$2:$L$1980,if($G211="USD",2,if($G211="EUR",3,if($G211="YEN",4,5))))*$H211*$C211,0)</f>
        <v>1891168.443</v>
      </c>
      <c r="AA211" s="7">
        <f>if(AA$6&lt;=$B211,vlookup(EDATE($D211,AA$6),'Курсы'!$H$2:$L$1980,if($G211="USD",2,if($G211="EUR",3,if($G211="YEN",4,5))))*$H211*$C211,0)</f>
        <v>1894303.909</v>
      </c>
      <c r="AB211" s="7">
        <f>if(AB$6&lt;=$B211,vlookup(EDATE($D211,AB$6),'Курсы'!$H$2:$L$1980,if($G211="USD",2,if($G211="EUR",3,if($G211="YEN",4,5))))*$H211*$C211,0)</f>
        <v>1897063.821</v>
      </c>
      <c r="AC211" s="7">
        <f>if(AC$6&lt;=$B211,vlookup(EDATE($D211,AC$6),'Курсы'!$H$2:$L$1980,if($G211="USD",2,if($G211="EUR",3,if($G211="YEN",4,5))))*$H211*$C211,0)</f>
        <v>1900043.617</v>
      </c>
      <c r="AD211" s="7">
        <f>if(AD$6&lt;=$B211,vlookup(EDATE($D211,AD$6),'Курсы'!$H$2:$L$1980,if($G211="USD",2,if($G211="EUR",3,if($G211="YEN",4,5))))*$H211*$C211,0)</f>
        <v>1902855.123</v>
      </c>
      <c r="AE211" s="7">
        <f>if(AE$6&lt;=$B211,vlookup(EDATE($D211,AE$6),'Курсы'!$H$2:$L$1980,if($G211="USD",2,if($G211="EUR",3,if($G211="YEN",4,5))))*$H211*$C211,0)</f>
        <v>0</v>
      </c>
      <c r="AF211" s="7">
        <f>if(AF$6&lt;=$B211,vlookup(EDATE($D211,AF$6),'Курсы'!$H$2:$L$1980,if($G211="USD",2,if($G211="EUR",3,if($G211="YEN",4,5))))*$H211*$C211,0)</f>
        <v>0</v>
      </c>
      <c r="AG211" s="7">
        <f>if(AG$6&lt;=$B211,vlookup(EDATE($D211,AG$6),'Курсы'!$H$2:$L$1980,if($G211="USD",2,if($G211="EUR",3,if($G211="YEN",4,5))))*$H211*$C211,0)</f>
        <v>0</v>
      </c>
      <c r="AH211" s="7">
        <f>if(AH$6&lt;=$B211,vlookup(EDATE($D211,AH$6),'Курсы'!$H$2:$L$1980,if($G211="USD",2,if($G211="EUR",3,if($G211="YEN",4,5))))*$H211*$C211,0)</f>
        <v>0</v>
      </c>
      <c r="AI211" s="7">
        <f>if(AI$6&lt;=$B211,vlookup(EDATE($D211,AI$6),'Курсы'!$H$2:$L$1980,if($G211="USD",2,if($G211="EUR",3,if($G211="YEN",4,5))))*$H211*$C211,0)</f>
        <v>0</v>
      </c>
      <c r="AJ211" s="7">
        <f>if(AJ$6&lt;=$B211,vlookup(EDATE($D211,AJ$6),'Курсы'!$H$2:$L$1980,if($G211="USD",2,if($G211="EUR",3,if($G211="YEN",4,5))))*$H211*$C211,0)</f>
        <v>0</v>
      </c>
      <c r="AK211" s="7">
        <f>if(AK$6&lt;=$B211,vlookup(EDATE($D211,AK$6),'Курсы'!$H$2:$L$1980,if($G211="USD",2,if($G211="EUR",3,if($G211="YEN",4,5))))*$H211*$C211,0)</f>
        <v>0</v>
      </c>
      <c r="AL211" s="7">
        <f>if(AL$6&lt;=$B211,vlookup(EDATE($D211,AL$6),'Курсы'!$H$2:$L$1980,if($G211="USD",2,if($G211="EUR",3,if($G211="YEN",4,5))))*$H211*$C211,0)</f>
        <v>0</v>
      </c>
      <c r="AM211" s="7">
        <f>if(AM$6&lt;=$B211,vlookup(EDATE($D211,AM$6),'Курсы'!$H$2:$L$1980,if($G211="USD",2,if($G211="EUR",3,if($G211="YEN",4,5))))*$H211*$C211,0)</f>
        <v>0</v>
      </c>
      <c r="AN211" s="7">
        <f>if(AN$6&lt;=$B211,vlookup(EDATE($D211,AN$6),'Курсы'!$H$2:$L$1980,if($G211="USD",2,if($G211="EUR",3,if($G211="YEN",4,5))))*$H211*$C211,0)</f>
        <v>0</v>
      </c>
      <c r="AO211" s="7">
        <f>if(AO$6&lt;=$B211,vlookup(EDATE($D211,AO$6),'Курсы'!$H$2:$L$1980,if($G211="USD",2,if($G211="EUR",3,if($G211="YEN",4,5))))*$H211*$C211,0)</f>
        <v>0</v>
      </c>
      <c r="AP211" s="7">
        <f>if(AP$6&lt;=$B211,vlookup(EDATE($D211,AP$6),'Курсы'!$H$2:$L$1980,if($G211="USD",2,if($G211="EUR",3,if($G211="YEN",4,5))))*$H211*$C211,0)</f>
        <v>0</v>
      </c>
      <c r="AQ211" s="7">
        <f>if(AQ$6&lt;=$B211,vlookup(EDATE($D211,AQ$6),'Курсы'!$H$2:$L$1980,if($G211="USD",2,if($G211="EUR",3,if($G211="YEN",4,5))))*$H211*$C211,0)</f>
        <v>0</v>
      </c>
      <c r="AR211" s="19">
        <f>if(AR$6&lt;=$B211,vlookup(EDATE($D211,AR$6),'Курсы'!$H$2:$L$1980,if($G211="USD",2,if($G211="EUR",3,if($G211="YEN",4,5))))*$H211*$C211,0)</f>
        <v>0</v>
      </c>
      <c r="AS211" s="7">
        <f t="shared" si="2"/>
        <v>42449922.28</v>
      </c>
    </row>
    <row r="212" ht="15.75" customHeight="1">
      <c r="A212" s="15">
        <v>224.0</v>
      </c>
      <c r="B212" s="16">
        <v>11.0</v>
      </c>
      <c r="C212" s="16">
        <v>0.0541311028188359</v>
      </c>
      <c r="D212" s="17">
        <v>44040.0</v>
      </c>
      <c r="E212" s="17">
        <f t="shared" si="1"/>
        <v>44375</v>
      </c>
      <c r="F212" s="16" t="s">
        <v>21</v>
      </c>
      <c r="G212" s="16" t="s">
        <v>7</v>
      </c>
      <c r="H212" s="18">
        <v>750000.0</v>
      </c>
      <c r="I212" s="7">
        <f>if(I$6&lt;=$B212,vlookup(EDATE($D212,I$6),'Курсы'!$H$2:$L$1980,if($G212="USD",2,if($G212="EUR",3,if($G212="YEN",4,5))))*$H212*$C212,0)</f>
        <v>40598.32711</v>
      </c>
      <c r="J212" s="7">
        <f>if(J$6&lt;=$B212,vlookup(EDATE($D212,J$6),'Курсы'!$H$2:$L$1980,if($G212="USD",2,if($G212="EUR",3,if($G212="YEN",4,5))))*$H212*$C212,0)</f>
        <v>40598.32711</v>
      </c>
      <c r="K212" s="7">
        <f>if(K$6&lt;=$B212,vlookup(EDATE($D212,K$6),'Курсы'!$H$2:$L$1980,if($G212="USD",2,if($G212="EUR",3,if($G212="YEN",4,5))))*$H212*$C212,0)</f>
        <v>40598.32711</v>
      </c>
      <c r="L212" s="7">
        <f>if(L$6&lt;=$B212,vlookup(EDATE($D212,L$6),'Курсы'!$H$2:$L$1980,if($G212="USD",2,if($G212="EUR",3,if($G212="YEN",4,5))))*$H212*$C212,0)</f>
        <v>40598.32711</v>
      </c>
      <c r="M212" s="7">
        <f>if(M$6&lt;=$B212,vlookup(EDATE($D212,M$6),'Курсы'!$H$2:$L$1980,if($G212="USD",2,if($G212="EUR",3,if($G212="YEN",4,5))))*$H212*$C212,0)</f>
        <v>40598.32711</v>
      </c>
      <c r="N212" s="7">
        <f>if(N$6&lt;=$B212,vlookup(EDATE($D212,N$6),'Курсы'!$H$2:$L$1980,if($G212="USD",2,if($G212="EUR",3,if($G212="YEN",4,5))))*$H212*$C212,0)</f>
        <v>40598.32711</v>
      </c>
      <c r="O212" s="7">
        <f>if(O$6&lt;=$B212,vlookup(EDATE($D212,O$6),'Курсы'!$H$2:$L$1980,if($G212="USD",2,if($G212="EUR",3,if($G212="YEN",4,5))))*$H212*$C212,0)</f>
        <v>40598.32711</v>
      </c>
      <c r="P212" s="7">
        <f>if(P$6&lt;=$B212,vlookup(EDATE($D212,P$6),'Курсы'!$H$2:$L$1980,if($G212="USD",2,if($G212="EUR",3,if($G212="YEN",4,5))))*$H212*$C212,0)</f>
        <v>40598.32711</v>
      </c>
      <c r="Q212" s="7">
        <f>if(Q$6&lt;=$B212,vlookup(EDATE($D212,Q$6),'Курсы'!$H$2:$L$1980,if($G212="USD",2,if($G212="EUR",3,if($G212="YEN",4,5))))*$H212*$C212,0)</f>
        <v>40598.32711</v>
      </c>
      <c r="R212" s="7">
        <f>if(R$6&lt;=$B212,vlookup(EDATE($D212,R$6),'Курсы'!$H$2:$L$1980,if($G212="USD",2,if($G212="EUR",3,if($G212="YEN",4,5))))*$H212*$C212,0)</f>
        <v>40598.32711</v>
      </c>
      <c r="S212" s="7">
        <f>if(S$6&lt;=$B212,vlookup(EDATE($D212,S$6),'Курсы'!$H$2:$L$1980,if($G212="USD",2,if($G212="EUR",3,if($G212="YEN",4,5))))*$H212*$C212,0)</f>
        <v>40598.32711</v>
      </c>
      <c r="T212" s="7">
        <f>if(T$6&lt;=$B212,vlookup(EDATE($D212,T$6),'Курсы'!$H$2:$L$1980,if($G212="USD",2,if($G212="EUR",3,if($G212="YEN",4,5))))*$H212*$C212,0)</f>
        <v>0</v>
      </c>
      <c r="U212" s="7">
        <f>if(U$6&lt;=$B212,vlookup(EDATE($D212,U$6),'Курсы'!$H$2:$L$1980,if($G212="USD",2,if($G212="EUR",3,if($G212="YEN",4,5))))*$H212*$C212,0)</f>
        <v>0</v>
      </c>
      <c r="V212" s="7">
        <f>if(V$6&lt;=$B212,vlookup(EDATE($D212,V$6),'Курсы'!$H$2:$L$1980,if($G212="USD",2,if($G212="EUR",3,if($G212="YEN",4,5))))*$H212*$C212,0)</f>
        <v>0</v>
      </c>
      <c r="W212" s="7">
        <f>if(W$6&lt;=$B212,vlookup(EDATE($D212,W$6),'Курсы'!$H$2:$L$1980,if($G212="USD",2,if($G212="EUR",3,if($G212="YEN",4,5))))*$H212*$C212,0)</f>
        <v>0</v>
      </c>
      <c r="X212" s="7">
        <f>if(X$6&lt;=$B212,vlookup(EDATE($D212,X$6),'Курсы'!$H$2:$L$1980,if($G212="USD",2,if($G212="EUR",3,if($G212="YEN",4,5))))*$H212*$C212,0)</f>
        <v>0</v>
      </c>
      <c r="Y212" s="7">
        <f>if(Y$6&lt;=$B212,vlookup(EDATE($D212,Y$6),'Курсы'!$H$2:$L$1980,if($G212="USD",2,if($G212="EUR",3,if($G212="YEN",4,5))))*$H212*$C212,0)</f>
        <v>0</v>
      </c>
      <c r="Z212" s="7">
        <f>if(Z$6&lt;=$B212,vlookup(EDATE($D212,Z$6),'Курсы'!$H$2:$L$1980,if($G212="USD",2,if($G212="EUR",3,if($G212="YEN",4,5))))*$H212*$C212,0)</f>
        <v>0</v>
      </c>
      <c r="AA212" s="7">
        <f>if(AA$6&lt;=$B212,vlookup(EDATE($D212,AA$6),'Курсы'!$H$2:$L$1980,if($G212="USD",2,if($G212="EUR",3,if($G212="YEN",4,5))))*$H212*$C212,0)</f>
        <v>0</v>
      </c>
      <c r="AB212" s="7">
        <f>if(AB$6&lt;=$B212,vlookup(EDATE($D212,AB$6),'Курсы'!$H$2:$L$1980,if($G212="USD",2,if($G212="EUR",3,if($G212="YEN",4,5))))*$H212*$C212,0)</f>
        <v>0</v>
      </c>
      <c r="AC212" s="7">
        <f>if(AC$6&lt;=$B212,vlookup(EDATE($D212,AC$6),'Курсы'!$H$2:$L$1980,if($G212="USD",2,if($G212="EUR",3,if($G212="YEN",4,5))))*$H212*$C212,0)</f>
        <v>0</v>
      </c>
      <c r="AD212" s="7">
        <f>if(AD$6&lt;=$B212,vlookup(EDATE($D212,AD$6),'Курсы'!$H$2:$L$1980,if($G212="USD",2,if($G212="EUR",3,if($G212="YEN",4,5))))*$H212*$C212,0)</f>
        <v>0</v>
      </c>
      <c r="AE212" s="7">
        <f>if(AE$6&lt;=$B212,vlookup(EDATE($D212,AE$6),'Курсы'!$H$2:$L$1980,if($G212="USD",2,if($G212="EUR",3,if($G212="YEN",4,5))))*$H212*$C212,0)</f>
        <v>0</v>
      </c>
      <c r="AF212" s="7">
        <f>if(AF$6&lt;=$B212,vlookup(EDATE($D212,AF$6),'Курсы'!$H$2:$L$1980,if($G212="USD",2,if($G212="EUR",3,if($G212="YEN",4,5))))*$H212*$C212,0)</f>
        <v>0</v>
      </c>
      <c r="AG212" s="7">
        <f>if(AG$6&lt;=$B212,vlookup(EDATE($D212,AG$6),'Курсы'!$H$2:$L$1980,if($G212="USD",2,if($G212="EUR",3,if($G212="YEN",4,5))))*$H212*$C212,0)</f>
        <v>0</v>
      </c>
      <c r="AH212" s="7">
        <f>if(AH$6&lt;=$B212,vlookup(EDATE($D212,AH$6),'Курсы'!$H$2:$L$1980,if($G212="USD",2,if($G212="EUR",3,if($G212="YEN",4,5))))*$H212*$C212,0)</f>
        <v>0</v>
      </c>
      <c r="AI212" s="7">
        <f>if(AI$6&lt;=$B212,vlookup(EDATE($D212,AI$6),'Курсы'!$H$2:$L$1980,if($G212="USD",2,if($G212="EUR",3,if($G212="YEN",4,5))))*$H212*$C212,0)</f>
        <v>0</v>
      </c>
      <c r="AJ212" s="7">
        <f>if(AJ$6&lt;=$B212,vlookup(EDATE($D212,AJ$6),'Курсы'!$H$2:$L$1980,if($G212="USD",2,if($G212="EUR",3,if($G212="YEN",4,5))))*$H212*$C212,0)</f>
        <v>0</v>
      </c>
      <c r="AK212" s="7">
        <f>if(AK$6&lt;=$B212,vlookup(EDATE($D212,AK$6),'Курсы'!$H$2:$L$1980,if($G212="USD",2,if($G212="EUR",3,if($G212="YEN",4,5))))*$H212*$C212,0)</f>
        <v>0</v>
      </c>
      <c r="AL212" s="7">
        <f>if(AL$6&lt;=$B212,vlookup(EDATE($D212,AL$6),'Курсы'!$H$2:$L$1980,if($G212="USD",2,if($G212="EUR",3,if($G212="YEN",4,5))))*$H212*$C212,0)</f>
        <v>0</v>
      </c>
      <c r="AM212" s="7">
        <f>if(AM$6&lt;=$B212,vlookup(EDATE($D212,AM$6),'Курсы'!$H$2:$L$1980,if($G212="USD",2,if($G212="EUR",3,if($G212="YEN",4,5))))*$H212*$C212,0)</f>
        <v>0</v>
      </c>
      <c r="AN212" s="7">
        <f>if(AN$6&lt;=$B212,vlookup(EDATE($D212,AN$6),'Курсы'!$H$2:$L$1980,if($G212="USD",2,if($G212="EUR",3,if($G212="YEN",4,5))))*$H212*$C212,0)</f>
        <v>0</v>
      </c>
      <c r="AO212" s="7">
        <f>if(AO$6&lt;=$B212,vlookup(EDATE($D212,AO$6),'Курсы'!$H$2:$L$1980,if($G212="USD",2,if($G212="EUR",3,if($G212="YEN",4,5))))*$H212*$C212,0)</f>
        <v>0</v>
      </c>
      <c r="AP212" s="7">
        <f>if(AP$6&lt;=$B212,vlookup(EDATE($D212,AP$6),'Курсы'!$H$2:$L$1980,if($G212="USD",2,if($G212="EUR",3,if($G212="YEN",4,5))))*$H212*$C212,0)</f>
        <v>0</v>
      </c>
      <c r="AQ212" s="7">
        <f>if(AQ$6&lt;=$B212,vlookup(EDATE($D212,AQ$6),'Курсы'!$H$2:$L$1980,if($G212="USD",2,if($G212="EUR",3,if($G212="YEN",4,5))))*$H212*$C212,0)</f>
        <v>0</v>
      </c>
      <c r="AR212" s="19">
        <f>if(AR$6&lt;=$B212,vlookup(EDATE($D212,AR$6),'Курсы'!$H$2:$L$1980,if($G212="USD",2,if($G212="EUR",3,if($G212="YEN",4,5))))*$H212*$C212,0)</f>
        <v>0</v>
      </c>
      <c r="AS212" s="7">
        <f t="shared" si="2"/>
        <v>446581.5983</v>
      </c>
    </row>
    <row r="213" ht="15.75" customHeight="1">
      <c r="A213" s="15">
        <v>152.0</v>
      </c>
      <c r="B213" s="16">
        <v>16.0</v>
      </c>
      <c r="C213" s="16">
        <v>0.0123029007381269</v>
      </c>
      <c r="D213" s="17">
        <v>44043.0</v>
      </c>
      <c r="E213" s="17">
        <f t="shared" si="1"/>
        <v>44530</v>
      </c>
      <c r="F213" s="16" t="s">
        <v>19</v>
      </c>
      <c r="G213" s="16" t="s">
        <v>5</v>
      </c>
      <c r="H213" s="18">
        <v>75000.0</v>
      </c>
      <c r="I213" s="7">
        <f>if(I$6&lt;=$B213,vlookup(EDATE($D213,I$6),'Курсы'!$H$2:$L$1980,if($G213="USD",2,if($G213="EUR",3,if($G213="YEN",4,5))))*$H213*$C213,0)</f>
        <v>81886.38491</v>
      </c>
      <c r="J213" s="7">
        <f>if(J$6&lt;=$B213,vlookup(EDATE($D213,J$6),'Курсы'!$H$2:$L$1980,if($G213="USD",2,if($G213="EUR",3,if($G213="YEN",4,5))))*$H213*$C213,0)</f>
        <v>85834.60105</v>
      </c>
      <c r="K213" s="7">
        <f>if(K$6&lt;=$B213,vlookup(EDATE($D213,K$6),'Курсы'!$H$2:$L$1980,if($G213="USD",2,if($G213="EUR",3,if($G213="YEN",4,5))))*$H213*$C213,0)</f>
        <v>85469.8508</v>
      </c>
      <c r="L213" s="7">
        <f>if(L$6&lt;=$B213,vlookup(EDATE($D213,L$6),'Курсы'!$H$2:$L$1980,if($G213="USD",2,if($G213="EUR",3,if($G213="YEN",4,5))))*$H213*$C213,0)</f>
        <v>83471.70594</v>
      </c>
      <c r="M213" s="7">
        <f>if(M$6&lt;=$B213,vlookup(EDATE($D213,M$6),'Курсы'!$H$2:$L$1980,if($G213="USD",2,if($G213="EUR",3,if($G213="YEN",4,5))))*$H213*$C213,0)</f>
        <v>83674.24244</v>
      </c>
      <c r="N213" s="7">
        <f>if(N$6&lt;=$B213,vlookup(EDATE($D213,N$6),'Курсы'!$H$2:$L$1980,if($G213="USD",2,if($G213="EUR",3,if($G213="YEN",4,5))))*$H213*$C213,0)</f>
        <v>85163.4163</v>
      </c>
      <c r="O213" s="7">
        <f>if(O$6&lt;=$B213,vlookup(EDATE($D213,O$6),'Курсы'!$H$2:$L$1980,if($G213="USD",2,if($G213="EUR",3,if($G213="YEN",4,5))))*$H213*$C213,0)</f>
        <v>83389.95316</v>
      </c>
      <c r="P213" s="7">
        <f>if(P$6&lt;=$B213,vlookup(EDATE($D213,P$6),'Курсы'!$H$2:$L$1980,if($G213="USD",2,if($G213="EUR",3,if($G213="YEN",4,5))))*$H213*$C213,0)</f>
        <v>82013.07403</v>
      </c>
      <c r="Q213" s="7">
        <f>if(Q$6&lt;=$B213,vlookup(EDATE($D213,Q$6),'Курсы'!$H$2:$L$1980,if($G213="USD",2,if($G213="EUR",3,if($G213="YEN",4,5))))*$H213*$C213,0)</f>
        <v>83184.18715</v>
      </c>
      <c r="R213" s="7">
        <f>if(R$6&lt;=$B213,vlookup(EDATE($D213,R$6),'Курсы'!$H$2:$L$1980,if($G213="USD",2,if($G213="EUR",3,if($G213="YEN",4,5))))*$H213*$C213,0)</f>
        <v>82742.94361</v>
      </c>
      <c r="S213" s="7">
        <f>if(S$6&lt;=$B213,vlookup(EDATE($D213,S$6),'Курсы'!$H$2:$L$1980,if($G213="USD",2,if($G213="EUR",3,if($G213="YEN",4,5))))*$H213*$C213,0)</f>
        <v>79540.65234</v>
      </c>
      <c r="T213" s="7">
        <f>if(T$6&lt;=$B213,vlookup(EDATE($D213,T$6),'Курсы'!$H$2:$L$1980,if($G213="USD",2,if($G213="EUR",3,if($G213="YEN",4,5))))*$H213*$C213,0)</f>
        <v>80268.39967</v>
      </c>
      <c r="U213" s="7">
        <f>if(U$6&lt;=$B213,vlookup(EDATE($D213,U$6),'Курсы'!$H$2:$L$1980,if($G213="USD",2,if($G213="EUR",3,if($G213="YEN",4,5))))*$H213*$C213,0)</f>
        <v>78895.84569</v>
      </c>
      <c r="V213" s="7">
        <f>if(V$6&lt;=$B213,vlookup(EDATE($D213,V$6),'Курсы'!$H$2:$L$1980,if($G213="USD",2,if($G213="EUR",3,if($G213="YEN",4,5))))*$H213*$C213,0)</f>
        <v>79043.02122</v>
      </c>
      <c r="W213" s="7">
        <f>if(W$6&lt;=$B213,vlookup(EDATE($D213,W$6),'Курсы'!$H$2:$L$1980,if($G213="USD",2,if($G213="EUR",3,if($G213="YEN",4,5))))*$H213*$C213,0)</f>
        <v>79190.51236</v>
      </c>
      <c r="X213" s="7">
        <f>if(X$6&lt;=$B213,vlookup(EDATE($D213,X$6),'Курсы'!$H$2:$L$1980,if($G213="USD",2,if($G213="EUR",3,if($G213="YEN",4,5))))*$H213*$C213,0)</f>
        <v>79329.06254</v>
      </c>
      <c r="Y213" s="7">
        <f>if(Y$6&lt;=$B213,vlookup(EDATE($D213,Y$6),'Курсы'!$H$2:$L$1980,if($G213="USD",2,if($G213="EUR",3,if($G213="YEN",4,5))))*$H213*$C213,0)</f>
        <v>0</v>
      </c>
      <c r="Z213" s="7">
        <f>if(Z$6&lt;=$B213,vlookup(EDATE($D213,Z$6),'Курсы'!$H$2:$L$1980,if($G213="USD",2,if($G213="EUR",3,if($G213="YEN",4,5))))*$H213*$C213,0)</f>
        <v>0</v>
      </c>
      <c r="AA213" s="7">
        <f>if(AA$6&lt;=$B213,vlookup(EDATE($D213,AA$6),'Курсы'!$H$2:$L$1980,if($G213="USD",2,if($G213="EUR",3,if($G213="YEN",4,5))))*$H213*$C213,0)</f>
        <v>0</v>
      </c>
      <c r="AB213" s="7">
        <f>if(AB$6&lt;=$B213,vlookup(EDATE($D213,AB$6),'Курсы'!$H$2:$L$1980,if($G213="USD",2,if($G213="EUR",3,if($G213="YEN",4,5))))*$H213*$C213,0)</f>
        <v>0</v>
      </c>
      <c r="AC213" s="7">
        <f>if(AC$6&lt;=$B213,vlookup(EDATE($D213,AC$6),'Курсы'!$H$2:$L$1980,if($G213="USD",2,if($G213="EUR",3,if($G213="YEN",4,5))))*$H213*$C213,0)</f>
        <v>0</v>
      </c>
      <c r="AD213" s="7">
        <f>if(AD$6&lt;=$B213,vlookup(EDATE($D213,AD$6),'Курсы'!$H$2:$L$1980,if($G213="USD",2,if($G213="EUR",3,if($G213="YEN",4,5))))*$H213*$C213,0)</f>
        <v>0</v>
      </c>
      <c r="AE213" s="7">
        <f>if(AE$6&lt;=$B213,vlookup(EDATE($D213,AE$6),'Курсы'!$H$2:$L$1980,if($G213="USD",2,if($G213="EUR",3,if($G213="YEN",4,5))))*$H213*$C213,0)</f>
        <v>0</v>
      </c>
      <c r="AF213" s="7">
        <f>if(AF$6&lt;=$B213,vlookup(EDATE($D213,AF$6),'Курсы'!$H$2:$L$1980,if($G213="USD",2,if($G213="EUR",3,if($G213="YEN",4,5))))*$H213*$C213,0)</f>
        <v>0</v>
      </c>
      <c r="AG213" s="7">
        <f>if(AG$6&lt;=$B213,vlookup(EDATE($D213,AG$6),'Курсы'!$H$2:$L$1980,if($G213="USD",2,if($G213="EUR",3,if($G213="YEN",4,5))))*$H213*$C213,0)</f>
        <v>0</v>
      </c>
      <c r="AH213" s="7">
        <f>if(AH$6&lt;=$B213,vlookup(EDATE($D213,AH$6),'Курсы'!$H$2:$L$1980,if($G213="USD",2,if($G213="EUR",3,if($G213="YEN",4,5))))*$H213*$C213,0)</f>
        <v>0</v>
      </c>
      <c r="AI213" s="7">
        <f>if(AI$6&lt;=$B213,vlookup(EDATE($D213,AI$6),'Курсы'!$H$2:$L$1980,if($G213="USD",2,if($G213="EUR",3,if($G213="YEN",4,5))))*$H213*$C213,0)</f>
        <v>0</v>
      </c>
      <c r="AJ213" s="7">
        <f>if(AJ$6&lt;=$B213,vlookup(EDATE($D213,AJ$6),'Курсы'!$H$2:$L$1980,if($G213="USD",2,if($G213="EUR",3,if($G213="YEN",4,5))))*$H213*$C213,0)</f>
        <v>0</v>
      </c>
      <c r="AK213" s="7">
        <f>if(AK$6&lt;=$B213,vlookup(EDATE($D213,AK$6),'Курсы'!$H$2:$L$1980,if($G213="USD",2,if($G213="EUR",3,if($G213="YEN",4,5))))*$H213*$C213,0)</f>
        <v>0</v>
      </c>
      <c r="AL213" s="7">
        <f>if(AL$6&lt;=$B213,vlookup(EDATE($D213,AL$6),'Курсы'!$H$2:$L$1980,if($G213="USD",2,if($G213="EUR",3,if($G213="YEN",4,5))))*$H213*$C213,0)</f>
        <v>0</v>
      </c>
      <c r="AM213" s="7">
        <f>if(AM$6&lt;=$B213,vlookup(EDATE($D213,AM$6),'Курсы'!$H$2:$L$1980,if($G213="USD",2,if($G213="EUR",3,if($G213="YEN",4,5))))*$H213*$C213,0)</f>
        <v>0</v>
      </c>
      <c r="AN213" s="7">
        <f>if(AN$6&lt;=$B213,vlookup(EDATE($D213,AN$6),'Курсы'!$H$2:$L$1980,if($G213="USD",2,if($G213="EUR",3,if($G213="YEN",4,5))))*$H213*$C213,0)</f>
        <v>0</v>
      </c>
      <c r="AO213" s="7">
        <f>if(AO$6&lt;=$B213,vlookup(EDATE($D213,AO$6),'Курсы'!$H$2:$L$1980,if($G213="USD",2,if($G213="EUR",3,if($G213="YEN",4,5))))*$H213*$C213,0)</f>
        <v>0</v>
      </c>
      <c r="AP213" s="7">
        <f>if(AP$6&lt;=$B213,vlookup(EDATE($D213,AP$6),'Курсы'!$H$2:$L$1980,if($G213="USD",2,if($G213="EUR",3,if($G213="YEN",4,5))))*$H213*$C213,0)</f>
        <v>0</v>
      </c>
      <c r="AQ213" s="7">
        <f>if(AQ$6&lt;=$B213,vlookup(EDATE($D213,AQ$6),'Курсы'!$H$2:$L$1980,if($G213="USD",2,if($G213="EUR",3,if($G213="YEN",4,5))))*$H213*$C213,0)</f>
        <v>0</v>
      </c>
      <c r="AR213" s="19">
        <f>if(AR$6&lt;=$B213,vlookup(EDATE($D213,AR$6),'Курсы'!$H$2:$L$1980,if($G213="USD",2,if($G213="EUR",3,if($G213="YEN",4,5))))*$H213*$C213,0)</f>
        <v>0</v>
      </c>
      <c r="AS213" s="7">
        <f t="shared" si="2"/>
        <v>1313097.853</v>
      </c>
    </row>
    <row r="214" ht="15.75" customHeight="1">
      <c r="A214" s="15">
        <v>23.0</v>
      </c>
      <c r="B214" s="16">
        <v>26.0</v>
      </c>
      <c r="C214" s="16">
        <v>0.021125177152359</v>
      </c>
      <c r="D214" s="17">
        <v>44045.0</v>
      </c>
      <c r="E214" s="17">
        <f t="shared" si="1"/>
        <v>44836</v>
      </c>
      <c r="F214" s="16" t="s">
        <v>19</v>
      </c>
      <c r="G214" s="16" t="s">
        <v>7</v>
      </c>
      <c r="H214" s="18">
        <v>2500000.0</v>
      </c>
      <c r="I214" s="7">
        <f>if(I$6&lt;=$B214,vlookup(EDATE($D214,I$6),'Курсы'!$H$2:$L$1980,if($G214="USD",2,if($G214="EUR",3,if($G214="YEN",4,5))))*$H214*$C214,0)</f>
        <v>52812.94288</v>
      </c>
      <c r="J214" s="7">
        <f>if(J$6&lt;=$B214,vlookup(EDATE($D214,J$6),'Курсы'!$H$2:$L$1980,if($G214="USD",2,if($G214="EUR",3,if($G214="YEN",4,5))))*$H214*$C214,0)</f>
        <v>52812.94288</v>
      </c>
      <c r="K214" s="7">
        <f>if(K$6&lt;=$B214,vlookup(EDATE($D214,K$6),'Курсы'!$H$2:$L$1980,if($G214="USD",2,if($G214="EUR",3,if($G214="YEN",4,5))))*$H214*$C214,0)</f>
        <v>52812.94288</v>
      </c>
      <c r="L214" s="7">
        <f>if(L$6&lt;=$B214,vlookup(EDATE($D214,L$6),'Курсы'!$H$2:$L$1980,if($G214="USD",2,if($G214="EUR",3,if($G214="YEN",4,5))))*$H214*$C214,0)</f>
        <v>52812.94288</v>
      </c>
      <c r="M214" s="7">
        <f>if(M$6&lt;=$B214,vlookup(EDATE($D214,M$6),'Курсы'!$H$2:$L$1980,if($G214="USD",2,if($G214="EUR",3,if($G214="YEN",4,5))))*$H214*$C214,0)</f>
        <v>52812.94288</v>
      </c>
      <c r="N214" s="7">
        <f>if(N$6&lt;=$B214,vlookup(EDATE($D214,N$6),'Курсы'!$H$2:$L$1980,if($G214="USD",2,if($G214="EUR",3,if($G214="YEN",4,5))))*$H214*$C214,0)</f>
        <v>52812.94288</v>
      </c>
      <c r="O214" s="7">
        <f>if(O$6&lt;=$B214,vlookup(EDATE($D214,O$6),'Курсы'!$H$2:$L$1980,if($G214="USD",2,if($G214="EUR",3,if($G214="YEN",4,5))))*$H214*$C214,0)</f>
        <v>52812.94288</v>
      </c>
      <c r="P214" s="7">
        <f>if(P$6&lt;=$B214,vlookup(EDATE($D214,P$6),'Курсы'!$H$2:$L$1980,if($G214="USD",2,if($G214="EUR",3,if($G214="YEN",4,5))))*$H214*$C214,0)</f>
        <v>52812.94288</v>
      </c>
      <c r="Q214" s="7">
        <f>if(Q$6&lt;=$B214,vlookup(EDATE($D214,Q$6),'Курсы'!$H$2:$L$1980,if($G214="USD",2,if($G214="EUR",3,if($G214="YEN",4,5))))*$H214*$C214,0)</f>
        <v>52812.94288</v>
      </c>
      <c r="R214" s="7">
        <f>if(R$6&lt;=$B214,vlookup(EDATE($D214,R$6),'Курсы'!$H$2:$L$1980,if($G214="USD",2,if($G214="EUR",3,if($G214="YEN",4,5))))*$H214*$C214,0)</f>
        <v>52812.94288</v>
      </c>
      <c r="S214" s="7">
        <f>if(S$6&lt;=$B214,vlookup(EDATE($D214,S$6),'Курсы'!$H$2:$L$1980,if($G214="USD",2,if($G214="EUR",3,if($G214="YEN",4,5))))*$H214*$C214,0)</f>
        <v>52812.94288</v>
      </c>
      <c r="T214" s="7">
        <f>if(T$6&lt;=$B214,vlookup(EDATE($D214,T$6),'Курсы'!$H$2:$L$1980,if($G214="USD",2,if($G214="EUR",3,if($G214="YEN",4,5))))*$H214*$C214,0)</f>
        <v>52812.94288</v>
      </c>
      <c r="U214" s="7">
        <f>if(U$6&lt;=$B214,vlookup(EDATE($D214,U$6),'Курсы'!$H$2:$L$1980,if($G214="USD",2,if($G214="EUR",3,if($G214="YEN",4,5))))*$H214*$C214,0)</f>
        <v>52812.94288</v>
      </c>
      <c r="V214" s="7">
        <f>if(V$6&lt;=$B214,vlookup(EDATE($D214,V$6),'Курсы'!$H$2:$L$1980,if($G214="USD",2,if($G214="EUR",3,if($G214="YEN",4,5))))*$H214*$C214,0)</f>
        <v>52812.94288</v>
      </c>
      <c r="W214" s="7">
        <f>if(W$6&lt;=$B214,vlookup(EDATE($D214,W$6),'Курсы'!$H$2:$L$1980,if($G214="USD",2,if($G214="EUR",3,if($G214="YEN",4,5))))*$H214*$C214,0)</f>
        <v>52812.94288</v>
      </c>
      <c r="X214" s="7">
        <f>if(X$6&lt;=$B214,vlookup(EDATE($D214,X$6),'Курсы'!$H$2:$L$1980,if($G214="USD",2,if($G214="EUR",3,if($G214="YEN",4,5))))*$H214*$C214,0)</f>
        <v>52812.94288</v>
      </c>
      <c r="Y214" s="7">
        <f>if(Y$6&lt;=$B214,vlookup(EDATE($D214,Y$6),'Курсы'!$H$2:$L$1980,if($G214="USD",2,if($G214="EUR",3,if($G214="YEN",4,5))))*$H214*$C214,0)</f>
        <v>52812.94288</v>
      </c>
      <c r="Z214" s="7">
        <f>if(Z$6&lt;=$B214,vlookup(EDATE($D214,Z$6),'Курсы'!$H$2:$L$1980,if($G214="USD",2,if($G214="EUR",3,if($G214="YEN",4,5))))*$H214*$C214,0)</f>
        <v>52812.94288</v>
      </c>
      <c r="AA214" s="7">
        <f>if(AA$6&lt;=$B214,vlookup(EDATE($D214,AA$6),'Курсы'!$H$2:$L$1980,if($G214="USD",2,if($G214="EUR",3,if($G214="YEN",4,5))))*$H214*$C214,0)</f>
        <v>52812.94288</v>
      </c>
      <c r="AB214" s="7">
        <f>if(AB$6&lt;=$B214,vlookup(EDATE($D214,AB$6),'Курсы'!$H$2:$L$1980,if($G214="USD",2,if($G214="EUR",3,if($G214="YEN",4,5))))*$H214*$C214,0)</f>
        <v>52812.94288</v>
      </c>
      <c r="AC214" s="7">
        <f>if(AC$6&lt;=$B214,vlookup(EDATE($D214,AC$6),'Курсы'!$H$2:$L$1980,if($G214="USD",2,if($G214="EUR",3,if($G214="YEN",4,5))))*$H214*$C214,0)</f>
        <v>52812.94288</v>
      </c>
      <c r="AD214" s="7">
        <f>if(AD$6&lt;=$B214,vlookup(EDATE($D214,AD$6),'Курсы'!$H$2:$L$1980,if($G214="USD",2,if($G214="EUR",3,if($G214="YEN",4,5))))*$H214*$C214,0)</f>
        <v>52812.94288</v>
      </c>
      <c r="AE214" s="7">
        <f>if(AE$6&lt;=$B214,vlookup(EDATE($D214,AE$6),'Курсы'!$H$2:$L$1980,if($G214="USD",2,if($G214="EUR",3,if($G214="YEN",4,5))))*$H214*$C214,0)</f>
        <v>52812.94288</v>
      </c>
      <c r="AF214" s="7">
        <f>if(AF$6&lt;=$B214,vlookup(EDATE($D214,AF$6),'Курсы'!$H$2:$L$1980,if($G214="USD",2,if($G214="EUR",3,if($G214="YEN",4,5))))*$H214*$C214,0)</f>
        <v>52812.94288</v>
      </c>
      <c r="AG214" s="7">
        <f>if(AG$6&lt;=$B214,vlookup(EDATE($D214,AG$6),'Курсы'!$H$2:$L$1980,if($G214="USD",2,if($G214="EUR",3,if($G214="YEN",4,5))))*$H214*$C214,0)</f>
        <v>52812.94288</v>
      </c>
      <c r="AH214" s="7">
        <f>if(AH$6&lt;=$B214,vlookup(EDATE($D214,AH$6),'Курсы'!$H$2:$L$1980,if($G214="USD",2,if($G214="EUR",3,if($G214="YEN",4,5))))*$H214*$C214,0)</f>
        <v>52812.94288</v>
      </c>
      <c r="AI214" s="7">
        <f>if(AI$6&lt;=$B214,vlookup(EDATE($D214,AI$6),'Курсы'!$H$2:$L$1980,if($G214="USD",2,if($G214="EUR",3,if($G214="YEN",4,5))))*$H214*$C214,0)</f>
        <v>0</v>
      </c>
      <c r="AJ214" s="7">
        <f>if(AJ$6&lt;=$B214,vlookup(EDATE($D214,AJ$6),'Курсы'!$H$2:$L$1980,if($G214="USD",2,if($G214="EUR",3,if($G214="YEN",4,5))))*$H214*$C214,0)</f>
        <v>0</v>
      </c>
      <c r="AK214" s="7">
        <f>if(AK$6&lt;=$B214,vlookup(EDATE($D214,AK$6),'Курсы'!$H$2:$L$1980,if($G214="USD",2,if($G214="EUR",3,if($G214="YEN",4,5))))*$H214*$C214,0)</f>
        <v>0</v>
      </c>
      <c r="AL214" s="7">
        <f>if(AL$6&lt;=$B214,vlookup(EDATE($D214,AL$6),'Курсы'!$H$2:$L$1980,if($G214="USD",2,if($G214="EUR",3,if($G214="YEN",4,5))))*$H214*$C214,0)</f>
        <v>0</v>
      </c>
      <c r="AM214" s="7">
        <f>if(AM$6&lt;=$B214,vlookup(EDATE($D214,AM$6),'Курсы'!$H$2:$L$1980,if($G214="USD",2,if($G214="EUR",3,if($G214="YEN",4,5))))*$H214*$C214,0)</f>
        <v>0</v>
      </c>
      <c r="AN214" s="7">
        <f>if(AN$6&lt;=$B214,vlookup(EDATE($D214,AN$6),'Курсы'!$H$2:$L$1980,if($G214="USD",2,if($G214="EUR",3,if($G214="YEN",4,5))))*$H214*$C214,0)</f>
        <v>0</v>
      </c>
      <c r="AO214" s="7">
        <f>if(AO$6&lt;=$B214,vlookup(EDATE($D214,AO$6),'Курсы'!$H$2:$L$1980,if($G214="USD",2,if($G214="EUR",3,if($G214="YEN",4,5))))*$H214*$C214,0)</f>
        <v>0</v>
      </c>
      <c r="AP214" s="7">
        <f>if(AP$6&lt;=$B214,vlookup(EDATE($D214,AP$6),'Курсы'!$H$2:$L$1980,if($G214="USD",2,if($G214="EUR",3,if($G214="YEN",4,5))))*$H214*$C214,0)</f>
        <v>0</v>
      </c>
      <c r="AQ214" s="7">
        <f>if(AQ$6&lt;=$B214,vlookup(EDATE($D214,AQ$6),'Курсы'!$H$2:$L$1980,if($G214="USD",2,if($G214="EUR",3,if($G214="YEN",4,5))))*$H214*$C214,0)</f>
        <v>0</v>
      </c>
      <c r="AR214" s="19">
        <f>if(AR$6&lt;=$B214,vlookup(EDATE($D214,AR$6),'Курсы'!$H$2:$L$1980,if($G214="USD",2,if($G214="EUR",3,if($G214="YEN",4,5))))*$H214*$C214,0)</f>
        <v>0</v>
      </c>
      <c r="AS214" s="7">
        <f t="shared" si="2"/>
        <v>1373136.515</v>
      </c>
    </row>
    <row r="215" ht="15.75" customHeight="1">
      <c r="A215" s="15">
        <v>138.0</v>
      </c>
      <c r="B215" s="16">
        <v>15.0</v>
      </c>
      <c r="C215" s="16">
        <v>0.0362143868301758</v>
      </c>
      <c r="D215" s="17">
        <v>44045.0</v>
      </c>
      <c r="E215" s="17">
        <f t="shared" si="1"/>
        <v>44502</v>
      </c>
      <c r="F215" s="16" t="s">
        <v>21</v>
      </c>
      <c r="G215" s="16" t="s">
        <v>5</v>
      </c>
      <c r="H215" s="18">
        <v>500000.0</v>
      </c>
      <c r="I215" s="7">
        <f>if(I$6&lt;=$B215,vlookup(EDATE($D215,I$6),'Курсы'!$H$2:$L$1980,if($G215="USD",2,if($G215="EUR",3,if($G215="YEN",4,5))))*$H215*$C215,0)</f>
        <v>1596234.203</v>
      </c>
      <c r="J215" s="7">
        <f>if(J$6&lt;=$B215,vlookup(EDATE($D215,J$6),'Курсы'!$H$2:$L$1980,if($G215="USD",2,if($G215="EUR",3,if($G215="YEN",4,5))))*$H215*$C215,0)</f>
        <v>1642751.583</v>
      </c>
      <c r="K215" s="7">
        <f>if(K$6&lt;=$B215,vlookup(EDATE($D215,K$6),'Курсы'!$H$2:$L$1980,if($G215="USD",2,if($G215="EUR",3,if($G215="YEN",4,5))))*$H215*$C215,0)</f>
        <v>1677240.355</v>
      </c>
      <c r="L215" s="7">
        <f>if(L$6&lt;=$B215,vlookup(EDATE($D215,L$6),'Курсы'!$H$2:$L$1980,if($G215="USD",2,if($G215="EUR",3,if($G215="YEN",4,5))))*$H215*$C215,0)</f>
        <v>1653360.588</v>
      </c>
      <c r="M215" s="7">
        <f>if(M$6&lt;=$B215,vlookup(EDATE($D215,M$6),'Курсы'!$H$2:$L$1980,if($G215="USD",2,if($G215="EUR",3,if($G215="YEN",4,5))))*$H215*$C215,0)</f>
        <v>1644010.033</v>
      </c>
      <c r="N215" s="7">
        <f>if(N$6&lt;=$B215,vlookup(EDATE($D215,N$6),'Курсы'!$H$2:$L$1980,if($G215="USD",2,if($G215="EUR",3,if($G215="YEN",4,5))))*$H215*$C215,0)</f>
        <v>1657579.564</v>
      </c>
      <c r="O215" s="7">
        <f>if(O$6&lt;=$B215,vlookup(EDATE($D215,O$6),'Курсы'!$H$2:$L$1980,if($G215="USD",2,if($G215="EUR",3,if($G215="YEN",4,5))))*$H215*$C215,0)</f>
        <v>1619617.833</v>
      </c>
      <c r="P215" s="7">
        <f>if(P$6&lt;=$B215,vlookup(EDATE($D215,P$6),'Курсы'!$H$2:$L$1980,if($G215="USD",2,if($G215="EUR",3,if($G215="YEN",4,5))))*$H215*$C215,0)</f>
        <v>1610676.501</v>
      </c>
      <c r="Q215" s="7">
        <f>if(Q$6&lt;=$B215,vlookup(EDATE($D215,Q$6),'Курсы'!$H$2:$L$1980,if($G215="USD",2,if($G215="EUR",3,if($G215="YEN",4,5))))*$H215*$C215,0)</f>
        <v>1640240.116</v>
      </c>
      <c r="R215" s="7">
        <f>if(R$6&lt;=$B215,vlookup(EDATE($D215,R$6),'Курсы'!$H$2:$L$1980,if($G215="USD",2,if($G215="EUR",3,if($G215="YEN",4,5))))*$H215*$C215,0)</f>
        <v>1622328.48</v>
      </c>
      <c r="S215" s="7">
        <f>if(S$6&lt;=$B215,vlookup(EDATE($D215,S$6),'Курсы'!$H$2:$L$1980,if($G215="USD",2,if($G215="EUR",3,if($G215="YEN",4,5))))*$H215*$C215,0)</f>
        <v>1564666.122</v>
      </c>
      <c r="T215" s="7">
        <f>if(T$6&lt;=$B215,vlookup(EDATE($D215,T$6),'Курсы'!$H$2:$L$1980,if($G215="USD",2,if($G215="EUR",3,if($G215="YEN",4,5))))*$H215*$C215,0)</f>
        <v>1575168.295</v>
      </c>
      <c r="U215" s="7">
        <f>if(U$6&lt;=$B215,vlookup(EDATE($D215,U$6),'Курсы'!$H$2:$L$1980,if($G215="USD",2,if($G215="EUR",3,if($G215="YEN",4,5))))*$H215*$C215,0)</f>
        <v>1548428.934</v>
      </c>
      <c r="V215" s="7">
        <f>if(V$6&lt;=$B215,vlookup(EDATE($D215,V$6),'Курсы'!$H$2:$L$1980,if($G215="USD",2,if($G215="EUR",3,if($G215="YEN",4,5))))*$H215*$C215,0)</f>
        <v>1551311.189</v>
      </c>
      <c r="W215" s="7">
        <f>if(W$6&lt;=$B215,vlookup(EDATE($D215,W$6),'Курсы'!$H$2:$L$1980,if($G215="USD",2,if($G215="EUR",3,if($G215="YEN",4,5))))*$H215*$C215,0)</f>
        <v>1554199.803</v>
      </c>
      <c r="X215" s="7">
        <f>if(X$6&lt;=$B215,vlookup(EDATE($D215,X$6),'Курсы'!$H$2:$L$1980,if($G215="USD",2,if($G215="EUR",3,if($G215="YEN",4,5))))*$H215*$C215,0)</f>
        <v>0</v>
      </c>
      <c r="Y215" s="7">
        <f>if(Y$6&lt;=$B215,vlookup(EDATE($D215,Y$6),'Курсы'!$H$2:$L$1980,if($G215="USD",2,if($G215="EUR",3,if($G215="YEN",4,5))))*$H215*$C215,0)</f>
        <v>0</v>
      </c>
      <c r="Z215" s="7">
        <f>if(Z$6&lt;=$B215,vlookup(EDATE($D215,Z$6),'Курсы'!$H$2:$L$1980,if($G215="USD",2,if($G215="EUR",3,if($G215="YEN",4,5))))*$H215*$C215,0)</f>
        <v>0</v>
      </c>
      <c r="AA215" s="7">
        <f>if(AA$6&lt;=$B215,vlookup(EDATE($D215,AA$6),'Курсы'!$H$2:$L$1980,if($G215="USD",2,if($G215="EUR",3,if($G215="YEN",4,5))))*$H215*$C215,0)</f>
        <v>0</v>
      </c>
      <c r="AB215" s="7">
        <f>if(AB$6&lt;=$B215,vlookup(EDATE($D215,AB$6),'Курсы'!$H$2:$L$1980,if($G215="USD",2,if($G215="EUR",3,if($G215="YEN",4,5))))*$H215*$C215,0)</f>
        <v>0</v>
      </c>
      <c r="AC215" s="7">
        <f>if(AC$6&lt;=$B215,vlookup(EDATE($D215,AC$6),'Курсы'!$H$2:$L$1980,if($G215="USD",2,if($G215="EUR",3,if($G215="YEN",4,5))))*$H215*$C215,0)</f>
        <v>0</v>
      </c>
      <c r="AD215" s="7">
        <f>if(AD$6&lt;=$B215,vlookup(EDATE($D215,AD$6),'Курсы'!$H$2:$L$1980,if($G215="USD",2,if($G215="EUR",3,if($G215="YEN",4,5))))*$H215*$C215,0)</f>
        <v>0</v>
      </c>
      <c r="AE215" s="7">
        <f>if(AE$6&lt;=$B215,vlookup(EDATE($D215,AE$6),'Курсы'!$H$2:$L$1980,if($G215="USD",2,if($G215="EUR",3,if($G215="YEN",4,5))))*$H215*$C215,0)</f>
        <v>0</v>
      </c>
      <c r="AF215" s="7">
        <f>if(AF$6&lt;=$B215,vlookup(EDATE($D215,AF$6),'Курсы'!$H$2:$L$1980,if($G215="USD",2,if($G215="EUR",3,if($G215="YEN",4,5))))*$H215*$C215,0)</f>
        <v>0</v>
      </c>
      <c r="AG215" s="7">
        <f>if(AG$6&lt;=$B215,vlookup(EDATE($D215,AG$6),'Курсы'!$H$2:$L$1980,if($G215="USD",2,if($G215="EUR",3,if($G215="YEN",4,5))))*$H215*$C215,0)</f>
        <v>0</v>
      </c>
      <c r="AH215" s="7">
        <f>if(AH$6&lt;=$B215,vlookup(EDATE($D215,AH$6),'Курсы'!$H$2:$L$1980,if($G215="USD",2,if($G215="EUR",3,if($G215="YEN",4,5))))*$H215*$C215,0)</f>
        <v>0</v>
      </c>
      <c r="AI215" s="7">
        <f>if(AI$6&lt;=$B215,vlookup(EDATE($D215,AI$6),'Курсы'!$H$2:$L$1980,if($G215="USD",2,if($G215="EUR",3,if($G215="YEN",4,5))))*$H215*$C215,0)</f>
        <v>0</v>
      </c>
      <c r="AJ215" s="7">
        <f>if(AJ$6&lt;=$B215,vlookup(EDATE($D215,AJ$6),'Курсы'!$H$2:$L$1980,if($G215="USD",2,if($G215="EUR",3,if($G215="YEN",4,5))))*$H215*$C215,0)</f>
        <v>0</v>
      </c>
      <c r="AK215" s="7">
        <f>if(AK$6&lt;=$B215,vlookup(EDATE($D215,AK$6),'Курсы'!$H$2:$L$1980,if($G215="USD",2,if($G215="EUR",3,if($G215="YEN",4,5))))*$H215*$C215,0)</f>
        <v>0</v>
      </c>
      <c r="AL215" s="7">
        <f>if(AL$6&lt;=$B215,vlookup(EDATE($D215,AL$6),'Курсы'!$H$2:$L$1980,if($G215="USD",2,if($G215="EUR",3,if($G215="YEN",4,5))))*$H215*$C215,0)</f>
        <v>0</v>
      </c>
      <c r="AM215" s="7">
        <f>if(AM$6&lt;=$B215,vlookup(EDATE($D215,AM$6),'Курсы'!$H$2:$L$1980,if($G215="USD",2,if($G215="EUR",3,if($G215="YEN",4,5))))*$H215*$C215,0)</f>
        <v>0</v>
      </c>
      <c r="AN215" s="7">
        <f>if(AN$6&lt;=$B215,vlookup(EDATE($D215,AN$6),'Курсы'!$H$2:$L$1980,if($G215="USD",2,if($G215="EUR",3,if($G215="YEN",4,5))))*$H215*$C215,0)</f>
        <v>0</v>
      </c>
      <c r="AO215" s="7">
        <f>if(AO$6&lt;=$B215,vlookup(EDATE($D215,AO$6),'Курсы'!$H$2:$L$1980,if($G215="USD",2,if($G215="EUR",3,if($G215="YEN",4,5))))*$H215*$C215,0)</f>
        <v>0</v>
      </c>
      <c r="AP215" s="7">
        <f>if(AP$6&lt;=$B215,vlookup(EDATE($D215,AP$6),'Курсы'!$H$2:$L$1980,if($G215="USD",2,if($G215="EUR",3,if($G215="YEN",4,5))))*$H215*$C215,0)</f>
        <v>0</v>
      </c>
      <c r="AQ215" s="7">
        <f>if(AQ$6&lt;=$B215,vlookup(EDATE($D215,AQ$6),'Курсы'!$H$2:$L$1980,if($G215="USD",2,if($G215="EUR",3,if($G215="YEN",4,5))))*$H215*$C215,0)</f>
        <v>0</v>
      </c>
      <c r="AR215" s="19">
        <f>if(AR$6&lt;=$B215,vlookup(EDATE($D215,AR$6),'Курсы'!$H$2:$L$1980,if($G215="USD",2,if($G215="EUR",3,if($G215="YEN",4,5))))*$H215*$C215,0)</f>
        <v>0</v>
      </c>
      <c r="AS215" s="7">
        <f t="shared" si="2"/>
        <v>24157813.6</v>
      </c>
    </row>
    <row r="216" ht="15.75" customHeight="1">
      <c r="A216" s="15">
        <v>182.0</v>
      </c>
      <c r="B216" s="16">
        <v>15.0</v>
      </c>
      <c r="C216" s="16">
        <v>0.0474344759004226</v>
      </c>
      <c r="D216" s="17">
        <v>44046.0</v>
      </c>
      <c r="E216" s="17">
        <f t="shared" si="1"/>
        <v>44503</v>
      </c>
      <c r="F216" s="16" t="s">
        <v>21</v>
      </c>
      <c r="G216" s="16" t="s">
        <v>5</v>
      </c>
      <c r="H216" s="18">
        <v>100000.0</v>
      </c>
      <c r="I216" s="7">
        <f>if(I$6&lt;=$B216,vlookup(EDATE($D216,I$6),'Курсы'!$H$2:$L$1980,if($G216="USD",2,if($G216="EUR",3,if($G216="YEN",4,5))))*$H216*$C216,0)</f>
        <v>416175.3869</v>
      </c>
      <c r="J216" s="7">
        <f>if(J$6&lt;=$B216,vlookup(EDATE($D216,J$6),'Курсы'!$H$2:$L$1980,if($G216="USD",2,if($G216="EUR",3,if($G216="YEN",4,5))))*$H216*$C216,0)</f>
        <v>434394.9691</v>
      </c>
      <c r="K216" s="7">
        <f>if(K$6&lt;=$B216,vlookup(EDATE($D216,K$6),'Курсы'!$H$2:$L$1980,if($G216="USD",2,if($G216="EUR",3,if($G216="YEN",4,5))))*$H216*$C216,0)</f>
        <v>444731.4157</v>
      </c>
      <c r="L216" s="7">
        <f>if(L$6&lt;=$B216,vlookup(EDATE($D216,L$6),'Курсы'!$H$2:$L$1980,if($G216="USD",2,if($G216="EUR",3,if($G216="YEN",4,5))))*$H216*$C216,0)</f>
        <v>433101.4309</v>
      </c>
      <c r="M216" s="7">
        <f>if(M$6&lt;=$B216,vlookup(EDATE($D216,M$6),'Курсы'!$H$2:$L$1980,if($G216="USD",2,if($G216="EUR",3,if($G216="YEN",4,5))))*$H216*$C216,0)</f>
        <v>430672.7857</v>
      </c>
      <c r="N216" s="7">
        <f>if(N$6&lt;=$B216,vlookup(EDATE($D216,N$6),'Курсы'!$H$2:$L$1980,if($G216="USD",2,if($G216="EUR",3,if($G216="YEN",4,5))))*$H216*$C216,0)</f>
        <v>434618.3854</v>
      </c>
      <c r="O216" s="7">
        <f>if(O$6&lt;=$B216,vlookup(EDATE($D216,O$6),'Курсы'!$H$2:$L$1980,if($G216="USD",2,if($G216="EUR",3,if($G216="YEN",4,5))))*$H216*$C216,0)</f>
        <v>424847.8321</v>
      </c>
      <c r="P216" s="7">
        <f>if(P$6&lt;=$B216,vlookup(EDATE($D216,P$6),'Курсы'!$H$2:$L$1980,if($G216="USD",2,if($G216="EUR",3,if($G216="YEN",4,5))))*$H216*$C216,0)</f>
        <v>424973.0591</v>
      </c>
      <c r="Q216" s="7">
        <f>if(Q$6&lt;=$B216,vlookup(EDATE($D216,Q$6),'Курсы'!$H$2:$L$1980,if($G216="USD",2,if($G216="EUR",3,if($G216="YEN",4,5))))*$H216*$C216,0)</f>
        <v>429685.1999</v>
      </c>
      <c r="R216" s="7">
        <f>if(R$6&lt;=$B216,vlookup(EDATE($D216,R$6),'Курсы'!$H$2:$L$1980,if($G216="USD",2,if($G216="EUR",3,if($G216="YEN",4,5))))*$H216*$C216,0)</f>
        <v>425437.4426</v>
      </c>
      <c r="S216" s="7">
        <f>if(S$6&lt;=$B216,vlookup(EDATE($D216,S$6),'Курсы'!$H$2:$L$1980,if($G216="USD",2,if($G216="EUR",3,if($G216="YEN",4,5))))*$H216*$C216,0)</f>
        <v>413034.7502</v>
      </c>
      <c r="T216" s="7">
        <f>if(T$6&lt;=$B216,vlookup(EDATE($D216,T$6),'Курсы'!$H$2:$L$1980,if($G216="USD",2,if($G216="EUR",3,if($G216="YEN",4,5))))*$H216*$C216,0)</f>
        <v>411597.0112</v>
      </c>
      <c r="U216" s="7">
        <f>if(U$6&lt;=$B216,vlookup(EDATE($D216,U$6),'Курсы'!$H$2:$L$1980,if($G216="USD",2,if($G216="EUR",3,if($G216="YEN",4,5))))*$H216*$C216,0)</f>
        <v>405659.4442</v>
      </c>
      <c r="V216" s="7">
        <f>if(V$6&lt;=$B216,vlookup(EDATE($D216,V$6),'Курсы'!$H$2:$L$1980,if($G216="USD",2,if($G216="EUR",3,if($G216="YEN",4,5))))*$H216*$C216,0)</f>
        <v>406413.7254</v>
      </c>
      <c r="W216" s="7">
        <f>if(W$6&lt;=$B216,vlookup(EDATE($D216,W$6),'Курсы'!$H$2:$L$1980,if($G216="USD",2,if($G216="EUR",3,if($G216="YEN",4,5))))*$H216*$C216,0)</f>
        <v>407169.6938</v>
      </c>
      <c r="X216" s="7">
        <f>if(X$6&lt;=$B216,vlookup(EDATE($D216,X$6),'Курсы'!$H$2:$L$1980,if($G216="USD",2,if($G216="EUR",3,if($G216="YEN",4,5))))*$H216*$C216,0)</f>
        <v>0</v>
      </c>
      <c r="Y216" s="7">
        <f>if(Y$6&lt;=$B216,vlookup(EDATE($D216,Y$6),'Курсы'!$H$2:$L$1980,if($G216="USD",2,if($G216="EUR",3,if($G216="YEN",4,5))))*$H216*$C216,0)</f>
        <v>0</v>
      </c>
      <c r="Z216" s="7">
        <f>if(Z$6&lt;=$B216,vlookup(EDATE($D216,Z$6),'Курсы'!$H$2:$L$1980,if($G216="USD",2,if($G216="EUR",3,if($G216="YEN",4,5))))*$H216*$C216,0)</f>
        <v>0</v>
      </c>
      <c r="AA216" s="7">
        <f>if(AA$6&lt;=$B216,vlookup(EDATE($D216,AA$6),'Курсы'!$H$2:$L$1980,if($G216="USD",2,if($G216="EUR",3,if($G216="YEN",4,5))))*$H216*$C216,0)</f>
        <v>0</v>
      </c>
      <c r="AB216" s="7">
        <f>if(AB$6&lt;=$B216,vlookup(EDATE($D216,AB$6),'Курсы'!$H$2:$L$1980,if($G216="USD",2,if($G216="EUR",3,if($G216="YEN",4,5))))*$H216*$C216,0)</f>
        <v>0</v>
      </c>
      <c r="AC216" s="7">
        <f>if(AC$6&lt;=$B216,vlookup(EDATE($D216,AC$6),'Курсы'!$H$2:$L$1980,if($G216="USD",2,if($G216="EUR",3,if($G216="YEN",4,5))))*$H216*$C216,0)</f>
        <v>0</v>
      </c>
      <c r="AD216" s="7">
        <f>if(AD$6&lt;=$B216,vlookup(EDATE($D216,AD$6),'Курсы'!$H$2:$L$1980,if($G216="USD",2,if($G216="EUR",3,if($G216="YEN",4,5))))*$H216*$C216,0)</f>
        <v>0</v>
      </c>
      <c r="AE216" s="7">
        <f>if(AE$6&lt;=$B216,vlookup(EDATE($D216,AE$6),'Курсы'!$H$2:$L$1980,if($G216="USD",2,if($G216="EUR",3,if($G216="YEN",4,5))))*$H216*$C216,0)</f>
        <v>0</v>
      </c>
      <c r="AF216" s="7">
        <f>if(AF$6&lt;=$B216,vlookup(EDATE($D216,AF$6),'Курсы'!$H$2:$L$1980,if($G216="USD",2,if($G216="EUR",3,if($G216="YEN",4,5))))*$H216*$C216,0)</f>
        <v>0</v>
      </c>
      <c r="AG216" s="7">
        <f>if(AG$6&lt;=$B216,vlookup(EDATE($D216,AG$6),'Курсы'!$H$2:$L$1980,if($G216="USD",2,if($G216="EUR",3,if($G216="YEN",4,5))))*$H216*$C216,0)</f>
        <v>0</v>
      </c>
      <c r="AH216" s="7">
        <f>if(AH$6&lt;=$B216,vlookup(EDATE($D216,AH$6),'Курсы'!$H$2:$L$1980,if($G216="USD",2,if($G216="EUR",3,if($G216="YEN",4,5))))*$H216*$C216,0)</f>
        <v>0</v>
      </c>
      <c r="AI216" s="7">
        <f>if(AI$6&lt;=$B216,vlookup(EDATE($D216,AI$6),'Курсы'!$H$2:$L$1980,if($G216="USD",2,if($G216="EUR",3,if($G216="YEN",4,5))))*$H216*$C216,0)</f>
        <v>0</v>
      </c>
      <c r="AJ216" s="7">
        <f>if(AJ$6&lt;=$B216,vlookup(EDATE($D216,AJ$6),'Курсы'!$H$2:$L$1980,if($G216="USD",2,if($G216="EUR",3,if($G216="YEN",4,5))))*$H216*$C216,0)</f>
        <v>0</v>
      </c>
      <c r="AK216" s="7">
        <f>if(AK$6&lt;=$B216,vlookup(EDATE($D216,AK$6),'Курсы'!$H$2:$L$1980,if($G216="USD",2,if($G216="EUR",3,if($G216="YEN",4,5))))*$H216*$C216,0)</f>
        <v>0</v>
      </c>
      <c r="AL216" s="7">
        <f>if(AL$6&lt;=$B216,vlookup(EDATE($D216,AL$6),'Курсы'!$H$2:$L$1980,if($G216="USD",2,if($G216="EUR",3,if($G216="YEN",4,5))))*$H216*$C216,0)</f>
        <v>0</v>
      </c>
      <c r="AM216" s="7">
        <f>if(AM$6&lt;=$B216,vlookup(EDATE($D216,AM$6),'Курсы'!$H$2:$L$1980,if($G216="USD",2,if($G216="EUR",3,if($G216="YEN",4,5))))*$H216*$C216,0)</f>
        <v>0</v>
      </c>
      <c r="AN216" s="7">
        <f>if(AN$6&lt;=$B216,vlookup(EDATE($D216,AN$6),'Курсы'!$H$2:$L$1980,if($G216="USD",2,if($G216="EUR",3,if($G216="YEN",4,5))))*$H216*$C216,0)</f>
        <v>0</v>
      </c>
      <c r="AO216" s="7">
        <f>if(AO$6&lt;=$B216,vlookup(EDATE($D216,AO$6),'Курсы'!$H$2:$L$1980,if($G216="USD",2,if($G216="EUR",3,if($G216="YEN",4,5))))*$H216*$C216,0)</f>
        <v>0</v>
      </c>
      <c r="AP216" s="7">
        <f>if(AP$6&lt;=$B216,vlookup(EDATE($D216,AP$6),'Курсы'!$H$2:$L$1980,if($G216="USD",2,if($G216="EUR",3,if($G216="YEN",4,5))))*$H216*$C216,0)</f>
        <v>0</v>
      </c>
      <c r="AQ216" s="7">
        <f>if(AQ$6&lt;=$B216,vlookup(EDATE($D216,AQ$6),'Курсы'!$H$2:$L$1980,if($G216="USD",2,if($G216="EUR",3,if($G216="YEN",4,5))))*$H216*$C216,0)</f>
        <v>0</v>
      </c>
      <c r="AR216" s="19">
        <f>if(AR$6&lt;=$B216,vlookup(EDATE($D216,AR$6),'Курсы'!$H$2:$L$1980,if($G216="USD",2,if($G216="EUR",3,if($G216="YEN",4,5))))*$H216*$C216,0)</f>
        <v>0</v>
      </c>
      <c r="AS216" s="7">
        <f t="shared" si="2"/>
        <v>6342512.532</v>
      </c>
    </row>
    <row r="217" ht="15.75" customHeight="1">
      <c r="A217" s="15">
        <v>236.0</v>
      </c>
      <c r="B217" s="16">
        <v>15.0</v>
      </c>
      <c r="C217" s="16">
        <v>0.0337370877766784</v>
      </c>
      <c r="D217" s="17">
        <v>44048.0</v>
      </c>
      <c r="E217" s="17">
        <f t="shared" si="1"/>
        <v>44505</v>
      </c>
      <c r="F217" s="16" t="s">
        <v>21</v>
      </c>
      <c r="G217" s="16" t="s">
        <v>4</v>
      </c>
      <c r="H217" s="18">
        <v>100000.0</v>
      </c>
      <c r="I217" s="7">
        <f>if(I$6&lt;=$B217,vlookup(EDATE($D217,I$6),'Курсы'!$H$2:$L$1980,if($G217="USD",2,if($G217="EUR",3,if($G217="YEN",4,5))))*$H217*$C217,0)</f>
        <v>253643.1854</v>
      </c>
      <c r="J217" s="7">
        <f>if(J$6&lt;=$B217,vlookup(EDATE($D217,J$6),'Курсы'!$H$2:$L$1980,if($G217="USD",2,if($G217="EUR",3,if($G217="YEN",4,5))))*$H217*$C217,0)</f>
        <v>263457.979</v>
      </c>
      <c r="K217" s="7">
        <f>if(K$6&lt;=$B217,vlookup(EDATE($D217,K$6),'Курсы'!$H$2:$L$1980,if($G217="USD",2,if($G217="EUR",3,if($G217="YEN",4,5))))*$H217*$C217,0)</f>
        <v>269898.7264</v>
      </c>
      <c r="L217" s="7">
        <f>if(L$6&lt;=$B217,vlookup(EDATE($D217,L$6),'Курсы'!$H$2:$L$1980,if($G217="USD",2,if($G217="EUR",3,if($G217="YEN",4,5))))*$H217*$C217,0)</f>
        <v>250507.6605</v>
      </c>
      <c r="M217" s="7">
        <f>if(M$6&lt;=$B217,vlookup(EDATE($D217,M$6),'Курсы'!$H$2:$L$1980,if($G217="USD",2,if($G217="EUR",3,if($G217="YEN",4,5))))*$H217*$C217,0)</f>
        <v>249235.0975</v>
      </c>
      <c r="N217" s="7">
        <f>if(N$6&lt;=$B217,vlookup(EDATE($D217,N$6),'Курсы'!$H$2:$L$1980,if($G217="USD",2,if($G217="EUR",3,if($G217="YEN",4,5))))*$H217*$C217,0)</f>
        <v>255488.6041</v>
      </c>
      <c r="O217" s="7">
        <f>if(O$6&lt;=$B217,vlookup(EDATE($D217,O$6),'Курсы'!$H$2:$L$1980,if($G217="USD",2,if($G217="EUR",3,if($G217="YEN",4,5))))*$H217*$C217,0)</f>
        <v>248933.8254</v>
      </c>
      <c r="P217" s="7">
        <f>if(P$6&lt;=$B217,vlookup(EDATE($D217,P$6),'Курсы'!$H$2:$L$1980,if($G217="USD",2,if($G217="EUR",3,if($G217="YEN",4,5))))*$H217*$C217,0)</f>
        <v>256649.4973</v>
      </c>
      <c r="Q217" s="7">
        <f>if(Q$6&lt;=$B217,vlookup(EDATE($D217,Q$6),'Курсы'!$H$2:$L$1980,if($G217="USD",2,if($G217="EUR",3,if($G217="YEN",4,5))))*$H217*$C217,0)</f>
        <v>253894.1894</v>
      </c>
      <c r="R217" s="7">
        <f>if(R$6&lt;=$B217,vlookup(EDATE($D217,R$6),'Курсы'!$H$2:$L$1980,if($G217="USD",2,if($G217="EUR",3,if($G217="YEN",4,5))))*$H217*$C217,0)</f>
        <v>247198.7269</v>
      </c>
      <c r="S217" s="7">
        <f>if(S$6&lt;=$B217,vlookup(EDATE($D217,S$6),'Курсы'!$H$2:$L$1980,if($G217="USD",2,if($G217="EUR",3,if($G217="YEN",4,5))))*$H217*$C217,0)</f>
        <v>248364.0059</v>
      </c>
      <c r="T217" s="7">
        <f>if(T$6&lt;=$B217,vlookup(EDATE($D217,T$6),'Курсы'!$H$2:$L$1980,if($G217="USD",2,if($G217="EUR",3,if($G217="YEN",4,5))))*$H217*$C217,0)</f>
        <v>245557.755</v>
      </c>
      <c r="U217" s="7">
        <f>if(U$6&lt;=$B217,vlookup(EDATE($D217,U$6),'Курсы'!$H$2:$L$1980,if($G217="USD",2,if($G217="EUR",3,if($G217="YEN",4,5))))*$H217*$C217,0)</f>
        <v>246706.8539</v>
      </c>
      <c r="V217" s="7">
        <f>if(V$6&lt;=$B217,vlookup(EDATE($D217,V$6),'Курсы'!$H$2:$L$1980,if($G217="USD",2,if($G217="EUR",3,if($G217="YEN",4,5))))*$H217*$C217,0)</f>
        <v>247044.936</v>
      </c>
      <c r="W217" s="7">
        <f>if(W$6&lt;=$B217,vlookup(EDATE($D217,W$6),'Курсы'!$H$2:$L$1980,if($G217="USD",2,if($G217="EUR",3,if($G217="YEN",4,5))))*$H217*$C217,0)</f>
        <v>247383.7949</v>
      </c>
      <c r="X217" s="7">
        <f>if(X$6&lt;=$B217,vlookup(EDATE($D217,X$6),'Курсы'!$H$2:$L$1980,if($G217="USD",2,if($G217="EUR",3,if($G217="YEN",4,5))))*$H217*$C217,0)</f>
        <v>0</v>
      </c>
      <c r="Y217" s="7">
        <f>if(Y$6&lt;=$B217,vlookup(EDATE($D217,Y$6),'Курсы'!$H$2:$L$1980,if($G217="USD",2,if($G217="EUR",3,if($G217="YEN",4,5))))*$H217*$C217,0)</f>
        <v>0</v>
      </c>
      <c r="Z217" s="7">
        <f>if(Z$6&lt;=$B217,vlookup(EDATE($D217,Z$6),'Курсы'!$H$2:$L$1980,if($G217="USD",2,if($G217="EUR",3,if($G217="YEN",4,5))))*$H217*$C217,0)</f>
        <v>0</v>
      </c>
      <c r="AA217" s="7">
        <f>if(AA$6&lt;=$B217,vlookup(EDATE($D217,AA$6),'Курсы'!$H$2:$L$1980,if($G217="USD",2,if($G217="EUR",3,if($G217="YEN",4,5))))*$H217*$C217,0)</f>
        <v>0</v>
      </c>
      <c r="AB217" s="7">
        <f>if(AB$6&lt;=$B217,vlookup(EDATE($D217,AB$6),'Курсы'!$H$2:$L$1980,if($G217="USD",2,if($G217="EUR",3,if($G217="YEN",4,5))))*$H217*$C217,0)</f>
        <v>0</v>
      </c>
      <c r="AC217" s="7">
        <f>if(AC$6&lt;=$B217,vlookup(EDATE($D217,AC$6),'Курсы'!$H$2:$L$1980,if($G217="USD",2,if($G217="EUR",3,if($G217="YEN",4,5))))*$H217*$C217,0)</f>
        <v>0</v>
      </c>
      <c r="AD217" s="7">
        <f>if(AD$6&lt;=$B217,vlookup(EDATE($D217,AD$6),'Курсы'!$H$2:$L$1980,if($G217="USD",2,if($G217="EUR",3,if($G217="YEN",4,5))))*$H217*$C217,0)</f>
        <v>0</v>
      </c>
      <c r="AE217" s="7">
        <f>if(AE$6&lt;=$B217,vlookup(EDATE($D217,AE$6),'Курсы'!$H$2:$L$1980,if($G217="USD",2,if($G217="EUR",3,if($G217="YEN",4,5))))*$H217*$C217,0)</f>
        <v>0</v>
      </c>
      <c r="AF217" s="7">
        <f>if(AF$6&lt;=$B217,vlookup(EDATE($D217,AF$6),'Курсы'!$H$2:$L$1980,if($G217="USD",2,if($G217="EUR",3,if($G217="YEN",4,5))))*$H217*$C217,0)</f>
        <v>0</v>
      </c>
      <c r="AG217" s="7">
        <f>if(AG$6&lt;=$B217,vlookup(EDATE($D217,AG$6),'Курсы'!$H$2:$L$1980,if($G217="USD",2,if($G217="EUR",3,if($G217="YEN",4,5))))*$H217*$C217,0)</f>
        <v>0</v>
      </c>
      <c r="AH217" s="7">
        <f>if(AH$6&lt;=$B217,vlookup(EDATE($D217,AH$6),'Курсы'!$H$2:$L$1980,if($G217="USD",2,if($G217="EUR",3,if($G217="YEN",4,5))))*$H217*$C217,0)</f>
        <v>0</v>
      </c>
      <c r="AI217" s="7">
        <f>if(AI$6&lt;=$B217,vlookup(EDATE($D217,AI$6),'Курсы'!$H$2:$L$1980,if($G217="USD",2,if($G217="EUR",3,if($G217="YEN",4,5))))*$H217*$C217,0)</f>
        <v>0</v>
      </c>
      <c r="AJ217" s="7">
        <f>if(AJ$6&lt;=$B217,vlookup(EDATE($D217,AJ$6),'Курсы'!$H$2:$L$1980,if($G217="USD",2,if($G217="EUR",3,if($G217="YEN",4,5))))*$H217*$C217,0)</f>
        <v>0</v>
      </c>
      <c r="AK217" s="7">
        <f>if(AK$6&lt;=$B217,vlookup(EDATE($D217,AK$6),'Курсы'!$H$2:$L$1980,if($G217="USD",2,if($G217="EUR",3,if($G217="YEN",4,5))))*$H217*$C217,0)</f>
        <v>0</v>
      </c>
      <c r="AL217" s="7">
        <f>if(AL$6&lt;=$B217,vlookup(EDATE($D217,AL$6),'Курсы'!$H$2:$L$1980,if($G217="USD",2,if($G217="EUR",3,if($G217="YEN",4,5))))*$H217*$C217,0)</f>
        <v>0</v>
      </c>
      <c r="AM217" s="7">
        <f>if(AM$6&lt;=$B217,vlookup(EDATE($D217,AM$6),'Курсы'!$H$2:$L$1980,if($G217="USD",2,if($G217="EUR",3,if($G217="YEN",4,5))))*$H217*$C217,0)</f>
        <v>0</v>
      </c>
      <c r="AN217" s="7">
        <f>if(AN$6&lt;=$B217,vlookup(EDATE($D217,AN$6),'Курсы'!$H$2:$L$1980,if($G217="USD",2,if($G217="EUR",3,if($G217="YEN",4,5))))*$H217*$C217,0)</f>
        <v>0</v>
      </c>
      <c r="AO217" s="7">
        <f>if(AO$6&lt;=$B217,vlookup(EDATE($D217,AO$6),'Курсы'!$H$2:$L$1980,if($G217="USD",2,if($G217="EUR",3,if($G217="YEN",4,5))))*$H217*$C217,0)</f>
        <v>0</v>
      </c>
      <c r="AP217" s="7">
        <f>if(AP$6&lt;=$B217,vlookup(EDATE($D217,AP$6),'Курсы'!$H$2:$L$1980,if($G217="USD",2,if($G217="EUR",3,if($G217="YEN",4,5))))*$H217*$C217,0)</f>
        <v>0</v>
      </c>
      <c r="AQ217" s="7">
        <f>if(AQ$6&lt;=$B217,vlookup(EDATE($D217,AQ$6),'Курсы'!$H$2:$L$1980,if($G217="USD",2,if($G217="EUR",3,if($G217="YEN",4,5))))*$H217*$C217,0)</f>
        <v>0</v>
      </c>
      <c r="AR217" s="19">
        <f>if(AR$6&lt;=$B217,vlookup(EDATE($D217,AR$6),'Курсы'!$H$2:$L$1980,if($G217="USD",2,if($G217="EUR",3,if($G217="YEN",4,5))))*$H217*$C217,0)</f>
        <v>0</v>
      </c>
      <c r="AS217" s="7">
        <f t="shared" si="2"/>
        <v>3783964.838</v>
      </c>
    </row>
    <row r="218" ht="15.75" customHeight="1">
      <c r="A218" s="15">
        <v>156.0</v>
      </c>
      <c r="B218" s="16">
        <v>3.0</v>
      </c>
      <c r="C218" s="16">
        <v>0.0155062547700354</v>
      </c>
      <c r="D218" s="17">
        <v>44053.0</v>
      </c>
      <c r="E218" s="17">
        <f t="shared" si="1"/>
        <v>44145</v>
      </c>
      <c r="F218" s="16" t="s">
        <v>19</v>
      </c>
      <c r="G218" s="16" t="s">
        <v>7</v>
      </c>
      <c r="H218" s="18">
        <v>1750000.0</v>
      </c>
      <c r="I218" s="7">
        <f>if(I$6&lt;=$B218,vlookup(EDATE($D218,I$6),'Курсы'!$H$2:$L$1980,if($G218="USD",2,if($G218="EUR",3,if($G218="YEN",4,5))))*$H218*$C218,0)</f>
        <v>27135.94585</v>
      </c>
      <c r="J218" s="7">
        <f>if(J$6&lt;=$B218,vlookup(EDATE($D218,J$6),'Курсы'!$H$2:$L$1980,if($G218="USD",2,if($G218="EUR",3,if($G218="YEN",4,5))))*$H218*$C218,0)</f>
        <v>27135.94585</v>
      </c>
      <c r="K218" s="7">
        <f>if(K$6&lt;=$B218,vlookup(EDATE($D218,K$6),'Курсы'!$H$2:$L$1980,if($G218="USD",2,if($G218="EUR",3,if($G218="YEN",4,5))))*$H218*$C218,0)</f>
        <v>27135.94585</v>
      </c>
      <c r="L218" s="7">
        <f>if(L$6&lt;=$B218,vlookup(EDATE($D218,L$6),'Курсы'!$H$2:$L$1980,if($G218="USD",2,if($G218="EUR",3,if($G218="YEN",4,5))))*$H218*$C218,0)</f>
        <v>0</v>
      </c>
      <c r="M218" s="7">
        <f>if(M$6&lt;=$B218,vlookup(EDATE($D218,M$6),'Курсы'!$H$2:$L$1980,if($G218="USD",2,if($G218="EUR",3,if($G218="YEN",4,5))))*$H218*$C218,0)</f>
        <v>0</v>
      </c>
      <c r="N218" s="7">
        <f>if(N$6&lt;=$B218,vlookup(EDATE($D218,N$6),'Курсы'!$H$2:$L$1980,if($G218="USD",2,if($G218="EUR",3,if($G218="YEN",4,5))))*$H218*$C218,0)</f>
        <v>0</v>
      </c>
      <c r="O218" s="7">
        <f>if(O$6&lt;=$B218,vlookup(EDATE($D218,O$6),'Курсы'!$H$2:$L$1980,if($G218="USD",2,if($G218="EUR",3,if($G218="YEN",4,5))))*$H218*$C218,0)</f>
        <v>0</v>
      </c>
      <c r="P218" s="7">
        <f>if(P$6&lt;=$B218,vlookup(EDATE($D218,P$6),'Курсы'!$H$2:$L$1980,if($G218="USD",2,if($G218="EUR",3,if($G218="YEN",4,5))))*$H218*$C218,0)</f>
        <v>0</v>
      </c>
      <c r="Q218" s="7">
        <f>if(Q$6&lt;=$B218,vlookup(EDATE($D218,Q$6),'Курсы'!$H$2:$L$1980,if($G218="USD",2,if($G218="EUR",3,if($G218="YEN",4,5))))*$H218*$C218,0)</f>
        <v>0</v>
      </c>
      <c r="R218" s="7">
        <f>if(R$6&lt;=$B218,vlookup(EDATE($D218,R$6),'Курсы'!$H$2:$L$1980,if($G218="USD",2,if($G218="EUR",3,if($G218="YEN",4,5))))*$H218*$C218,0)</f>
        <v>0</v>
      </c>
      <c r="S218" s="7">
        <f>if(S$6&lt;=$B218,vlookup(EDATE($D218,S$6),'Курсы'!$H$2:$L$1980,if($G218="USD",2,if($G218="EUR",3,if($G218="YEN",4,5))))*$H218*$C218,0)</f>
        <v>0</v>
      </c>
      <c r="T218" s="7">
        <f>if(T$6&lt;=$B218,vlookup(EDATE($D218,T$6),'Курсы'!$H$2:$L$1980,if($G218="USD",2,if($G218="EUR",3,if($G218="YEN",4,5))))*$H218*$C218,0)</f>
        <v>0</v>
      </c>
      <c r="U218" s="7">
        <f>if(U$6&lt;=$B218,vlookup(EDATE($D218,U$6),'Курсы'!$H$2:$L$1980,if($G218="USD",2,if($G218="EUR",3,if($G218="YEN",4,5))))*$H218*$C218,0)</f>
        <v>0</v>
      </c>
      <c r="V218" s="7">
        <f>if(V$6&lt;=$B218,vlookup(EDATE($D218,V$6),'Курсы'!$H$2:$L$1980,if($G218="USD",2,if($G218="EUR",3,if($G218="YEN",4,5))))*$H218*$C218,0)</f>
        <v>0</v>
      </c>
      <c r="W218" s="7">
        <f>if(W$6&lt;=$B218,vlookup(EDATE($D218,W$6),'Курсы'!$H$2:$L$1980,if($G218="USD",2,if($G218="EUR",3,if($G218="YEN",4,5))))*$H218*$C218,0)</f>
        <v>0</v>
      </c>
      <c r="X218" s="7">
        <f>if(X$6&lt;=$B218,vlookup(EDATE($D218,X$6),'Курсы'!$H$2:$L$1980,if($G218="USD",2,if($G218="EUR",3,if($G218="YEN",4,5))))*$H218*$C218,0)</f>
        <v>0</v>
      </c>
      <c r="Y218" s="7">
        <f>if(Y$6&lt;=$B218,vlookup(EDATE($D218,Y$6),'Курсы'!$H$2:$L$1980,if($G218="USD",2,if($G218="EUR",3,if($G218="YEN",4,5))))*$H218*$C218,0)</f>
        <v>0</v>
      </c>
      <c r="Z218" s="7">
        <f>if(Z$6&lt;=$B218,vlookup(EDATE($D218,Z$6),'Курсы'!$H$2:$L$1980,if($G218="USD",2,if($G218="EUR",3,if($G218="YEN",4,5))))*$H218*$C218,0)</f>
        <v>0</v>
      </c>
      <c r="AA218" s="7">
        <f>if(AA$6&lt;=$B218,vlookup(EDATE($D218,AA$6),'Курсы'!$H$2:$L$1980,if($G218="USD",2,if($G218="EUR",3,if($G218="YEN",4,5))))*$H218*$C218,0)</f>
        <v>0</v>
      </c>
      <c r="AB218" s="7">
        <f>if(AB$6&lt;=$B218,vlookup(EDATE($D218,AB$6),'Курсы'!$H$2:$L$1980,if($G218="USD",2,if($G218="EUR",3,if($G218="YEN",4,5))))*$H218*$C218,0)</f>
        <v>0</v>
      </c>
      <c r="AC218" s="7">
        <f>if(AC$6&lt;=$B218,vlookup(EDATE($D218,AC$6),'Курсы'!$H$2:$L$1980,if($G218="USD",2,if($G218="EUR",3,if($G218="YEN",4,5))))*$H218*$C218,0)</f>
        <v>0</v>
      </c>
      <c r="AD218" s="7">
        <f>if(AD$6&lt;=$B218,vlookup(EDATE($D218,AD$6),'Курсы'!$H$2:$L$1980,if($G218="USD",2,if($G218="EUR",3,if($G218="YEN",4,5))))*$H218*$C218,0)</f>
        <v>0</v>
      </c>
      <c r="AE218" s="7">
        <f>if(AE$6&lt;=$B218,vlookup(EDATE($D218,AE$6),'Курсы'!$H$2:$L$1980,if($G218="USD",2,if($G218="EUR",3,if($G218="YEN",4,5))))*$H218*$C218,0)</f>
        <v>0</v>
      </c>
      <c r="AF218" s="7">
        <f>if(AF$6&lt;=$B218,vlookup(EDATE($D218,AF$6),'Курсы'!$H$2:$L$1980,if($G218="USD",2,if($G218="EUR",3,if($G218="YEN",4,5))))*$H218*$C218,0)</f>
        <v>0</v>
      </c>
      <c r="AG218" s="7">
        <f>if(AG$6&lt;=$B218,vlookup(EDATE($D218,AG$6),'Курсы'!$H$2:$L$1980,if($G218="USD",2,if($G218="EUR",3,if($G218="YEN",4,5))))*$H218*$C218,0)</f>
        <v>0</v>
      </c>
      <c r="AH218" s="7">
        <f>if(AH$6&lt;=$B218,vlookup(EDATE($D218,AH$6),'Курсы'!$H$2:$L$1980,if($G218="USD",2,if($G218="EUR",3,if($G218="YEN",4,5))))*$H218*$C218,0)</f>
        <v>0</v>
      </c>
      <c r="AI218" s="7">
        <f>if(AI$6&lt;=$B218,vlookup(EDATE($D218,AI$6),'Курсы'!$H$2:$L$1980,if($G218="USD",2,if($G218="EUR",3,if($G218="YEN",4,5))))*$H218*$C218,0)</f>
        <v>0</v>
      </c>
      <c r="AJ218" s="7">
        <f>if(AJ$6&lt;=$B218,vlookup(EDATE($D218,AJ$6),'Курсы'!$H$2:$L$1980,if($G218="USD",2,if($G218="EUR",3,if($G218="YEN",4,5))))*$H218*$C218,0)</f>
        <v>0</v>
      </c>
      <c r="AK218" s="7">
        <f>if(AK$6&lt;=$B218,vlookup(EDATE($D218,AK$6),'Курсы'!$H$2:$L$1980,if($G218="USD",2,if($G218="EUR",3,if($G218="YEN",4,5))))*$H218*$C218,0)</f>
        <v>0</v>
      </c>
      <c r="AL218" s="7">
        <f>if(AL$6&lt;=$B218,vlookup(EDATE($D218,AL$6),'Курсы'!$H$2:$L$1980,if($G218="USD",2,if($G218="EUR",3,if($G218="YEN",4,5))))*$H218*$C218,0)</f>
        <v>0</v>
      </c>
      <c r="AM218" s="7">
        <f>if(AM$6&lt;=$B218,vlookup(EDATE($D218,AM$6),'Курсы'!$H$2:$L$1980,if($G218="USD",2,if($G218="EUR",3,if($G218="YEN",4,5))))*$H218*$C218,0)</f>
        <v>0</v>
      </c>
      <c r="AN218" s="7">
        <f>if(AN$6&lt;=$B218,vlookup(EDATE($D218,AN$6),'Курсы'!$H$2:$L$1980,if($G218="USD",2,if($G218="EUR",3,if($G218="YEN",4,5))))*$H218*$C218,0)</f>
        <v>0</v>
      </c>
      <c r="AO218" s="7">
        <f>if(AO$6&lt;=$B218,vlookup(EDATE($D218,AO$6),'Курсы'!$H$2:$L$1980,if($G218="USD",2,if($G218="EUR",3,if($G218="YEN",4,5))))*$H218*$C218,0)</f>
        <v>0</v>
      </c>
      <c r="AP218" s="7">
        <f>if(AP$6&lt;=$B218,vlookup(EDATE($D218,AP$6),'Курсы'!$H$2:$L$1980,if($G218="USD",2,if($G218="EUR",3,if($G218="YEN",4,5))))*$H218*$C218,0)</f>
        <v>0</v>
      </c>
      <c r="AQ218" s="7">
        <f>if(AQ$6&lt;=$B218,vlookup(EDATE($D218,AQ$6),'Курсы'!$H$2:$L$1980,if($G218="USD",2,if($G218="EUR",3,if($G218="YEN",4,5))))*$H218*$C218,0)</f>
        <v>0</v>
      </c>
      <c r="AR218" s="19">
        <f>if(AR$6&lt;=$B218,vlookup(EDATE($D218,AR$6),'Курсы'!$H$2:$L$1980,if($G218="USD",2,if($G218="EUR",3,if($G218="YEN",4,5))))*$H218*$C218,0)</f>
        <v>0</v>
      </c>
      <c r="AS218" s="7">
        <f t="shared" si="2"/>
        <v>81407.83754</v>
      </c>
    </row>
    <row r="219" ht="15.75" customHeight="1">
      <c r="A219" s="15">
        <v>102.0</v>
      </c>
      <c r="B219" s="16">
        <v>2.0</v>
      </c>
      <c r="C219" s="16">
        <v>0.0140228564137914</v>
      </c>
      <c r="D219" s="17">
        <v>44054.0</v>
      </c>
      <c r="E219" s="17">
        <f t="shared" si="1"/>
        <v>44115</v>
      </c>
      <c r="F219" s="16" t="s">
        <v>19</v>
      </c>
      <c r="G219" s="16" t="s">
        <v>5</v>
      </c>
      <c r="H219" s="18">
        <v>75000.0</v>
      </c>
      <c r="I219" s="7">
        <f>if(I$6&lt;=$B219,vlookup(EDATE($D219,I$6),'Курсы'!$H$2:$L$1980,if($G219="USD",2,if($G219="EUR",3,if($G219="YEN",4,5))))*$H219*$C219,0)</f>
        <v>93921.867</v>
      </c>
      <c r="J219" s="7">
        <f>if(J$6&lt;=$B219,vlookup(EDATE($D219,J$6),'Курсы'!$H$2:$L$1980,if($G219="USD",2,if($G219="EUR",3,if($G219="YEN",4,5))))*$H219*$C219,0)</f>
        <v>95407.6237</v>
      </c>
      <c r="K219" s="7">
        <f>if(K$6&lt;=$B219,vlookup(EDATE($D219,K$6),'Курсы'!$H$2:$L$1980,if($G219="USD",2,if($G219="EUR",3,if($G219="YEN",4,5))))*$H219*$C219,0)</f>
        <v>0</v>
      </c>
      <c r="L219" s="7">
        <f>if(L$6&lt;=$B219,vlookup(EDATE($D219,L$6),'Курсы'!$H$2:$L$1980,if($G219="USD",2,if($G219="EUR",3,if($G219="YEN",4,5))))*$H219*$C219,0)</f>
        <v>0</v>
      </c>
      <c r="M219" s="7">
        <f>if(M$6&lt;=$B219,vlookup(EDATE($D219,M$6),'Курсы'!$H$2:$L$1980,if($G219="USD",2,if($G219="EUR",3,if($G219="YEN",4,5))))*$H219*$C219,0)</f>
        <v>0</v>
      </c>
      <c r="N219" s="7">
        <f>if(N$6&lt;=$B219,vlookup(EDATE($D219,N$6),'Курсы'!$H$2:$L$1980,if($G219="USD",2,if($G219="EUR",3,if($G219="YEN",4,5))))*$H219*$C219,0)</f>
        <v>0</v>
      </c>
      <c r="O219" s="7">
        <f>if(O$6&lt;=$B219,vlookup(EDATE($D219,O$6),'Курсы'!$H$2:$L$1980,if($G219="USD",2,if($G219="EUR",3,if($G219="YEN",4,5))))*$H219*$C219,0)</f>
        <v>0</v>
      </c>
      <c r="P219" s="7">
        <f>if(P$6&lt;=$B219,vlookup(EDATE($D219,P$6),'Курсы'!$H$2:$L$1980,if($G219="USD",2,if($G219="EUR",3,if($G219="YEN",4,5))))*$H219*$C219,0)</f>
        <v>0</v>
      </c>
      <c r="Q219" s="7">
        <f>if(Q$6&lt;=$B219,vlookup(EDATE($D219,Q$6),'Курсы'!$H$2:$L$1980,if($G219="USD",2,if($G219="EUR",3,if($G219="YEN",4,5))))*$H219*$C219,0)</f>
        <v>0</v>
      </c>
      <c r="R219" s="7">
        <f>if(R$6&lt;=$B219,vlookup(EDATE($D219,R$6),'Курсы'!$H$2:$L$1980,if($G219="USD",2,if($G219="EUR",3,if($G219="YEN",4,5))))*$H219*$C219,0)</f>
        <v>0</v>
      </c>
      <c r="S219" s="7">
        <f>if(S$6&lt;=$B219,vlookup(EDATE($D219,S$6),'Курсы'!$H$2:$L$1980,if($G219="USD",2,if($G219="EUR",3,if($G219="YEN",4,5))))*$H219*$C219,0)</f>
        <v>0</v>
      </c>
      <c r="T219" s="7">
        <f>if(T$6&lt;=$B219,vlookup(EDATE($D219,T$6),'Курсы'!$H$2:$L$1980,if($G219="USD",2,if($G219="EUR",3,if($G219="YEN",4,5))))*$H219*$C219,0)</f>
        <v>0</v>
      </c>
      <c r="U219" s="7">
        <f>if(U$6&lt;=$B219,vlookup(EDATE($D219,U$6),'Курсы'!$H$2:$L$1980,if($G219="USD",2,if($G219="EUR",3,if($G219="YEN",4,5))))*$H219*$C219,0)</f>
        <v>0</v>
      </c>
      <c r="V219" s="7">
        <f>if(V$6&lt;=$B219,vlookup(EDATE($D219,V$6),'Курсы'!$H$2:$L$1980,if($G219="USD",2,if($G219="EUR",3,if($G219="YEN",4,5))))*$H219*$C219,0)</f>
        <v>0</v>
      </c>
      <c r="W219" s="7">
        <f>if(W$6&lt;=$B219,vlookup(EDATE($D219,W$6),'Курсы'!$H$2:$L$1980,if($G219="USD",2,if($G219="EUR",3,if($G219="YEN",4,5))))*$H219*$C219,0)</f>
        <v>0</v>
      </c>
      <c r="X219" s="7">
        <f>if(X$6&lt;=$B219,vlookup(EDATE($D219,X$6),'Курсы'!$H$2:$L$1980,if($G219="USD",2,if($G219="EUR",3,if($G219="YEN",4,5))))*$H219*$C219,0)</f>
        <v>0</v>
      </c>
      <c r="Y219" s="7">
        <f>if(Y$6&lt;=$B219,vlookup(EDATE($D219,Y$6),'Курсы'!$H$2:$L$1980,if($G219="USD",2,if($G219="EUR",3,if($G219="YEN",4,5))))*$H219*$C219,0)</f>
        <v>0</v>
      </c>
      <c r="Z219" s="7">
        <f>if(Z$6&lt;=$B219,vlookup(EDATE($D219,Z$6),'Курсы'!$H$2:$L$1980,if($G219="USD",2,if($G219="EUR",3,if($G219="YEN",4,5))))*$H219*$C219,0)</f>
        <v>0</v>
      </c>
      <c r="AA219" s="7">
        <f>if(AA$6&lt;=$B219,vlookup(EDATE($D219,AA$6),'Курсы'!$H$2:$L$1980,if($G219="USD",2,if($G219="EUR",3,if($G219="YEN",4,5))))*$H219*$C219,0)</f>
        <v>0</v>
      </c>
      <c r="AB219" s="7">
        <f>if(AB$6&lt;=$B219,vlookup(EDATE($D219,AB$6),'Курсы'!$H$2:$L$1980,if($G219="USD",2,if($G219="EUR",3,if($G219="YEN",4,5))))*$H219*$C219,0)</f>
        <v>0</v>
      </c>
      <c r="AC219" s="7">
        <f>if(AC$6&lt;=$B219,vlookup(EDATE($D219,AC$6),'Курсы'!$H$2:$L$1980,if($G219="USD",2,if($G219="EUR",3,if($G219="YEN",4,5))))*$H219*$C219,0)</f>
        <v>0</v>
      </c>
      <c r="AD219" s="7">
        <f>if(AD$6&lt;=$B219,vlookup(EDATE($D219,AD$6),'Курсы'!$H$2:$L$1980,if($G219="USD",2,if($G219="EUR",3,if($G219="YEN",4,5))))*$H219*$C219,0)</f>
        <v>0</v>
      </c>
      <c r="AE219" s="7">
        <f>if(AE$6&lt;=$B219,vlookup(EDATE($D219,AE$6),'Курсы'!$H$2:$L$1980,if($G219="USD",2,if($G219="EUR",3,if($G219="YEN",4,5))))*$H219*$C219,0)</f>
        <v>0</v>
      </c>
      <c r="AF219" s="7">
        <f>if(AF$6&lt;=$B219,vlookup(EDATE($D219,AF$6),'Курсы'!$H$2:$L$1980,if($G219="USD",2,if($G219="EUR",3,if($G219="YEN",4,5))))*$H219*$C219,0)</f>
        <v>0</v>
      </c>
      <c r="AG219" s="7">
        <f>if(AG$6&lt;=$B219,vlookup(EDATE($D219,AG$6),'Курсы'!$H$2:$L$1980,if($G219="USD",2,if($G219="EUR",3,if($G219="YEN",4,5))))*$H219*$C219,0)</f>
        <v>0</v>
      </c>
      <c r="AH219" s="7">
        <f>if(AH$6&lt;=$B219,vlookup(EDATE($D219,AH$6),'Курсы'!$H$2:$L$1980,if($G219="USD",2,if($G219="EUR",3,if($G219="YEN",4,5))))*$H219*$C219,0)</f>
        <v>0</v>
      </c>
      <c r="AI219" s="7">
        <f>if(AI$6&lt;=$B219,vlookup(EDATE($D219,AI$6),'Курсы'!$H$2:$L$1980,if($G219="USD",2,if($G219="EUR",3,if($G219="YEN",4,5))))*$H219*$C219,0)</f>
        <v>0</v>
      </c>
      <c r="AJ219" s="7">
        <f>if(AJ$6&lt;=$B219,vlookup(EDATE($D219,AJ$6),'Курсы'!$H$2:$L$1980,if($G219="USD",2,if($G219="EUR",3,if($G219="YEN",4,5))))*$H219*$C219,0)</f>
        <v>0</v>
      </c>
      <c r="AK219" s="7">
        <f>if(AK$6&lt;=$B219,vlookup(EDATE($D219,AK$6),'Курсы'!$H$2:$L$1980,if($G219="USD",2,if($G219="EUR",3,if($G219="YEN",4,5))))*$H219*$C219,0)</f>
        <v>0</v>
      </c>
      <c r="AL219" s="7">
        <f>if(AL$6&lt;=$B219,vlookup(EDATE($D219,AL$6),'Курсы'!$H$2:$L$1980,if($G219="USD",2,if($G219="EUR",3,if($G219="YEN",4,5))))*$H219*$C219,0)</f>
        <v>0</v>
      </c>
      <c r="AM219" s="7">
        <f>if(AM$6&lt;=$B219,vlookup(EDATE($D219,AM$6),'Курсы'!$H$2:$L$1980,if($G219="USD",2,if($G219="EUR",3,if($G219="YEN",4,5))))*$H219*$C219,0)</f>
        <v>0</v>
      </c>
      <c r="AN219" s="7">
        <f>if(AN$6&lt;=$B219,vlookup(EDATE($D219,AN$6),'Курсы'!$H$2:$L$1980,if($G219="USD",2,if($G219="EUR",3,if($G219="YEN",4,5))))*$H219*$C219,0)</f>
        <v>0</v>
      </c>
      <c r="AO219" s="7">
        <f>if(AO$6&lt;=$B219,vlookup(EDATE($D219,AO$6),'Курсы'!$H$2:$L$1980,if($G219="USD",2,if($G219="EUR",3,if($G219="YEN",4,5))))*$H219*$C219,0)</f>
        <v>0</v>
      </c>
      <c r="AP219" s="7">
        <f>if(AP$6&lt;=$B219,vlookup(EDATE($D219,AP$6),'Курсы'!$H$2:$L$1980,if($G219="USD",2,if($G219="EUR",3,if($G219="YEN",4,5))))*$H219*$C219,0)</f>
        <v>0</v>
      </c>
      <c r="AQ219" s="7">
        <f>if(AQ$6&lt;=$B219,vlookup(EDATE($D219,AQ$6),'Курсы'!$H$2:$L$1980,if($G219="USD",2,if($G219="EUR",3,if($G219="YEN",4,5))))*$H219*$C219,0)</f>
        <v>0</v>
      </c>
      <c r="AR219" s="19">
        <f>if(AR$6&lt;=$B219,vlookup(EDATE($D219,AR$6),'Курсы'!$H$2:$L$1980,if($G219="USD",2,if($G219="EUR",3,if($G219="YEN",4,5))))*$H219*$C219,0)</f>
        <v>0</v>
      </c>
      <c r="AS219" s="7">
        <f t="shared" si="2"/>
        <v>189329.4907</v>
      </c>
    </row>
    <row r="220" ht="15.75" customHeight="1">
      <c r="A220" s="15">
        <v>307.0</v>
      </c>
      <c r="B220" s="16">
        <v>36.0</v>
      </c>
      <c r="C220" s="16">
        <v>0.0296173522675282</v>
      </c>
      <c r="D220" s="17">
        <v>44054.0</v>
      </c>
      <c r="E220" s="17">
        <f t="shared" si="1"/>
        <v>45149</v>
      </c>
      <c r="F220" s="16" t="s">
        <v>22</v>
      </c>
      <c r="G220" s="16" t="s">
        <v>4</v>
      </c>
      <c r="H220" s="18">
        <v>75000.0</v>
      </c>
      <c r="I220" s="7">
        <f>if(I$6&lt;=$B220,vlookup(EDATE($D220,I$6),'Курсы'!$H$2:$L$1980,if($G220="USD",2,if($G220="EUR",3,if($G220="YEN",4,5))))*$H220*$C220,0)</f>
        <v>167769.1209</v>
      </c>
      <c r="J220" s="7">
        <f>if(J$6&lt;=$B220,vlookup(EDATE($D220,J$6),'Курсы'!$H$2:$L$1980,if($G220="USD",2,if($G220="EUR",3,if($G220="YEN",4,5))))*$H220*$C220,0)</f>
        <v>171103.2943</v>
      </c>
      <c r="K220" s="7">
        <f>if(K$6&lt;=$B220,vlookup(EDATE($D220,K$6),'Курсы'!$H$2:$L$1980,if($G220="USD",2,if($G220="EUR",3,if($G220="YEN",4,5))))*$H220*$C220,0)</f>
        <v>169702.5416</v>
      </c>
      <c r="L220" s="7">
        <f>if(L$6&lt;=$B220,vlookup(EDATE($D220,L$6),'Курсы'!$H$2:$L$1980,if($G220="USD",2,if($G220="EUR",3,if($G220="YEN",4,5))))*$H220*$C220,0)</f>
        <v>163737.4588</v>
      </c>
      <c r="M220" s="7">
        <f>if(M$6&lt;=$B220,vlookup(EDATE($D220,M$6),'Курсы'!$H$2:$L$1980,if($G220="USD",2,if($G220="EUR",3,if($G220="YEN",4,5))))*$H220*$C220,0)</f>
        <v>164100.1973</v>
      </c>
      <c r="N220" s="7">
        <f>if(N$6&lt;=$B220,vlookup(EDATE($D220,N$6),'Курсы'!$H$2:$L$1980,if($G220="USD",2,if($G220="EUR",3,if($G220="YEN",4,5))))*$H220*$C220,0)</f>
        <v>164048.8853</v>
      </c>
      <c r="O220" s="7">
        <f>if(O$6&lt;=$B220,vlookup(EDATE($D220,O$6),'Курсы'!$H$2:$L$1980,if($G220="USD",2,if($G220="EUR",3,if($G220="YEN",4,5))))*$H220*$C220,0)</f>
        <v>164463.6022</v>
      </c>
      <c r="P220" s="7">
        <f>if(P$6&lt;=$B220,vlookup(EDATE($D220,P$6),'Курсы'!$H$2:$L$1980,if($G220="USD",2,if($G220="EUR",3,if($G220="YEN",4,5))))*$H220*$C220,0)</f>
        <v>171408.279</v>
      </c>
      <c r="Q220" s="7">
        <f>if(Q$6&lt;=$B220,vlookup(EDATE($D220,Q$6),'Курсы'!$H$2:$L$1980,if($G220="USD",2,if($G220="EUR",3,if($G220="YEN",4,5))))*$H220*$C220,0)</f>
        <v>164681.2898</v>
      </c>
      <c r="R220" s="7">
        <f>if(R$6&lt;=$B220,vlookup(EDATE($D220,R$6),'Курсы'!$H$2:$L$1980,if($G220="USD",2,if($G220="EUR",3,if($G220="YEN",4,5))))*$H220*$C220,0)</f>
        <v>160372.1871</v>
      </c>
      <c r="S220" s="7">
        <f>if(S$6&lt;=$B220,vlookup(EDATE($D220,S$6),'Курсы'!$H$2:$L$1980,if($G220="USD",2,if($G220="EUR",3,if($G220="YEN",4,5))))*$H220*$C220,0)</f>
        <v>165414.7635</v>
      </c>
      <c r="T220" s="7">
        <f>if(T$6&lt;=$B220,vlookup(EDATE($D220,T$6),'Курсы'!$H$2:$L$1980,if($G220="USD",2,if($G220="EUR",3,if($G220="YEN",4,5))))*$H220*$C220,0)</f>
        <v>163479.3436</v>
      </c>
      <c r="U220" s="7">
        <f>if(U$6&lt;=$B220,vlookup(EDATE($D220,U$6),'Курсы'!$H$2:$L$1980,if($G220="USD",2,if($G220="EUR",3,if($G220="YEN",4,5))))*$H220*$C220,0)</f>
        <v>162480.6285</v>
      </c>
      <c r="V220" s="7">
        <f>if(V$6&lt;=$B220,vlookup(EDATE($D220,V$6),'Курсы'!$H$2:$L$1980,if($G220="USD",2,if($G220="EUR",3,if($G220="YEN",4,5))))*$H220*$C220,0)</f>
        <v>162701.8789</v>
      </c>
      <c r="W220" s="7">
        <f>if(W$6&lt;=$B220,vlookup(EDATE($D220,W$6),'Курсы'!$H$2:$L$1980,if($G220="USD",2,if($G220="EUR",3,if($G220="YEN",4,5))))*$H220*$C220,0)</f>
        <v>162923.6782</v>
      </c>
      <c r="X220" s="7">
        <f>if(X$6&lt;=$B220,vlookup(EDATE($D220,X$6),'Курсы'!$H$2:$L$1980,if($G220="USD",2,if($G220="EUR",3,if($G220="YEN",4,5))))*$H220*$C220,0)</f>
        <v>163132.0977</v>
      </c>
      <c r="Y220" s="7">
        <f>if(Y$6&lt;=$B220,vlookup(EDATE($D220,Y$6),'Курсы'!$H$2:$L$1980,if($G220="USD",2,if($G220="EUR",3,if($G220="YEN",4,5))))*$H220*$C220,0)</f>
        <v>163341.3965</v>
      </c>
      <c r="Z220" s="7">
        <f>if(Z$6&lt;=$B220,vlookup(EDATE($D220,Z$6),'Курсы'!$H$2:$L$1980,if($G220="USD",2,if($G220="EUR",3,if($G220="YEN",4,5))))*$H220*$C220,0)</f>
        <v>163544.8677</v>
      </c>
      <c r="AA220" s="7">
        <f>if(AA$6&lt;=$B220,vlookup(EDATE($D220,AA$6),'Курсы'!$H$2:$L$1980,if($G220="USD",2,if($G220="EUR",3,if($G220="YEN",4,5))))*$H220*$C220,0)</f>
        <v>163723.9023</v>
      </c>
      <c r="AB220" s="7">
        <f>if(AB$6&lt;=$B220,vlookup(EDATE($D220,AB$6),'Курсы'!$H$2:$L$1980,if($G220="USD",2,if($G220="EUR",3,if($G220="YEN",4,5))))*$H220*$C220,0)</f>
        <v>163917.1336</v>
      </c>
      <c r="AC220" s="7">
        <f>if(AC$6&lt;=$B220,vlookup(EDATE($D220,AC$6),'Курсы'!$H$2:$L$1980,if($G220="USD",2,if($G220="EUR",3,if($G220="YEN",4,5))))*$H220*$C220,0)</f>
        <v>164099.3895</v>
      </c>
      <c r="AD220" s="7">
        <f>if(AD$6&lt;=$B220,vlookup(EDATE($D220,AD$6),'Курсы'!$H$2:$L$1980,if($G220="USD",2,if($G220="EUR",3,if($G220="YEN",4,5))))*$H220*$C220,0)</f>
        <v>164283.064</v>
      </c>
      <c r="AE220" s="7">
        <f>if(AE$6&lt;=$B220,vlookup(EDATE($D220,AE$6),'Курсы'!$H$2:$L$1980,if($G220="USD",2,if($G220="EUR",3,if($G220="YEN",4,5))))*$H220*$C220,0)</f>
        <v>164456.5234</v>
      </c>
      <c r="AF220" s="7">
        <f>if(AF$6&lt;=$B220,vlookup(EDATE($D220,AF$6),'Курсы'!$H$2:$L$1980,if($G220="USD",2,if($G220="EUR",3,if($G220="YEN",4,5))))*$H220*$C220,0)</f>
        <v>164631.5418</v>
      </c>
      <c r="AG220" s="7">
        <f>if(AG$6&lt;=$B220,vlookup(EDATE($D220,AG$6),'Курсы'!$H$2:$L$1980,if($G220="USD",2,if($G220="EUR",3,if($G220="YEN",4,5))))*$H220*$C220,0)</f>
        <v>164802.4667</v>
      </c>
      <c r="AH220" s="7">
        <f>if(AH$6&lt;=$B220,vlookup(EDATE($D220,AH$6),'Курсы'!$H$2:$L$1980,if($G220="USD",2,if($G220="EUR",3,if($G220="YEN",4,5))))*$H220*$C220,0)</f>
        <v>164964.1565</v>
      </c>
      <c r="AI220" s="7">
        <f>if(AI$6&lt;=$B220,vlookup(EDATE($D220,AI$6),'Курсы'!$H$2:$L$1980,if($G220="USD",2,if($G220="EUR",3,if($G220="YEN",4,5))))*$H220*$C220,0)</f>
        <v>165127.5607</v>
      </c>
      <c r="AJ220" s="7">
        <f>if(AJ$6&lt;=$B220,vlookup(EDATE($D220,AJ$6),'Курсы'!$H$2:$L$1980,if($G220="USD",2,if($G220="EUR",3,if($G220="YEN",4,5))))*$H220*$C220,0)</f>
        <v>165282.2895</v>
      </c>
      <c r="AK220" s="7">
        <f>if(AK$6&lt;=$B220,vlookup(EDATE($D220,AK$6),'Курсы'!$H$2:$L$1980,if($G220="USD",2,if($G220="EUR",3,if($G220="YEN",4,5))))*$H220*$C220,0)</f>
        <v>165438.807</v>
      </c>
      <c r="AL220" s="7">
        <f>if(AL$6&lt;=$B220,vlookup(EDATE($D220,AL$6),'Курсы'!$H$2:$L$1980,if($G220="USD",2,if($G220="EUR",3,if($G220="YEN",4,5))))*$H220*$C220,0)</f>
        <v>165592.0426</v>
      </c>
      <c r="AM220" s="7">
        <f>if(AM$6&lt;=$B220,vlookup(EDATE($D220,AM$6),'Курсы'!$H$2:$L$1980,if($G220="USD",2,if($G220="EUR",3,if($G220="YEN",4,5))))*$H220*$C220,0)</f>
        <v>165727.7404</v>
      </c>
      <c r="AN220" s="7">
        <f>if(AN$6&lt;=$B220,vlookup(EDATE($D220,AN$6),'Курсы'!$H$2:$L$1980,if($G220="USD",2,if($G220="EUR",3,if($G220="YEN",4,5))))*$H220*$C220,0)</f>
        <v>165875.0953</v>
      </c>
      <c r="AO220" s="7">
        <f>if(AO$6&lt;=$B220,vlookup(EDATE($D220,AO$6),'Курсы'!$H$2:$L$1980,if($G220="USD",2,if($G220="EUR",3,if($G220="YEN",4,5))))*$H220*$C220,0)</f>
        <v>166014.9226</v>
      </c>
      <c r="AP220" s="7">
        <f>if(AP$6&lt;=$B220,vlookup(EDATE($D220,AP$6),'Курсы'!$H$2:$L$1980,if($G220="USD",2,if($G220="EUR",3,if($G220="YEN",4,5))))*$H220*$C220,0)</f>
        <v>166156.6539</v>
      </c>
      <c r="AQ220" s="7">
        <f>if(AQ$6&lt;=$B220,vlookup(EDATE($D220,AQ$6),'Курсы'!$H$2:$L$1980,if($G220="USD",2,if($G220="EUR",3,if($G220="YEN",4,5))))*$H220*$C220,0)</f>
        <v>166291.2449</v>
      </c>
      <c r="AR220" s="19">
        <f>if(AR$6&lt;=$B220,vlookup(EDATE($D220,AR$6),'Курсы'!$H$2:$L$1980,if($G220="USD",2,if($G220="EUR",3,if($G220="YEN",4,5))))*$H220*$C220,0)</f>
        <v>166427.7662</v>
      </c>
      <c r="AS220" s="7">
        <f t="shared" si="2"/>
        <v>5941217.812</v>
      </c>
    </row>
    <row r="221" ht="15.75" customHeight="1">
      <c r="A221" s="15">
        <v>38.0</v>
      </c>
      <c r="B221" s="16">
        <v>14.0</v>
      </c>
      <c r="C221" s="16">
        <v>0.0103582310502078</v>
      </c>
      <c r="D221" s="17">
        <v>44055.0</v>
      </c>
      <c r="E221" s="17">
        <f t="shared" si="1"/>
        <v>44481</v>
      </c>
      <c r="F221" s="16" t="s">
        <v>18</v>
      </c>
      <c r="G221" s="16" t="s">
        <v>6</v>
      </c>
      <c r="H221" s="18">
        <v>1000000.0</v>
      </c>
      <c r="I221" s="7">
        <f>if(I$6&lt;=$B221,vlookup(EDATE($D221,I$6),'Курсы'!$H$2:$L$1980,if($G221="USD",2,if($G221="EUR",3,if($G221="YEN",4,5))))*$H221*$C221,0)</f>
        <v>7304.365581</v>
      </c>
      <c r="J221" s="7">
        <f>if(J$6&lt;=$B221,vlookup(EDATE($D221,J$6),'Курсы'!$H$2:$L$1980,if($G221="USD",2,if($G221="EUR",3,if($G221="YEN",4,5))))*$H221*$C221,0)</f>
        <v>7536.389956</v>
      </c>
      <c r="K221" s="7">
        <f>if(K$6&lt;=$B221,vlookup(EDATE($D221,K$6),'Курсы'!$H$2:$L$1980,if($G221="USD",2,if($G221="EUR",3,if($G221="YEN",4,5))))*$H221*$C221,0)</f>
        <v>7485.417101</v>
      </c>
      <c r="L221" s="7">
        <f>if(L$6&lt;=$B221,vlookup(EDATE($D221,L$6),'Курсы'!$H$2:$L$1980,if($G221="USD",2,if($G221="EUR",3,if($G221="YEN",4,5))))*$H221*$C221,0)</f>
        <v>7274.544234</v>
      </c>
      <c r="M221" s="7">
        <f>if(M$6&lt;=$B221,vlookup(EDATE($D221,M$6),'Курсы'!$H$2:$L$1980,if($G221="USD",2,if($G221="EUR",3,if($G221="YEN",4,5))))*$H221*$C221,0)</f>
        <v>7413.448112</v>
      </c>
      <c r="N221" s="7">
        <f>if(N$6&lt;=$B221,vlookup(EDATE($D221,N$6),'Курсы'!$H$2:$L$1980,if($G221="USD",2,if($G221="EUR",3,if($G221="YEN",4,5))))*$H221*$C221,0)</f>
        <v>7300.191214</v>
      </c>
      <c r="O221" s="7">
        <f>if(O$6&lt;=$B221,vlookup(EDATE($D221,O$6),'Курсы'!$H$2:$L$1980,if($G221="USD",2,if($G221="EUR",3,if($G221="YEN",4,5))))*$H221*$C221,0)</f>
        <v>7015.215561</v>
      </c>
      <c r="P221" s="7">
        <f>if(P$6&lt;=$B221,vlookup(EDATE($D221,P$6),'Курсы'!$H$2:$L$1980,if($G221="USD",2,if($G221="EUR",3,if($G221="YEN",4,5))))*$H221*$C221,0)</f>
        <v>7295.550726</v>
      </c>
      <c r="Q221" s="7">
        <f>if(Q$6&lt;=$B221,vlookup(EDATE($D221,Q$6),'Курсы'!$H$2:$L$1980,if($G221="USD",2,if($G221="EUR",3,if($G221="YEN",4,5))))*$H221*$C221,0)</f>
        <v>7051.93549</v>
      </c>
      <c r="R221" s="7">
        <f>if(R$6&lt;=$B221,vlookup(EDATE($D221,R$6),'Курсы'!$H$2:$L$1980,if($G221="USD",2,if($G221="EUR",3,if($G221="YEN",4,5))))*$H221*$C221,0)</f>
        <v>6776.572276</v>
      </c>
      <c r="S221" s="7">
        <f>if(S$6&lt;=$B221,vlookup(EDATE($D221,S$6),'Курсы'!$H$2:$L$1980,if($G221="USD",2,if($G221="EUR",3,if($G221="YEN",4,5))))*$H221*$C221,0)</f>
        <v>7008.7831</v>
      </c>
      <c r="T221" s="7">
        <f>if(T$6&lt;=$B221,vlookup(EDATE($D221,T$6),'Курсы'!$H$2:$L$1980,if($G221="USD",2,if($G221="EUR",3,if($G221="YEN",4,5))))*$H221*$C221,0)</f>
        <v>6916.035499</v>
      </c>
      <c r="U221" s="7">
        <f>if(U$6&lt;=$B221,vlookup(EDATE($D221,U$6),'Курсы'!$H$2:$L$1980,if($G221="USD",2,if($G221="EUR",3,if($G221="YEN",4,5))))*$H221*$C221,0)</f>
        <v>7082.711592</v>
      </c>
      <c r="V221" s="7">
        <f>if(V$6&lt;=$B221,vlookup(EDATE($D221,V$6),'Курсы'!$H$2:$L$1980,if($G221="USD",2,if($G221="EUR",3,if($G221="YEN",4,5))))*$H221*$C221,0)</f>
        <v>7093.895574</v>
      </c>
      <c r="W221" s="7">
        <f>if(W$6&lt;=$B221,vlookup(EDATE($D221,W$6),'Курсы'!$H$2:$L$1980,if($G221="USD",2,if($G221="EUR",3,if($G221="YEN",4,5))))*$H221*$C221,0)</f>
        <v>0</v>
      </c>
      <c r="X221" s="7">
        <f>if(X$6&lt;=$B221,vlookup(EDATE($D221,X$6),'Курсы'!$H$2:$L$1980,if($G221="USD",2,if($G221="EUR",3,if($G221="YEN",4,5))))*$H221*$C221,0)</f>
        <v>0</v>
      </c>
      <c r="Y221" s="7">
        <f>if(Y$6&lt;=$B221,vlookup(EDATE($D221,Y$6),'Курсы'!$H$2:$L$1980,if($G221="USD",2,if($G221="EUR",3,if($G221="YEN",4,5))))*$H221*$C221,0)</f>
        <v>0</v>
      </c>
      <c r="Z221" s="7">
        <f>if(Z$6&lt;=$B221,vlookup(EDATE($D221,Z$6),'Курсы'!$H$2:$L$1980,if($G221="USD",2,if($G221="EUR",3,if($G221="YEN",4,5))))*$H221*$C221,0)</f>
        <v>0</v>
      </c>
      <c r="AA221" s="7">
        <f>if(AA$6&lt;=$B221,vlookup(EDATE($D221,AA$6),'Курсы'!$H$2:$L$1980,if($G221="USD",2,if($G221="EUR",3,if($G221="YEN",4,5))))*$H221*$C221,0)</f>
        <v>0</v>
      </c>
      <c r="AB221" s="7">
        <f>if(AB$6&lt;=$B221,vlookup(EDATE($D221,AB$6),'Курсы'!$H$2:$L$1980,if($G221="USD",2,if($G221="EUR",3,if($G221="YEN",4,5))))*$H221*$C221,0)</f>
        <v>0</v>
      </c>
      <c r="AC221" s="7">
        <f>if(AC$6&lt;=$B221,vlookup(EDATE($D221,AC$6),'Курсы'!$H$2:$L$1980,if($G221="USD",2,if($G221="EUR",3,if($G221="YEN",4,5))))*$H221*$C221,0)</f>
        <v>0</v>
      </c>
      <c r="AD221" s="7">
        <f>if(AD$6&lt;=$B221,vlookup(EDATE($D221,AD$6),'Курсы'!$H$2:$L$1980,if($G221="USD",2,if($G221="EUR",3,if($G221="YEN",4,5))))*$H221*$C221,0)</f>
        <v>0</v>
      </c>
      <c r="AE221" s="7">
        <f>if(AE$6&lt;=$B221,vlookup(EDATE($D221,AE$6),'Курсы'!$H$2:$L$1980,if($G221="USD",2,if($G221="EUR",3,if($G221="YEN",4,5))))*$H221*$C221,0)</f>
        <v>0</v>
      </c>
      <c r="AF221" s="7">
        <f>if(AF$6&lt;=$B221,vlookup(EDATE($D221,AF$6),'Курсы'!$H$2:$L$1980,if($G221="USD",2,if($G221="EUR",3,if($G221="YEN",4,5))))*$H221*$C221,0)</f>
        <v>0</v>
      </c>
      <c r="AG221" s="7">
        <f>if(AG$6&lt;=$B221,vlookup(EDATE($D221,AG$6),'Курсы'!$H$2:$L$1980,if($G221="USD",2,if($G221="EUR",3,if($G221="YEN",4,5))))*$H221*$C221,0)</f>
        <v>0</v>
      </c>
      <c r="AH221" s="7">
        <f>if(AH$6&lt;=$B221,vlookup(EDATE($D221,AH$6),'Курсы'!$H$2:$L$1980,if($G221="USD",2,if($G221="EUR",3,if($G221="YEN",4,5))))*$H221*$C221,0)</f>
        <v>0</v>
      </c>
      <c r="AI221" s="7">
        <f>if(AI$6&lt;=$B221,vlookup(EDATE($D221,AI$6),'Курсы'!$H$2:$L$1980,if($G221="USD",2,if($G221="EUR",3,if($G221="YEN",4,5))))*$H221*$C221,0)</f>
        <v>0</v>
      </c>
      <c r="AJ221" s="7">
        <f>if(AJ$6&lt;=$B221,vlookup(EDATE($D221,AJ$6),'Курсы'!$H$2:$L$1980,if($G221="USD",2,if($G221="EUR",3,if($G221="YEN",4,5))))*$H221*$C221,0)</f>
        <v>0</v>
      </c>
      <c r="AK221" s="7">
        <f>if(AK$6&lt;=$B221,vlookup(EDATE($D221,AK$6),'Курсы'!$H$2:$L$1980,if($G221="USD",2,if($G221="EUR",3,if($G221="YEN",4,5))))*$H221*$C221,0)</f>
        <v>0</v>
      </c>
      <c r="AL221" s="7">
        <f>if(AL$6&lt;=$B221,vlookup(EDATE($D221,AL$6),'Курсы'!$H$2:$L$1980,if($G221="USD",2,if($G221="EUR",3,if($G221="YEN",4,5))))*$H221*$C221,0)</f>
        <v>0</v>
      </c>
      <c r="AM221" s="7">
        <f>if(AM$6&lt;=$B221,vlookup(EDATE($D221,AM$6),'Курсы'!$H$2:$L$1980,if($G221="USD",2,if($G221="EUR",3,if($G221="YEN",4,5))))*$H221*$C221,0)</f>
        <v>0</v>
      </c>
      <c r="AN221" s="7">
        <f>if(AN$6&lt;=$B221,vlookup(EDATE($D221,AN$6),'Курсы'!$H$2:$L$1980,if($G221="USD",2,if($G221="EUR",3,if($G221="YEN",4,5))))*$H221*$C221,0)</f>
        <v>0</v>
      </c>
      <c r="AO221" s="7">
        <f>if(AO$6&lt;=$B221,vlookup(EDATE($D221,AO$6),'Курсы'!$H$2:$L$1980,if($G221="USD",2,if($G221="EUR",3,if($G221="YEN",4,5))))*$H221*$C221,0)</f>
        <v>0</v>
      </c>
      <c r="AP221" s="7">
        <f>if(AP$6&lt;=$B221,vlookup(EDATE($D221,AP$6),'Курсы'!$H$2:$L$1980,if($G221="USD",2,if($G221="EUR",3,if($G221="YEN",4,5))))*$H221*$C221,0)</f>
        <v>0</v>
      </c>
      <c r="AQ221" s="7">
        <f>if(AQ$6&lt;=$B221,vlookup(EDATE($D221,AQ$6),'Курсы'!$H$2:$L$1980,if($G221="USD",2,if($G221="EUR",3,if($G221="YEN",4,5))))*$H221*$C221,0)</f>
        <v>0</v>
      </c>
      <c r="AR221" s="19">
        <f>if(AR$6&lt;=$B221,vlookup(EDATE($D221,AR$6),'Курсы'!$H$2:$L$1980,if($G221="USD",2,if($G221="EUR",3,if($G221="YEN",4,5))))*$H221*$C221,0)</f>
        <v>0</v>
      </c>
      <c r="AS221" s="7">
        <f t="shared" si="2"/>
        <v>100555.056</v>
      </c>
    </row>
    <row r="222" ht="15.75" customHeight="1">
      <c r="A222" s="15">
        <v>252.0</v>
      </c>
      <c r="B222" s="16">
        <v>25.0</v>
      </c>
      <c r="C222" s="16">
        <v>0.05716317572117</v>
      </c>
      <c r="D222" s="17">
        <v>44057.0</v>
      </c>
      <c r="E222" s="17">
        <f t="shared" si="1"/>
        <v>44818</v>
      </c>
      <c r="F222" s="16" t="s">
        <v>20</v>
      </c>
      <c r="G222" s="16" t="s">
        <v>4</v>
      </c>
      <c r="H222" s="18">
        <v>250000.0</v>
      </c>
      <c r="I222" s="7">
        <f>if(I$6&lt;=$B222,vlookup(EDATE($D222,I$6),'Курсы'!$H$2:$L$1980,if($G222="USD",2,if($G222="EUR",3,if($G222="YEN",4,5))))*$H222*$C222,0)</f>
        <v>1070231.841</v>
      </c>
      <c r="J222" s="7">
        <f>if(J$6&lt;=$B222,vlookup(EDATE($D222,J$6),'Курсы'!$H$2:$L$1980,if($G222="USD",2,if($G222="EUR",3,if($G222="YEN",4,5))))*$H222*$C222,0)</f>
        <v>1104471.154</v>
      </c>
      <c r="K222" s="7">
        <f>if(K$6&lt;=$B222,vlookup(EDATE($D222,K$6),'Курсы'!$H$2:$L$1980,if($G222="USD",2,if($G222="EUR",3,if($G222="YEN",4,5))))*$H222*$C222,0)</f>
        <v>1105052.79</v>
      </c>
      <c r="L222" s="7">
        <f>if(L$6&lt;=$B222,vlookup(EDATE($D222,L$6),'Курсы'!$H$2:$L$1980,if($G222="USD",2,if($G222="EUR",3,if($G222="YEN",4,5))))*$H222*$C222,0)</f>
        <v>1044935.707</v>
      </c>
      <c r="M222" s="7">
        <f>if(M$6&lt;=$B222,vlookup(EDATE($D222,M$6),'Курсы'!$H$2:$L$1980,if($G222="USD",2,if($G222="EUR",3,if($G222="YEN",4,5))))*$H222*$C222,0)</f>
        <v>1050750.631</v>
      </c>
      <c r="N222" s="7">
        <f>if(N$6&lt;=$B222,vlookup(EDATE($D222,N$6),'Курсы'!$H$2:$L$1980,if($G222="USD",2,if($G222="EUR",3,if($G222="YEN",4,5))))*$H222*$C222,0)</f>
        <v>1056629.863</v>
      </c>
      <c r="O222" s="7">
        <f>if(O$6&lt;=$B222,vlookup(EDATE($D222,O$6),'Курсы'!$H$2:$L$1980,if($G222="USD",2,if($G222="EUR",3,if($G222="YEN",4,5))))*$H222*$C222,0)</f>
        <v>1050489.109</v>
      </c>
      <c r="P222" s="7">
        <f>if(P$6&lt;=$B222,vlookup(EDATE($D222,P$6),'Курсы'!$H$2:$L$1980,if($G222="USD",2,if($G222="EUR",3,if($G222="YEN",4,5))))*$H222*$C222,0)</f>
        <v>1104013.849</v>
      </c>
      <c r="Q222" s="7">
        <f>if(Q$6&lt;=$B222,vlookup(EDATE($D222,Q$6),'Курсы'!$H$2:$L$1980,if($G222="USD",2,if($G222="EUR",3,if($G222="YEN",4,5))))*$H222*$C222,0)</f>
        <v>1062614.848</v>
      </c>
      <c r="R222" s="7">
        <f>if(R$6&lt;=$B222,vlookup(EDATE($D222,R$6),'Курсы'!$H$2:$L$1980,if($G222="USD",2,if($G222="EUR",3,if($G222="YEN",4,5))))*$H222*$C222,0)</f>
        <v>1024359.822</v>
      </c>
      <c r="S222" s="7">
        <f>if(S$6&lt;=$B222,vlookup(EDATE($D222,S$6),'Курсы'!$H$2:$L$1980,if($G222="USD",2,if($G222="EUR",3,if($G222="YEN",4,5))))*$H222*$C222,0)</f>
        <v>1058360.479</v>
      </c>
      <c r="T222" s="7">
        <f>if(T$6&lt;=$B222,vlookup(EDATE($D222,T$6),'Курсы'!$H$2:$L$1980,if($G222="USD",2,if($G222="EUR",3,if($G222="YEN",4,5))))*$H222*$C222,0)</f>
        <v>1049974.641</v>
      </c>
      <c r="U222" s="7">
        <f>if(U$6&lt;=$B222,vlookup(EDATE($D222,U$6),'Курсы'!$H$2:$L$1980,if($G222="USD",2,if($G222="EUR",3,if($G222="YEN",4,5))))*$H222*$C222,0)</f>
        <v>1045467.169</v>
      </c>
      <c r="V222" s="7">
        <f>if(V$6&lt;=$B222,vlookup(EDATE($D222,V$6),'Курсы'!$H$2:$L$1980,if($G222="USD",2,if($G222="EUR",3,if($G222="YEN",4,5))))*$H222*$C222,0)</f>
        <v>1046886.292</v>
      </c>
      <c r="W222" s="7">
        <f>if(W$6&lt;=$B222,vlookup(EDATE($D222,W$6),'Курсы'!$H$2:$L$1980,if($G222="USD",2,if($G222="EUR",3,if($G222="YEN",4,5))))*$H222*$C222,0)</f>
        <v>1048309.063</v>
      </c>
      <c r="X222" s="7">
        <f>if(X$6&lt;=$B222,vlookup(EDATE($D222,X$6),'Курсы'!$H$2:$L$1980,if($G222="USD",2,if($G222="EUR",3,if($G222="YEN",4,5))))*$H222*$C222,0)</f>
        <v>1049646.121</v>
      </c>
      <c r="Y222" s="7">
        <f>if(Y$6&lt;=$B222,vlookup(EDATE($D222,Y$6),'Курсы'!$H$2:$L$1980,if($G222="USD",2,if($G222="EUR",3,if($G222="YEN",4,5))))*$H222*$C222,0)</f>
        <v>1050988.929</v>
      </c>
      <c r="Z222" s="7">
        <f>if(Z$6&lt;=$B222,vlookup(EDATE($D222,Z$6),'Курсы'!$H$2:$L$1980,if($G222="USD",2,if($G222="EUR",3,if($G222="YEN",4,5))))*$H222*$C222,0)</f>
        <v>1052294.447</v>
      </c>
      <c r="AA222" s="7">
        <f>if(AA$6&lt;=$B222,vlookup(EDATE($D222,AA$6),'Курсы'!$H$2:$L$1980,if($G222="USD",2,if($G222="EUR",3,if($G222="YEN",4,5))))*$H222*$C222,0)</f>
        <v>1053443.255</v>
      </c>
      <c r="AB222" s="7">
        <f>if(AB$6&lt;=$B222,vlookup(EDATE($D222,AB$6),'Курсы'!$H$2:$L$1980,if($G222="USD",2,if($G222="EUR",3,if($G222="YEN",4,5))))*$H222*$C222,0)</f>
        <v>1054683.24</v>
      </c>
      <c r="AC222" s="7">
        <f>if(AC$6&lt;=$B222,vlookup(EDATE($D222,AC$6),'Курсы'!$H$2:$L$1980,if($G222="USD",2,if($G222="EUR",3,if($G222="YEN",4,5))))*$H222*$C222,0)</f>
        <v>1055852.87</v>
      </c>
      <c r="AD222" s="7">
        <f>if(AD$6&lt;=$B222,vlookup(EDATE($D222,AD$6),'Курсы'!$H$2:$L$1980,if($G222="USD",2,if($G222="EUR",3,if($G222="YEN",4,5))))*$H222*$C222,0)</f>
        <v>1057031.677</v>
      </c>
      <c r="AE222" s="7">
        <f>if(AE$6&lt;=$B222,vlookup(EDATE($D222,AE$6),'Курсы'!$H$2:$L$1980,if($G222="USD",2,if($G222="EUR",3,if($G222="YEN",4,5))))*$H222*$C222,0)</f>
        <v>1058144.99</v>
      </c>
      <c r="AF222" s="7">
        <f>if(AF$6&lt;=$B222,vlookup(EDATE($D222,AF$6),'Курсы'!$H$2:$L$1980,if($G222="USD",2,if($G222="EUR",3,if($G222="YEN",4,5))))*$H222*$C222,0)</f>
        <v>1059268.371</v>
      </c>
      <c r="AG222" s="7">
        <f>if(AG$6&lt;=$B222,vlookup(EDATE($D222,AG$6),'Курсы'!$H$2:$L$1980,if($G222="USD",2,if($G222="EUR",3,if($G222="YEN",4,5))))*$H222*$C222,0)</f>
        <v>1060365.537</v>
      </c>
      <c r="AH222" s="7">
        <f>if(AH$6&lt;=$B222,vlookup(EDATE($D222,AH$6),'Курсы'!$H$2:$L$1980,if($G222="USD",2,if($G222="EUR",3,if($G222="YEN",4,5))))*$H222*$C222,0)</f>
        <v>0</v>
      </c>
      <c r="AI222" s="7">
        <f>if(AI$6&lt;=$B222,vlookup(EDATE($D222,AI$6),'Курсы'!$H$2:$L$1980,if($G222="USD",2,if($G222="EUR",3,if($G222="YEN",4,5))))*$H222*$C222,0)</f>
        <v>0</v>
      </c>
      <c r="AJ222" s="7">
        <f>if(AJ$6&lt;=$B222,vlookup(EDATE($D222,AJ$6),'Курсы'!$H$2:$L$1980,if($G222="USD",2,if($G222="EUR",3,if($G222="YEN",4,5))))*$H222*$C222,0)</f>
        <v>0</v>
      </c>
      <c r="AK222" s="7">
        <f>if(AK$6&lt;=$B222,vlookup(EDATE($D222,AK$6),'Курсы'!$H$2:$L$1980,if($G222="USD",2,if($G222="EUR",3,if($G222="YEN",4,5))))*$H222*$C222,0)</f>
        <v>0</v>
      </c>
      <c r="AL222" s="7">
        <f>if(AL$6&lt;=$B222,vlookup(EDATE($D222,AL$6),'Курсы'!$H$2:$L$1980,if($G222="USD",2,if($G222="EUR",3,if($G222="YEN",4,5))))*$H222*$C222,0)</f>
        <v>0</v>
      </c>
      <c r="AM222" s="7">
        <f>if(AM$6&lt;=$B222,vlookup(EDATE($D222,AM$6),'Курсы'!$H$2:$L$1980,if($G222="USD",2,if($G222="EUR",3,if($G222="YEN",4,5))))*$H222*$C222,0)</f>
        <v>0</v>
      </c>
      <c r="AN222" s="7">
        <f>if(AN$6&lt;=$B222,vlookup(EDATE($D222,AN$6),'Курсы'!$H$2:$L$1980,if($G222="USD",2,if($G222="EUR",3,if($G222="YEN",4,5))))*$H222*$C222,0)</f>
        <v>0</v>
      </c>
      <c r="AO222" s="7">
        <f>if(AO$6&lt;=$B222,vlookup(EDATE($D222,AO$6),'Курсы'!$H$2:$L$1980,if($G222="USD",2,if($G222="EUR",3,if($G222="YEN",4,5))))*$H222*$C222,0)</f>
        <v>0</v>
      </c>
      <c r="AP222" s="7">
        <f>if(AP$6&lt;=$B222,vlookup(EDATE($D222,AP$6),'Курсы'!$H$2:$L$1980,if($G222="USD",2,if($G222="EUR",3,if($G222="YEN",4,5))))*$H222*$C222,0)</f>
        <v>0</v>
      </c>
      <c r="AQ222" s="7">
        <f>if(AQ$6&lt;=$B222,vlookup(EDATE($D222,AQ$6),'Курсы'!$H$2:$L$1980,if($G222="USD",2,if($G222="EUR",3,if($G222="YEN",4,5))))*$H222*$C222,0)</f>
        <v>0</v>
      </c>
      <c r="AR222" s="19">
        <f>if(AR$6&lt;=$B222,vlookup(EDATE($D222,AR$6),'Курсы'!$H$2:$L$1980,if($G222="USD",2,if($G222="EUR",3,if($G222="YEN",4,5))))*$H222*$C222,0)</f>
        <v>0</v>
      </c>
      <c r="AS222" s="7">
        <f t="shared" si="2"/>
        <v>26474266.69</v>
      </c>
    </row>
    <row r="223" ht="15.75" customHeight="1">
      <c r="A223" s="15">
        <v>278.0</v>
      </c>
      <c r="B223" s="16">
        <v>25.0</v>
      </c>
      <c r="C223" s="16">
        <v>0.00883085635244612</v>
      </c>
      <c r="D223" s="17">
        <v>44067.0</v>
      </c>
      <c r="E223" s="17">
        <f t="shared" si="1"/>
        <v>44828</v>
      </c>
      <c r="F223" s="16" t="s">
        <v>18</v>
      </c>
      <c r="G223" s="16" t="s">
        <v>4</v>
      </c>
      <c r="H223" s="18">
        <v>250000.0</v>
      </c>
      <c r="I223" s="7">
        <f>if(I$6&lt;=$B223,vlookup(EDATE($D223,I$6),'Курсы'!$H$2:$L$1980,if($G223="USD",2,if($G223="EUR",3,if($G223="YEN",4,5))))*$H223*$C223,0)</f>
        <v>168568.9053</v>
      </c>
      <c r="J223" s="7">
        <f>if(J$6&lt;=$B223,vlookup(EDATE($D223,J$6),'Курсы'!$H$2:$L$1980,if($G223="USD",2,if($G223="EUR",3,if($G223="YEN",4,5))))*$H223*$C223,0)</f>
        <v>168816.6109</v>
      </c>
      <c r="K223" s="7">
        <f>if(K$6&lt;=$B223,vlookup(EDATE($D223,K$6),'Курсы'!$H$2:$L$1980,if($G223="USD",2,if($G223="EUR",3,if($G223="YEN",4,5))))*$H223*$C223,0)</f>
        <v>167256.4193</v>
      </c>
      <c r="L223" s="7">
        <f>if(L$6&lt;=$B223,vlookup(EDATE($D223,L$6),'Курсы'!$H$2:$L$1980,if($G223="USD",2,if($G223="EUR",3,if($G223="YEN",4,5))))*$H223*$C223,0)</f>
        <v>166587.7027</v>
      </c>
      <c r="M223" s="7">
        <f>if(M$6&lt;=$B223,vlookup(EDATE($D223,M$6),'Курсы'!$H$2:$L$1980,if($G223="USD",2,if($G223="EUR",3,if($G223="YEN",4,5))))*$H223*$C223,0)</f>
        <v>164168.9312</v>
      </c>
      <c r="N223" s="7">
        <f>if(N$6&lt;=$B223,vlookup(EDATE($D223,N$6),'Курсы'!$H$2:$L$1980,if($G223="USD",2,if($G223="EUR",3,if($G223="YEN",4,5))))*$H223*$C223,0)</f>
        <v>163333.9737</v>
      </c>
      <c r="O223" s="7">
        <f>if(O$6&lt;=$B223,vlookup(EDATE($D223,O$6),'Курсы'!$H$2:$L$1980,if($G223="USD",2,if($G223="EUR",3,if($G223="YEN",4,5))))*$H223*$C223,0)</f>
        <v>166370.0221</v>
      </c>
      <c r="P223" s="7">
        <f>if(P$6&lt;=$B223,vlookup(EDATE($D223,P$6),'Курсы'!$H$2:$L$1980,if($G223="USD",2,if($G223="EUR",3,if($G223="YEN",4,5))))*$H223*$C223,0)</f>
        <v>165775.7055</v>
      </c>
      <c r="Q223" s="7">
        <f>if(Q$6&lt;=$B223,vlookup(EDATE($D223,Q$6),'Курсы'!$H$2:$L$1980,if($G223="USD",2,if($G223="EUR",3,if($G223="YEN",4,5))))*$H223*$C223,0)</f>
        <v>162444.2649</v>
      </c>
      <c r="R223" s="7">
        <f>if(R$6&lt;=$B223,vlookup(EDATE($D223,R$6),'Курсы'!$H$2:$L$1980,if($G223="USD",2,if($G223="EUR",3,if($G223="YEN",4,5))))*$H223*$C223,0)</f>
        <v>160428.1804</v>
      </c>
      <c r="S223" s="7">
        <f>if(S$6&lt;=$B223,vlookup(EDATE($D223,S$6),'Курсы'!$H$2:$L$1980,if($G223="USD",2,if($G223="EUR",3,if($G223="YEN",4,5))))*$H223*$C223,0)</f>
        <v>162854.8997</v>
      </c>
      <c r="T223" s="7">
        <f>if(T$6&lt;=$B223,vlookup(EDATE($D223,T$6),'Курсы'!$H$2:$L$1980,if($G223="USD",2,if($G223="EUR",3,if($G223="YEN",4,5))))*$H223*$C223,0)</f>
        <v>161351.555</v>
      </c>
      <c r="U223" s="7">
        <f>if(U$6&lt;=$B223,vlookup(EDATE($D223,U$6),'Курсы'!$H$2:$L$1980,if($G223="USD",2,if($G223="EUR",3,if($G223="YEN",4,5))))*$H223*$C223,0)</f>
        <v>161582.8686</v>
      </c>
      <c r="V223" s="7">
        <f>if(V$6&lt;=$B223,vlookup(EDATE($D223,V$6),'Курсы'!$H$2:$L$1980,if($G223="USD",2,if($G223="EUR",3,if($G223="YEN",4,5))))*$H223*$C223,0)</f>
        <v>161799.918</v>
      </c>
      <c r="W223" s="7">
        <f>if(W$6&lt;=$B223,vlookup(EDATE($D223,W$6),'Курсы'!$H$2:$L$1980,if($G223="USD",2,if($G223="EUR",3,if($G223="YEN",4,5))))*$H223*$C223,0)</f>
        <v>162017.59</v>
      </c>
      <c r="X223" s="7">
        <f>if(X$6&lt;=$B223,vlookup(EDATE($D223,X$6),'Курсы'!$H$2:$L$1980,if($G223="USD",2,if($G223="EUR",3,if($G223="YEN",4,5))))*$H223*$C223,0)</f>
        <v>162222.2057</v>
      </c>
      <c r="Y223" s="7">
        <f>if(Y$6&lt;=$B223,vlookup(EDATE($D223,Y$6),'Курсы'!$H$2:$L$1980,if($G223="USD",2,if($G223="EUR",3,if($G223="YEN",4,5))))*$H223*$C223,0)</f>
        <v>162427.7555</v>
      </c>
      <c r="Z223" s="7">
        <f>if(Z$6&lt;=$B223,vlookup(EDATE($D223,Z$6),'Курсы'!$H$2:$L$1980,if($G223="USD",2,if($G223="EUR",3,if($G223="YEN",4,5))))*$H223*$C223,0)</f>
        <v>162627.6481</v>
      </c>
      <c r="AA223" s="7">
        <f>if(AA$6&lt;=$B223,vlookup(EDATE($D223,AA$6),'Курсы'!$H$2:$L$1980,if($G223="USD",2,if($G223="EUR",3,if($G223="YEN",4,5))))*$H223*$C223,0)</f>
        <v>162803.5863</v>
      </c>
      <c r="AB223" s="7">
        <f>if(AB$6&lt;=$B223,vlookup(EDATE($D223,AB$6),'Курсы'!$H$2:$L$1980,if($G223="USD",2,if($G223="EUR",3,if($G223="YEN",4,5))))*$H223*$C223,0)</f>
        <v>162993.5294</v>
      </c>
      <c r="AC223" s="7">
        <f>if(AC$6&lt;=$B223,vlookup(EDATE($D223,AC$6),'Курсы'!$H$2:$L$1980,if($G223="USD",2,if($G223="EUR",3,if($G223="YEN",4,5))))*$H223*$C223,0)</f>
        <v>163172.7337</v>
      </c>
      <c r="AD223" s="7">
        <f>if(AD$6&lt;=$B223,vlookup(EDATE($D223,AD$6),'Курсы'!$H$2:$L$1980,if($G223="USD",2,if($G223="EUR",3,if($G223="YEN",4,5))))*$H223*$C223,0)</f>
        <v>163353.3806</v>
      </c>
      <c r="AE223" s="7">
        <f>if(AE$6&lt;=$B223,vlookup(EDATE($D223,AE$6),'Курсы'!$H$2:$L$1980,if($G223="USD",2,if($G223="EUR",3,if($G223="YEN",4,5))))*$H223*$C223,0)</f>
        <v>163524.0239</v>
      </c>
      <c r="AF223" s="7">
        <f>if(AF$6&lt;=$B223,vlookup(EDATE($D223,AF$6),'Курсы'!$H$2:$L$1980,if($G223="USD",2,if($G223="EUR",3,if($G223="YEN",4,5))))*$H223*$C223,0)</f>
        <v>163696.2421</v>
      </c>
      <c r="AG223" s="7">
        <f>if(AG$6&lt;=$B223,vlookup(EDATE($D223,AG$6),'Курсы'!$H$2:$L$1980,if($G223="USD",2,if($G223="EUR",3,if($G223="YEN",4,5))))*$H223*$C223,0)</f>
        <v>163864.4713</v>
      </c>
      <c r="AH223" s="7">
        <f>if(AH$6&lt;=$B223,vlookup(EDATE($D223,AH$6),'Курсы'!$H$2:$L$1980,if($G223="USD",2,if($G223="EUR",3,if($G223="YEN",4,5))))*$H223*$C223,0)</f>
        <v>0</v>
      </c>
      <c r="AI223" s="7">
        <f>if(AI$6&lt;=$B223,vlookup(EDATE($D223,AI$6),'Курсы'!$H$2:$L$1980,if($G223="USD",2,if($G223="EUR",3,if($G223="YEN",4,5))))*$H223*$C223,0)</f>
        <v>0</v>
      </c>
      <c r="AJ223" s="7">
        <f>if(AJ$6&lt;=$B223,vlookup(EDATE($D223,AJ$6),'Курсы'!$H$2:$L$1980,if($G223="USD",2,if($G223="EUR",3,if($G223="YEN",4,5))))*$H223*$C223,0)</f>
        <v>0</v>
      </c>
      <c r="AK223" s="7">
        <f>if(AK$6&lt;=$B223,vlookup(EDATE($D223,AK$6),'Курсы'!$H$2:$L$1980,if($G223="USD",2,if($G223="EUR",3,if($G223="YEN",4,5))))*$H223*$C223,0)</f>
        <v>0</v>
      </c>
      <c r="AL223" s="7">
        <f>if(AL$6&lt;=$B223,vlookup(EDATE($D223,AL$6),'Курсы'!$H$2:$L$1980,if($G223="USD",2,if($G223="EUR",3,if($G223="YEN",4,5))))*$H223*$C223,0)</f>
        <v>0</v>
      </c>
      <c r="AM223" s="7">
        <f>if(AM$6&lt;=$B223,vlookup(EDATE($D223,AM$6),'Курсы'!$H$2:$L$1980,if($G223="USD",2,if($G223="EUR",3,if($G223="YEN",4,5))))*$H223*$C223,0)</f>
        <v>0</v>
      </c>
      <c r="AN223" s="7">
        <f>if(AN$6&lt;=$B223,vlookup(EDATE($D223,AN$6),'Курсы'!$H$2:$L$1980,if($G223="USD",2,if($G223="EUR",3,if($G223="YEN",4,5))))*$H223*$C223,0)</f>
        <v>0</v>
      </c>
      <c r="AO223" s="7">
        <f>if(AO$6&lt;=$B223,vlookup(EDATE($D223,AO$6),'Курсы'!$H$2:$L$1980,if($G223="USD",2,if($G223="EUR",3,if($G223="YEN",4,5))))*$H223*$C223,0)</f>
        <v>0</v>
      </c>
      <c r="AP223" s="7">
        <f>if(AP$6&lt;=$B223,vlookup(EDATE($D223,AP$6),'Курсы'!$H$2:$L$1980,if($G223="USD",2,if($G223="EUR",3,if($G223="YEN",4,5))))*$H223*$C223,0)</f>
        <v>0</v>
      </c>
      <c r="AQ223" s="7">
        <f>if(AQ$6&lt;=$B223,vlookup(EDATE($D223,AQ$6),'Курсы'!$H$2:$L$1980,if($G223="USD",2,if($G223="EUR",3,if($G223="YEN",4,5))))*$H223*$C223,0)</f>
        <v>0</v>
      </c>
      <c r="AR223" s="19">
        <f>if(AR$6&lt;=$B223,vlookup(EDATE($D223,AR$6),'Курсы'!$H$2:$L$1980,if($G223="USD",2,if($G223="EUR",3,if($G223="YEN",4,5))))*$H223*$C223,0)</f>
        <v>0</v>
      </c>
      <c r="AS223" s="7">
        <f t="shared" si="2"/>
        <v>4094043.124</v>
      </c>
    </row>
    <row r="224" ht="15.75" customHeight="1">
      <c r="A224" s="15">
        <v>85.0</v>
      </c>
      <c r="B224" s="16">
        <v>7.0</v>
      </c>
      <c r="C224" s="16">
        <v>0.0495323433288226</v>
      </c>
      <c r="D224" s="17">
        <v>44069.0</v>
      </c>
      <c r="E224" s="17">
        <f t="shared" si="1"/>
        <v>44281</v>
      </c>
      <c r="F224" s="16" t="s">
        <v>21</v>
      </c>
      <c r="G224" s="16" t="s">
        <v>7</v>
      </c>
      <c r="H224" s="18">
        <v>1000000.0</v>
      </c>
      <c r="I224" s="7">
        <f>if(I$6&lt;=$B224,vlookup(EDATE($D224,I$6),'Курсы'!$H$2:$L$1980,if($G224="USD",2,if($G224="EUR",3,if($G224="YEN",4,5))))*$H224*$C224,0)</f>
        <v>49532.34333</v>
      </c>
      <c r="J224" s="7">
        <f>if(J$6&lt;=$B224,vlookup(EDATE($D224,J$6),'Курсы'!$H$2:$L$1980,if($G224="USD",2,if($G224="EUR",3,if($G224="YEN",4,5))))*$H224*$C224,0)</f>
        <v>49532.34333</v>
      </c>
      <c r="K224" s="7">
        <f>if(K$6&lt;=$B224,vlookup(EDATE($D224,K$6),'Курсы'!$H$2:$L$1980,if($G224="USD",2,if($G224="EUR",3,if($G224="YEN",4,5))))*$H224*$C224,0)</f>
        <v>49532.34333</v>
      </c>
      <c r="L224" s="7">
        <f>if(L$6&lt;=$B224,vlookup(EDATE($D224,L$6),'Курсы'!$H$2:$L$1980,if($G224="USD",2,if($G224="EUR",3,if($G224="YEN",4,5))))*$H224*$C224,0)</f>
        <v>49532.34333</v>
      </c>
      <c r="M224" s="7">
        <f>if(M$6&lt;=$B224,vlookup(EDATE($D224,M$6),'Курсы'!$H$2:$L$1980,if($G224="USD",2,if($G224="EUR",3,if($G224="YEN",4,5))))*$H224*$C224,0)</f>
        <v>49532.34333</v>
      </c>
      <c r="N224" s="7">
        <f>if(N$6&lt;=$B224,vlookup(EDATE($D224,N$6),'Курсы'!$H$2:$L$1980,if($G224="USD",2,if($G224="EUR",3,if($G224="YEN",4,5))))*$H224*$C224,0)</f>
        <v>49532.34333</v>
      </c>
      <c r="O224" s="7">
        <f>if(O$6&lt;=$B224,vlookup(EDATE($D224,O$6),'Курсы'!$H$2:$L$1980,if($G224="USD",2,if($G224="EUR",3,if($G224="YEN",4,5))))*$H224*$C224,0)</f>
        <v>49532.34333</v>
      </c>
      <c r="P224" s="7">
        <f>if(P$6&lt;=$B224,vlookup(EDATE($D224,P$6),'Курсы'!$H$2:$L$1980,if($G224="USD",2,if($G224="EUR",3,if($G224="YEN",4,5))))*$H224*$C224,0)</f>
        <v>0</v>
      </c>
      <c r="Q224" s="7">
        <f>if(Q$6&lt;=$B224,vlookup(EDATE($D224,Q$6),'Курсы'!$H$2:$L$1980,if($G224="USD",2,if($G224="EUR",3,if($G224="YEN",4,5))))*$H224*$C224,0)</f>
        <v>0</v>
      </c>
      <c r="R224" s="7">
        <f>if(R$6&lt;=$B224,vlookup(EDATE($D224,R$6),'Курсы'!$H$2:$L$1980,if($G224="USD",2,if($G224="EUR",3,if($G224="YEN",4,5))))*$H224*$C224,0)</f>
        <v>0</v>
      </c>
      <c r="S224" s="7">
        <f>if(S$6&lt;=$B224,vlookup(EDATE($D224,S$6),'Курсы'!$H$2:$L$1980,if($G224="USD",2,if($G224="EUR",3,if($G224="YEN",4,5))))*$H224*$C224,0)</f>
        <v>0</v>
      </c>
      <c r="T224" s="7">
        <f>if(T$6&lt;=$B224,vlookup(EDATE($D224,T$6),'Курсы'!$H$2:$L$1980,if($G224="USD",2,if($G224="EUR",3,if($G224="YEN",4,5))))*$H224*$C224,0)</f>
        <v>0</v>
      </c>
      <c r="U224" s="7">
        <f>if(U$6&lt;=$B224,vlookup(EDATE($D224,U$6),'Курсы'!$H$2:$L$1980,if($G224="USD",2,if($G224="EUR",3,if($G224="YEN",4,5))))*$H224*$C224,0)</f>
        <v>0</v>
      </c>
      <c r="V224" s="7">
        <f>if(V$6&lt;=$B224,vlookup(EDATE($D224,V$6),'Курсы'!$H$2:$L$1980,if($G224="USD",2,if($G224="EUR",3,if($G224="YEN",4,5))))*$H224*$C224,0)</f>
        <v>0</v>
      </c>
      <c r="W224" s="7">
        <f>if(W$6&lt;=$B224,vlookup(EDATE($D224,W$6),'Курсы'!$H$2:$L$1980,if($G224="USD",2,if($G224="EUR",3,if($G224="YEN",4,5))))*$H224*$C224,0)</f>
        <v>0</v>
      </c>
      <c r="X224" s="7">
        <f>if(X$6&lt;=$B224,vlookup(EDATE($D224,X$6),'Курсы'!$H$2:$L$1980,if($G224="USD",2,if($G224="EUR",3,if($G224="YEN",4,5))))*$H224*$C224,0)</f>
        <v>0</v>
      </c>
      <c r="Y224" s="7">
        <f>if(Y$6&lt;=$B224,vlookup(EDATE($D224,Y$6),'Курсы'!$H$2:$L$1980,if($G224="USD",2,if($G224="EUR",3,if($G224="YEN",4,5))))*$H224*$C224,0)</f>
        <v>0</v>
      </c>
      <c r="Z224" s="7">
        <f>if(Z$6&lt;=$B224,vlookup(EDATE($D224,Z$6),'Курсы'!$H$2:$L$1980,if($G224="USD",2,if($G224="EUR",3,if($G224="YEN",4,5))))*$H224*$C224,0)</f>
        <v>0</v>
      </c>
      <c r="AA224" s="7">
        <f>if(AA$6&lt;=$B224,vlookup(EDATE($D224,AA$6),'Курсы'!$H$2:$L$1980,if($G224="USD",2,if($G224="EUR",3,if($G224="YEN",4,5))))*$H224*$C224,0)</f>
        <v>0</v>
      </c>
      <c r="AB224" s="7">
        <f>if(AB$6&lt;=$B224,vlookup(EDATE($D224,AB$6),'Курсы'!$H$2:$L$1980,if($G224="USD",2,if($G224="EUR",3,if($G224="YEN",4,5))))*$H224*$C224,0)</f>
        <v>0</v>
      </c>
      <c r="AC224" s="7">
        <f>if(AC$6&lt;=$B224,vlookup(EDATE($D224,AC$6),'Курсы'!$H$2:$L$1980,if($G224="USD",2,if($G224="EUR",3,if($G224="YEN",4,5))))*$H224*$C224,0)</f>
        <v>0</v>
      </c>
      <c r="AD224" s="7">
        <f>if(AD$6&lt;=$B224,vlookup(EDATE($D224,AD$6),'Курсы'!$H$2:$L$1980,if($G224="USD",2,if($G224="EUR",3,if($G224="YEN",4,5))))*$H224*$C224,0)</f>
        <v>0</v>
      </c>
      <c r="AE224" s="7">
        <f>if(AE$6&lt;=$B224,vlookup(EDATE($D224,AE$6),'Курсы'!$H$2:$L$1980,if($G224="USD",2,if($G224="EUR",3,if($G224="YEN",4,5))))*$H224*$C224,0)</f>
        <v>0</v>
      </c>
      <c r="AF224" s="7">
        <f>if(AF$6&lt;=$B224,vlookup(EDATE($D224,AF$6),'Курсы'!$H$2:$L$1980,if($G224="USD",2,if($G224="EUR",3,if($G224="YEN",4,5))))*$H224*$C224,0)</f>
        <v>0</v>
      </c>
      <c r="AG224" s="7">
        <f>if(AG$6&lt;=$B224,vlookup(EDATE($D224,AG$6),'Курсы'!$H$2:$L$1980,if($G224="USD",2,if($G224="EUR",3,if($G224="YEN",4,5))))*$H224*$C224,0)</f>
        <v>0</v>
      </c>
      <c r="AH224" s="7">
        <f>if(AH$6&lt;=$B224,vlookup(EDATE($D224,AH$6),'Курсы'!$H$2:$L$1980,if($G224="USD",2,if($G224="EUR",3,if($G224="YEN",4,5))))*$H224*$C224,0)</f>
        <v>0</v>
      </c>
      <c r="AI224" s="7">
        <f>if(AI$6&lt;=$B224,vlookup(EDATE($D224,AI$6),'Курсы'!$H$2:$L$1980,if($G224="USD",2,if($G224="EUR",3,if($G224="YEN",4,5))))*$H224*$C224,0)</f>
        <v>0</v>
      </c>
      <c r="AJ224" s="7">
        <f>if(AJ$6&lt;=$B224,vlookup(EDATE($D224,AJ$6),'Курсы'!$H$2:$L$1980,if($G224="USD",2,if($G224="EUR",3,if($G224="YEN",4,5))))*$H224*$C224,0)</f>
        <v>0</v>
      </c>
      <c r="AK224" s="7">
        <f>if(AK$6&lt;=$B224,vlookup(EDATE($D224,AK$6),'Курсы'!$H$2:$L$1980,if($G224="USD",2,if($G224="EUR",3,if($G224="YEN",4,5))))*$H224*$C224,0)</f>
        <v>0</v>
      </c>
      <c r="AL224" s="7">
        <f>if(AL$6&lt;=$B224,vlookup(EDATE($D224,AL$6),'Курсы'!$H$2:$L$1980,if($G224="USD",2,if($G224="EUR",3,if($G224="YEN",4,5))))*$H224*$C224,0)</f>
        <v>0</v>
      </c>
      <c r="AM224" s="7">
        <f>if(AM$6&lt;=$B224,vlookup(EDATE($D224,AM$6),'Курсы'!$H$2:$L$1980,if($G224="USD",2,if($G224="EUR",3,if($G224="YEN",4,5))))*$H224*$C224,0)</f>
        <v>0</v>
      </c>
      <c r="AN224" s="7">
        <f>if(AN$6&lt;=$B224,vlookup(EDATE($D224,AN$6),'Курсы'!$H$2:$L$1980,if($G224="USD",2,if($G224="EUR",3,if($G224="YEN",4,5))))*$H224*$C224,0)</f>
        <v>0</v>
      </c>
      <c r="AO224" s="7">
        <f>if(AO$6&lt;=$B224,vlookup(EDATE($D224,AO$6),'Курсы'!$H$2:$L$1980,if($G224="USD",2,if($G224="EUR",3,if($G224="YEN",4,5))))*$H224*$C224,0)</f>
        <v>0</v>
      </c>
      <c r="AP224" s="7">
        <f>if(AP$6&lt;=$B224,vlookup(EDATE($D224,AP$6),'Курсы'!$H$2:$L$1980,if($G224="USD",2,if($G224="EUR",3,if($G224="YEN",4,5))))*$H224*$C224,0)</f>
        <v>0</v>
      </c>
      <c r="AQ224" s="7">
        <f>if(AQ$6&lt;=$B224,vlookup(EDATE($D224,AQ$6),'Курсы'!$H$2:$L$1980,if($G224="USD",2,if($G224="EUR",3,if($G224="YEN",4,5))))*$H224*$C224,0)</f>
        <v>0</v>
      </c>
      <c r="AR224" s="19">
        <f>if(AR$6&lt;=$B224,vlookup(EDATE($D224,AR$6),'Курсы'!$H$2:$L$1980,if($G224="USD",2,if($G224="EUR",3,if($G224="YEN",4,5))))*$H224*$C224,0)</f>
        <v>0</v>
      </c>
      <c r="AS224" s="7">
        <f t="shared" si="2"/>
        <v>346726.4033</v>
      </c>
    </row>
    <row r="225" ht="15.75" customHeight="1">
      <c r="A225" s="15">
        <v>173.0</v>
      </c>
      <c r="B225" s="16">
        <v>1.0</v>
      </c>
      <c r="C225" s="16">
        <v>0.0335797221322816</v>
      </c>
      <c r="D225" s="17">
        <v>44074.0</v>
      </c>
      <c r="E225" s="17">
        <f t="shared" si="1"/>
        <v>44104</v>
      </c>
      <c r="F225" s="16" t="s">
        <v>21</v>
      </c>
      <c r="G225" s="16" t="s">
        <v>7</v>
      </c>
      <c r="H225" s="18">
        <v>1750000.0</v>
      </c>
      <c r="I225" s="7">
        <f>if(I$6&lt;=$B225,vlookup(EDATE($D225,I$6),'Курсы'!$H$2:$L$1980,if($G225="USD",2,if($G225="EUR",3,if($G225="YEN",4,5))))*$H225*$C225,0)</f>
        <v>58764.51373</v>
      </c>
      <c r="J225" s="7">
        <f>if(J$6&lt;=$B225,vlookup(EDATE($D225,J$6),'Курсы'!$H$2:$L$1980,if($G225="USD",2,if($G225="EUR",3,if($G225="YEN",4,5))))*$H225*$C225,0)</f>
        <v>0</v>
      </c>
      <c r="K225" s="7">
        <f>if(K$6&lt;=$B225,vlookup(EDATE($D225,K$6),'Курсы'!$H$2:$L$1980,if($G225="USD",2,if($G225="EUR",3,if($G225="YEN",4,5))))*$H225*$C225,0)</f>
        <v>0</v>
      </c>
      <c r="L225" s="7">
        <f>if(L$6&lt;=$B225,vlookup(EDATE($D225,L$6),'Курсы'!$H$2:$L$1980,if($G225="USD",2,if($G225="EUR",3,if($G225="YEN",4,5))))*$H225*$C225,0)</f>
        <v>0</v>
      </c>
      <c r="M225" s="7">
        <f>if(M$6&lt;=$B225,vlookup(EDATE($D225,M$6),'Курсы'!$H$2:$L$1980,if($G225="USD",2,if($G225="EUR",3,if($G225="YEN",4,5))))*$H225*$C225,0)</f>
        <v>0</v>
      </c>
      <c r="N225" s="7">
        <f>if(N$6&lt;=$B225,vlookup(EDATE($D225,N$6),'Курсы'!$H$2:$L$1980,if($G225="USD",2,if($G225="EUR",3,if($G225="YEN",4,5))))*$H225*$C225,0)</f>
        <v>0</v>
      </c>
      <c r="O225" s="7">
        <f>if(O$6&lt;=$B225,vlookup(EDATE($D225,O$6),'Курсы'!$H$2:$L$1980,if($G225="USD",2,if($G225="EUR",3,if($G225="YEN",4,5))))*$H225*$C225,0)</f>
        <v>0</v>
      </c>
      <c r="P225" s="7">
        <f>if(P$6&lt;=$B225,vlookup(EDATE($D225,P$6),'Курсы'!$H$2:$L$1980,if($G225="USD",2,if($G225="EUR",3,if($G225="YEN",4,5))))*$H225*$C225,0)</f>
        <v>0</v>
      </c>
      <c r="Q225" s="7">
        <f>if(Q$6&lt;=$B225,vlookup(EDATE($D225,Q$6),'Курсы'!$H$2:$L$1980,if($G225="USD",2,if($G225="EUR",3,if($G225="YEN",4,5))))*$H225*$C225,0)</f>
        <v>0</v>
      </c>
      <c r="R225" s="7">
        <f>if(R$6&lt;=$B225,vlookup(EDATE($D225,R$6),'Курсы'!$H$2:$L$1980,if($G225="USD",2,if($G225="EUR",3,if($G225="YEN",4,5))))*$H225*$C225,0)</f>
        <v>0</v>
      </c>
      <c r="S225" s="7">
        <f>if(S$6&lt;=$B225,vlookup(EDATE($D225,S$6),'Курсы'!$H$2:$L$1980,if($G225="USD",2,if($G225="EUR",3,if($G225="YEN",4,5))))*$H225*$C225,0)</f>
        <v>0</v>
      </c>
      <c r="T225" s="7">
        <f>if(T$6&lt;=$B225,vlookup(EDATE($D225,T$6),'Курсы'!$H$2:$L$1980,if($G225="USD",2,if($G225="EUR",3,if($G225="YEN",4,5))))*$H225*$C225,0)</f>
        <v>0</v>
      </c>
      <c r="U225" s="7">
        <f>if(U$6&lt;=$B225,vlookup(EDATE($D225,U$6),'Курсы'!$H$2:$L$1980,if($G225="USD",2,if($G225="EUR",3,if($G225="YEN",4,5))))*$H225*$C225,0)</f>
        <v>0</v>
      </c>
      <c r="V225" s="7">
        <f>if(V$6&lt;=$B225,vlookup(EDATE($D225,V$6),'Курсы'!$H$2:$L$1980,if($G225="USD",2,if($G225="EUR",3,if($G225="YEN",4,5))))*$H225*$C225,0)</f>
        <v>0</v>
      </c>
      <c r="W225" s="7">
        <f>if(W$6&lt;=$B225,vlookup(EDATE($D225,W$6),'Курсы'!$H$2:$L$1980,if($G225="USD",2,if($G225="EUR",3,if($G225="YEN",4,5))))*$H225*$C225,0)</f>
        <v>0</v>
      </c>
      <c r="X225" s="7">
        <f>if(X$6&lt;=$B225,vlookup(EDATE($D225,X$6),'Курсы'!$H$2:$L$1980,if($G225="USD",2,if($G225="EUR",3,if($G225="YEN",4,5))))*$H225*$C225,0)</f>
        <v>0</v>
      </c>
      <c r="Y225" s="7">
        <f>if(Y$6&lt;=$B225,vlookup(EDATE($D225,Y$6),'Курсы'!$H$2:$L$1980,if($G225="USD",2,if($G225="EUR",3,if($G225="YEN",4,5))))*$H225*$C225,0)</f>
        <v>0</v>
      </c>
      <c r="Z225" s="7">
        <f>if(Z$6&lt;=$B225,vlookup(EDATE($D225,Z$6),'Курсы'!$H$2:$L$1980,if($G225="USD",2,if($G225="EUR",3,if($G225="YEN",4,5))))*$H225*$C225,0)</f>
        <v>0</v>
      </c>
      <c r="AA225" s="7">
        <f>if(AA$6&lt;=$B225,vlookup(EDATE($D225,AA$6),'Курсы'!$H$2:$L$1980,if($G225="USD",2,if($G225="EUR",3,if($G225="YEN",4,5))))*$H225*$C225,0)</f>
        <v>0</v>
      </c>
      <c r="AB225" s="7">
        <f>if(AB$6&lt;=$B225,vlookup(EDATE($D225,AB$6),'Курсы'!$H$2:$L$1980,if($G225="USD",2,if($G225="EUR",3,if($G225="YEN",4,5))))*$H225*$C225,0)</f>
        <v>0</v>
      </c>
      <c r="AC225" s="7">
        <f>if(AC$6&lt;=$B225,vlookup(EDATE($D225,AC$6),'Курсы'!$H$2:$L$1980,if($G225="USD",2,if($G225="EUR",3,if($G225="YEN",4,5))))*$H225*$C225,0)</f>
        <v>0</v>
      </c>
      <c r="AD225" s="7">
        <f>if(AD$6&lt;=$B225,vlookup(EDATE($D225,AD$6),'Курсы'!$H$2:$L$1980,if($G225="USD",2,if($G225="EUR",3,if($G225="YEN",4,5))))*$H225*$C225,0)</f>
        <v>0</v>
      </c>
      <c r="AE225" s="7">
        <f>if(AE$6&lt;=$B225,vlookup(EDATE($D225,AE$6),'Курсы'!$H$2:$L$1980,if($G225="USD",2,if($G225="EUR",3,if($G225="YEN",4,5))))*$H225*$C225,0)</f>
        <v>0</v>
      </c>
      <c r="AF225" s="7">
        <f>if(AF$6&lt;=$B225,vlookup(EDATE($D225,AF$6),'Курсы'!$H$2:$L$1980,if($G225="USD",2,if($G225="EUR",3,if($G225="YEN",4,5))))*$H225*$C225,0)</f>
        <v>0</v>
      </c>
      <c r="AG225" s="7">
        <f>if(AG$6&lt;=$B225,vlookup(EDATE($D225,AG$6),'Курсы'!$H$2:$L$1980,if($G225="USD",2,if($G225="EUR",3,if($G225="YEN",4,5))))*$H225*$C225,0)</f>
        <v>0</v>
      </c>
      <c r="AH225" s="7">
        <f>if(AH$6&lt;=$B225,vlookup(EDATE($D225,AH$6),'Курсы'!$H$2:$L$1980,if($G225="USD",2,if($G225="EUR",3,if($G225="YEN",4,5))))*$H225*$C225,0)</f>
        <v>0</v>
      </c>
      <c r="AI225" s="7">
        <f>if(AI$6&lt;=$B225,vlookup(EDATE($D225,AI$6),'Курсы'!$H$2:$L$1980,if($G225="USD",2,if($G225="EUR",3,if($G225="YEN",4,5))))*$H225*$C225,0)</f>
        <v>0</v>
      </c>
      <c r="AJ225" s="7">
        <f>if(AJ$6&lt;=$B225,vlookup(EDATE($D225,AJ$6),'Курсы'!$H$2:$L$1980,if($G225="USD",2,if($G225="EUR",3,if($G225="YEN",4,5))))*$H225*$C225,0)</f>
        <v>0</v>
      </c>
      <c r="AK225" s="7">
        <f>if(AK$6&lt;=$B225,vlookup(EDATE($D225,AK$6),'Курсы'!$H$2:$L$1980,if($G225="USD",2,if($G225="EUR",3,if($G225="YEN",4,5))))*$H225*$C225,0)</f>
        <v>0</v>
      </c>
      <c r="AL225" s="7">
        <f>if(AL$6&lt;=$B225,vlookup(EDATE($D225,AL$6),'Курсы'!$H$2:$L$1980,if($G225="USD",2,if($G225="EUR",3,if($G225="YEN",4,5))))*$H225*$C225,0)</f>
        <v>0</v>
      </c>
      <c r="AM225" s="7">
        <f>if(AM$6&lt;=$B225,vlookup(EDATE($D225,AM$6),'Курсы'!$H$2:$L$1980,if($G225="USD",2,if($G225="EUR",3,if($G225="YEN",4,5))))*$H225*$C225,0)</f>
        <v>0</v>
      </c>
      <c r="AN225" s="7">
        <f>if(AN$6&lt;=$B225,vlookup(EDATE($D225,AN$6),'Курсы'!$H$2:$L$1980,if($G225="USD",2,if($G225="EUR",3,if($G225="YEN",4,5))))*$H225*$C225,0)</f>
        <v>0</v>
      </c>
      <c r="AO225" s="7">
        <f>if(AO$6&lt;=$B225,vlookup(EDATE($D225,AO$6),'Курсы'!$H$2:$L$1980,if($G225="USD",2,if($G225="EUR",3,if($G225="YEN",4,5))))*$H225*$C225,0)</f>
        <v>0</v>
      </c>
      <c r="AP225" s="7">
        <f>if(AP$6&lt;=$B225,vlookup(EDATE($D225,AP$6),'Курсы'!$H$2:$L$1980,if($G225="USD",2,if($G225="EUR",3,if($G225="YEN",4,5))))*$H225*$C225,0)</f>
        <v>0</v>
      </c>
      <c r="AQ225" s="7">
        <f>if(AQ$6&lt;=$B225,vlookup(EDATE($D225,AQ$6),'Курсы'!$H$2:$L$1980,if($G225="USD",2,if($G225="EUR",3,if($G225="YEN",4,5))))*$H225*$C225,0)</f>
        <v>0</v>
      </c>
      <c r="AR225" s="19">
        <f>if(AR$6&lt;=$B225,vlookup(EDATE($D225,AR$6),'Курсы'!$H$2:$L$1980,if($G225="USD",2,if($G225="EUR",3,if($G225="YEN",4,5))))*$H225*$C225,0)</f>
        <v>0</v>
      </c>
      <c r="AS225" s="7">
        <f t="shared" si="2"/>
        <v>58764.51373</v>
      </c>
    </row>
    <row r="226" ht="15.75" customHeight="1">
      <c r="A226" s="15">
        <v>24.0</v>
      </c>
      <c r="B226" s="16">
        <v>7.0</v>
      </c>
      <c r="C226" s="16">
        <v>0.0130715206222339</v>
      </c>
      <c r="D226" s="17">
        <v>44078.0</v>
      </c>
      <c r="E226" s="17">
        <f t="shared" si="1"/>
        <v>44290</v>
      </c>
      <c r="F226" s="16" t="s">
        <v>19</v>
      </c>
      <c r="G226" s="16" t="s">
        <v>7</v>
      </c>
      <c r="H226" s="18">
        <v>750000.0</v>
      </c>
      <c r="I226" s="7">
        <f>if(I$6&lt;=$B226,vlookup(EDATE($D226,I$6),'Курсы'!$H$2:$L$1980,if($G226="USD",2,if($G226="EUR",3,if($G226="YEN",4,5))))*$H226*$C226,0)</f>
        <v>9803.640467</v>
      </c>
      <c r="J226" s="7">
        <f>if(J$6&lt;=$B226,vlookup(EDATE($D226,J$6),'Курсы'!$H$2:$L$1980,if($G226="USD",2,if($G226="EUR",3,if($G226="YEN",4,5))))*$H226*$C226,0)</f>
        <v>9803.640467</v>
      </c>
      <c r="K226" s="7">
        <f>if(K$6&lt;=$B226,vlookup(EDATE($D226,K$6),'Курсы'!$H$2:$L$1980,if($G226="USD",2,if($G226="EUR",3,if($G226="YEN",4,5))))*$H226*$C226,0)</f>
        <v>9803.640467</v>
      </c>
      <c r="L226" s="7">
        <f>if(L$6&lt;=$B226,vlookup(EDATE($D226,L$6),'Курсы'!$H$2:$L$1980,if($G226="USD",2,if($G226="EUR",3,if($G226="YEN",4,5))))*$H226*$C226,0)</f>
        <v>9803.640467</v>
      </c>
      <c r="M226" s="7">
        <f>if(M$6&lt;=$B226,vlookup(EDATE($D226,M$6),'Курсы'!$H$2:$L$1980,if($G226="USD",2,if($G226="EUR",3,if($G226="YEN",4,5))))*$H226*$C226,0)</f>
        <v>9803.640467</v>
      </c>
      <c r="N226" s="7">
        <f>if(N$6&lt;=$B226,vlookup(EDATE($D226,N$6),'Курсы'!$H$2:$L$1980,if($G226="USD",2,if($G226="EUR",3,if($G226="YEN",4,5))))*$H226*$C226,0)</f>
        <v>9803.640467</v>
      </c>
      <c r="O226" s="7">
        <f>if(O$6&lt;=$B226,vlookup(EDATE($D226,O$6),'Курсы'!$H$2:$L$1980,if($G226="USD",2,if($G226="EUR",3,if($G226="YEN",4,5))))*$H226*$C226,0)</f>
        <v>9803.640467</v>
      </c>
      <c r="P226" s="7">
        <f>if(P$6&lt;=$B226,vlookup(EDATE($D226,P$6),'Курсы'!$H$2:$L$1980,if($G226="USD",2,if($G226="EUR",3,if($G226="YEN",4,5))))*$H226*$C226,0)</f>
        <v>0</v>
      </c>
      <c r="Q226" s="7">
        <f>if(Q$6&lt;=$B226,vlookup(EDATE($D226,Q$6),'Курсы'!$H$2:$L$1980,if($G226="USD",2,if($G226="EUR",3,if($G226="YEN",4,5))))*$H226*$C226,0)</f>
        <v>0</v>
      </c>
      <c r="R226" s="7">
        <f>if(R$6&lt;=$B226,vlookup(EDATE($D226,R$6),'Курсы'!$H$2:$L$1980,if($G226="USD",2,if($G226="EUR",3,if($G226="YEN",4,5))))*$H226*$C226,0)</f>
        <v>0</v>
      </c>
      <c r="S226" s="7">
        <f>if(S$6&lt;=$B226,vlookup(EDATE($D226,S$6),'Курсы'!$H$2:$L$1980,if($G226="USD",2,if($G226="EUR",3,if($G226="YEN",4,5))))*$H226*$C226,0)</f>
        <v>0</v>
      </c>
      <c r="T226" s="7">
        <f>if(T$6&lt;=$B226,vlookup(EDATE($D226,T$6),'Курсы'!$H$2:$L$1980,if($G226="USD",2,if($G226="EUR",3,if($G226="YEN",4,5))))*$H226*$C226,0)</f>
        <v>0</v>
      </c>
      <c r="U226" s="7">
        <f>if(U$6&lt;=$B226,vlookup(EDATE($D226,U$6),'Курсы'!$H$2:$L$1980,if($G226="USD",2,if($G226="EUR",3,if($G226="YEN",4,5))))*$H226*$C226,0)</f>
        <v>0</v>
      </c>
      <c r="V226" s="7">
        <f>if(V$6&lt;=$B226,vlookup(EDATE($D226,V$6),'Курсы'!$H$2:$L$1980,if($G226="USD",2,if($G226="EUR",3,if($G226="YEN",4,5))))*$H226*$C226,0)</f>
        <v>0</v>
      </c>
      <c r="W226" s="7">
        <f>if(W$6&lt;=$B226,vlookup(EDATE($D226,W$6),'Курсы'!$H$2:$L$1980,if($G226="USD",2,if($G226="EUR",3,if($G226="YEN",4,5))))*$H226*$C226,0)</f>
        <v>0</v>
      </c>
      <c r="X226" s="7">
        <f>if(X$6&lt;=$B226,vlookup(EDATE($D226,X$6),'Курсы'!$H$2:$L$1980,if($G226="USD",2,if($G226="EUR",3,if($G226="YEN",4,5))))*$H226*$C226,0)</f>
        <v>0</v>
      </c>
      <c r="Y226" s="7">
        <f>if(Y$6&lt;=$B226,vlookup(EDATE($D226,Y$6),'Курсы'!$H$2:$L$1980,if($G226="USD",2,if($G226="EUR",3,if($G226="YEN",4,5))))*$H226*$C226,0)</f>
        <v>0</v>
      </c>
      <c r="Z226" s="7">
        <f>if(Z$6&lt;=$B226,vlookup(EDATE($D226,Z$6),'Курсы'!$H$2:$L$1980,if($G226="USD",2,if($G226="EUR",3,if($G226="YEN",4,5))))*$H226*$C226,0)</f>
        <v>0</v>
      </c>
      <c r="AA226" s="7">
        <f>if(AA$6&lt;=$B226,vlookup(EDATE($D226,AA$6),'Курсы'!$H$2:$L$1980,if($G226="USD",2,if($G226="EUR",3,if($G226="YEN",4,5))))*$H226*$C226,0)</f>
        <v>0</v>
      </c>
      <c r="AB226" s="7">
        <f>if(AB$6&lt;=$B226,vlookup(EDATE($D226,AB$6),'Курсы'!$H$2:$L$1980,if($G226="USD",2,if($G226="EUR",3,if($G226="YEN",4,5))))*$H226*$C226,0)</f>
        <v>0</v>
      </c>
      <c r="AC226" s="7">
        <f>if(AC$6&lt;=$B226,vlookup(EDATE($D226,AC$6),'Курсы'!$H$2:$L$1980,if($G226="USD",2,if($G226="EUR",3,if($G226="YEN",4,5))))*$H226*$C226,0)</f>
        <v>0</v>
      </c>
      <c r="AD226" s="7">
        <f>if(AD$6&lt;=$B226,vlookup(EDATE($D226,AD$6),'Курсы'!$H$2:$L$1980,if($G226="USD",2,if($G226="EUR",3,if($G226="YEN",4,5))))*$H226*$C226,0)</f>
        <v>0</v>
      </c>
      <c r="AE226" s="7">
        <f>if(AE$6&lt;=$B226,vlookup(EDATE($D226,AE$6),'Курсы'!$H$2:$L$1980,if($G226="USD",2,if($G226="EUR",3,if($G226="YEN",4,5))))*$H226*$C226,0)</f>
        <v>0</v>
      </c>
      <c r="AF226" s="7">
        <f>if(AF$6&lt;=$B226,vlookup(EDATE($D226,AF$6),'Курсы'!$H$2:$L$1980,if($G226="USD",2,if($G226="EUR",3,if($G226="YEN",4,5))))*$H226*$C226,0)</f>
        <v>0</v>
      </c>
      <c r="AG226" s="7">
        <f>if(AG$6&lt;=$B226,vlookup(EDATE($D226,AG$6),'Курсы'!$H$2:$L$1980,if($G226="USD",2,if($G226="EUR",3,if($G226="YEN",4,5))))*$H226*$C226,0)</f>
        <v>0</v>
      </c>
      <c r="AH226" s="7">
        <f>if(AH$6&lt;=$B226,vlookup(EDATE($D226,AH$6),'Курсы'!$H$2:$L$1980,if($G226="USD",2,if($G226="EUR",3,if($G226="YEN",4,5))))*$H226*$C226,0)</f>
        <v>0</v>
      </c>
      <c r="AI226" s="7">
        <f>if(AI$6&lt;=$B226,vlookup(EDATE($D226,AI$6),'Курсы'!$H$2:$L$1980,if($G226="USD",2,if($G226="EUR",3,if($G226="YEN",4,5))))*$H226*$C226,0)</f>
        <v>0</v>
      </c>
      <c r="AJ226" s="7">
        <f>if(AJ$6&lt;=$B226,vlookup(EDATE($D226,AJ$6),'Курсы'!$H$2:$L$1980,if($G226="USD",2,if($G226="EUR",3,if($G226="YEN",4,5))))*$H226*$C226,0)</f>
        <v>0</v>
      </c>
      <c r="AK226" s="7">
        <f>if(AK$6&lt;=$B226,vlookup(EDATE($D226,AK$6),'Курсы'!$H$2:$L$1980,if($G226="USD",2,if($G226="EUR",3,if($G226="YEN",4,5))))*$H226*$C226,0)</f>
        <v>0</v>
      </c>
      <c r="AL226" s="7">
        <f>if(AL$6&lt;=$B226,vlookup(EDATE($D226,AL$6),'Курсы'!$H$2:$L$1980,if($G226="USD",2,if($G226="EUR",3,if($G226="YEN",4,5))))*$H226*$C226,0)</f>
        <v>0</v>
      </c>
      <c r="AM226" s="7">
        <f>if(AM$6&lt;=$B226,vlookup(EDATE($D226,AM$6),'Курсы'!$H$2:$L$1980,if($G226="USD",2,if($G226="EUR",3,if($G226="YEN",4,5))))*$H226*$C226,0)</f>
        <v>0</v>
      </c>
      <c r="AN226" s="7">
        <f>if(AN$6&lt;=$B226,vlookup(EDATE($D226,AN$6),'Курсы'!$H$2:$L$1980,if($G226="USD",2,if($G226="EUR",3,if($G226="YEN",4,5))))*$H226*$C226,0)</f>
        <v>0</v>
      </c>
      <c r="AO226" s="7">
        <f>if(AO$6&lt;=$B226,vlookup(EDATE($D226,AO$6),'Курсы'!$H$2:$L$1980,if($G226="USD",2,if($G226="EUR",3,if($G226="YEN",4,5))))*$H226*$C226,0)</f>
        <v>0</v>
      </c>
      <c r="AP226" s="7">
        <f>if(AP$6&lt;=$B226,vlookup(EDATE($D226,AP$6),'Курсы'!$H$2:$L$1980,if($G226="USD",2,if($G226="EUR",3,if($G226="YEN",4,5))))*$H226*$C226,0)</f>
        <v>0</v>
      </c>
      <c r="AQ226" s="7">
        <f>if(AQ$6&lt;=$B226,vlookup(EDATE($D226,AQ$6),'Курсы'!$H$2:$L$1980,if($G226="USD",2,if($G226="EUR",3,if($G226="YEN",4,5))))*$H226*$C226,0)</f>
        <v>0</v>
      </c>
      <c r="AR226" s="19">
        <f>if(AR$6&lt;=$B226,vlookup(EDATE($D226,AR$6),'Курсы'!$H$2:$L$1980,if($G226="USD",2,if($G226="EUR",3,if($G226="YEN",4,5))))*$H226*$C226,0)</f>
        <v>0</v>
      </c>
      <c r="AS226" s="7">
        <f t="shared" si="2"/>
        <v>68625.48327</v>
      </c>
    </row>
    <row r="227" ht="15.75" customHeight="1">
      <c r="A227" s="15">
        <v>97.0</v>
      </c>
      <c r="B227" s="16">
        <v>18.0</v>
      </c>
      <c r="C227" s="16">
        <v>0.0135095559389503</v>
      </c>
      <c r="D227" s="17">
        <v>44082.0</v>
      </c>
      <c r="E227" s="17">
        <f t="shared" si="1"/>
        <v>44628</v>
      </c>
      <c r="F227" s="16" t="s">
        <v>19</v>
      </c>
      <c r="G227" s="16" t="s">
        <v>7</v>
      </c>
      <c r="H227" s="18">
        <v>1500000.0</v>
      </c>
      <c r="I227" s="7">
        <f>if(I$6&lt;=$B227,vlookup(EDATE($D227,I$6),'Курсы'!$H$2:$L$1980,if($G227="USD",2,if($G227="EUR",3,if($G227="YEN",4,5))))*$H227*$C227,0)</f>
        <v>20264.33391</v>
      </c>
      <c r="J227" s="7">
        <f>if(J$6&lt;=$B227,vlookup(EDATE($D227,J$6),'Курсы'!$H$2:$L$1980,if($G227="USD",2,if($G227="EUR",3,if($G227="YEN",4,5))))*$H227*$C227,0)</f>
        <v>20264.33391</v>
      </c>
      <c r="K227" s="7">
        <f>if(K$6&lt;=$B227,vlookup(EDATE($D227,K$6),'Курсы'!$H$2:$L$1980,if($G227="USD",2,if($G227="EUR",3,if($G227="YEN",4,5))))*$H227*$C227,0)</f>
        <v>20264.33391</v>
      </c>
      <c r="L227" s="7">
        <f>if(L$6&lt;=$B227,vlookup(EDATE($D227,L$6),'Курсы'!$H$2:$L$1980,if($G227="USD",2,if($G227="EUR",3,if($G227="YEN",4,5))))*$H227*$C227,0)</f>
        <v>20264.33391</v>
      </c>
      <c r="M227" s="7">
        <f>if(M$6&lt;=$B227,vlookup(EDATE($D227,M$6),'Курсы'!$H$2:$L$1980,if($G227="USD",2,if($G227="EUR",3,if($G227="YEN",4,5))))*$H227*$C227,0)</f>
        <v>20264.33391</v>
      </c>
      <c r="N227" s="7">
        <f>if(N$6&lt;=$B227,vlookup(EDATE($D227,N$6),'Курсы'!$H$2:$L$1980,if($G227="USD",2,if($G227="EUR",3,if($G227="YEN",4,5))))*$H227*$C227,0)</f>
        <v>20264.33391</v>
      </c>
      <c r="O227" s="7">
        <f>if(O$6&lt;=$B227,vlookup(EDATE($D227,O$6),'Курсы'!$H$2:$L$1980,if($G227="USD",2,if($G227="EUR",3,if($G227="YEN",4,5))))*$H227*$C227,0)</f>
        <v>20264.33391</v>
      </c>
      <c r="P227" s="7">
        <f>if(P$6&lt;=$B227,vlookup(EDATE($D227,P$6),'Курсы'!$H$2:$L$1980,if($G227="USD",2,if($G227="EUR",3,if($G227="YEN",4,5))))*$H227*$C227,0)</f>
        <v>20264.33391</v>
      </c>
      <c r="Q227" s="7">
        <f>if(Q$6&lt;=$B227,vlookup(EDATE($D227,Q$6),'Курсы'!$H$2:$L$1980,if($G227="USD",2,if($G227="EUR",3,if($G227="YEN",4,5))))*$H227*$C227,0)</f>
        <v>20264.33391</v>
      </c>
      <c r="R227" s="7">
        <f>if(R$6&lt;=$B227,vlookup(EDATE($D227,R$6),'Курсы'!$H$2:$L$1980,if($G227="USD",2,if($G227="EUR",3,if($G227="YEN",4,5))))*$H227*$C227,0)</f>
        <v>20264.33391</v>
      </c>
      <c r="S227" s="7">
        <f>if(S$6&lt;=$B227,vlookup(EDATE($D227,S$6),'Курсы'!$H$2:$L$1980,if($G227="USD",2,if($G227="EUR",3,if($G227="YEN",4,5))))*$H227*$C227,0)</f>
        <v>20264.33391</v>
      </c>
      <c r="T227" s="7">
        <f>if(T$6&lt;=$B227,vlookup(EDATE($D227,T$6),'Курсы'!$H$2:$L$1980,if($G227="USD",2,if($G227="EUR",3,if($G227="YEN",4,5))))*$H227*$C227,0)</f>
        <v>20264.33391</v>
      </c>
      <c r="U227" s="7">
        <f>if(U$6&lt;=$B227,vlookup(EDATE($D227,U$6),'Курсы'!$H$2:$L$1980,if($G227="USD",2,if($G227="EUR",3,if($G227="YEN",4,5))))*$H227*$C227,0)</f>
        <v>20264.33391</v>
      </c>
      <c r="V227" s="7">
        <f>if(V$6&lt;=$B227,vlookup(EDATE($D227,V$6),'Курсы'!$H$2:$L$1980,if($G227="USD",2,if($G227="EUR",3,if($G227="YEN",4,5))))*$H227*$C227,0)</f>
        <v>20264.33391</v>
      </c>
      <c r="W227" s="7">
        <f>if(W$6&lt;=$B227,vlookup(EDATE($D227,W$6),'Курсы'!$H$2:$L$1980,if($G227="USD",2,if($G227="EUR",3,if($G227="YEN",4,5))))*$H227*$C227,0)</f>
        <v>20264.33391</v>
      </c>
      <c r="X227" s="7">
        <f>if(X$6&lt;=$B227,vlookup(EDATE($D227,X$6),'Курсы'!$H$2:$L$1980,if($G227="USD",2,if($G227="EUR",3,if($G227="YEN",4,5))))*$H227*$C227,0)</f>
        <v>20264.33391</v>
      </c>
      <c r="Y227" s="7">
        <f>if(Y$6&lt;=$B227,vlookup(EDATE($D227,Y$6),'Курсы'!$H$2:$L$1980,if($G227="USD",2,if($G227="EUR",3,if($G227="YEN",4,5))))*$H227*$C227,0)</f>
        <v>20264.33391</v>
      </c>
      <c r="Z227" s="7">
        <f>if(Z$6&lt;=$B227,vlookup(EDATE($D227,Z$6),'Курсы'!$H$2:$L$1980,if($G227="USD",2,if($G227="EUR",3,if($G227="YEN",4,5))))*$H227*$C227,0)</f>
        <v>20264.33391</v>
      </c>
      <c r="AA227" s="7">
        <f>if(AA$6&lt;=$B227,vlookup(EDATE($D227,AA$6),'Курсы'!$H$2:$L$1980,if($G227="USD",2,if($G227="EUR",3,if($G227="YEN",4,5))))*$H227*$C227,0)</f>
        <v>0</v>
      </c>
      <c r="AB227" s="7">
        <f>if(AB$6&lt;=$B227,vlookup(EDATE($D227,AB$6),'Курсы'!$H$2:$L$1980,if($G227="USD",2,if($G227="EUR",3,if($G227="YEN",4,5))))*$H227*$C227,0)</f>
        <v>0</v>
      </c>
      <c r="AC227" s="7">
        <f>if(AC$6&lt;=$B227,vlookup(EDATE($D227,AC$6),'Курсы'!$H$2:$L$1980,if($G227="USD",2,if($G227="EUR",3,if($G227="YEN",4,5))))*$H227*$C227,0)</f>
        <v>0</v>
      </c>
      <c r="AD227" s="7">
        <f>if(AD$6&lt;=$B227,vlookup(EDATE($D227,AD$6),'Курсы'!$H$2:$L$1980,if($G227="USD",2,if($G227="EUR",3,if($G227="YEN",4,5))))*$H227*$C227,0)</f>
        <v>0</v>
      </c>
      <c r="AE227" s="7">
        <f>if(AE$6&lt;=$B227,vlookup(EDATE($D227,AE$6),'Курсы'!$H$2:$L$1980,if($G227="USD",2,if($G227="EUR",3,if($G227="YEN",4,5))))*$H227*$C227,0)</f>
        <v>0</v>
      </c>
      <c r="AF227" s="7">
        <f>if(AF$6&lt;=$B227,vlookup(EDATE($D227,AF$6),'Курсы'!$H$2:$L$1980,if($G227="USD",2,if($G227="EUR",3,if($G227="YEN",4,5))))*$H227*$C227,0)</f>
        <v>0</v>
      </c>
      <c r="AG227" s="7">
        <f>if(AG$6&lt;=$B227,vlookup(EDATE($D227,AG$6),'Курсы'!$H$2:$L$1980,if($G227="USD",2,if($G227="EUR",3,if($G227="YEN",4,5))))*$H227*$C227,0)</f>
        <v>0</v>
      </c>
      <c r="AH227" s="7">
        <f>if(AH$6&lt;=$B227,vlookup(EDATE($D227,AH$6),'Курсы'!$H$2:$L$1980,if($G227="USD",2,if($G227="EUR",3,if($G227="YEN",4,5))))*$H227*$C227,0)</f>
        <v>0</v>
      </c>
      <c r="AI227" s="7">
        <f>if(AI$6&lt;=$B227,vlookup(EDATE($D227,AI$6),'Курсы'!$H$2:$L$1980,if($G227="USD",2,if($G227="EUR",3,if($G227="YEN",4,5))))*$H227*$C227,0)</f>
        <v>0</v>
      </c>
      <c r="AJ227" s="7">
        <f>if(AJ$6&lt;=$B227,vlookup(EDATE($D227,AJ$6),'Курсы'!$H$2:$L$1980,if($G227="USD",2,if($G227="EUR",3,if($G227="YEN",4,5))))*$H227*$C227,0)</f>
        <v>0</v>
      </c>
      <c r="AK227" s="7">
        <f>if(AK$6&lt;=$B227,vlookup(EDATE($D227,AK$6),'Курсы'!$H$2:$L$1980,if($G227="USD",2,if($G227="EUR",3,if($G227="YEN",4,5))))*$H227*$C227,0)</f>
        <v>0</v>
      </c>
      <c r="AL227" s="7">
        <f>if(AL$6&lt;=$B227,vlookup(EDATE($D227,AL$6),'Курсы'!$H$2:$L$1980,if($G227="USD",2,if($G227="EUR",3,if($G227="YEN",4,5))))*$H227*$C227,0)</f>
        <v>0</v>
      </c>
      <c r="AM227" s="7">
        <f>if(AM$6&lt;=$B227,vlookup(EDATE($D227,AM$6),'Курсы'!$H$2:$L$1980,if($G227="USD",2,if($G227="EUR",3,if($G227="YEN",4,5))))*$H227*$C227,0)</f>
        <v>0</v>
      </c>
      <c r="AN227" s="7">
        <f>if(AN$6&lt;=$B227,vlookup(EDATE($D227,AN$6),'Курсы'!$H$2:$L$1980,if($G227="USD",2,if($G227="EUR",3,if($G227="YEN",4,5))))*$H227*$C227,0)</f>
        <v>0</v>
      </c>
      <c r="AO227" s="7">
        <f>if(AO$6&lt;=$B227,vlookup(EDATE($D227,AO$6),'Курсы'!$H$2:$L$1980,if($G227="USD",2,if($G227="EUR",3,if($G227="YEN",4,5))))*$H227*$C227,0)</f>
        <v>0</v>
      </c>
      <c r="AP227" s="7">
        <f>if(AP$6&lt;=$B227,vlookup(EDATE($D227,AP$6),'Курсы'!$H$2:$L$1980,if($G227="USD",2,if($G227="EUR",3,if($G227="YEN",4,5))))*$H227*$C227,0)</f>
        <v>0</v>
      </c>
      <c r="AQ227" s="7">
        <f>if(AQ$6&lt;=$B227,vlookup(EDATE($D227,AQ$6),'Курсы'!$H$2:$L$1980,if($G227="USD",2,if($G227="EUR",3,if($G227="YEN",4,5))))*$H227*$C227,0)</f>
        <v>0</v>
      </c>
      <c r="AR227" s="19">
        <f>if(AR$6&lt;=$B227,vlookup(EDATE($D227,AR$6),'Курсы'!$H$2:$L$1980,if($G227="USD",2,if($G227="EUR",3,if($G227="YEN",4,5))))*$H227*$C227,0)</f>
        <v>0</v>
      </c>
      <c r="AS227" s="7">
        <f t="shared" si="2"/>
        <v>364758.0104</v>
      </c>
    </row>
    <row r="228" ht="15.75" customHeight="1">
      <c r="A228" s="15">
        <v>128.0</v>
      </c>
      <c r="B228" s="16">
        <v>5.0</v>
      </c>
      <c r="C228" s="16">
        <v>0.0143137490348862</v>
      </c>
      <c r="D228" s="17">
        <v>44086.0</v>
      </c>
      <c r="E228" s="17">
        <f t="shared" si="1"/>
        <v>44239</v>
      </c>
      <c r="F228" s="16" t="s">
        <v>19</v>
      </c>
      <c r="G228" s="16" t="s">
        <v>5</v>
      </c>
      <c r="H228" s="18">
        <v>250000.0</v>
      </c>
      <c r="I228" s="7">
        <f>if(I$6&lt;=$B228,vlookup(EDATE($D228,I$6),'Курсы'!$H$2:$L$1980,if($G228="USD",2,if($G228="EUR",3,if($G228="YEN",4,5))))*$H228*$C228,0)</f>
        <v>324622.5879</v>
      </c>
      <c r="J228" s="7">
        <f>if(J$6&lt;=$B228,vlookup(EDATE($D228,J$6),'Курсы'!$H$2:$L$1980,if($G228="USD",2,if($G228="EUR",3,if($G228="YEN",4,5))))*$H228*$C228,0)</f>
        <v>322226.8241</v>
      </c>
      <c r="K228" s="7">
        <f>if(K$6&lt;=$B228,vlookup(EDATE($D228,K$6),'Курсы'!$H$2:$L$1980,if($G228="USD",2,if($G228="EUR",3,if($G228="YEN",4,5))))*$H228*$C228,0)</f>
        <v>317673.6206</v>
      </c>
      <c r="L228" s="7">
        <f>if(L$6&lt;=$B228,vlookup(EDATE($D228,L$6),'Курсы'!$H$2:$L$1980,if($G228="USD",2,if($G228="EUR",3,if($G228="YEN",4,5))))*$H228*$C228,0)</f>
        <v>324966.1179</v>
      </c>
      <c r="M228" s="7">
        <f>if(M$6&lt;=$B228,vlookup(EDATE($D228,M$6),'Курсы'!$H$2:$L$1980,if($G228="USD",2,if($G228="EUR",3,if($G228="YEN",4,5))))*$H228*$C228,0)</f>
        <v>320051.1343</v>
      </c>
      <c r="N228" s="7">
        <f>if(N$6&lt;=$B228,vlookup(EDATE($D228,N$6),'Курсы'!$H$2:$L$1980,if($G228="USD",2,if($G228="EUR",3,if($G228="YEN",4,5))))*$H228*$C228,0)</f>
        <v>0</v>
      </c>
      <c r="O228" s="7">
        <f>if(O$6&lt;=$B228,vlookup(EDATE($D228,O$6),'Курсы'!$H$2:$L$1980,if($G228="USD",2,if($G228="EUR",3,if($G228="YEN",4,5))))*$H228*$C228,0)</f>
        <v>0</v>
      </c>
      <c r="P228" s="7">
        <f>if(P$6&lt;=$B228,vlookup(EDATE($D228,P$6),'Курсы'!$H$2:$L$1980,if($G228="USD",2,if($G228="EUR",3,if($G228="YEN",4,5))))*$H228*$C228,0)</f>
        <v>0</v>
      </c>
      <c r="Q228" s="7">
        <f>if(Q$6&lt;=$B228,vlookup(EDATE($D228,Q$6),'Курсы'!$H$2:$L$1980,if($G228="USD",2,if($G228="EUR",3,if($G228="YEN",4,5))))*$H228*$C228,0)</f>
        <v>0</v>
      </c>
      <c r="R228" s="7">
        <f>if(R$6&lt;=$B228,vlookup(EDATE($D228,R$6),'Курсы'!$H$2:$L$1980,if($G228="USD",2,if($G228="EUR",3,if($G228="YEN",4,5))))*$H228*$C228,0)</f>
        <v>0</v>
      </c>
      <c r="S228" s="7">
        <f>if(S$6&lt;=$B228,vlookup(EDATE($D228,S$6),'Курсы'!$H$2:$L$1980,if($G228="USD",2,if($G228="EUR",3,if($G228="YEN",4,5))))*$H228*$C228,0)</f>
        <v>0</v>
      </c>
      <c r="T228" s="7">
        <f>if(T$6&lt;=$B228,vlookup(EDATE($D228,T$6),'Курсы'!$H$2:$L$1980,if($G228="USD",2,if($G228="EUR",3,if($G228="YEN",4,5))))*$H228*$C228,0)</f>
        <v>0</v>
      </c>
      <c r="U228" s="7">
        <f>if(U$6&lt;=$B228,vlookup(EDATE($D228,U$6),'Курсы'!$H$2:$L$1980,if($G228="USD",2,if($G228="EUR",3,if($G228="YEN",4,5))))*$H228*$C228,0)</f>
        <v>0</v>
      </c>
      <c r="V228" s="7">
        <f>if(V$6&lt;=$B228,vlookup(EDATE($D228,V$6),'Курсы'!$H$2:$L$1980,if($G228="USD",2,if($G228="EUR",3,if($G228="YEN",4,5))))*$H228*$C228,0)</f>
        <v>0</v>
      </c>
      <c r="W228" s="7">
        <f>if(W$6&lt;=$B228,vlookup(EDATE($D228,W$6),'Курсы'!$H$2:$L$1980,if($G228="USD",2,if($G228="EUR",3,if($G228="YEN",4,5))))*$H228*$C228,0)</f>
        <v>0</v>
      </c>
      <c r="X228" s="7">
        <f>if(X$6&lt;=$B228,vlookup(EDATE($D228,X$6),'Курсы'!$H$2:$L$1980,if($G228="USD",2,if($G228="EUR",3,if($G228="YEN",4,5))))*$H228*$C228,0)</f>
        <v>0</v>
      </c>
      <c r="Y228" s="7">
        <f>if(Y$6&lt;=$B228,vlookup(EDATE($D228,Y$6),'Курсы'!$H$2:$L$1980,if($G228="USD",2,if($G228="EUR",3,if($G228="YEN",4,5))))*$H228*$C228,0)</f>
        <v>0</v>
      </c>
      <c r="Z228" s="7">
        <f>if(Z$6&lt;=$B228,vlookup(EDATE($D228,Z$6),'Курсы'!$H$2:$L$1980,if($G228="USD",2,if($G228="EUR",3,if($G228="YEN",4,5))))*$H228*$C228,0)</f>
        <v>0</v>
      </c>
      <c r="AA228" s="7">
        <f>if(AA$6&lt;=$B228,vlookup(EDATE($D228,AA$6),'Курсы'!$H$2:$L$1980,if($G228="USD",2,if($G228="EUR",3,if($G228="YEN",4,5))))*$H228*$C228,0)</f>
        <v>0</v>
      </c>
      <c r="AB228" s="7">
        <f>if(AB$6&lt;=$B228,vlookup(EDATE($D228,AB$6),'Курсы'!$H$2:$L$1980,if($G228="USD",2,if($G228="EUR",3,if($G228="YEN",4,5))))*$H228*$C228,0)</f>
        <v>0</v>
      </c>
      <c r="AC228" s="7">
        <f>if(AC$6&lt;=$B228,vlookup(EDATE($D228,AC$6),'Курсы'!$H$2:$L$1980,if($G228="USD",2,if($G228="EUR",3,if($G228="YEN",4,5))))*$H228*$C228,0)</f>
        <v>0</v>
      </c>
      <c r="AD228" s="7">
        <f>if(AD$6&lt;=$B228,vlookup(EDATE($D228,AD$6),'Курсы'!$H$2:$L$1980,if($G228="USD",2,if($G228="EUR",3,if($G228="YEN",4,5))))*$H228*$C228,0)</f>
        <v>0</v>
      </c>
      <c r="AE228" s="7">
        <f>if(AE$6&lt;=$B228,vlookup(EDATE($D228,AE$6),'Курсы'!$H$2:$L$1980,if($G228="USD",2,if($G228="EUR",3,if($G228="YEN",4,5))))*$H228*$C228,0)</f>
        <v>0</v>
      </c>
      <c r="AF228" s="7">
        <f>if(AF$6&lt;=$B228,vlookup(EDATE($D228,AF$6),'Курсы'!$H$2:$L$1980,if($G228="USD",2,if($G228="EUR",3,if($G228="YEN",4,5))))*$H228*$C228,0)</f>
        <v>0</v>
      </c>
      <c r="AG228" s="7">
        <f>if(AG$6&lt;=$B228,vlookup(EDATE($D228,AG$6),'Курсы'!$H$2:$L$1980,if($G228="USD",2,if($G228="EUR",3,if($G228="YEN",4,5))))*$H228*$C228,0)</f>
        <v>0</v>
      </c>
      <c r="AH228" s="7">
        <f>if(AH$6&lt;=$B228,vlookup(EDATE($D228,AH$6),'Курсы'!$H$2:$L$1980,if($G228="USD",2,if($G228="EUR",3,if($G228="YEN",4,5))))*$H228*$C228,0)</f>
        <v>0</v>
      </c>
      <c r="AI228" s="7">
        <f>if(AI$6&lt;=$B228,vlookup(EDATE($D228,AI$6),'Курсы'!$H$2:$L$1980,if($G228="USD",2,if($G228="EUR",3,if($G228="YEN",4,5))))*$H228*$C228,0)</f>
        <v>0</v>
      </c>
      <c r="AJ228" s="7">
        <f>if(AJ$6&lt;=$B228,vlookup(EDATE($D228,AJ$6),'Курсы'!$H$2:$L$1980,if($G228="USD",2,if($G228="EUR",3,if($G228="YEN",4,5))))*$H228*$C228,0)</f>
        <v>0</v>
      </c>
      <c r="AK228" s="7">
        <f>if(AK$6&lt;=$B228,vlookup(EDATE($D228,AK$6),'Курсы'!$H$2:$L$1980,if($G228="USD",2,if($G228="EUR",3,if($G228="YEN",4,5))))*$H228*$C228,0)</f>
        <v>0</v>
      </c>
      <c r="AL228" s="7">
        <f>if(AL$6&lt;=$B228,vlookup(EDATE($D228,AL$6),'Курсы'!$H$2:$L$1980,if($G228="USD",2,if($G228="EUR",3,if($G228="YEN",4,5))))*$H228*$C228,0)</f>
        <v>0</v>
      </c>
      <c r="AM228" s="7">
        <f>if(AM$6&lt;=$B228,vlookup(EDATE($D228,AM$6),'Курсы'!$H$2:$L$1980,if($G228="USD",2,if($G228="EUR",3,if($G228="YEN",4,5))))*$H228*$C228,0)</f>
        <v>0</v>
      </c>
      <c r="AN228" s="7">
        <f>if(AN$6&lt;=$B228,vlookup(EDATE($D228,AN$6),'Курсы'!$H$2:$L$1980,if($G228="USD",2,if($G228="EUR",3,if($G228="YEN",4,5))))*$H228*$C228,0)</f>
        <v>0</v>
      </c>
      <c r="AO228" s="7">
        <f>if(AO$6&lt;=$B228,vlookup(EDATE($D228,AO$6),'Курсы'!$H$2:$L$1980,if($G228="USD",2,if($G228="EUR",3,if($G228="YEN",4,5))))*$H228*$C228,0)</f>
        <v>0</v>
      </c>
      <c r="AP228" s="7">
        <f>if(AP$6&lt;=$B228,vlookup(EDATE($D228,AP$6),'Курсы'!$H$2:$L$1980,if($G228="USD",2,if($G228="EUR",3,if($G228="YEN",4,5))))*$H228*$C228,0)</f>
        <v>0</v>
      </c>
      <c r="AQ228" s="7">
        <f>if(AQ$6&lt;=$B228,vlookup(EDATE($D228,AQ$6),'Курсы'!$H$2:$L$1980,if($G228="USD",2,if($G228="EUR",3,if($G228="YEN",4,5))))*$H228*$C228,0)</f>
        <v>0</v>
      </c>
      <c r="AR228" s="19">
        <f>if(AR$6&lt;=$B228,vlookup(EDATE($D228,AR$6),'Курсы'!$H$2:$L$1980,if($G228="USD",2,if($G228="EUR",3,if($G228="YEN",4,5))))*$H228*$C228,0)</f>
        <v>0</v>
      </c>
      <c r="AS228" s="7">
        <f t="shared" si="2"/>
        <v>1609540.285</v>
      </c>
    </row>
    <row r="229" ht="15.75" customHeight="1">
      <c r="A229" s="15">
        <v>256.0</v>
      </c>
      <c r="B229" s="16">
        <v>5.0</v>
      </c>
      <c r="C229" s="16">
        <v>0.0413662008907006</v>
      </c>
      <c r="D229" s="17">
        <v>44086.0</v>
      </c>
      <c r="E229" s="17">
        <f t="shared" si="1"/>
        <v>44239</v>
      </c>
      <c r="F229" s="16" t="s">
        <v>21</v>
      </c>
      <c r="G229" s="16" t="s">
        <v>4</v>
      </c>
      <c r="H229" s="18">
        <v>100000.0</v>
      </c>
      <c r="I229" s="7">
        <f>if(I$6&lt;=$B229,vlookup(EDATE($D229,I$6),'Курсы'!$H$2:$L$1980,if($G229="USD",2,if($G229="EUR",3,if($G229="YEN",4,5))))*$H229*$C229,0)</f>
        <v>318637.2269</v>
      </c>
      <c r="J229" s="7">
        <f>if(J$6&lt;=$B229,vlookup(EDATE($D229,J$6),'Курсы'!$H$2:$L$1980,if($G229="USD",2,if($G229="EUR",3,if($G229="YEN",4,5))))*$H229*$C229,0)</f>
        <v>315241.4754</v>
      </c>
      <c r="K229" s="7">
        <f>if(K$6&lt;=$B229,vlookup(EDATE($D229,K$6),'Курсы'!$H$2:$L$1980,if($G229="USD",2,if($G229="EUR",3,if($G229="YEN",4,5))))*$H229*$C229,0)</f>
        <v>302467.5926</v>
      </c>
      <c r="L229" s="7">
        <f>if(L$6&lt;=$B229,vlookup(EDATE($D229,L$6),'Курсы'!$H$2:$L$1980,if($G229="USD",2,if($G229="EUR",3,if($G229="YEN",4,5))))*$H229*$C229,0)</f>
        <v>308243.1416</v>
      </c>
      <c r="M229" s="7">
        <f>if(M$6&lt;=$B229,vlookup(EDATE($D229,M$6),'Курсы'!$H$2:$L$1980,if($G229="USD",2,if($G229="EUR",3,if($G229="YEN",4,5))))*$H229*$C229,0)</f>
        <v>305108.4109</v>
      </c>
      <c r="N229" s="7">
        <f>if(N$6&lt;=$B229,vlookup(EDATE($D229,N$6),'Курсы'!$H$2:$L$1980,if($G229="USD",2,if($G229="EUR",3,if($G229="YEN",4,5))))*$H229*$C229,0)</f>
        <v>0</v>
      </c>
      <c r="O229" s="7">
        <f>if(O$6&lt;=$B229,vlookup(EDATE($D229,O$6),'Курсы'!$H$2:$L$1980,if($G229="USD",2,if($G229="EUR",3,if($G229="YEN",4,5))))*$H229*$C229,0)</f>
        <v>0</v>
      </c>
      <c r="P229" s="7">
        <f>if(P$6&lt;=$B229,vlookup(EDATE($D229,P$6),'Курсы'!$H$2:$L$1980,if($G229="USD",2,if($G229="EUR",3,if($G229="YEN",4,5))))*$H229*$C229,0)</f>
        <v>0</v>
      </c>
      <c r="Q229" s="7">
        <f>if(Q$6&lt;=$B229,vlookup(EDATE($D229,Q$6),'Курсы'!$H$2:$L$1980,if($G229="USD",2,if($G229="EUR",3,if($G229="YEN",4,5))))*$H229*$C229,0)</f>
        <v>0</v>
      </c>
      <c r="R229" s="7">
        <f>if(R$6&lt;=$B229,vlookup(EDATE($D229,R$6),'Курсы'!$H$2:$L$1980,if($G229="USD",2,if($G229="EUR",3,if($G229="YEN",4,5))))*$H229*$C229,0)</f>
        <v>0</v>
      </c>
      <c r="S229" s="7">
        <f>if(S$6&lt;=$B229,vlookup(EDATE($D229,S$6),'Курсы'!$H$2:$L$1980,if($G229="USD",2,if($G229="EUR",3,if($G229="YEN",4,5))))*$H229*$C229,0)</f>
        <v>0</v>
      </c>
      <c r="T229" s="7">
        <f>if(T$6&lt;=$B229,vlookup(EDATE($D229,T$6),'Курсы'!$H$2:$L$1980,if($G229="USD",2,if($G229="EUR",3,if($G229="YEN",4,5))))*$H229*$C229,0)</f>
        <v>0</v>
      </c>
      <c r="U229" s="7">
        <f>if(U$6&lt;=$B229,vlookup(EDATE($D229,U$6),'Курсы'!$H$2:$L$1980,if($G229="USD",2,if($G229="EUR",3,if($G229="YEN",4,5))))*$H229*$C229,0)</f>
        <v>0</v>
      </c>
      <c r="V229" s="7">
        <f>if(V$6&lt;=$B229,vlookup(EDATE($D229,V$6),'Курсы'!$H$2:$L$1980,if($G229="USD",2,if($G229="EUR",3,if($G229="YEN",4,5))))*$H229*$C229,0)</f>
        <v>0</v>
      </c>
      <c r="W229" s="7">
        <f>if(W$6&lt;=$B229,vlookup(EDATE($D229,W$6),'Курсы'!$H$2:$L$1980,if($G229="USD",2,if($G229="EUR",3,if($G229="YEN",4,5))))*$H229*$C229,0)</f>
        <v>0</v>
      </c>
      <c r="X229" s="7">
        <f>if(X$6&lt;=$B229,vlookup(EDATE($D229,X$6),'Курсы'!$H$2:$L$1980,if($G229="USD",2,if($G229="EUR",3,if($G229="YEN",4,5))))*$H229*$C229,0)</f>
        <v>0</v>
      </c>
      <c r="Y229" s="7">
        <f>if(Y$6&lt;=$B229,vlookup(EDATE($D229,Y$6),'Курсы'!$H$2:$L$1980,if($G229="USD",2,if($G229="EUR",3,if($G229="YEN",4,5))))*$H229*$C229,0)</f>
        <v>0</v>
      </c>
      <c r="Z229" s="7">
        <f>if(Z$6&lt;=$B229,vlookup(EDATE($D229,Z$6),'Курсы'!$H$2:$L$1980,if($G229="USD",2,if($G229="EUR",3,if($G229="YEN",4,5))))*$H229*$C229,0)</f>
        <v>0</v>
      </c>
      <c r="AA229" s="7">
        <f>if(AA$6&lt;=$B229,vlookup(EDATE($D229,AA$6),'Курсы'!$H$2:$L$1980,if($G229="USD",2,if($G229="EUR",3,if($G229="YEN",4,5))))*$H229*$C229,0)</f>
        <v>0</v>
      </c>
      <c r="AB229" s="7">
        <f>if(AB$6&lt;=$B229,vlookup(EDATE($D229,AB$6),'Курсы'!$H$2:$L$1980,if($G229="USD",2,if($G229="EUR",3,if($G229="YEN",4,5))))*$H229*$C229,0)</f>
        <v>0</v>
      </c>
      <c r="AC229" s="7">
        <f>if(AC$6&lt;=$B229,vlookup(EDATE($D229,AC$6),'Курсы'!$H$2:$L$1980,if($G229="USD",2,if($G229="EUR",3,if($G229="YEN",4,5))))*$H229*$C229,0)</f>
        <v>0</v>
      </c>
      <c r="AD229" s="7">
        <f>if(AD$6&lt;=$B229,vlookup(EDATE($D229,AD$6),'Курсы'!$H$2:$L$1980,if($G229="USD",2,if($G229="EUR",3,if($G229="YEN",4,5))))*$H229*$C229,0)</f>
        <v>0</v>
      </c>
      <c r="AE229" s="7">
        <f>if(AE$6&lt;=$B229,vlookup(EDATE($D229,AE$6),'Курсы'!$H$2:$L$1980,if($G229="USD",2,if($G229="EUR",3,if($G229="YEN",4,5))))*$H229*$C229,0)</f>
        <v>0</v>
      </c>
      <c r="AF229" s="7">
        <f>if(AF$6&lt;=$B229,vlookup(EDATE($D229,AF$6),'Курсы'!$H$2:$L$1980,if($G229="USD",2,if($G229="EUR",3,if($G229="YEN",4,5))))*$H229*$C229,0)</f>
        <v>0</v>
      </c>
      <c r="AG229" s="7">
        <f>if(AG$6&lt;=$B229,vlookup(EDATE($D229,AG$6),'Курсы'!$H$2:$L$1980,if($G229="USD",2,if($G229="EUR",3,if($G229="YEN",4,5))))*$H229*$C229,0)</f>
        <v>0</v>
      </c>
      <c r="AH229" s="7">
        <f>if(AH$6&lt;=$B229,vlookup(EDATE($D229,AH$6),'Курсы'!$H$2:$L$1980,if($G229="USD",2,if($G229="EUR",3,if($G229="YEN",4,5))))*$H229*$C229,0)</f>
        <v>0</v>
      </c>
      <c r="AI229" s="7">
        <f>if(AI$6&lt;=$B229,vlookup(EDATE($D229,AI$6),'Курсы'!$H$2:$L$1980,if($G229="USD",2,if($G229="EUR",3,if($G229="YEN",4,5))))*$H229*$C229,0)</f>
        <v>0</v>
      </c>
      <c r="AJ229" s="7">
        <f>if(AJ$6&lt;=$B229,vlookup(EDATE($D229,AJ$6),'Курсы'!$H$2:$L$1980,if($G229="USD",2,if($G229="EUR",3,if($G229="YEN",4,5))))*$H229*$C229,0)</f>
        <v>0</v>
      </c>
      <c r="AK229" s="7">
        <f>if(AK$6&lt;=$B229,vlookup(EDATE($D229,AK$6),'Курсы'!$H$2:$L$1980,if($G229="USD",2,if($G229="EUR",3,if($G229="YEN",4,5))))*$H229*$C229,0)</f>
        <v>0</v>
      </c>
      <c r="AL229" s="7">
        <f>if(AL$6&lt;=$B229,vlookup(EDATE($D229,AL$6),'Курсы'!$H$2:$L$1980,if($G229="USD",2,if($G229="EUR",3,if($G229="YEN",4,5))))*$H229*$C229,0)</f>
        <v>0</v>
      </c>
      <c r="AM229" s="7">
        <f>if(AM$6&lt;=$B229,vlookup(EDATE($D229,AM$6),'Курсы'!$H$2:$L$1980,if($G229="USD",2,if($G229="EUR",3,if($G229="YEN",4,5))))*$H229*$C229,0)</f>
        <v>0</v>
      </c>
      <c r="AN229" s="7">
        <f>if(AN$6&lt;=$B229,vlookup(EDATE($D229,AN$6),'Курсы'!$H$2:$L$1980,if($G229="USD",2,if($G229="EUR",3,if($G229="YEN",4,5))))*$H229*$C229,0)</f>
        <v>0</v>
      </c>
      <c r="AO229" s="7">
        <f>if(AO$6&lt;=$B229,vlookup(EDATE($D229,AO$6),'Курсы'!$H$2:$L$1980,if($G229="USD",2,if($G229="EUR",3,if($G229="YEN",4,5))))*$H229*$C229,0)</f>
        <v>0</v>
      </c>
      <c r="AP229" s="7">
        <f>if(AP$6&lt;=$B229,vlookup(EDATE($D229,AP$6),'Курсы'!$H$2:$L$1980,if($G229="USD",2,if($G229="EUR",3,if($G229="YEN",4,5))))*$H229*$C229,0)</f>
        <v>0</v>
      </c>
      <c r="AQ229" s="7">
        <f>if(AQ$6&lt;=$B229,vlookup(EDATE($D229,AQ$6),'Курсы'!$H$2:$L$1980,if($G229="USD",2,if($G229="EUR",3,if($G229="YEN",4,5))))*$H229*$C229,0)</f>
        <v>0</v>
      </c>
      <c r="AR229" s="19">
        <f>if(AR$6&lt;=$B229,vlookup(EDATE($D229,AR$6),'Курсы'!$H$2:$L$1980,if($G229="USD",2,if($G229="EUR",3,if($G229="YEN",4,5))))*$H229*$C229,0)</f>
        <v>0</v>
      </c>
      <c r="AS229" s="7">
        <f t="shared" si="2"/>
        <v>1549697.847</v>
      </c>
    </row>
    <row r="230" ht="15.75" customHeight="1">
      <c r="A230" s="15">
        <v>9.0</v>
      </c>
      <c r="B230" s="16">
        <v>19.0</v>
      </c>
      <c r="C230" s="16">
        <v>0.0376714054206864</v>
      </c>
      <c r="D230" s="17">
        <v>44091.0</v>
      </c>
      <c r="E230" s="17">
        <f t="shared" si="1"/>
        <v>44668</v>
      </c>
      <c r="F230" s="16" t="s">
        <v>21</v>
      </c>
      <c r="G230" s="16" t="s">
        <v>4</v>
      </c>
      <c r="H230" s="18">
        <v>100000.0</v>
      </c>
      <c r="I230" s="7">
        <f>if(I$6&lt;=$B230,vlookup(EDATE($D230,I$6),'Курсы'!$H$2:$L$1980,if($G230="USD",2,if($G230="EUR",3,if($G230="YEN",4,5))))*$H230*$C230,0)</f>
        <v>293702.8521</v>
      </c>
      <c r="J230" s="7">
        <f>if(J$6&lt;=$B230,vlookup(EDATE($D230,J$6),'Курсы'!$H$2:$L$1980,if($G230="USD",2,if($G230="EUR",3,if($G230="YEN",4,5))))*$H230*$C230,0)</f>
        <v>289767.3204</v>
      </c>
      <c r="K230" s="7">
        <f>if(K$6&lt;=$B230,vlookup(EDATE($D230,K$6),'Курсы'!$H$2:$L$1980,if($G230="USD",2,if($G230="EUR",3,if($G230="YEN",4,5))))*$H230*$C230,0)</f>
        <v>276583.8353</v>
      </c>
      <c r="L230" s="7">
        <f>if(L$6&lt;=$B230,vlookup(EDATE($D230,L$6),'Курсы'!$H$2:$L$1980,if($G230="USD",2,if($G230="EUR",3,if($G230="YEN",4,5))))*$H230*$C230,0)</f>
        <v>277055.4813</v>
      </c>
      <c r="M230" s="7">
        <f>if(M$6&lt;=$B230,vlookup(EDATE($D230,M$6),'Курсы'!$H$2:$L$1980,if($G230="USD",2,if($G230="EUR",3,if($G230="YEN",4,5))))*$H230*$C230,0)</f>
        <v>276091.8468</v>
      </c>
      <c r="N230" s="7">
        <f>if(N$6&lt;=$B230,vlookup(EDATE($D230,N$6),'Курсы'!$H$2:$L$1980,if($G230="USD",2,if($G230="EUR",3,if($G230="YEN",4,5))))*$H230*$C230,0)</f>
        <v>274857.7315</v>
      </c>
      <c r="O230" s="7">
        <f>if(O$6&lt;=$B230,vlookup(EDATE($D230,O$6),'Курсы'!$H$2:$L$1980,if($G230="USD",2,if($G230="EUR",3,if($G230="YEN",4,5))))*$H230*$C230,0)</f>
        <v>284620.6529</v>
      </c>
      <c r="P230" s="7">
        <f>if(P$6&lt;=$B230,vlookup(EDATE($D230,P$6),'Курсы'!$H$2:$L$1980,if($G230="USD",2,if($G230="EUR",3,if($G230="YEN",4,5))))*$H230*$C230,0)</f>
        <v>278756.3453</v>
      </c>
      <c r="Q230" s="7">
        <f>if(Q$6&lt;=$B230,vlookup(EDATE($D230,Q$6),'Курсы'!$H$2:$L$1980,if($G230="USD",2,if($G230="EUR",3,if($G230="YEN",4,5))))*$H230*$C230,0)</f>
        <v>271355.7977</v>
      </c>
      <c r="R230" s="7">
        <f>if(R$6&lt;=$B230,vlookup(EDATE($D230,R$6),'Курсы'!$H$2:$L$1980,if($G230="USD",2,if($G230="EUR",3,if($G230="YEN",4,5))))*$H230*$C230,0)</f>
        <v>279392.2386</v>
      </c>
      <c r="S230" s="7">
        <f>if(S$6&lt;=$B230,vlookup(EDATE($D230,S$6),'Курсы'!$H$2:$L$1980,if($G230="USD",2,if($G230="EUR",3,if($G230="YEN",4,5))))*$H230*$C230,0)</f>
        <v>276477.9787</v>
      </c>
      <c r="T230" s="7">
        <f>if(T$6&lt;=$B230,vlookup(EDATE($D230,T$6),'Курсы'!$H$2:$L$1980,if($G230="USD",2,if($G230="EUR",3,if($G230="YEN",4,5))))*$H230*$C230,0)</f>
        <v>275629.4506</v>
      </c>
      <c r="U230" s="7">
        <f>if(U$6&lt;=$B230,vlookup(EDATE($D230,U$6),'Курсы'!$H$2:$L$1980,if($G230="USD",2,if($G230="EUR",3,if($G230="YEN",4,5))))*$H230*$C230,0)</f>
        <v>276002.4143</v>
      </c>
      <c r="V230" s="7">
        <f>if(V$6&lt;=$B230,vlookup(EDATE($D230,V$6),'Курсы'!$H$2:$L$1980,if($G230="USD",2,if($G230="EUR",3,if($G230="YEN",4,5))))*$H230*$C230,0)</f>
        <v>276376.3704</v>
      </c>
      <c r="W230" s="7">
        <f>if(W$6&lt;=$B230,vlookup(EDATE($D230,W$6),'Курсы'!$H$2:$L$1980,if($G230="USD",2,if($G230="EUR",3,if($G230="YEN",4,5))))*$H230*$C230,0)</f>
        <v>276727.8275</v>
      </c>
      <c r="X230" s="7">
        <f>if(X$6&lt;=$B230,vlookup(EDATE($D230,X$6),'Курсы'!$H$2:$L$1980,if($G230="USD",2,if($G230="EUR",3,if($G230="YEN",4,5))))*$H230*$C230,0)</f>
        <v>277080.824</v>
      </c>
      <c r="Y230" s="7">
        <f>if(Y$6&lt;=$B230,vlookup(EDATE($D230,Y$6),'Курсы'!$H$2:$L$1980,if($G230="USD",2,if($G230="EUR",3,if($G230="YEN",4,5))))*$H230*$C230,0)</f>
        <v>277424.0444</v>
      </c>
      <c r="Z230" s="7">
        <f>if(Z$6&lt;=$B230,vlookup(EDATE($D230,Z$6),'Курсы'!$H$2:$L$1980,if($G230="USD",2,if($G230="EUR",3,if($G230="YEN",4,5))))*$H230*$C230,0)</f>
        <v>277726.0863</v>
      </c>
      <c r="AA230" s="7">
        <f>if(AA$6&lt;=$B230,vlookup(EDATE($D230,AA$6),'Курсы'!$H$2:$L$1980,if($G230="USD",2,if($G230="EUR",3,if($G230="YEN",4,5))))*$H230*$C230,0)</f>
        <v>278052.1218</v>
      </c>
      <c r="AB230" s="7">
        <f>if(AB$6&lt;=$B230,vlookup(EDATE($D230,AB$6),'Курсы'!$H$2:$L$1980,if($G230="USD",2,if($G230="EUR",3,if($G230="YEN",4,5))))*$H230*$C230,0)</f>
        <v>0</v>
      </c>
      <c r="AC230" s="7">
        <f>if(AC$6&lt;=$B230,vlookup(EDATE($D230,AC$6),'Курсы'!$H$2:$L$1980,if($G230="USD",2,if($G230="EUR",3,if($G230="YEN",4,5))))*$H230*$C230,0)</f>
        <v>0</v>
      </c>
      <c r="AD230" s="7">
        <f>if(AD$6&lt;=$B230,vlookup(EDATE($D230,AD$6),'Курсы'!$H$2:$L$1980,if($G230="USD",2,if($G230="EUR",3,if($G230="YEN",4,5))))*$H230*$C230,0)</f>
        <v>0</v>
      </c>
      <c r="AE230" s="7">
        <f>if(AE$6&lt;=$B230,vlookup(EDATE($D230,AE$6),'Курсы'!$H$2:$L$1980,if($G230="USD",2,if($G230="EUR",3,if($G230="YEN",4,5))))*$H230*$C230,0)</f>
        <v>0</v>
      </c>
      <c r="AF230" s="7">
        <f>if(AF$6&lt;=$B230,vlookup(EDATE($D230,AF$6),'Курсы'!$H$2:$L$1980,if($G230="USD",2,if($G230="EUR",3,if($G230="YEN",4,5))))*$H230*$C230,0)</f>
        <v>0</v>
      </c>
      <c r="AG230" s="7">
        <f>if(AG$6&lt;=$B230,vlookup(EDATE($D230,AG$6),'Курсы'!$H$2:$L$1980,if($G230="USD",2,if($G230="EUR",3,if($G230="YEN",4,5))))*$H230*$C230,0)</f>
        <v>0</v>
      </c>
      <c r="AH230" s="7">
        <f>if(AH$6&lt;=$B230,vlookup(EDATE($D230,AH$6),'Курсы'!$H$2:$L$1980,if($G230="USD",2,if($G230="EUR",3,if($G230="YEN",4,5))))*$H230*$C230,0)</f>
        <v>0</v>
      </c>
      <c r="AI230" s="7">
        <f>if(AI$6&lt;=$B230,vlookup(EDATE($D230,AI$6),'Курсы'!$H$2:$L$1980,if($G230="USD",2,if($G230="EUR",3,if($G230="YEN",4,5))))*$H230*$C230,0)</f>
        <v>0</v>
      </c>
      <c r="AJ230" s="7">
        <f>if(AJ$6&lt;=$B230,vlookup(EDATE($D230,AJ$6),'Курсы'!$H$2:$L$1980,if($G230="USD",2,if($G230="EUR",3,if($G230="YEN",4,5))))*$H230*$C230,0)</f>
        <v>0</v>
      </c>
      <c r="AK230" s="7">
        <f>if(AK$6&lt;=$B230,vlookup(EDATE($D230,AK$6),'Курсы'!$H$2:$L$1980,if($G230="USD",2,if($G230="EUR",3,if($G230="YEN",4,5))))*$H230*$C230,0)</f>
        <v>0</v>
      </c>
      <c r="AL230" s="7">
        <f>if(AL$6&lt;=$B230,vlookup(EDATE($D230,AL$6),'Курсы'!$H$2:$L$1980,if($G230="USD",2,if($G230="EUR",3,if($G230="YEN",4,5))))*$H230*$C230,0)</f>
        <v>0</v>
      </c>
      <c r="AM230" s="7">
        <f>if(AM$6&lt;=$B230,vlookup(EDATE($D230,AM$6),'Курсы'!$H$2:$L$1980,if($G230="USD",2,if($G230="EUR",3,if($G230="YEN",4,5))))*$H230*$C230,0)</f>
        <v>0</v>
      </c>
      <c r="AN230" s="7">
        <f>if(AN$6&lt;=$B230,vlookup(EDATE($D230,AN$6),'Курсы'!$H$2:$L$1980,if($G230="USD",2,if($G230="EUR",3,if($G230="YEN",4,5))))*$H230*$C230,0)</f>
        <v>0</v>
      </c>
      <c r="AO230" s="7">
        <f>if(AO$6&lt;=$B230,vlookup(EDATE($D230,AO$6),'Курсы'!$H$2:$L$1980,if($G230="USD",2,if($G230="EUR",3,if($G230="YEN",4,5))))*$H230*$C230,0)</f>
        <v>0</v>
      </c>
      <c r="AP230" s="7">
        <f>if(AP$6&lt;=$B230,vlookup(EDATE($D230,AP$6),'Курсы'!$H$2:$L$1980,if($G230="USD",2,if($G230="EUR",3,if($G230="YEN",4,5))))*$H230*$C230,0)</f>
        <v>0</v>
      </c>
      <c r="AQ230" s="7">
        <f>if(AQ$6&lt;=$B230,vlookup(EDATE($D230,AQ$6),'Курсы'!$H$2:$L$1980,if($G230="USD",2,if($G230="EUR",3,if($G230="YEN",4,5))))*$H230*$C230,0)</f>
        <v>0</v>
      </c>
      <c r="AR230" s="19">
        <f>if(AR$6&lt;=$B230,vlookup(EDATE($D230,AR$6),'Курсы'!$H$2:$L$1980,if($G230="USD",2,if($G230="EUR",3,if($G230="YEN",4,5))))*$H230*$C230,0)</f>
        <v>0</v>
      </c>
      <c r="AS230" s="7">
        <f t="shared" si="2"/>
        <v>5293681.22</v>
      </c>
    </row>
    <row r="231" ht="15.75" customHeight="1">
      <c r="A231" s="15">
        <v>218.0</v>
      </c>
      <c r="B231" s="16">
        <v>4.0</v>
      </c>
      <c r="C231" s="16">
        <v>0.0179264625196237</v>
      </c>
      <c r="D231" s="17">
        <v>44092.0</v>
      </c>
      <c r="E231" s="17">
        <f t="shared" si="1"/>
        <v>44214</v>
      </c>
      <c r="F231" s="16" t="s">
        <v>19</v>
      </c>
      <c r="G231" s="16" t="s">
        <v>4</v>
      </c>
      <c r="H231" s="18">
        <v>250000.0</v>
      </c>
      <c r="I231" s="7">
        <f>if(I$6&lt;=$B231,vlookup(EDATE($D231,I$6),'Курсы'!$H$2:$L$1980,if($G231="USD",2,if($G231="EUR",3,if($G231="YEN",4,5))))*$H231*$C231,0)</f>
        <v>349406.4736</v>
      </c>
      <c r="J231" s="7">
        <f>if(J$6&lt;=$B231,vlookup(EDATE($D231,J$6),'Курсы'!$H$2:$L$1980,if($G231="USD",2,if($G231="EUR",3,if($G231="YEN",4,5))))*$H231*$C231,0)</f>
        <v>341736.6366</v>
      </c>
      <c r="K231" s="7">
        <f>if(K$6&lt;=$B231,vlookup(EDATE($D231,K$6),'Курсы'!$H$2:$L$1980,if($G231="USD",2,if($G231="EUR",3,if($G231="YEN",4,5))))*$H231*$C231,0)</f>
        <v>327059.7936</v>
      </c>
      <c r="L231" s="7">
        <f>if(L$6&lt;=$B231,vlookup(EDATE($D231,L$6),'Курсы'!$H$2:$L$1980,if($G231="USD",2,if($G231="EUR",3,if($G231="YEN",4,5))))*$H231*$C231,0)</f>
        <v>329601.766</v>
      </c>
      <c r="M231" s="7">
        <f>if(M$6&lt;=$B231,vlookup(EDATE($D231,M$6),'Курсы'!$H$2:$L$1980,if($G231="USD",2,if($G231="EUR",3,if($G231="YEN",4,5))))*$H231*$C231,0)</f>
        <v>0</v>
      </c>
      <c r="N231" s="7">
        <f>if(N$6&lt;=$B231,vlookup(EDATE($D231,N$6),'Курсы'!$H$2:$L$1980,if($G231="USD",2,if($G231="EUR",3,if($G231="YEN",4,5))))*$H231*$C231,0)</f>
        <v>0</v>
      </c>
      <c r="O231" s="7">
        <f>if(O$6&lt;=$B231,vlookup(EDATE($D231,O$6),'Курсы'!$H$2:$L$1980,if($G231="USD",2,if($G231="EUR",3,if($G231="YEN",4,5))))*$H231*$C231,0)</f>
        <v>0</v>
      </c>
      <c r="P231" s="7">
        <f>if(P$6&lt;=$B231,vlookup(EDATE($D231,P$6),'Курсы'!$H$2:$L$1980,if($G231="USD",2,if($G231="EUR",3,if($G231="YEN",4,5))))*$H231*$C231,0)</f>
        <v>0</v>
      </c>
      <c r="Q231" s="7">
        <f>if(Q$6&lt;=$B231,vlookup(EDATE($D231,Q$6),'Курсы'!$H$2:$L$1980,if($G231="USD",2,if($G231="EUR",3,if($G231="YEN",4,5))))*$H231*$C231,0)</f>
        <v>0</v>
      </c>
      <c r="R231" s="7">
        <f>if(R$6&lt;=$B231,vlookup(EDATE($D231,R$6),'Курсы'!$H$2:$L$1980,if($G231="USD",2,if($G231="EUR",3,if($G231="YEN",4,5))))*$H231*$C231,0)</f>
        <v>0</v>
      </c>
      <c r="S231" s="7">
        <f>if(S$6&lt;=$B231,vlookup(EDATE($D231,S$6),'Курсы'!$H$2:$L$1980,if($G231="USD",2,if($G231="EUR",3,if($G231="YEN",4,5))))*$H231*$C231,0)</f>
        <v>0</v>
      </c>
      <c r="T231" s="7">
        <f>if(T$6&lt;=$B231,vlookup(EDATE($D231,T$6),'Курсы'!$H$2:$L$1980,if($G231="USD",2,if($G231="EUR",3,if($G231="YEN",4,5))))*$H231*$C231,0)</f>
        <v>0</v>
      </c>
      <c r="U231" s="7">
        <f>if(U$6&lt;=$B231,vlookup(EDATE($D231,U$6),'Курсы'!$H$2:$L$1980,if($G231="USD",2,if($G231="EUR",3,if($G231="YEN",4,5))))*$H231*$C231,0)</f>
        <v>0</v>
      </c>
      <c r="V231" s="7">
        <f>if(V$6&lt;=$B231,vlookup(EDATE($D231,V$6),'Курсы'!$H$2:$L$1980,if($G231="USD",2,if($G231="EUR",3,if($G231="YEN",4,5))))*$H231*$C231,0)</f>
        <v>0</v>
      </c>
      <c r="W231" s="7">
        <f>if(W$6&lt;=$B231,vlookup(EDATE($D231,W$6),'Курсы'!$H$2:$L$1980,if($G231="USD",2,if($G231="EUR",3,if($G231="YEN",4,5))))*$H231*$C231,0)</f>
        <v>0</v>
      </c>
      <c r="X231" s="7">
        <f>if(X$6&lt;=$B231,vlookup(EDATE($D231,X$6),'Курсы'!$H$2:$L$1980,if($G231="USD",2,if($G231="EUR",3,if($G231="YEN",4,5))))*$H231*$C231,0)</f>
        <v>0</v>
      </c>
      <c r="Y231" s="7">
        <f>if(Y$6&lt;=$B231,vlookup(EDATE($D231,Y$6),'Курсы'!$H$2:$L$1980,if($G231="USD",2,if($G231="EUR",3,if($G231="YEN",4,5))))*$H231*$C231,0)</f>
        <v>0</v>
      </c>
      <c r="Z231" s="7">
        <f>if(Z$6&lt;=$B231,vlookup(EDATE($D231,Z$6),'Курсы'!$H$2:$L$1980,if($G231="USD",2,if($G231="EUR",3,if($G231="YEN",4,5))))*$H231*$C231,0)</f>
        <v>0</v>
      </c>
      <c r="AA231" s="7">
        <f>if(AA$6&lt;=$B231,vlookup(EDATE($D231,AA$6),'Курсы'!$H$2:$L$1980,if($G231="USD",2,if($G231="EUR",3,if($G231="YEN",4,5))))*$H231*$C231,0)</f>
        <v>0</v>
      </c>
      <c r="AB231" s="7">
        <f>if(AB$6&lt;=$B231,vlookup(EDATE($D231,AB$6),'Курсы'!$H$2:$L$1980,if($G231="USD",2,if($G231="EUR",3,if($G231="YEN",4,5))))*$H231*$C231,0)</f>
        <v>0</v>
      </c>
      <c r="AC231" s="7">
        <f>if(AC$6&lt;=$B231,vlookup(EDATE($D231,AC$6),'Курсы'!$H$2:$L$1980,if($G231="USD",2,if($G231="EUR",3,if($G231="YEN",4,5))))*$H231*$C231,0)</f>
        <v>0</v>
      </c>
      <c r="AD231" s="7">
        <f>if(AD$6&lt;=$B231,vlookup(EDATE($D231,AD$6),'Курсы'!$H$2:$L$1980,if($G231="USD",2,if($G231="EUR",3,if($G231="YEN",4,5))))*$H231*$C231,0)</f>
        <v>0</v>
      </c>
      <c r="AE231" s="7">
        <f>if(AE$6&lt;=$B231,vlookup(EDATE($D231,AE$6),'Курсы'!$H$2:$L$1980,if($G231="USD",2,if($G231="EUR",3,if($G231="YEN",4,5))))*$H231*$C231,0)</f>
        <v>0</v>
      </c>
      <c r="AF231" s="7">
        <f>if(AF$6&lt;=$B231,vlookup(EDATE($D231,AF$6),'Курсы'!$H$2:$L$1980,if($G231="USD",2,if($G231="EUR",3,if($G231="YEN",4,5))))*$H231*$C231,0)</f>
        <v>0</v>
      </c>
      <c r="AG231" s="7">
        <f>if(AG$6&lt;=$B231,vlookup(EDATE($D231,AG$6),'Курсы'!$H$2:$L$1980,if($G231="USD",2,if($G231="EUR",3,if($G231="YEN",4,5))))*$H231*$C231,0)</f>
        <v>0</v>
      </c>
      <c r="AH231" s="7">
        <f>if(AH$6&lt;=$B231,vlookup(EDATE($D231,AH$6),'Курсы'!$H$2:$L$1980,if($G231="USD",2,if($G231="EUR",3,if($G231="YEN",4,5))))*$H231*$C231,0)</f>
        <v>0</v>
      </c>
      <c r="AI231" s="7">
        <f>if(AI$6&lt;=$B231,vlookup(EDATE($D231,AI$6),'Курсы'!$H$2:$L$1980,if($G231="USD",2,if($G231="EUR",3,if($G231="YEN",4,5))))*$H231*$C231,0)</f>
        <v>0</v>
      </c>
      <c r="AJ231" s="7">
        <f>if(AJ$6&lt;=$B231,vlookup(EDATE($D231,AJ$6),'Курсы'!$H$2:$L$1980,if($G231="USD",2,if($G231="EUR",3,if($G231="YEN",4,5))))*$H231*$C231,0)</f>
        <v>0</v>
      </c>
      <c r="AK231" s="7">
        <f>if(AK$6&lt;=$B231,vlookup(EDATE($D231,AK$6),'Курсы'!$H$2:$L$1980,if($G231="USD",2,if($G231="EUR",3,if($G231="YEN",4,5))))*$H231*$C231,0)</f>
        <v>0</v>
      </c>
      <c r="AL231" s="7">
        <f>if(AL$6&lt;=$B231,vlookup(EDATE($D231,AL$6),'Курсы'!$H$2:$L$1980,if($G231="USD",2,if($G231="EUR",3,if($G231="YEN",4,5))))*$H231*$C231,0)</f>
        <v>0</v>
      </c>
      <c r="AM231" s="7">
        <f>if(AM$6&lt;=$B231,vlookup(EDATE($D231,AM$6),'Курсы'!$H$2:$L$1980,if($G231="USD",2,if($G231="EUR",3,if($G231="YEN",4,5))))*$H231*$C231,0)</f>
        <v>0</v>
      </c>
      <c r="AN231" s="7">
        <f>if(AN$6&lt;=$B231,vlookup(EDATE($D231,AN$6),'Курсы'!$H$2:$L$1980,if($G231="USD",2,if($G231="EUR",3,if($G231="YEN",4,5))))*$H231*$C231,0)</f>
        <v>0</v>
      </c>
      <c r="AO231" s="7">
        <f>if(AO$6&lt;=$B231,vlookup(EDATE($D231,AO$6),'Курсы'!$H$2:$L$1980,if($G231="USD",2,if($G231="EUR",3,if($G231="YEN",4,5))))*$H231*$C231,0)</f>
        <v>0</v>
      </c>
      <c r="AP231" s="7">
        <f>if(AP$6&lt;=$B231,vlookup(EDATE($D231,AP$6),'Курсы'!$H$2:$L$1980,if($G231="USD",2,if($G231="EUR",3,if($G231="YEN",4,5))))*$H231*$C231,0)</f>
        <v>0</v>
      </c>
      <c r="AQ231" s="7">
        <f>if(AQ$6&lt;=$B231,vlookup(EDATE($D231,AQ$6),'Курсы'!$H$2:$L$1980,if($G231="USD",2,if($G231="EUR",3,if($G231="YEN",4,5))))*$H231*$C231,0)</f>
        <v>0</v>
      </c>
      <c r="AR231" s="19">
        <f>if(AR$6&lt;=$B231,vlookup(EDATE($D231,AR$6),'Курсы'!$H$2:$L$1980,if($G231="USD",2,if($G231="EUR",3,if($G231="YEN",4,5))))*$H231*$C231,0)</f>
        <v>0</v>
      </c>
      <c r="AS231" s="7">
        <f t="shared" si="2"/>
        <v>1347804.67</v>
      </c>
    </row>
    <row r="232" ht="15.75" customHeight="1">
      <c r="A232" s="15">
        <v>145.0</v>
      </c>
      <c r="B232" s="16">
        <v>26.0</v>
      </c>
      <c r="C232" s="16">
        <v>0.0161365810702459</v>
      </c>
      <c r="D232" s="17">
        <v>44094.0</v>
      </c>
      <c r="E232" s="17">
        <f t="shared" si="1"/>
        <v>44885</v>
      </c>
      <c r="F232" s="16" t="s">
        <v>19</v>
      </c>
      <c r="G232" s="16" t="s">
        <v>5</v>
      </c>
      <c r="H232" s="18">
        <v>75000.0</v>
      </c>
      <c r="I232" s="7">
        <f>if(I$6&lt;=$B232,vlookup(EDATE($D232,I$6),'Курсы'!$H$2:$L$1980,if($G232="USD",2,if($G232="EUR",3,if($G232="YEN",4,5))))*$H232*$C232,0)</f>
        <v>110509.1567</v>
      </c>
      <c r="J232" s="7">
        <f>if(J$6&lt;=$B232,vlookup(EDATE($D232,J$6),'Курсы'!$H$2:$L$1980,if($G232="USD",2,if($G232="EUR",3,if($G232="YEN",4,5))))*$H232*$C232,0)</f>
        <v>109343.5711</v>
      </c>
      <c r="K232" s="7">
        <f>if(K$6&lt;=$B232,vlookup(EDATE($D232,K$6),'Курсы'!$H$2:$L$1980,if($G232="USD",2,if($G232="EUR",3,if($G232="YEN",4,5))))*$H232*$C232,0)</f>
        <v>108711.5819</v>
      </c>
      <c r="L232" s="7">
        <f>if(L$6&lt;=$B232,vlookup(EDATE($D232,L$6),'Курсы'!$H$2:$L$1980,if($G232="USD",2,if($G232="EUR",3,if($G232="YEN",4,5))))*$H232*$C232,0)</f>
        <v>107961.4729</v>
      </c>
      <c r="M232" s="7">
        <f>if(M$6&lt;=$B232,vlookup(EDATE($D232,M$6),'Курсы'!$H$2:$L$1980,if($G232="USD",2,if($G232="EUR",3,if($G232="YEN",4,5))))*$H232*$C232,0)</f>
        <v>108368.4778</v>
      </c>
      <c r="N232" s="7">
        <f>if(N$6&lt;=$B232,vlookup(EDATE($D232,N$6),'Курсы'!$H$2:$L$1980,if($G232="USD",2,if($G232="EUR",3,if($G232="YEN",4,5))))*$H232*$C232,0)</f>
        <v>107025.4705</v>
      </c>
      <c r="O232" s="7">
        <f>if(O$6&lt;=$B232,vlookup(EDATE($D232,O$6),'Курсы'!$H$2:$L$1980,if($G232="USD",2,if($G232="EUR",3,if($G232="YEN",4,5))))*$H232*$C232,0)</f>
        <v>110708.2417</v>
      </c>
      <c r="P232" s="7">
        <f>if(P$6&lt;=$B232,vlookup(EDATE($D232,P$6),'Курсы'!$H$2:$L$1980,if($G232="USD",2,if($G232="EUR",3,if($G232="YEN",4,5))))*$H232*$C232,0)</f>
        <v>109043.6727</v>
      </c>
      <c r="Q232" s="7">
        <f>if(Q$6&lt;=$B232,vlookup(EDATE($D232,Q$6),'Курсы'!$H$2:$L$1980,if($G232="USD",2,if($G232="EUR",3,if($G232="YEN",4,5))))*$H232*$C232,0)</f>
        <v>104074.0495</v>
      </c>
      <c r="R232" s="7">
        <f>if(R$6&lt;=$B232,vlookup(EDATE($D232,R$6),'Курсы'!$H$2:$L$1980,if($G232="USD",2,if($G232="EUR",3,if($G232="YEN",4,5))))*$H232*$C232,0)</f>
        <v>106029.077</v>
      </c>
      <c r="S232" s="7">
        <f>if(S$6&lt;=$B232,vlookup(EDATE($D232,S$6),'Курсы'!$H$2:$L$1980,if($G232="USD",2,if($G232="EUR",3,if($G232="YEN",4,5))))*$H232*$C232,0)</f>
        <v>104825.2477</v>
      </c>
      <c r="T232" s="7">
        <f>if(T$6&lt;=$B232,vlookup(EDATE($D232,T$6),'Курсы'!$H$2:$L$1980,if($G232="USD",2,if($G232="EUR",3,if($G232="YEN",4,5))))*$H232*$C232,0)</f>
        <v>103609.7552</v>
      </c>
      <c r="U232" s="7">
        <f>if(U$6&lt;=$B232,vlookup(EDATE($D232,U$6),'Курсы'!$H$2:$L$1980,if($G232="USD",2,if($G232="EUR",3,if($G232="YEN",4,5))))*$H232*$C232,0)</f>
        <v>103798.9305</v>
      </c>
      <c r="V232" s="7">
        <f>if(V$6&lt;=$B232,vlookup(EDATE($D232,V$6),'Курсы'!$H$2:$L$1980,if($G232="USD",2,if($G232="EUR",3,if($G232="YEN",4,5))))*$H232*$C232,0)</f>
        <v>103988.626</v>
      </c>
      <c r="W232" s="7">
        <f>if(W$6&lt;=$B232,vlookup(EDATE($D232,W$6),'Курсы'!$H$2:$L$1980,if($G232="USD",2,if($G232="EUR",3,if($G232="YEN",4,5))))*$H232*$C232,0)</f>
        <v>104166.9235</v>
      </c>
      <c r="X232" s="7">
        <f>if(X$6&lt;=$B232,vlookup(EDATE($D232,X$6),'Курсы'!$H$2:$L$1980,if($G232="USD",2,if($G232="EUR",3,if($G232="YEN",4,5))))*$H232*$C232,0)</f>
        <v>104346.0161</v>
      </c>
      <c r="Y232" s="7">
        <f>if(Y$6&lt;=$B232,vlookup(EDATE($D232,Y$6),'Курсы'!$H$2:$L$1980,if($G232="USD",2,if($G232="EUR",3,if($G232="YEN",4,5))))*$H232*$C232,0)</f>
        <v>104520.1621</v>
      </c>
      <c r="Z232" s="7">
        <f>if(Z$6&lt;=$B232,vlookup(EDATE($D232,Z$6),'Курсы'!$H$2:$L$1980,if($G232="USD",2,if($G232="EUR",3,if($G232="YEN",4,5))))*$H232*$C232,0)</f>
        <v>104673.4251</v>
      </c>
      <c r="AA232" s="7">
        <f>if(AA$6&lt;=$B232,vlookup(EDATE($D232,AA$6),'Курсы'!$H$2:$L$1980,if($G232="USD",2,if($G232="EUR",3,if($G232="YEN",4,5))))*$H232*$C232,0)</f>
        <v>104838.8738</v>
      </c>
      <c r="AB232" s="7">
        <f>if(AB$6&lt;=$B232,vlookup(EDATE($D232,AB$6),'Курсы'!$H$2:$L$1980,if($G232="USD",2,if($G232="EUR",3,if($G232="YEN",4,5))))*$H232*$C232,0)</f>
        <v>104994.9553</v>
      </c>
      <c r="AC232" s="7">
        <f>if(AC$6&lt;=$B232,vlookup(EDATE($D232,AC$6),'Курсы'!$H$2:$L$1980,if($G232="USD",2,if($G232="EUR",3,if($G232="YEN",4,5))))*$H232*$C232,0)</f>
        <v>105152.2805</v>
      </c>
      <c r="AD232" s="7">
        <f>if(AD$6&lt;=$B232,vlookup(EDATE($D232,AD$6),'Курсы'!$H$2:$L$1980,if($G232="USD",2,if($G232="EUR",3,if($G232="YEN",4,5))))*$H232*$C232,0)</f>
        <v>105300.8821</v>
      </c>
      <c r="AE232" s="7">
        <f>if(AE$6&lt;=$B232,vlookup(EDATE($D232,AE$6),'Курсы'!$H$2:$L$1980,if($G232="USD",2,if($G232="EUR",3,if($G232="YEN",4,5))))*$H232*$C232,0)</f>
        <v>105450.8443</v>
      </c>
      <c r="AF232" s="7">
        <f>if(AF$6&lt;=$B232,vlookup(EDATE($D232,AF$6),'Курсы'!$H$2:$L$1980,if($G232="USD",2,if($G232="EUR",3,if($G232="YEN",4,5))))*$H232*$C232,0)</f>
        <v>105597.3225</v>
      </c>
      <c r="AG232" s="7">
        <f>if(AG$6&lt;=$B232,vlookup(EDATE($D232,AG$6),'Курсы'!$H$2:$L$1980,if($G232="USD",2,if($G232="EUR",3,if($G232="YEN",4,5))))*$H232*$C232,0)</f>
        <v>105735.9076</v>
      </c>
      <c r="AH232" s="7">
        <f>if(AH$6&lt;=$B232,vlookup(EDATE($D232,AH$6),'Курсы'!$H$2:$L$1980,if($G232="USD",2,if($G232="EUR",3,if($G232="YEN",4,5))))*$H232*$C232,0)</f>
        <v>105875.9825</v>
      </c>
      <c r="AI232" s="7">
        <f>if(AI$6&lt;=$B232,vlookup(EDATE($D232,AI$6),'Курсы'!$H$2:$L$1980,if($G232="USD",2,if($G232="EUR",3,if($G232="YEN",4,5))))*$H232*$C232,0)</f>
        <v>0</v>
      </c>
      <c r="AJ232" s="7">
        <f>if(AJ$6&lt;=$B232,vlookup(EDATE($D232,AJ$6),'Курсы'!$H$2:$L$1980,if($G232="USD",2,if($G232="EUR",3,if($G232="YEN",4,5))))*$H232*$C232,0)</f>
        <v>0</v>
      </c>
      <c r="AK232" s="7">
        <f>if(AK$6&lt;=$B232,vlookup(EDATE($D232,AK$6),'Курсы'!$H$2:$L$1980,if($G232="USD",2,if($G232="EUR",3,if($G232="YEN",4,5))))*$H232*$C232,0)</f>
        <v>0</v>
      </c>
      <c r="AL232" s="7">
        <f>if(AL$6&lt;=$B232,vlookup(EDATE($D232,AL$6),'Курсы'!$H$2:$L$1980,if($G232="USD",2,if($G232="EUR",3,if($G232="YEN",4,5))))*$H232*$C232,0)</f>
        <v>0</v>
      </c>
      <c r="AM232" s="7">
        <f>if(AM$6&lt;=$B232,vlookup(EDATE($D232,AM$6),'Курсы'!$H$2:$L$1980,if($G232="USD",2,if($G232="EUR",3,if($G232="YEN",4,5))))*$H232*$C232,0)</f>
        <v>0</v>
      </c>
      <c r="AN232" s="7">
        <f>if(AN$6&lt;=$B232,vlookup(EDATE($D232,AN$6),'Курсы'!$H$2:$L$1980,if($G232="USD",2,if($G232="EUR",3,if($G232="YEN",4,5))))*$H232*$C232,0)</f>
        <v>0</v>
      </c>
      <c r="AO232" s="7">
        <f>if(AO$6&lt;=$B232,vlookup(EDATE($D232,AO$6),'Курсы'!$H$2:$L$1980,if($G232="USD",2,if($G232="EUR",3,if($G232="YEN",4,5))))*$H232*$C232,0)</f>
        <v>0</v>
      </c>
      <c r="AP232" s="7">
        <f>if(AP$6&lt;=$B232,vlookup(EDATE($D232,AP$6),'Курсы'!$H$2:$L$1980,if($G232="USD",2,if($G232="EUR",3,if($G232="YEN",4,5))))*$H232*$C232,0)</f>
        <v>0</v>
      </c>
      <c r="AQ232" s="7">
        <f>if(AQ$6&lt;=$B232,vlookup(EDATE($D232,AQ$6),'Курсы'!$H$2:$L$1980,if($G232="USD",2,if($G232="EUR",3,if($G232="YEN",4,5))))*$H232*$C232,0)</f>
        <v>0</v>
      </c>
      <c r="AR232" s="19">
        <f>if(AR$6&lt;=$B232,vlookup(EDATE($D232,AR$6),'Курсы'!$H$2:$L$1980,if($G232="USD",2,if($G232="EUR",3,if($G232="YEN",4,5))))*$H232*$C232,0)</f>
        <v>0</v>
      </c>
      <c r="AS232" s="7">
        <f t="shared" si="2"/>
        <v>2758650.907</v>
      </c>
    </row>
    <row r="233" ht="15.75" customHeight="1">
      <c r="A233" s="15">
        <v>168.0</v>
      </c>
      <c r="B233" s="16">
        <v>26.0</v>
      </c>
      <c r="C233" s="16">
        <v>0.040900617980683</v>
      </c>
      <c r="D233" s="17">
        <v>44094.0</v>
      </c>
      <c r="E233" s="17">
        <f t="shared" si="1"/>
        <v>44885</v>
      </c>
      <c r="F233" s="16" t="s">
        <v>21</v>
      </c>
      <c r="G233" s="16" t="s">
        <v>5</v>
      </c>
      <c r="H233" s="18">
        <v>100000.0</v>
      </c>
      <c r="I233" s="7">
        <f>if(I$6&lt;=$B233,vlookup(EDATE($D233,I$6),'Курсы'!$H$2:$L$1980,if($G233="USD",2,if($G233="EUR",3,if($G233="YEN",4,5))))*$H233*$C233,0)</f>
        <v>373469.6779</v>
      </c>
      <c r="J233" s="7">
        <f>if(J$6&lt;=$B233,vlookup(EDATE($D233,J$6),'Курсы'!$H$2:$L$1980,if($G233="USD",2,if($G233="EUR",3,if($G233="YEN",4,5))))*$H233*$C233,0)</f>
        <v>369530.5394</v>
      </c>
      <c r="K233" s="7">
        <f>if(K$6&lt;=$B233,vlookup(EDATE($D233,K$6),'Курсы'!$H$2:$L$1980,if($G233="USD",2,if($G233="EUR",3,if($G233="YEN",4,5))))*$H233*$C233,0)</f>
        <v>367394.7091</v>
      </c>
      <c r="L233" s="7">
        <f>if(L$6&lt;=$B233,vlookup(EDATE($D233,L$6),'Курсы'!$H$2:$L$1980,if($G233="USD",2,if($G233="EUR",3,if($G233="YEN",4,5))))*$H233*$C233,0)</f>
        <v>364859.6888</v>
      </c>
      <c r="M233" s="7">
        <f>if(M$6&lt;=$B233,vlookup(EDATE($D233,M$6),'Курсы'!$H$2:$L$1980,if($G233="USD",2,if($G233="EUR",3,if($G233="YEN",4,5))))*$H233*$C233,0)</f>
        <v>366235.1766</v>
      </c>
      <c r="N233" s="7">
        <f>if(N$6&lt;=$B233,vlookup(EDATE($D233,N$6),'Курсы'!$H$2:$L$1980,if($G233="USD",2,if($G233="EUR",3,if($G233="YEN",4,5))))*$H233*$C233,0)</f>
        <v>361696.435</v>
      </c>
      <c r="O233" s="7">
        <f>if(O$6&lt;=$B233,vlookup(EDATE($D233,O$6),'Курсы'!$H$2:$L$1980,if($G233="USD",2,if($G233="EUR",3,if($G233="YEN",4,5))))*$H233*$C233,0)</f>
        <v>374142.493</v>
      </c>
      <c r="P233" s="7">
        <f>if(P$6&lt;=$B233,vlookup(EDATE($D233,P$6),'Курсы'!$H$2:$L$1980,if($G233="USD",2,if($G233="EUR",3,if($G233="YEN",4,5))))*$H233*$C233,0)</f>
        <v>368517.022</v>
      </c>
      <c r="Q233" s="7">
        <f>if(Q$6&lt;=$B233,vlookup(EDATE($D233,Q$6),'Курсы'!$H$2:$L$1980,if($G233="USD",2,if($G233="EUR",3,if($G233="YEN",4,5))))*$H233*$C233,0)</f>
        <v>351722.0013</v>
      </c>
      <c r="R233" s="7">
        <f>if(R$6&lt;=$B233,vlookup(EDATE($D233,R$6),'Курсы'!$H$2:$L$1980,if($G233="USD",2,if($G233="EUR",3,if($G233="YEN",4,5))))*$H233*$C233,0)</f>
        <v>358329.0871</v>
      </c>
      <c r="S233" s="7">
        <f>if(S$6&lt;=$B233,vlookup(EDATE($D233,S$6),'Курсы'!$H$2:$L$1980,if($G233="USD",2,if($G233="EUR",3,if($G233="YEN",4,5))))*$H233*$C233,0)</f>
        <v>354260.7026</v>
      </c>
      <c r="T233" s="7">
        <f>if(T$6&lt;=$B233,vlookup(EDATE($D233,T$6),'Курсы'!$H$2:$L$1980,if($G233="USD",2,if($G233="EUR",3,if($G233="YEN",4,5))))*$H233*$C233,0)</f>
        <v>350152.902</v>
      </c>
      <c r="U233" s="7">
        <f>if(U$6&lt;=$B233,vlookup(EDATE($D233,U$6),'Курсы'!$H$2:$L$1980,if($G233="USD",2,if($G233="EUR",3,if($G233="YEN",4,5))))*$H233*$C233,0)</f>
        <v>350792.2267</v>
      </c>
      <c r="V233" s="7">
        <f>if(V$6&lt;=$B233,vlookup(EDATE($D233,V$6),'Курсы'!$H$2:$L$1980,if($G233="USD",2,if($G233="EUR",3,if($G233="YEN",4,5))))*$H233*$C233,0)</f>
        <v>351433.3093</v>
      </c>
      <c r="W233" s="7">
        <f>if(W$6&lt;=$B233,vlookup(EDATE($D233,W$6),'Курсы'!$H$2:$L$1980,if($G233="USD",2,if($G233="EUR",3,if($G233="YEN",4,5))))*$H233*$C233,0)</f>
        <v>352035.8723</v>
      </c>
      <c r="X233" s="7">
        <f>if(X$6&lt;=$B233,vlookup(EDATE($D233,X$6),'Курсы'!$H$2:$L$1980,if($G233="USD",2,if($G233="EUR",3,if($G233="YEN",4,5))))*$H233*$C233,0)</f>
        <v>352641.1222</v>
      </c>
      <c r="Y233" s="7">
        <f>if(Y$6&lt;=$B233,vlookup(EDATE($D233,Y$6),'Курсы'!$H$2:$L$1980,if($G233="USD",2,if($G233="EUR",3,if($G233="YEN",4,5))))*$H233*$C233,0)</f>
        <v>353229.6548</v>
      </c>
      <c r="Z233" s="7">
        <f>if(Z$6&lt;=$B233,vlookup(EDATE($D233,Z$6),'Курсы'!$H$2:$L$1980,if($G233="USD",2,if($G233="EUR",3,if($G233="YEN",4,5))))*$H233*$C233,0)</f>
        <v>353747.6128</v>
      </c>
      <c r="AA233" s="7">
        <f>if(AA$6&lt;=$B233,vlookup(EDATE($D233,AA$6),'Курсы'!$H$2:$L$1980,if($G233="USD",2,if($G233="EUR",3,if($G233="YEN",4,5))))*$H233*$C233,0)</f>
        <v>354306.7527</v>
      </c>
      <c r="AB233" s="7">
        <f>if(AB$6&lt;=$B233,vlookup(EDATE($D233,AB$6),'Курсы'!$H$2:$L$1980,if($G233="USD",2,if($G233="EUR",3,if($G233="YEN",4,5))))*$H233*$C233,0)</f>
        <v>354834.2356</v>
      </c>
      <c r="AC233" s="7">
        <f>if(AC$6&lt;=$B233,vlookup(EDATE($D233,AC$6),'Курсы'!$H$2:$L$1980,if($G233="USD",2,if($G233="EUR",3,if($G233="YEN",4,5))))*$H233*$C233,0)</f>
        <v>355365.9218</v>
      </c>
      <c r="AD233" s="7">
        <f>if(AD$6&lt;=$B233,vlookup(EDATE($D233,AD$6),'Курсы'!$H$2:$L$1980,if($G233="USD",2,if($G233="EUR",3,if($G233="YEN",4,5))))*$H233*$C233,0)</f>
        <v>355868.1263</v>
      </c>
      <c r="AE233" s="7">
        <f>if(AE$6&lt;=$B233,vlookup(EDATE($D233,AE$6),'Курсы'!$H$2:$L$1980,if($G233="USD",2,if($G233="EUR",3,if($G233="YEN",4,5))))*$H233*$C233,0)</f>
        <v>356374.9287</v>
      </c>
      <c r="AF233" s="7">
        <f>if(AF$6&lt;=$B233,vlookup(EDATE($D233,AF$6),'Курсы'!$H$2:$L$1980,if($G233="USD",2,if($G233="EUR",3,if($G233="YEN",4,5))))*$H233*$C233,0)</f>
        <v>356869.9573</v>
      </c>
      <c r="AG233" s="7">
        <f>if(AG$6&lt;=$B233,vlookup(EDATE($D233,AG$6),'Курсы'!$H$2:$L$1980,if($G233="USD",2,if($G233="EUR",3,if($G233="YEN",4,5))))*$H233*$C233,0)</f>
        <v>357338.3107</v>
      </c>
      <c r="AH233" s="7">
        <f>if(AH$6&lt;=$B233,vlookup(EDATE($D233,AH$6),'Курсы'!$H$2:$L$1980,if($G233="USD",2,if($G233="EUR",3,if($G233="YEN",4,5))))*$H233*$C233,0)</f>
        <v>357811.6987</v>
      </c>
      <c r="AI233" s="7">
        <f>if(AI$6&lt;=$B233,vlookup(EDATE($D233,AI$6),'Курсы'!$H$2:$L$1980,if($G233="USD",2,if($G233="EUR",3,if($G233="YEN",4,5))))*$H233*$C233,0)</f>
        <v>0</v>
      </c>
      <c r="AJ233" s="7">
        <f>if(AJ$6&lt;=$B233,vlookup(EDATE($D233,AJ$6),'Курсы'!$H$2:$L$1980,if($G233="USD",2,if($G233="EUR",3,if($G233="YEN",4,5))))*$H233*$C233,0)</f>
        <v>0</v>
      </c>
      <c r="AK233" s="7">
        <f>if(AK$6&lt;=$B233,vlookup(EDATE($D233,AK$6),'Курсы'!$H$2:$L$1980,if($G233="USD",2,if($G233="EUR",3,if($G233="YEN",4,5))))*$H233*$C233,0)</f>
        <v>0</v>
      </c>
      <c r="AL233" s="7">
        <f>if(AL$6&lt;=$B233,vlookup(EDATE($D233,AL$6),'Курсы'!$H$2:$L$1980,if($G233="USD",2,if($G233="EUR",3,if($G233="YEN",4,5))))*$H233*$C233,0)</f>
        <v>0</v>
      </c>
      <c r="AM233" s="7">
        <f>if(AM$6&lt;=$B233,vlookup(EDATE($D233,AM$6),'Курсы'!$H$2:$L$1980,if($G233="USD",2,if($G233="EUR",3,if($G233="YEN",4,5))))*$H233*$C233,0)</f>
        <v>0</v>
      </c>
      <c r="AN233" s="7">
        <f>if(AN$6&lt;=$B233,vlookup(EDATE($D233,AN$6),'Курсы'!$H$2:$L$1980,if($G233="USD",2,if($G233="EUR",3,if($G233="YEN",4,5))))*$H233*$C233,0)</f>
        <v>0</v>
      </c>
      <c r="AO233" s="7">
        <f>if(AO$6&lt;=$B233,vlookup(EDATE($D233,AO$6),'Курсы'!$H$2:$L$1980,if($G233="USD",2,if($G233="EUR",3,if($G233="YEN",4,5))))*$H233*$C233,0)</f>
        <v>0</v>
      </c>
      <c r="AP233" s="7">
        <f>if(AP$6&lt;=$B233,vlookup(EDATE($D233,AP$6),'Курсы'!$H$2:$L$1980,if($G233="USD",2,if($G233="EUR",3,if($G233="YEN",4,5))))*$H233*$C233,0)</f>
        <v>0</v>
      </c>
      <c r="AQ233" s="7">
        <f>if(AQ$6&lt;=$B233,vlookup(EDATE($D233,AQ$6),'Курсы'!$H$2:$L$1980,if($G233="USD",2,if($G233="EUR",3,if($G233="YEN",4,5))))*$H233*$C233,0)</f>
        <v>0</v>
      </c>
      <c r="AR233" s="19">
        <f>if(AR$6&lt;=$B233,vlookup(EDATE($D233,AR$6),'Курсы'!$H$2:$L$1980,if($G233="USD",2,if($G233="EUR",3,if($G233="YEN",4,5))))*$H233*$C233,0)</f>
        <v>0</v>
      </c>
      <c r="AS233" s="7">
        <f t="shared" si="2"/>
        <v>9322960.165</v>
      </c>
    </row>
    <row r="234" ht="15.75" customHeight="1">
      <c r="A234" s="15">
        <v>232.0</v>
      </c>
      <c r="B234" s="16">
        <v>29.0</v>
      </c>
      <c r="C234" s="16">
        <v>0.0360348369926525</v>
      </c>
      <c r="D234" s="17">
        <v>44101.0</v>
      </c>
      <c r="E234" s="17">
        <f t="shared" si="1"/>
        <v>44984</v>
      </c>
      <c r="F234" s="16" t="s">
        <v>21</v>
      </c>
      <c r="G234" s="16" t="s">
        <v>4</v>
      </c>
      <c r="H234" s="18">
        <v>100000.0</v>
      </c>
      <c r="I234" s="7">
        <f>if(I$6&lt;=$B234,vlookup(EDATE($D234,I$6),'Курсы'!$H$2:$L$1980,if($G234="USD",2,if($G234="EUR",3,if($G234="YEN",4,5))))*$H234*$C234,0)</f>
        <v>275465.789</v>
      </c>
      <c r="J234" s="7">
        <f>if(J$6&lt;=$B234,vlookup(EDATE($D234,J$6),'Курсы'!$H$2:$L$1980,if($G234="USD",2,if($G234="EUR",3,if($G234="YEN",4,5))))*$H234*$C234,0)</f>
        <v>271889.3314</v>
      </c>
      <c r="K234" s="7">
        <f>if(K$6&lt;=$B234,vlookup(EDATE($D234,K$6),'Курсы'!$H$2:$L$1980,if($G234="USD",2,if($G234="EUR",3,if($G234="YEN",4,5))))*$H234*$C234,0)</f>
        <v>265548.2811</v>
      </c>
      <c r="L234" s="7">
        <f>if(L$6&lt;=$B234,vlookup(EDATE($D234,L$6),'Курсы'!$H$2:$L$1980,if($G234="USD",2,if($G234="EUR",3,if($G234="YEN",4,5))))*$H234*$C234,0)</f>
        <v>272550.931</v>
      </c>
      <c r="M234" s="7">
        <f>if(M$6&lt;=$B234,vlookup(EDATE($D234,M$6),'Курсы'!$H$2:$L$1980,if($G234="USD",2,if($G234="EUR",3,if($G234="YEN",4,5))))*$H234*$C234,0)</f>
        <v>268233.5972</v>
      </c>
      <c r="N234" s="7">
        <f>if(N$6&lt;=$B234,vlookup(EDATE($D234,N$6),'Курсы'!$H$2:$L$1980,if($G234="USD",2,if($G234="EUR",3,if($G234="YEN",4,5))))*$H234*$C234,0)</f>
        <v>272991.2767</v>
      </c>
      <c r="O234" s="7">
        <f>if(O$6&lt;=$B234,vlookup(EDATE($D234,O$6),'Курсы'!$H$2:$L$1980,if($G234="USD",2,if($G234="EUR",3,if($G234="YEN",4,5))))*$H234*$C234,0)</f>
        <v>269425.2692</v>
      </c>
      <c r="P234" s="7">
        <f>if(P$6&lt;=$B234,vlookup(EDATE($D234,P$6),'Курсы'!$H$2:$L$1980,if($G234="USD",2,if($G234="EUR",3,if($G234="YEN",4,5))))*$H234*$C234,0)</f>
        <v>264761.2803</v>
      </c>
      <c r="Q234" s="7">
        <f>if(Q$6&lt;=$B234,vlookup(EDATE($D234,Q$6),'Курсы'!$H$2:$L$1980,if($G234="USD",2,if($G234="EUR",3,if($G234="YEN",4,5))))*$H234*$C234,0)</f>
        <v>260061.2565</v>
      </c>
      <c r="R234" s="7">
        <f>if(R$6&lt;=$B234,vlookup(EDATE($D234,R$6),'Курсы'!$H$2:$L$1980,if($G234="USD",2,if($G234="EUR",3,if($G234="YEN",4,5))))*$H234*$C234,0)</f>
        <v>267010.9351</v>
      </c>
      <c r="S234" s="7">
        <f>if(S$6&lt;=$B234,vlookup(EDATE($D234,S$6),'Курсы'!$H$2:$L$1980,if($G234="USD",2,if($G234="EUR",3,if($G234="YEN",4,5))))*$H234*$C234,0)</f>
        <v>263398.9321</v>
      </c>
      <c r="T234" s="7">
        <f>if(T$6&lt;=$B234,vlookup(EDATE($D234,T$6),'Курсы'!$H$2:$L$1980,if($G234="USD",2,if($G234="EUR",3,if($G234="YEN",4,5))))*$H234*$C234,0)</f>
        <v>263775.3276</v>
      </c>
      <c r="U234" s="7">
        <f>if(U$6&lt;=$B234,vlookup(EDATE($D234,U$6),'Курсы'!$H$2:$L$1980,if($G234="USD",2,if($G234="EUR",3,if($G234="YEN",4,5))))*$H234*$C234,0)</f>
        <v>264128.5452</v>
      </c>
      <c r="V234" s="7">
        <f>if(V$6&lt;=$B234,vlookup(EDATE($D234,V$6),'Курсы'!$H$2:$L$1980,if($G234="USD",2,if($G234="EUR",3,if($G234="YEN",4,5))))*$H234*$C234,0)</f>
        <v>264482.807</v>
      </c>
      <c r="W234" s="7">
        <f>if(W$6&lt;=$B234,vlookup(EDATE($D234,W$6),'Курсы'!$H$2:$L$1980,if($G234="USD",2,if($G234="EUR",3,if($G234="YEN",4,5))))*$H234*$C234,0)</f>
        <v>264815.8475</v>
      </c>
      <c r="X234" s="7">
        <f>if(X$6&lt;=$B234,vlookup(EDATE($D234,X$6),'Курсы'!$H$2:$L$1980,if($G234="USD",2,if($G234="EUR",3,if($G234="YEN",4,5))))*$H234*$C234,0)</f>
        <v>265150.4344</v>
      </c>
      <c r="Y234" s="7">
        <f>if(Y$6&lt;=$B234,vlookup(EDATE($D234,Y$6),'Курсы'!$H$2:$L$1980,if($G234="USD",2,if($G234="EUR",3,if($G234="YEN",4,5))))*$H234*$C234,0)</f>
        <v>265475.8371</v>
      </c>
      <c r="Z234" s="7">
        <f>if(Z$6&lt;=$B234,vlookup(EDATE($D234,Z$6),'Курсы'!$H$2:$L$1980,if($G234="USD",2,if($G234="EUR",3,if($G234="YEN",4,5))))*$H234*$C234,0)</f>
        <v>265762.2643</v>
      </c>
      <c r="AA234" s="7">
        <f>if(AA$6&lt;=$B234,vlookup(EDATE($D234,AA$6),'Курсы'!$H$2:$L$1980,if($G234="USD",2,if($G234="EUR",3,if($G234="YEN",4,5))))*$H234*$C234,0)</f>
        <v>266071.5113</v>
      </c>
      <c r="AB234" s="7">
        <f>if(AB$6&lt;=$B234,vlookup(EDATE($D234,AB$6),'Курсы'!$H$2:$L$1980,if($G234="USD",2,if($G234="EUR",3,if($G234="YEN",4,5))))*$H234*$C234,0)</f>
        <v>266363.293</v>
      </c>
      <c r="AC234" s="7">
        <f>if(AC$6&lt;=$B234,vlookup(EDATE($D234,AC$6),'Курсы'!$H$2:$L$1980,if($G234="USD",2,if($G234="EUR",3,if($G234="YEN",4,5))))*$H234*$C234,0)</f>
        <v>266657.4411</v>
      </c>
      <c r="AD234" s="7">
        <f>if(AD$6&lt;=$B234,vlookup(EDATE($D234,AD$6),'Курсы'!$H$2:$L$1980,if($G234="USD",2,if($G234="EUR",3,if($G234="YEN",4,5))))*$H234*$C234,0)</f>
        <v>266935.3162</v>
      </c>
      <c r="AE234" s="7">
        <f>if(AE$6&lt;=$B234,vlookup(EDATE($D234,AE$6),'Курсы'!$H$2:$L$1980,if($G234="USD",2,if($G234="EUR",3,if($G234="YEN",4,5))))*$H234*$C234,0)</f>
        <v>267215.7714</v>
      </c>
      <c r="AF234" s="7">
        <f>if(AF$6&lt;=$B234,vlookup(EDATE($D234,AF$6),'Курсы'!$H$2:$L$1980,if($G234="USD",2,if($G234="EUR",3,if($G234="YEN",4,5))))*$H234*$C234,0)</f>
        <v>267489.745</v>
      </c>
      <c r="AG234" s="7">
        <f>if(AG$6&lt;=$B234,vlookup(EDATE($D234,AG$6),'Курсы'!$H$2:$L$1980,if($G234="USD",2,if($G234="EUR",3,if($G234="YEN",4,5))))*$H234*$C234,0)</f>
        <v>267748.9856</v>
      </c>
      <c r="AH234" s="7">
        <f>if(AH$6&lt;=$B234,vlookup(EDATE($D234,AH$6),'Курсы'!$H$2:$L$1980,if($G234="USD",2,if($G234="EUR",3,if($G234="YEN",4,5))))*$H234*$C234,0)</f>
        <v>268011.0421</v>
      </c>
      <c r="AI234" s="7">
        <f>if(AI$6&lt;=$B234,vlookup(EDATE($D234,AI$6),'Курсы'!$H$2:$L$1980,if($G234="USD",2,if($G234="EUR",3,if($G234="YEN",4,5))))*$H234*$C234,0)</f>
        <v>268259.2464</v>
      </c>
      <c r="AJ234" s="7">
        <f>if(AJ$6&lt;=$B234,vlookup(EDATE($D234,AJ$6),'Курсы'!$H$2:$L$1980,if($G234="USD",2,if($G234="EUR",3,if($G234="YEN",4,5))))*$H234*$C234,0)</f>
        <v>268510.3794</v>
      </c>
      <c r="AK234" s="7">
        <f>if(AK$6&lt;=$B234,vlookup(EDATE($D234,AK$6),'Курсы'!$H$2:$L$1980,if($G234="USD",2,if($G234="EUR",3,if($G234="YEN",4,5))))*$H234*$C234,0)</f>
        <v>268756.3027</v>
      </c>
      <c r="AL234" s="7">
        <f>if(AL$6&lt;=$B234,vlookup(EDATE($D234,AL$6),'Курсы'!$H$2:$L$1980,if($G234="USD",2,if($G234="EUR",3,if($G234="YEN",4,5))))*$H234*$C234,0)</f>
        <v>0</v>
      </c>
      <c r="AM234" s="7">
        <f>if(AM$6&lt;=$B234,vlookup(EDATE($D234,AM$6),'Курсы'!$H$2:$L$1980,if($G234="USD",2,if($G234="EUR",3,if($G234="YEN",4,5))))*$H234*$C234,0)</f>
        <v>0</v>
      </c>
      <c r="AN234" s="7">
        <f>if(AN$6&lt;=$B234,vlookup(EDATE($D234,AN$6),'Курсы'!$H$2:$L$1980,if($G234="USD",2,if($G234="EUR",3,if($G234="YEN",4,5))))*$H234*$C234,0)</f>
        <v>0</v>
      </c>
      <c r="AO234" s="7">
        <f>if(AO$6&lt;=$B234,vlookup(EDATE($D234,AO$6),'Курсы'!$H$2:$L$1980,if($G234="USD",2,if($G234="EUR",3,if($G234="YEN",4,5))))*$H234*$C234,0)</f>
        <v>0</v>
      </c>
      <c r="AP234" s="7">
        <f>if(AP$6&lt;=$B234,vlookup(EDATE($D234,AP$6),'Курсы'!$H$2:$L$1980,if($G234="USD",2,if($G234="EUR",3,if($G234="YEN",4,5))))*$H234*$C234,0)</f>
        <v>0</v>
      </c>
      <c r="AQ234" s="7">
        <f>if(AQ$6&lt;=$B234,vlookup(EDATE($D234,AQ$6),'Курсы'!$H$2:$L$1980,if($G234="USD",2,if($G234="EUR",3,if($G234="YEN",4,5))))*$H234*$C234,0)</f>
        <v>0</v>
      </c>
      <c r="AR234" s="19">
        <f>if(AR$6&lt;=$B234,vlookup(EDATE($D234,AR$6),'Курсы'!$H$2:$L$1980,if($G234="USD",2,if($G234="EUR",3,if($G234="YEN",4,5))))*$H234*$C234,0)</f>
        <v>0</v>
      </c>
      <c r="AS234" s="7">
        <f t="shared" si="2"/>
        <v>7746946.977</v>
      </c>
    </row>
    <row r="235" ht="15.75" customHeight="1">
      <c r="A235" s="15">
        <v>342.0</v>
      </c>
      <c r="B235" s="16">
        <v>31.0</v>
      </c>
      <c r="C235" s="16">
        <v>0.0456331575229208</v>
      </c>
      <c r="D235" s="17">
        <v>44109.0</v>
      </c>
      <c r="E235" s="17">
        <f t="shared" si="1"/>
        <v>45051</v>
      </c>
      <c r="F235" s="16" t="s">
        <v>21</v>
      </c>
      <c r="G235" s="16" t="s">
        <v>4</v>
      </c>
      <c r="H235" s="18">
        <v>250000.0</v>
      </c>
      <c r="I235" s="7">
        <f>if(I$6&lt;=$B235,vlookup(EDATE($D235,I$6),'Курсы'!$H$2:$L$1980,if($G235="USD",2,if($G235="EUR",3,if($G235="YEN",4,5))))*$H235*$C235,0)</f>
        <v>912669.9954</v>
      </c>
      <c r="J235" s="7">
        <f>if(J$6&lt;=$B235,vlookup(EDATE($D235,J$6),'Курсы'!$H$2:$L$1980,if($G235="USD",2,if($G235="EUR",3,if($G235="YEN",4,5))))*$H235*$C235,0)</f>
        <v>847098.5706</v>
      </c>
      <c r="K235" s="7">
        <f>if(K$6&lt;=$B235,vlookup(EDATE($D235,K$6),'Курсы'!$H$2:$L$1980,if($G235="USD",2,if($G235="EUR",3,if($G235="YEN",4,5))))*$H235*$C235,0)</f>
        <v>842795.3638</v>
      </c>
      <c r="L235" s="7">
        <f>if(L$6&lt;=$B235,vlookup(EDATE($D235,L$6),'Курсы'!$H$2:$L$1980,if($G235="USD",2,if($G235="EUR",3,if($G235="YEN",4,5))))*$H235*$C235,0)</f>
        <v>863941.769</v>
      </c>
      <c r="M235" s="7">
        <f>if(M$6&lt;=$B235,vlookup(EDATE($D235,M$6),'Курсы'!$H$2:$L$1980,if($G235="USD",2,if($G235="EUR",3,if($G235="YEN",4,5))))*$H235*$C235,0)</f>
        <v>841776.6036</v>
      </c>
      <c r="N235" s="7">
        <f>if(N$6&lt;=$B235,vlookup(EDATE($D235,N$6),'Курсы'!$H$2:$L$1980,if($G235="USD",2,if($G235="EUR",3,if($G235="YEN",4,5))))*$H235*$C235,0)</f>
        <v>867867.3614</v>
      </c>
      <c r="O235" s="7">
        <f>if(O$6&lt;=$B235,vlookup(EDATE($D235,O$6),'Курсы'!$H$2:$L$1980,if($G235="USD",2,if($G235="EUR",3,if($G235="YEN",4,5))))*$H235*$C235,0)</f>
        <v>858550.2114</v>
      </c>
      <c r="P235" s="7">
        <f>if(P$6&lt;=$B235,vlookup(EDATE($D235,P$6),'Курсы'!$H$2:$L$1980,if($G235="USD",2,if($G235="EUR",3,if($G235="YEN",4,5))))*$H235*$C235,0)</f>
        <v>835909.3203</v>
      </c>
      <c r="Q235" s="7">
        <f>if(Q$6&lt;=$B235,vlookup(EDATE($D235,Q$6),'Курсы'!$H$2:$L$1980,if($G235="USD",2,if($G235="EUR",3,if($G235="YEN",4,5))))*$H235*$C235,0)</f>
        <v>839849.7435</v>
      </c>
      <c r="R235" s="7">
        <f>if(R$6&lt;=$B235,vlookup(EDATE($D235,R$6),'Курсы'!$H$2:$L$1980,if($G235="USD",2,if($G235="EUR",3,if($G235="YEN",4,5))))*$H235*$C235,0)</f>
        <v>830360.3284</v>
      </c>
      <c r="S235" s="7">
        <f>if(S$6&lt;=$B235,vlookup(EDATE($D235,S$6),'Курсы'!$H$2:$L$1980,if($G235="USD",2,if($G235="EUR",3,if($G235="YEN",4,5))))*$H235*$C235,0)</f>
        <v>834246.0382</v>
      </c>
      <c r="T235" s="7">
        <f>if(T$6&lt;=$B235,vlookup(EDATE($D235,T$6),'Курсы'!$H$2:$L$1980,if($G235="USD",2,if($G235="EUR",3,if($G235="YEN",4,5))))*$H235*$C235,0)</f>
        <v>835389.272</v>
      </c>
      <c r="U235" s="7">
        <f>if(U$6&lt;=$B235,vlookup(EDATE($D235,U$6),'Курсы'!$H$2:$L$1980,if($G235="USD",2,if($G235="EUR",3,if($G235="YEN",4,5))))*$H235*$C235,0)</f>
        <v>836535.1329</v>
      </c>
      <c r="V235" s="7">
        <f>if(V$6&lt;=$B235,vlookup(EDATE($D235,V$6),'Курсы'!$H$2:$L$1980,if($G235="USD",2,if($G235="EUR",3,if($G235="YEN",4,5))))*$H235*$C235,0)</f>
        <v>837611.6868</v>
      </c>
      <c r="W235" s="7">
        <f>if(W$6&lt;=$B235,vlookup(EDATE($D235,W$6),'Курсы'!$H$2:$L$1980,if($G235="USD",2,if($G235="EUR",3,if($G235="YEN",4,5))))*$H235*$C235,0)</f>
        <v>838692.6082</v>
      </c>
      <c r="X235" s="7">
        <f>if(X$6&lt;=$B235,vlookup(EDATE($D235,X$6),'Курсы'!$H$2:$L$1980,if($G235="USD",2,if($G235="EUR",3,if($G235="YEN",4,5))))*$H235*$C235,0)</f>
        <v>839743.2695</v>
      </c>
      <c r="Y235" s="7">
        <f>if(Y$6&lt;=$B235,vlookup(EDATE($D235,Y$6),'Курсы'!$H$2:$L$1980,if($G235="USD",2,if($G235="EUR",3,if($G235="YEN",4,5))))*$H235*$C235,0)</f>
        <v>840667.6184</v>
      </c>
      <c r="Z235" s="7">
        <f>if(Z$6&lt;=$B235,vlookup(EDATE($D235,Z$6),'Курсы'!$H$2:$L$1980,if($G235="USD",2,if($G235="EUR",3,if($G235="YEN",4,5))))*$H235*$C235,0)</f>
        <v>841665.1323</v>
      </c>
      <c r="AA235" s="7">
        <f>if(AA$6&lt;=$B235,vlookup(EDATE($D235,AA$6),'Курсы'!$H$2:$L$1980,if($G235="USD",2,if($G235="EUR",3,if($G235="YEN",4,5))))*$H235*$C235,0)</f>
        <v>842605.865</v>
      </c>
      <c r="AB235" s="7">
        <f>if(AB$6&lt;=$B235,vlookup(EDATE($D235,AB$6),'Курсы'!$H$2:$L$1980,if($G235="USD",2,if($G235="EUR",3,if($G235="YEN",4,5))))*$H235*$C235,0)</f>
        <v>843553.8025</v>
      </c>
      <c r="AC235" s="7">
        <f>if(AC$6&lt;=$B235,vlookup(EDATE($D235,AC$6),'Курсы'!$H$2:$L$1980,if($G235="USD",2,if($G235="EUR",3,if($G235="YEN",4,5))))*$H235*$C235,0)</f>
        <v>844448.915</v>
      </c>
      <c r="AD235" s="7">
        <f>if(AD$6&lt;=$B235,vlookup(EDATE($D235,AD$6),'Курсы'!$H$2:$L$1980,if($G235="USD",2,if($G235="EUR",3,if($G235="YEN",4,5))))*$H235*$C235,0)</f>
        <v>845351.971</v>
      </c>
      <c r="AE235" s="7">
        <f>if(AE$6&lt;=$B235,vlookup(EDATE($D235,AE$6),'Курсы'!$H$2:$L$1980,if($G235="USD",2,if($G235="EUR",3,if($G235="YEN",4,5))))*$H235*$C235,0)</f>
        <v>846233.8087</v>
      </c>
      <c r="AF235" s="7">
        <f>if(AF$6&lt;=$B235,vlookup(EDATE($D235,AF$6),'Курсы'!$H$2:$L$1980,if($G235="USD",2,if($G235="EUR",3,if($G235="YEN",4,5))))*$H235*$C235,0)</f>
        <v>847067.9158</v>
      </c>
      <c r="AG235" s="7">
        <f>if(AG$6&lt;=$B235,vlookup(EDATE($D235,AG$6),'Курсы'!$H$2:$L$1980,if($G235="USD",2,if($G235="EUR",3,if($G235="YEN",4,5))))*$H235*$C235,0)</f>
        <v>847910.7845</v>
      </c>
      <c r="AH235" s="7">
        <f>if(AH$6&lt;=$B235,vlookup(EDATE($D235,AH$6),'Курсы'!$H$2:$L$1980,if($G235="USD",2,if($G235="EUR",3,if($G235="YEN",4,5))))*$H235*$C235,0)</f>
        <v>848708.8289</v>
      </c>
      <c r="AI235" s="7">
        <f>if(AI$6&lt;=$B235,vlookup(EDATE($D235,AI$6),'Курсы'!$H$2:$L$1980,if($G235="USD",2,if($G235="EUR",3,if($G235="YEN",4,5))))*$H235*$C235,0)</f>
        <v>849516.0271</v>
      </c>
      <c r="AJ235" s="7">
        <f>if(AJ$6&lt;=$B235,vlookup(EDATE($D235,AJ$6),'Курсы'!$H$2:$L$1980,if($G235="USD",2,if($G235="EUR",3,if($G235="YEN",4,5))))*$H235*$C235,0)</f>
        <v>850306.2305</v>
      </c>
      <c r="AK235" s="7">
        <f>if(AK$6&lt;=$B235,vlookup(EDATE($D235,AK$6),'Курсы'!$H$2:$L$1980,if($G235="USD",2,if($G235="EUR",3,if($G235="YEN",4,5))))*$H235*$C235,0)</f>
        <v>851005.9389</v>
      </c>
      <c r="AL235" s="7">
        <f>if(AL$6&lt;=$B235,vlookup(EDATE($D235,AL$6),'Курсы'!$H$2:$L$1980,if($G235="USD",2,if($G235="EUR",3,if($G235="YEN",4,5))))*$H235*$C235,0)</f>
        <v>851765.6981</v>
      </c>
      <c r="AM235" s="7">
        <f>if(AM$6&lt;=$B235,vlookup(EDATE($D235,AM$6),'Курсы'!$H$2:$L$1980,if($G235="USD",2,if($G235="EUR",3,if($G235="YEN",4,5))))*$H235*$C235,0)</f>
        <v>852486.5897</v>
      </c>
      <c r="AN235" s="7">
        <f>if(AN$6&lt;=$B235,vlookup(EDATE($D235,AN$6),'Курсы'!$H$2:$L$1980,if($G235="USD",2,if($G235="EUR",3,if($G235="YEN",4,5))))*$H235*$C235,0)</f>
        <v>0</v>
      </c>
      <c r="AO235" s="7">
        <f>if(AO$6&lt;=$B235,vlookup(EDATE($D235,AO$6),'Курсы'!$H$2:$L$1980,if($G235="USD",2,if($G235="EUR",3,if($G235="YEN",4,5))))*$H235*$C235,0)</f>
        <v>0</v>
      </c>
      <c r="AP235" s="7">
        <f>if(AP$6&lt;=$B235,vlookup(EDATE($D235,AP$6),'Курсы'!$H$2:$L$1980,if($G235="USD",2,if($G235="EUR",3,if($G235="YEN",4,5))))*$H235*$C235,0)</f>
        <v>0</v>
      </c>
      <c r="AQ235" s="7">
        <f>if(AQ$6&lt;=$B235,vlookup(EDATE($D235,AQ$6),'Курсы'!$H$2:$L$1980,if($G235="USD",2,if($G235="EUR",3,if($G235="YEN",4,5))))*$H235*$C235,0)</f>
        <v>0</v>
      </c>
      <c r="AR235" s="19">
        <f>if(AR$6&lt;=$B235,vlookup(EDATE($D235,AR$6),'Курсы'!$H$2:$L$1980,if($G235="USD",2,if($G235="EUR",3,if($G235="YEN",4,5))))*$H235*$C235,0)</f>
        <v>0</v>
      </c>
      <c r="AS235" s="7">
        <f t="shared" si="2"/>
        <v>26266332.4</v>
      </c>
    </row>
    <row r="236" ht="15.75" customHeight="1">
      <c r="A236" s="15">
        <v>132.0</v>
      </c>
      <c r="B236" s="16">
        <v>28.0</v>
      </c>
      <c r="C236" s="16">
        <v>0.0329783119943509</v>
      </c>
      <c r="D236" s="17">
        <v>44112.0</v>
      </c>
      <c r="E236" s="17">
        <f t="shared" si="1"/>
        <v>44965</v>
      </c>
      <c r="F236" s="16" t="s">
        <v>21</v>
      </c>
      <c r="G236" s="16" t="s">
        <v>4</v>
      </c>
      <c r="H236" s="18">
        <v>250000.0</v>
      </c>
      <c r="I236" s="7">
        <f>if(I$6&lt;=$B236,vlookup(EDATE($D236,I$6),'Курсы'!$H$2:$L$1980,if($G236="USD",2,if($G236="EUR",3,if($G236="YEN",4,5))))*$H236*$C236,0)</f>
        <v>636378.3643</v>
      </c>
      <c r="J236" s="7">
        <f>if(J$6&lt;=$B236,vlookup(EDATE($D236,J$6),'Курсы'!$H$2:$L$1980,if($G236="USD",2,if($G236="EUR",3,if($G236="YEN",4,5))))*$H236*$C236,0)</f>
        <v>612164.8631</v>
      </c>
      <c r="K236" s="7">
        <f>if(K$6&lt;=$B236,vlookup(EDATE($D236,K$6),'Курсы'!$H$2:$L$1980,if($G236="USD",2,if($G236="EUR",3,if($G236="YEN",4,5))))*$H236*$C236,0)</f>
        <v>609073.9709</v>
      </c>
      <c r="L236" s="7">
        <f>if(L$6&lt;=$B236,vlookup(EDATE($D236,L$6),'Курсы'!$H$2:$L$1980,if($G236="USD",2,if($G236="EUR",3,if($G236="YEN",4,5))))*$H236*$C236,0)</f>
        <v>619256.0247</v>
      </c>
      <c r="M236" s="7">
        <f>if(M$6&lt;=$B236,vlookup(EDATE($D236,M$6),'Курсы'!$H$2:$L$1980,if($G236="USD",2,if($G236="EUR",3,if($G236="YEN",4,5))))*$H236*$C236,0)</f>
        <v>613623.329</v>
      </c>
      <c r="N236" s="7">
        <f>if(N$6&lt;=$B236,vlookup(EDATE($D236,N$6),'Курсы'!$H$2:$L$1980,if($G236="USD",2,if($G236="EUR",3,if($G236="YEN",4,5))))*$H236*$C236,0)</f>
        <v>641205.5647</v>
      </c>
      <c r="O236" s="7">
        <f>if(O$6&lt;=$B236,vlookup(EDATE($D236,O$6),'Курсы'!$H$2:$L$1980,if($G236="USD",2,if($G236="EUR",3,if($G236="YEN",4,5))))*$H236*$C236,0)</f>
        <v>611230.7525</v>
      </c>
      <c r="P236" s="7">
        <f>if(P$6&lt;=$B236,vlookup(EDATE($D236,P$6),'Курсы'!$H$2:$L$1980,if($G236="USD",2,if($G236="EUR",3,if($G236="YEN",4,5))))*$H236*$C236,0)</f>
        <v>601272.1267</v>
      </c>
      <c r="Q236" s="7">
        <f>if(Q$6&lt;=$B236,vlookup(EDATE($D236,Q$6),'Курсы'!$H$2:$L$1980,if($G236="USD",2,if($G236="EUR",3,if($G236="YEN",4,5))))*$H236*$C236,0)</f>
        <v>610576.9574</v>
      </c>
      <c r="R236" s="7">
        <f>if(R$6&lt;=$B236,vlookup(EDATE($D236,R$6),'Курсы'!$H$2:$L$1980,if($G236="USD",2,if($G236="EUR",3,if($G236="YEN",4,5))))*$H236*$C236,0)</f>
        <v>602929.2869</v>
      </c>
      <c r="S236" s="7">
        <f>if(S$6&lt;=$B236,vlookup(EDATE($D236,S$6),'Курсы'!$H$2:$L$1980,if($G236="USD",2,if($G236="EUR",3,if($G236="YEN",4,5))))*$H236*$C236,0)</f>
        <v>602979.2789</v>
      </c>
      <c r="T236" s="7">
        <f>if(T$6&lt;=$B236,vlookup(EDATE($D236,T$6),'Курсы'!$H$2:$L$1980,if($G236="USD",2,if($G236="EUR",3,if($G236="YEN",4,5))))*$H236*$C236,0)</f>
        <v>603802.9656</v>
      </c>
      <c r="U236" s="7">
        <f>if(U$6&lt;=$B236,vlookup(EDATE($D236,U$6),'Курсы'!$H$2:$L$1980,if($G236="USD",2,if($G236="EUR",3,if($G236="YEN",4,5))))*$H236*$C236,0)</f>
        <v>604628.6204</v>
      </c>
      <c r="V236" s="7">
        <f>if(V$6&lt;=$B236,vlookup(EDATE($D236,V$6),'Курсы'!$H$2:$L$1980,if($G236="USD",2,if($G236="EUR",3,if($G236="YEN",4,5))))*$H236*$C236,0)</f>
        <v>605404.4024</v>
      </c>
      <c r="W236" s="7">
        <f>if(W$6&lt;=$B236,vlookup(EDATE($D236,W$6),'Курсы'!$H$2:$L$1980,if($G236="USD",2,if($G236="EUR",3,if($G236="YEN",4,5))))*$H236*$C236,0)</f>
        <v>606183.3948</v>
      </c>
      <c r="X236" s="7">
        <f>if(X$6&lt;=$B236,vlookup(EDATE($D236,X$6),'Курсы'!$H$2:$L$1980,if($G236="USD",2,if($G236="EUR",3,if($G236="YEN",4,5))))*$H236*$C236,0)</f>
        <v>606940.6385</v>
      </c>
      <c r="Y236" s="7">
        <f>if(Y$6&lt;=$B236,vlookup(EDATE($D236,Y$6),'Курсы'!$H$2:$L$1980,if($G236="USD",2,if($G236="EUR",3,if($G236="YEN",4,5))))*$H236*$C236,0)</f>
        <v>607606.8917</v>
      </c>
      <c r="Z236" s="7">
        <f>if(Z$6&lt;=$B236,vlookup(EDATE($D236,Z$6),'Курсы'!$H$2:$L$1980,if($G236="USD",2,if($G236="EUR",3,if($G236="YEN",4,5))))*$H236*$C236,0)</f>
        <v>608325.9287</v>
      </c>
      <c r="AA236" s="7">
        <f>if(AA$6&lt;=$B236,vlookup(EDATE($D236,AA$6),'Курсы'!$H$2:$L$1980,if($G236="USD",2,if($G236="EUR",3,if($G236="YEN",4,5))))*$H236*$C236,0)</f>
        <v>609004.0806</v>
      </c>
      <c r="AB236" s="7">
        <f>if(AB$6&lt;=$B236,vlookup(EDATE($D236,AB$6),'Курсы'!$H$2:$L$1980,if($G236="USD",2,if($G236="EUR",3,if($G236="YEN",4,5))))*$H236*$C236,0)</f>
        <v>609687.4686</v>
      </c>
      <c r="AC236" s="7">
        <f>if(AC$6&lt;=$B236,vlookup(EDATE($D236,AC$6),'Курсы'!$H$2:$L$1980,if($G236="USD",2,if($G236="EUR",3,if($G236="YEN",4,5))))*$H236*$C236,0)</f>
        <v>610332.8122</v>
      </c>
      <c r="AD236" s="7">
        <f>if(AD$6&lt;=$B236,vlookup(EDATE($D236,AD$6),'Курсы'!$H$2:$L$1980,if($G236="USD",2,if($G236="EUR",3,if($G236="YEN",4,5))))*$H236*$C236,0)</f>
        <v>610983.9193</v>
      </c>
      <c r="AE236" s="7">
        <f>if(AE$6&lt;=$B236,vlookup(EDATE($D236,AE$6),'Курсы'!$H$2:$L$1980,if($G236="USD",2,if($G236="EUR",3,if($G236="YEN",4,5))))*$H236*$C236,0)</f>
        <v>611619.7628</v>
      </c>
      <c r="AF236" s="7">
        <f>if(AF$6&lt;=$B236,vlookup(EDATE($D236,AF$6),'Курсы'!$H$2:$L$1980,if($G236="USD",2,if($G236="EUR",3,if($G236="YEN",4,5))))*$H236*$C236,0)</f>
        <v>612221.2212</v>
      </c>
      <c r="AG236" s="7">
        <f>if(AG$6&lt;=$B236,vlookup(EDATE($D236,AG$6),'Курсы'!$H$2:$L$1980,if($G236="USD",2,if($G236="EUR",3,if($G236="YEN",4,5))))*$H236*$C236,0)</f>
        <v>612829.0273</v>
      </c>
      <c r="AH236" s="7">
        <f>if(AH$6&lt;=$B236,vlookup(EDATE($D236,AH$6),'Курсы'!$H$2:$L$1980,if($G236="USD",2,if($G236="EUR",3,if($G236="YEN",4,5))))*$H236*$C236,0)</f>
        <v>613404.5367</v>
      </c>
      <c r="AI236" s="7">
        <f>if(AI$6&lt;=$B236,vlookup(EDATE($D236,AI$6),'Курсы'!$H$2:$L$1980,if($G236="USD",2,if($G236="EUR",3,if($G236="YEN",4,5))))*$H236*$C236,0)</f>
        <v>613986.6737</v>
      </c>
      <c r="AJ236" s="7">
        <f>if(AJ$6&lt;=$B236,vlookup(EDATE($D236,AJ$6),'Курсы'!$H$2:$L$1980,if($G236="USD",2,if($G236="EUR",3,if($G236="YEN",4,5))))*$H236*$C236,0)</f>
        <v>614556.5791</v>
      </c>
      <c r="AK236" s="7">
        <f>if(AK$6&lt;=$B236,vlookup(EDATE($D236,AK$6),'Курсы'!$H$2:$L$1980,if($G236="USD",2,if($G236="EUR",3,if($G236="YEN",4,5))))*$H236*$C236,0)</f>
        <v>0</v>
      </c>
      <c r="AL236" s="7">
        <f>if(AL$6&lt;=$B236,vlookup(EDATE($D236,AL$6),'Курсы'!$H$2:$L$1980,if($G236="USD",2,if($G236="EUR",3,if($G236="YEN",4,5))))*$H236*$C236,0)</f>
        <v>0</v>
      </c>
      <c r="AM236" s="7">
        <f>if(AM$6&lt;=$B236,vlookup(EDATE($D236,AM$6),'Курсы'!$H$2:$L$1980,if($G236="USD",2,if($G236="EUR",3,if($G236="YEN",4,5))))*$H236*$C236,0)</f>
        <v>0</v>
      </c>
      <c r="AN236" s="7">
        <f>if(AN$6&lt;=$B236,vlookup(EDATE($D236,AN$6),'Курсы'!$H$2:$L$1980,if($G236="USD",2,if($G236="EUR",3,if($G236="YEN",4,5))))*$H236*$C236,0)</f>
        <v>0</v>
      </c>
      <c r="AO236" s="7">
        <f>if(AO$6&lt;=$B236,vlookup(EDATE($D236,AO$6),'Курсы'!$H$2:$L$1980,if($G236="USD",2,if($G236="EUR",3,if($G236="YEN",4,5))))*$H236*$C236,0)</f>
        <v>0</v>
      </c>
      <c r="AP236" s="7">
        <f>if(AP$6&lt;=$B236,vlookup(EDATE($D236,AP$6),'Курсы'!$H$2:$L$1980,if($G236="USD",2,if($G236="EUR",3,if($G236="YEN",4,5))))*$H236*$C236,0)</f>
        <v>0</v>
      </c>
      <c r="AQ236" s="7">
        <f>if(AQ$6&lt;=$B236,vlookup(EDATE($D236,AQ$6),'Курсы'!$H$2:$L$1980,if($G236="USD",2,if($G236="EUR",3,if($G236="YEN",4,5))))*$H236*$C236,0)</f>
        <v>0</v>
      </c>
      <c r="AR236" s="19">
        <f>if(AR$6&lt;=$B236,vlookup(EDATE($D236,AR$6),'Курсы'!$H$2:$L$1980,if($G236="USD",2,if($G236="EUR",3,if($G236="YEN",4,5))))*$H236*$C236,0)</f>
        <v>0</v>
      </c>
      <c r="AS236" s="7">
        <f t="shared" si="2"/>
        <v>17122209.44</v>
      </c>
    </row>
    <row r="237" ht="15.75" customHeight="1">
      <c r="A237" s="15">
        <v>306.0</v>
      </c>
      <c r="B237" s="16">
        <v>13.0</v>
      </c>
      <c r="C237" s="16">
        <v>0.0309402390006624</v>
      </c>
      <c r="D237" s="17">
        <v>44114.0</v>
      </c>
      <c r="E237" s="17">
        <f t="shared" si="1"/>
        <v>44510</v>
      </c>
      <c r="F237" s="16" t="s">
        <v>23</v>
      </c>
      <c r="G237" s="16" t="s">
        <v>4</v>
      </c>
      <c r="H237" s="18">
        <v>250000.0</v>
      </c>
      <c r="I237" s="7">
        <f>if(I$6&lt;=$B237,vlookup(EDATE($D237,I$6),'Курсы'!$H$2:$L$1980,if($G237="USD",2,if($G237="EUR",3,if($G237="YEN",4,5))))*$H237*$C237,0)</f>
        <v>595224.4504</v>
      </c>
      <c r="J237" s="7">
        <f>if(J$6&lt;=$B237,vlookup(EDATE($D237,J$6),'Курсы'!$H$2:$L$1980,if($G237="USD",2,if($G237="EUR",3,if($G237="YEN",4,5))))*$H237*$C237,0)</f>
        <v>567023.9695</v>
      </c>
      <c r="K237" s="7">
        <f>if(K$6&lt;=$B237,vlookup(EDATE($D237,K$6),'Курсы'!$H$2:$L$1980,if($G237="USD",2,if($G237="EUR",3,if($G237="YEN",4,5))))*$H237*$C237,0)</f>
        <v>571432.9536</v>
      </c>
      <c r="L237" s="7">
        <f>if(L$6&lt;=$B237,vlookup(EDATE($D237,L$6),'Курсы'!$H$2:$L$1980,if($G237="USD",2,if($G237="EUR",3,if($G237="YEN",4,5))))*$H237*$C237,0)</f>
        <v>573316.4406</v>
      </c>
      <c r="M237" s="7">
        <f>if(M$6&lt;=$B237,vlookup(EDATE($D237,M$6),'Курсы'!$H$2:$L$1980,if($G237="USD",2,if($G237="EUR",3,if($G237="YEN",4,5))))*$H237*$C237,0)</f>
        <v>574436.4773</v>
      </c>
      <c r="N237" s="7">
        <f>if(N$6&lt;=$B237,vlookup(EDATE($D237,N$6),'Курсы'!$H$2:$L$1980,if($G237="USD",2,if($G237="EUR",3,if($G237="YEN",4,5))))*$H237*$C237,0)</f>
        <v>596881.3002</v>
      </c>
      <c r="O237" s="7">
        <f>if(O$6&lt;=$B237,vlookup(EDATE($D237,O$6),'Курсы'!$H$2:$L$1980,if($G237="USD",2,if($G237="EUR",3,if($G237="YEN",4,5))))*$H237*$C237,0)</f>
        <v>573456.4452</v>
      </c>
      <c r="P237" s="7">
        <f>if(P$6&lt;=$B237,vlookup(EDATE($D237,P$6),'Курсы'!$H$2:$L$1980,if($G237="USD",2,if($G237="EUR",3,if($G237="YEN",4,5))))*$H237*$C237,0)</f>
        <v>557565.5385</v>
      </c>
      <c r="Q237" s="7">
        <f>if(Q$6&lt;=$B237,vlookup(EDATE($D237,Q$6),'Курсы'!$H$2:$L$1980,if($G237="USD",2,if($G237="EUR",3,if($G237="YEN",4,5))))*$H237*$C237,0)</f>
        <v>576010.5619</v>
      </c>
      <c r="R237" s="7">
        <f>if(R$6&lt;=$B237,vlookup(EDATE($D237,R$6),'Курсы'!$H$2:$L$1980,if($G237="USD",2,if($G237="EUR",3,if($G237="YEN",4,5))))*$H237*$C237,0)</f>
        <v>568587.2251</v>
      </c>
      <c r="S237" s="7">
        <f>if(S$6&lt;=$B237,vlookup(EDATE($D237,S$6),'Курсы'!$H$2:$L$1980,if($G237="USD",2,if($G237="EUR",3,if($G237="YEN",4,5))))*$H237*$C237,0)</f>
        <v>565767.1714</v>
      </c>
      <c r="T237" s="7">
        <f>if(T$6&lt;=$B237,vlookup(EDATE($D237,T$6),'Курсы'!$H$2:$L$1980,if($G237="USD",2,if($G237="EUR",3,if($G237="YEN",4,5))))*$H237*$C237,0)</f>
        <v>566538.3925</v>
      </c>
      <c r="U237" s="7">
        <f>if(U$6&lt;=$B237,vlookup(EDATE($D237,U$6),'Курсы'!$H$2:$L$1980,if($G237="USD",2,if($G237="EUR",3,if($G237="YEN",4,5))))*$H237*$C237,0)</f>
        <v>567311.5031</v>
      </c>
      <c r="V237" s="7">
        <f>if(V$6&lt;=$B237,vlookup(EDATE($D237,V$6),'Курсы'!$H$2:$L$1980,if($G237="USD",2,if($G237="EUR",3,if($G237="YEN",4,5))))*$H237*$C237,0)</f>
        <v>0</v>
      </c>
      <c r="W237" s="7">
        <f>if(W$6&lt;=$B237,vlookup(EDATE($D237,W$6),'Курсы'!$H$2:$L$1980,if($G237="USD",2,if($G237="EUR",3,if($G237="YEN",4,5))))*$H237*$C237,0)</f>
        <v>0</v>
      </c>
      <c r="X237" s="7">
        <f>if(X$6&lt;=$B237,vlookup(EDATE($D237,X$6),'Курсы'!$H$2:$L$1980,if($G237="USD",2,if($G237="EUR",3,if($G237="YEN",4,5))))*$H237*$C237,0)</f>
        <v>0</v>
      </c>
      <c r="Y237" s="7">
        <f>if(Y$6&lt;=$B237,vlookup(EDATE($D237,Y$6),'Курсы'!$H$2:$L$1980,if($G237="USD",2,if($G237="EUR",3,if($G237="YEN",4,5))))*$H237*$C237,0)</f>
        <v>0</v>
      </c>
      <c r="Z237" s="7">
        <f>if(Z$6&lt;=$B237,vlookup(EDATE($D237,Z$6),'Курсы'!$H$2:$L$1980,if($G237="USD",2,if($G237="EUR",3,if($G237="YEN",4,5))))*$H237*$C237,0)</f>
        <v>0</v>
      </c>
      <c r="AA237" s="7">
        <f>if(AA$6&lt;=$B237,vlookup(EDATE($D237,AA$6),'Курсы'!$H$2:$L$1980,if($G237="USD",2,if($G237="EUR",3,if($G237="YEN",4,5))))*$H237*$C237,0)</f>
        <v>0</v>
      </c>
      <c r="AB237" s="7">
        <f>if(AB$6&lt;=$B237,vlookup(EDATE($D237,AB$6),'Курсы'!$H$2:$L$1980,if($G237="USD",2,if($G237="EUR",3,if($G237="YEN",4,5))))*$H237*$C237,0)</f>
        <v>0</v>
      </c>
      <c r="AC237" s="7">
        <f>if(AC$6&lt;=$B237,vlookup(EDATE($D237,AC$6),'Курсы'!$H$2:$L$1980,if($G237="USD",2,if($G237="EUR",3,if($G237="YEN",4,5))))*$H237*$C237,0)</f>
        <v>0</v>
      </c>
      <c r="AD237" s="7">
        <f>if(AD$6&lt;=$B237,vlookup(EDATE($D237,AD$6),'Курсы'!$H$2:$L$1980,if($G237="USD",2,if($G237="EUR",3,if($G237="YEN",4,5))))*$H237*$C237,0)</f>
        <v>0</v>
      </c>
      <c r="AE237" s="7">
        <f>if(AE$6&lt;=$B237,vlookup(EDATE($D237,AE$6),'Курсы'!$H$2:$L$1980,if($G237="USD",2,if($G237="EUR",3,if($G237="YEN",4,5))))*$H237*$C237,0)</f>
        <v>0</v>
      </c>
      <c r="AF237" s="7">
        <f>if(AF$6&lt;=$B237,vlookup(EDATE($D237,AF$6),'Курсы'!$H$2:$L$1980,if($G237="USD",2,if($G237="EUR",3,if($G237="YEN",4,5))))*$H237*$C237,0)</f>
        <v>0</v>
      </c>
      <c r="AG237" s="7">
        <f>if(AG$6&lt;=$B237,vlookup(EDATE($D237,AG$6),'Курсы'!$H$2:$L$1980,if($G237="USD",2,if($G237="EUR",3,if($G237="YEN",4,5))))*$H237*$C237,0)</f>
        <v>0</v>
      </c>
      <c r="AH237" s="7">
        <f>if(AH$6&lt;=$B237,vlookup(EDATE($D237,AH$6),'Курсы'!$H$2:$L$1980,if($G237="USD",2,if($G237="EUR",3,if($G237="YEN",4,5))))*$H237*$C237,0)</f>
        <v>0</v>
      </c>
      <c r="AI237" s="7">
        <f>if(AI$6&lt;=$B237,vlookup(EDATE($D237,AI$6),'Курсы'!$H$2:$L$1980,if($G237="USD",2,if($G237="EUR",3,if($G237="YEN",4,5))))*$H237*$C237,0)</f>
        <v>0</v>
      </c>
      <c r="AJ237" s="7">
        <f>if(AJ$6&lt;=$B237,vlookup(EDATE($D237,AJ$6),'Курсы'!$H$2:$L$1980,if($G237="USD",2,if($G237="EUR",3,if($G237="YEN",4,5))))*$H237*$C237,0)</f>
        <v>0</v>
      </c>
      <c r="AK237" s="7">
        <f>if(AK$6&lt;=$B237,vlookup(EDATE($D237,AK$6),'Курсы'!$H$2:$L$1980,if($G237="USD",2,if($G237="EUR",3,if($G237="YEN",4,5))))*$H237*$C237,0)</f>
        <v>0</v>
      </c>
      <c r="AL237" s="7">
        <f>if(AL$6&lt;=$B237,vlookup(EDATE($D237,AL$6),'Курсы'!$H$2:$L$1980,if($G237="USD",2,if($G237="EUR",3,if($G237="YEN",4,5))))*$H237*$C237,0)</f>
        <v>0</v>
      </c>
      <c r="AM237" s="7">
        <f>if(AM$6&lt;=$B237,vlookup(EDATE($D237,AM$6),'Курсы'!$H$2:$L$1980,if($G237="USD",2,if($G237="EUR",3,if($G237="YEN",4,5))))*$H237*$C237,0)</f>
        <v>0</v>
      </c>
      <c r="AN237" s="7">
        <f>if(AN$6&lt;=$B237,vlookup(EDATE($D237,AN$6),'Курсы'!$H$2:$L$1980,if($G237="USD",2,if($G237="EUR",3,if($G237="YEN",4,5))))*$H237*$C237,0)</f>
        <v>0</v>
      </c>
      <c r="AO237" s="7">
        <f>if(AO$6&lt;=$B237,vlookup(EDATE($D237,AO$6),'Курсы'!$H$2:$L$1980,if($G237="USD",2,if($G237="EUR",3,if($G237="YEN",4,5))))*$H237*$C237,0)</f>
        <v>0</v>
      </c>
      <c r="AP237" s="7">
        <f>if(AP$6&lt;=$B237,vlookup(EDATE($D237,AP$6),'Курсы'!$H$2:$L$1980,if($G237="USD",2,if($G237="EUR",3,if($G237="YEN",4,5))))*$H237*$C237,0)</f>
        <v>0</v>
      </c>
      <c r="AQ237" s="7">
        <f>if(AQ$6&lt;=$B237,vlookup(EDATE($D237,AQ$6),'Курсы'!$H$2:$L$1980,if($G237="USD",2,if($G237="EUR",3,if($G237="YEN",4,5))))*$H237*$C237,0)</f>
        <v>0</v>
      </c>
      <c r="AR237" s="19">
        <f>if(AR$6&lt;=$B237,vlookup(EDATE($D237,AR$6),'Курсы'!$H$2:$L$1980,if($G237="USD",2,if($G237="EUR",3,if($G237="YEN",4,5))))*$H237*$C237,0)</f>
        <v>0</v>
      </c>
      <c r="AS237" s="7">
        <f t="shared" si="2"/>
        <v>7453552.429</v>
      </c>
    </row>
    <row r="238" ht="15.75" customHeight="1">
      <c r="A238" s="15">
        <v>193.0</v>
      </c>
      <c r="B238" s="16">
        <v>4.0</v>
      </c>
      <c r="C238" s="16">
        <v>0.0428899055456821</v>
      </c>
      <c r="D238" s="17">
        <v>44115.0</v>
      </c>
      <c r="E238" s="17">
        <f t="shared" si="1"/>
        <v>44238</v>
      </c>
      <c r="F238" s="16" t="s">
        <v>21</v>
      </c>
      <c r="G238" s="16" t="s">
        <v>4</v>
      </c>
      <c r="H238" s="18">
        <v>500000.0</v>
      </c>
      <c r="I238" s="7">
        <f>if(I$6&lt;=$B238,vlookup(EDATE($D238,I$6),'Курсы'!$H$2:$L$1980,if($G238="USD",2,if($G238="EUR",3,if($G238="YEN",4,5))))*$H238*$C238,0)</f>
        <v>1638347.213</v>
      </c>
      <c r="J238" s="7">
        <f>if(J$6&lt;=$B238,vlookup(EDATE($D238,J$6),'Курсы'!$H$2:$L$1980,if($G238="USD",2,if($G238="EUR",3,if($G238="YEN",4,5))))*$H238*$C238,0)</f>
        <v>1580758.937</v>
      </c>
      <c r="K238" s="7">
        <f>if(K$6&lt;=$B238,vlookup(EDATE($D238,K$6),'Курсы'!$H$2:$L$1980,if($G238="USD",2,if($G238="EUR",3,if($G238="YEN",4,5))))*$H238*$C238,0)</f>
        <v>1584260.898</v>
      </c>
      <c r="L238" s="7">
        <f>if(L$6&lt;=$B238,vlookup(EDATE($D238,L$6),'Курсы'!$H$2:$L$1980,if($G238="USD",2,if($G238="EUR",3,if($G238="YEN",4,5))))*$H238*$C238,0)</f>
        <v>1583765.519</v>
      </c>
      <c r="M238" s="7">
        <f>if(M$6&lt;=$B238,vlookup(EDATE($D238,M$6),'Курсы'!$H$2:$L$1980,if($G238="USD",2,if($G238="EUR",3,if($G238="YEN",4,5))))*$H238*$C238,0)</f>
        <v>0</v>
      </c>
      <c r="N238" s="7">
        <f>if(N$6&lt;=$B238,vlookup(EDATE($D238,N$6),'Курсы'!$H$2:$L$1980,if($G238="USD",2,if($G238="EUR",3,if($G238="YEN",4,5))))*$H238*$C238,0)</f>
        <v>0</v>
      </c>
      <c r="O238" s="7">
        <f>if(O$6&lt;=$B238,vlookup(EDATE($D238,O$6),'Курсы'!$H$2:$L$1980,if($G238="USD",2,if($G238="EUR",3,if($G238="YEN",4,5))))*$H238*$C238,0)</f>
        <v>0</v>
      </c>
      <c r="P238" s="7">
        <f>if(P$6&lt;=$B238,vlookup(EDATE($D238,P$6),'Курсы'!$H$2:$L$1980,if($G238="USD",2,if($G238="EUR",3,if($G238="YEN",4,5))))*$H238*$C238,0)</f>
        <v>0</v>
      </c>
      <c r="Q238" s="7">
        <f>if(Q$6&lt;=$B238,vlookup(EDATE($D238,Q$6),'Курсы'!$H$2:$L$1980,if($G238="USD",2,if($G238="EUR",3,if($G238="YEN",4,5))))*$H238*$C238,0)</f>
        <v>0</v>
      </c>
      <c r="R238" s="7">
        <f>if(R$6&lt;=$B238,vlookup(EDATE($D238,R$6),'Курсы'!$H$2:$L$1980,if($G238="USD",2,if($G238="EUR",3,if($G238="YEN",4,5))))*$H238*$C238,0)</f>
        <v>0</v>
      </c>
      <c r="S238" s="7">
        <f>if(S$6&lt;=$B238,vlookup(EDATE($D238,S$6),'Курсы'!$H$2:$L$1980,if($G238="USD",2,if($G238="EUR",3,if($G238="YEN",4,5))))*$H238*$C238,0)</f>
        <v>0</v>
      </c>
      <c r="T238" s="7">
        <f>if(T$6&lt;=$B238,vlookup(EDATE($D238,T$6),'Курсы'!$H$2:$L$1980,if($G238="USD",2,if($G238="EUR",3,if($G238="YEN",4,5))))*$H238*$C238,0)</f>
        <v>0</v>
      </c>
      <c r="U238" s="7">
        <f>if(U$6&lt;=$B238,vlookup(EDATE($D238,U$6),'Курсы'!$H$2:$L$1980,if($G238="USD",2,if($G238="EUR",3,if($G238="YEN",4,5))))*$H238*$C238,0)</f>
        <v>0</v>
      </c>
      <c r="V238" s="7">
        <f>if(V$6&lt;=$B238,vlookup(EDATE($D238,V$6),'Курсы'!$H$2:$L$1980,if($G238="USD",2,if($G238="EUR",3,if($G238="YEN",4,5))))*$H238*$C238,0)</f>
        <v>0</v>
      </c>
      <c r="W238" s="7">
        <f>if(W$6&lt;=$B238,vlookup(EDATE($D238,W$6),'Курсы'!$H$2:$L$1980,if($G238="USD",2,if($G238="EUR",3,if($G238="YEN",4,5))))*$H238*$C238,0)</f>
        <v>0</v>
      </c>
      <c r="X238" s="7">
        <f>if(X$6&lt;=$B238,vlookup(EDATE($D238,X$6),'Курсы'!$H$2:$L$1980,if($G238="USD",2,if($G238="EUR",3,if($G238="YEN",4,5))))*$H238*$C238,0)</f>
        <v>0</v>
      </c>
      <c r="Y238" s="7">
        <f>if(Y$6&lt;=$B238,vlookup(EDATE($D238,Y$6),'Курсы'!$H$2:$L$1980,if($G238="USD",2,if($G238="EUR",3,if($G238="YEN",4,5))))*$H238*$C238,0)</f>
        <v>0</v>
      </c>
      <c r="Z238" s="7">
        <f>if(Z$6&lt;=$B238,vlookup(EDATE($D238,Z$6),'Курсы'!$H$2:$L$1980,if($G238="USD",2,if($G238="EUR",3,if($G238="YEN",4,5))))*$H238*$C238,0)</f>
        <v>0</v>
      </c>
      <c r="AA238" s="7">
        <f>if(AA$6&lt;=$B238,vlookup(EDATE($D238,AA$6),'Курсы'!$H$2:$L$1980,if($G238="USD",2,if($G238="EUR",3,if($G238="YEN",4,5))))*$H238*$C238,0)</f>
        <v>0</v>
      </c>
      <c r="AB238" s="7">
        <f>if(AB$6&lt;=$B238,vlookup(EDATE($D238,AB$6),'Курсы'!$H$2:$L$1980,if($G238="USD",2,if($G238="EUR",3,if($G238="YEN",4,5))))*$H238*$C238,0)</f>
        <v>0</v>
      </c>
      <c r="AC238" s="7">
        <f>if(AC$6&lt;=$B238,vlookup(EDATE($D238,AC$6),'Курсы'!$H$2:$L$1980,if($G238="USD",2,if($G238="EUR",3,if($G238="YEN",4,5))))*$H238*$C238,0)</f>
        <v>0</v>
      </c>
      <c r="AD238" s="7">
        <f>if(AD$6&lt;=$B238,vlookup(EDATE($D238,AD$6),'Курсы'!$H$2:$L$1980,if($G238="USD",2,if($G238="EUR",3,if($G238="YEN",4,5))))*$H238*$C238,0)</f>
        <v>0</v>
      </c>
      <c r="AE238" s="7">
        <f>if(AE$6&lt;=$B238,vlookup(EDATE($D238,AE$6),'Курсы'!$H$2:$L$1980,if($G238="USD",2,if($G238="EUR",3,if($G238="YEN",4,5))))*$H238*$C238,0)</f>
        <v>0</v>
      </c>
      <c r="AF238" s="7">
        <f>if(AF$6&lt;=$B238,vlookup(EDATE($D238,AF$6),'Курсы'!$H$2:$L$1980,if($G238="USD",2,if($G238="EUR",3,if($G238="YEN",4,5))))*$H238*$C238,0)</f>
        <v>0</v>
      </c>
      <c r="AG238" s="7">
        <f>if(AG$6&lt;=$B238,vlookup(EDATE($D238,AG$6),'Курсы'!$H$2:$L$1980,if($G238="USD",2,if($G238="EUR",3,if($G238="YEN",4,5))))*$H238*$C238,0)</f>
        <v>0</v>
      </c>
      <c r="AH238" s="7">
        <f>if(AH$6&lt;=$B238,vlookup(EDATE($D238,AH$6),'Курсы'!$H$2:$L$1980,if($G238="USD",2,if($G238="EUR",3,if($G238="YEN",4,5))))*$H238*$C238,0)</f>
        <v>0</v>
      </c>
      <c r="AI238" s="7">
        <f>if(AI$6&lt;=$B238,vlookup(EDATE($D238,AI$6),'Курсы'!$H$2:$L$1980,if($G238="USD",2,if($G238="EUR",3,if($G238="YEN",4,5))))*$H238*$C238,0)</f>
        <v>0</v>
      </c>
      <c r="AJ238" s="7">
        <f>if(AJ$6&lt;=$B238,vlookup(EDATE($D238,AJ$6),'Курсы'!$H$2:$L$1980,if($G238="USD",2,if($G238="EUR",3,if($G238="YEN",4,5))))*$H238*$C238,0)</f>
        <v>0</v>
      </c>
      <c r="AK238" s="7">
        <f>if(AK$6&lt;=$B238,vlookup(EDATE($D238,AK$6),'Курсы'!$H$2:$L$1980,if($G238="USD",2,if($G238="EUR",3,if($G238="YEN",4,5))))*$H238*$C238,0)</f>
        <v>0</v>
      </c>
      <c r="AL238" s="7">
        <f>if(AL$6&lt;=$B238,vlookup(EDATE($D238,AL$6),'Курсы'!$H$2:$L$1980,if($G238="USD",2,if($G238="EUR",3,if($G238="YEN",4,5))))*$H238*$C238,0)</f>
        <v>0</v>
      </c>
      <c r="AM238" s="7">
        <f>if(AM$6&lt;=$B238,vlookup(EDATE($D238,AM$6),'Курсы'!$H$2:$L$1980,if($G238="USD",2,if($G238="EUR",3,if($G238="YEN",4,5))))*$H238*$C238,0)</f>
        <v>0</v>
      </c>
      <c r="AN238" s="7">
        <f>if(AN$6&lt;=$B238,vlookup(EDATE($D238,AN$6),'Курсы'!$H$2:$L$1980,if($G238="USD",2,if($G238="EUR",3,if($G238="YEN",4,5))))*$H238*$C238,0)</f>
        <v>0</v>
      </c>
      <c r="AO238" s="7">
        <f>if(AO$6&lt;=$B238,vlookup(EDATE($D238,AO$6),'Курсы'!$H$2:$L$1980,if($G238="USD",2,if($G238="EUR",3,if($G238="YEN",4,5))))*$H238*$C238,0)</f>
        <v>0</v>
      </c>
      <c r="AP238" s="7">
        <f>if(AP$6&lt;=$B238,vlookup(EDATE($D238,AP$6),'Курсы'!$H$2:$L$1980,if($G238="USD",2,if($G238="EUR",3,if($G238="YEN",4,5))))*$H238*$C238,0)</f>
        <v>0</v>
      </c>
      <c r="AQ238" s="7">
        <f>if(AQ$6&lt;=$B238,vlookup(EDATE($D238,AQ$6),'Курсы'!$H$2:$L$1980,if($G238="USD",2,if($G238="EUR",3,if($G238="YEN",4,5))))*$H238*$C238,0)</f>
        <v>0</v>
      </c>
      <c r="AR238" s="19">
        <f>if(AR$6&lt;=$B238,vlookup(EDATE($D238,AR$6),'Курсы'!$H$2:$L$1980,if($G238="USD",2,if($G238="EUR",3,if($G238="YEN",4,5))))*$H238*$C238,0)</f>
        <v>0</v>
      </c>
      <c r="AS238" s="7">
        <f t="shared" si="2"/>
        <v>6387132.566</v>
      </c>
    </row>
    <row r="239" ht="15.75" customHeight="1">
      <c r="A239" s="15">
        <v>82.0</v>
      </c>
      <c r="B239" s="16">
        <v>9.0</v>
      </c>
      <c r="C239" s="16">
        <v>0.0363972853069967</v>
      </c>
      <c r="D239" s="17">
        <v>44117.0</v>
      </c>
      <c r="E239" s="17">
        <f t="shared" si="1"/>
        <v>44390</v>
      </c>
      <c r="F239" s="16" t="s">
        <v>21</v>
      </c>
      <c r="G239" s="16" t="s">
        <v>5</v>
      </c>
      <c r="H239" s="18">
        <v>100000.0</v>
      </c>
      <c r="I239" s="7">
        <f>if(I$6&lt;=$B239,vlookup(EDATE($D239,I$6),'Курсы'!$H$2:$L$1980,if($G239="USD",2,if($G239="EUR",3,if($G239="YEN",4,5))))*$H239*$C239,0)</f>
        <v>330525.2038</v>
      </c>
      <c r="J239" s="7">
        <f>if(J$6&lt;=$B239,vlookup(EDATE($D239,J$6),'Курсы'!$H$2:$L$1980,if($G239="USD",2,if($G239="EUR",3,if($G239="YEN",4,5))))*$H239*$C239,0)</f>
        <v>323114.7165</v>
      </c>
      <c r="K239" s="7">
        <f>if(K$6&lt;=$B239,vlookup(EDATE($D239,K$6),'Курсы'!$H$2:$L$1980,if($G239="USD",2,if($G239="EUR",3,if($G239="YEN",4,5))))*$H239*$C239,0)</f>
        <v>328750.1082</v>
      </c>
      <c r="L239" s="7">
        <f>if(L$6&lt;=$B239,vlookup(EDATE($D239,L$6),'Курсы'!$H$2:$L$1980,if($G239="USD",2,if($G239="EUR",3,if($G239="YEN",4,5))))*$H239*$C239,0)</f>
        <v>326138.6029</v>
      </c>
      <c r="M239" s="7">
        <f>if(M$6&lt;=$B239,vlookup(EDATE($D239,M$6),'Курсы'!$H$2:$L$1980,if($G239="USD",2,if($G239="EUR",3,if($G239="YEN",4,5))))*$H239*$C239,0)</f>
        <v>319561.2495</v>
      </c>
      <c r="N239" s="7">
        <f>if(N$6&lt;=$B239,vlookup(EDATE($D239,N$6),'Курсы'!$H$2:$L$1980,if($G239="USD",2,if($G239="EUR",3,if($G239="YEN",4,5))))*$H239*$C239,0)</f>
        <v>335098.5227</v>
      </c>
      <c r="O239" s="7">
        <f>if(O$6&lt;=$B239,vlookup(EDATE($D239,O$6),'Курсы'!$H$2:$L$1980,if($G239="USD",2,if($G239="EUR",3,if($G239="YEN",4,5))))*$H239*$C239,0)</f>
        <v>327020.5092</v>
      </c>
      <c r="P239" s="7">
        <f>if(P$6&lt;=$B239,vlookup(EDATE($D239,P$6),'Курсы'!$H$2:$L$1980,if($G239="USD",2,if($G239="EUR",3,if($G239="YEN",4,5))))*$H239*$C239,0)</f>
        <v>317848.0293</v>
      </c>
      <c r="Q239" s="7">
        <f>if(Q$6&lt;=$B239,vlookup(EDATE($D239,Q$6),'Курсы'!$H$2:$L$1980,if($G239="USD",2,if($G239="EUR",3,if($G239="YEN",4,5))))*$H239*$C239,0)</f>
        <v>322498.1465</v>
      </c>
      <c r="R239" s="7">
        <f>if(R$6&lt;=$B239,vlookup(EDATE($D239,R$6),'Курсы'!$H$2:$L$1980,if($G239="USD",2,if($G239="EUR",3,if($G239="YEN",4,5))))*$H239*$C239,0)</f>
        <v>0</v>
      </c>
      <c r="S239" s="7">
        <f>if(S$6&lt;=$B239,vlookup(EDATE($D239,S$6),'Курсы'!$H$2:$L$1980,if($G239="USD",2,if($G239="EUR",3,if($G239="YEN",4,5))))*$H239*$C239,0)</f>
        <v>0</v>
      </c>
      <c r="T239" s="7">
        <f>if(T$6&lt;=$B239,vlookup(EDATE($D239,T$6),'Курсы'!$H$2:$L$1980,if($G239="USD",2,if($G239="EUR",3,if($G239="YEN",4,5))))*$H239*$C239,0)</f>
        <v>0</v>
      </c>
      <c r="U239" s="7">
        <f>if(U$6&lt;=$B239,vlookup(EDATE($D239,U$6),'Курсы'!$H$2:$L$1980,if($G239="USD",2,if($G239="EUR",3,if($G239="YEN",4,5))))*$H239*$C239,0)</f>
        <v>0</v>
      </c>
      <c r="V239" s="7">
        <f>if(V$6&lt;=$B239,vlookup(EDATE($D239,V$6),'Курсы'!$H$2:$L$1980,if($G239="USD",2,if($G239="EUR",3,if($G239="YEN",4,5))))*$H239*$C239,0)</f>
        <v>0</v>
      </c>
      <c r="W239" s="7">
        <f>if(W$6&lt;=$B239,vlookup(EDATE($D239,W$6),'Курсы'!$H$2:$L$1980,if($G239="USD",2,if($G239="EUR",3,if($G239="YEN",4,5))))*$H239*$C239,0)</f>
        <v>0</v>
      </c>
      <c r="X239" s="7">
        <f>if(X$6&lt;=$B239,vlookup(EDATE($D239,X$6),'Курсы'!$H$2:$L$1980,if($G239="USD",2,if($G239="EUR",3,if($G239="YEN",4,5))))*$H239*$C239,0)</f>
        <v>0</v>
      </c>
      <c r="Y239" s="7">
        <f>if(Y$6&lt;=$B239,vlookup(EDATE($D239,Y$6),'Курсы'!$H$2:$L$1980,if($G239="USD",2,if($G239="EUR",3,if($G239="YEN",4,5))))*$H239*$C239,0)</f>
        <v>0</v>
      </c>
      <c r="Z239" s="7">
        <f>if(Z$6&lt;=$B239,vlookup(EDATE($D239,Z$6),'Курсы'!$H$2:$L$1980,if($G239="USD",2,if($G239="EUR",3,if($G239="YEN",4,5))))*$H239*$C239,0)</f>
        <v>0</v>
      </c>
      <c r="AA239" s="7">
        <f>if(AA$6&lt;=$B239,vlookup(EDATE($D239,AA$6),'Курсы'!$H$2:$L$1980,if($G239="USD",2,if($G239="EUR",3,if($G239="YEN",4,5))))*$H239*$C239,0)</f>
        <v>0</v>
      </c>
      <c r="AB239" s="7">
        <f>if(AB$6&lt;=$B239,vlookup(EDATE($D239,AB$6),'Курсы'!$H$2:$L$1980,if($G239="USD",2,if($G239="EUR",3,if($G239="YEN",4,5))))*$H239*$C239,0)</f>
        <v>0</v>
      </c>
      <c r="AC239" s="7">
        <f>if(AC$6&lt;=$B239,vlookup(EDATE($D239,AC$6),'Курсы'!$H$2:$L$1980,if($G239="USD",2,if($G239="EUR",3,if($G239="YEN",4,5))))*$H239*$C239,0)</f>
        <v>0</v>
      </c>
      <c r="AD239" s="7">
        <f>if(AD$6&lt;=$B239,vlookup(EDATE($D239,AD$6),'Курсы'!$H$2:$L$1980,if($G239="USD",2,if($G239="EUR",3,if($G239="YEN",4,5))))*$H239*$C239,0)</f>
        <v>0</v>
      </c>
      <c r="AE239" s="7">
        <f>if(AE$6&lt;=$B239,vlookup(EDATE($D239,AE$6),'Курсы'!$H$2:$L$1980,if($G239="USD",2,if($G239="EUR",3,if($G239="YEN",4,5))))*$H239*$C239,0)</f>
        <v>0</v>
      </c>
      <c r="AF239" s="7">
        <f>if(AF$6&lt;=$B239,vlookup(EDATE($D239,AF$6),'Курсы'!$H$2:$L$1980,if($G239="USD",2,if($G239="EUR",3,if($G239="YEN",4,5))))*$H239*$C239,0)</f>
        <v>0</v>
      </c>
      <c r="AG239" s="7">
        <f>if(AG$6&lt;=$B239,vlookup(EDATE($D239,AG$6),'Курсы'!$H$2:$L$1980,if($G239="USD",2,if($G239="EUR",3,if($G239="YEN",4,5))))*$H239*$C239,0)</f>
        <v>0</v>
      </c>
      <c r="AH239" s="7">
        <f>if(AH$6&lt;=$B239,vlookup(EDATE($D239,AH$6),'Курсы'!$H$2:$L$1980,if($G239="USD",2,if($G239="EUR",3,if($G239="YEN",4,5))))*$H239*$C239,0)</f>
        <v>0</v>
      </c>
      <c r="AI239" s="7">
        <f>if(AI$6&lt;=$B239,vlookup(EDATE($D239,AI$6),'Курсы'!$H$2:$L$1980,if($G239="USD",2,if($G239="EUR",3,if($G239="YEN",4,5))))*$H239*$C239,0)</f>
        <v>0</v>
      </c>
      <c r="AJ239" s="7">
        <f>if(AJ$6&lt;=$B239,vlookup(EDATE($D239,AJ$6),'Курсы'!$H$2:$L$1980,if($G239="USD",2,if($G239="EUR",3,if($G239="YEN",4,5))))*$H239*$C239,0)</f>
        <v>0</v>
      </c>
      <c r="AK239" s="7">
        <f>if(AK$6&lt;=$B239,vlookup(EDATE($D239,AK$6),'Курсы'!$H$2:$L$1980,if($G239="USD",2,if($G239="EUR",3,if($G239="YEN",4,5))))*$H239*$C239,0)</f>
        <v>0</v>
      </c>
      <c r="AL239" s="7">
        <f>if(AL$6&lt;=$B239,vlookup(EDATE($D239,AL$6),'Курсы'!$H$2:$L$1980,if($G239="USD",2,if($G239="EUR",3,if($G239="YEN",4,5))))*$H239*$C239,0)</f>
        <v>0</v>
      </c>
      <c r="AM239" s="7">
        <f>if(AM$6&lt;=$B239,vlookup(EDATE($D239,AM$6),'Курсы'!$H$2:$L$1980,if($G239="USD",2,if($G239="EUR",3,if($G239="YEN",4,5))))*$H239*$C239,0)</f>
        <v>0</v>
      </c>
      <c r="AN239" s="7">
        <f>if(AN$6&lt;=$B239,vlookup(EDATE($D239,AN$6),'Курсы'!$H$2:$L$1980,if($G239="USD",2,if($G239="EUR",3,if($G239="YEN",4,5))))*$H239*$C239,0)</f>
        <v>0</v>
      </c>
      <c r="AO239" s="7">
        <f>if(AO$6&lt;=$B239,vlookup(EDATE($D239,AO$6),'Курсы'!$H$2:$L$1980,if($G239="USD",2,if($G239="EUR",3,if($G239="YEN",4,5))))*$H239*$C239,0)</f>
        <v>0</v>
      </c>
      <c r="AP239" s="7">
        <f>if(AP$6&lt;=$B239,vlookup(EDATE($D239,AP$6),'Курсы'!$H$2:$L$1980,if($G239="USD",2,if($G239="EUR",3,if($G239="YEN",4,5))))*$H239*$C239,0)</f>
        <v>0</v>
      </c>
      <c r="AQ239" s="7">
        <f>if(AQ$6&lt;=$B239,vlookup(EDATE($D239,AQ$6),'Курсы'!$H$2:$L$1980,if($G239="USD",2,if($G239="EUR",3,if($G239="YEN",4,5))))*$H239*$C239,0)</f>
        <v>0</v>
      </c>
      <c r="AR239" s="19">
        <f>if(AR$6&lt;=$B239,vlookup(EDATE($D239,AR$6),'Курсы'!$H$2:$L$1980,if($G239="USD",2,if($G239="EUR",3,if($G239="YEN",4,5))))*$H239*$C239,0)</f>
        <v>0</v>
      </c>
      <c r="AS239" s="7">
        <f t="shared" si="2"/>
        <v>2930555.088</v>
      </c>
    </row>
    <row r="240" ht="15.75" customHeight="1">
      <c r="A240" s="15">
        <v>104.0</v>
      </c>
      <c r="B240" s="16">
        <v>9.0</v>
      </c>
      <c r="C240" s="16">
        <v>0.0591237717480103</v>
      </c>
      <c r="D240" s="17">
        <v>44118.0</v>
      </c>
      <c r="E240" s="17">
        <f t="shared" si="1"/>
        <v>44391</v>
      </c>
      <c r="F240" s="16" t="s">
        <v>20</v>
      </c>
      <c r="G240" s="16" t="s">
        <v>5</v>
      </c>
      <c r="H240" s="18">
        <v>100000.0</v>
      </c>
      <c r="I240" s="7">
        <f>if(I$6&lt;=$B240,vlookup(EDATE($D240,I$6),'Курсы'!$H$2:$L$1980,if($G240="USD",2,if($G240="EUR",3,if($G240="YEN",4,5))))*$H240*$C240,0)</f>
        <v>539931.2908</v>
      </c>
      <c r="J240" s="7">
        <f>if(J$6&lt;=$B240,vlookup(EDATE($D240,J$6),'Курсы'!$H$2:$L$1980,if($G240="USD",2,if($G240="EUR",3,if($G240="YEN",4,5))))*$H240*$C240,0)</f>
        <v>524867.7363</v>
      </c>
      <c r="K240" s="7">
        <f>if(K$6&lt;=$B240,vlookup(EDATE($D240,K$6),'Курсы'!$H$2:$L$1980,if($G240="USD",2,if($G240="EUR",3,if($G240="YEN",4,5))))*$H240*$C240,0)</f>
        <v>530831.5511</v>
      </c>
      <c r="L240" s="7">
        <f>if(L$6&lt;=$B240,vlookup(EDATE($D240,L$6),'Курсы'!$H$2:$L$1980,if($G240="USD",2,if($G240="EUR",3,if($G240="YEN",4,5))))*$H240*$C240,0)</f>
        <v>529779.7392</v>
      </c>
      <c r="M240" s="7">
        <f>if(M$6&lt;=$B240,vlookup(EDATE($D240,M$6),'Курсы'!$H$2:$L$1980,if($G240="USD",2,if($G240="EUR",3,if($G240="YEN",4,5))))*$H240*$C240,0)</f>
        <v>519095.4824</v>
      </c>
      <c r="N240" s="7">
        <f>if(N$6&lt;=$B240,vlookup(EDATE($D240,N$6),'Курсы'!$H$2:$L$1980,if($G240="USD",2,if($G240="EUR",3,if($G240="YEN",4,5))))*$H240*$C240,0)</f>
        <v>543443.2429</v>
      </c>
      <c r="O240" s="7">
        <f>if(O$6&lt;=$B240,vlookup(EDATE($D240,O$6),'Курсы'!$H$2:$L$1980,if($G240="USD",2,if($G240="EUR",3,if($G240="YEN",4,5))))*$H240*$C240,0)</f>
        <v>531725.5026</v>
      </c>
      <c r="P240" s="7">
        <f>if(P$6&lt;=$B240,vlookup(EDATE($D240,P$6),'Курсы'!$H$2:$L$1980,if($G240="USD",2,if($G240="EUR",3,if($G240="YEN",4,5))))*$H240*$C240,0)</f>
        <v>516312.5265</v>
      </c>
      <c r="Q240" s="7">
        <f>if(Q$6&lt;=$B240,vlookup(EDATE($D240,Q$6),'Курсы'!$H$2:$L$1980,if($G240="USD",2,if($G240="EUR",3,if($G240="YEN",4,5))))*$H240*$C240,0)</f>
        <v>519000.2932</v>
      </c>
      <c r="R240" s="7">
        <f>if(R$6&lt;=$B240,vlookup(EDATE($D240,R$6),'Курсы'!$H$2:$L$1980,if($G240="USD",2,if($G240="EUR",3,if($G240="YEN",4,5))))*$H240*$C240,0)</f>
        <v>0</v>
      </c>
      <c r="S240" s="7">
        <f>if(S$6&lt;=$B240,vlookup(EDATE($D240,S$6),'Курсы'!$H$2:$L$1980,if($G240="USD",2,if($G240="EUR",3,if($G240="YEN",4,5))))*$H240*$C240,0)</f>
        <v>0</v>
      </c>
      <c r="T240" s="7">
        <f>if(T$6&lt;=$B240,vlookup(EDATE($D240,T$6),'Курсы'!$H$2:$L$1980,if($G240="USD",2,if($G240="EUR",3,if($G240="YEN",4,5))))*$H240*$C240,0)</f>
        <v>0</v>
      </c>
      <c r="U240" s="7">
        <f>if(U$6&lt;=$B240,vlookup(EDATE($D240,U$6),'Курсы'!$H$2:$L$1980,if($G240="USD",2,if($G240="EUR",3,if($G240="YEN",4,5))))*$H240*$C240,0)</f>
        <v>0</v>
      </c>
      <c r="V240" s="7">
        <f>if(V$6&lt;=$B240,vlookup(EDATE($D240,V$6),'Курсы'!$H$2:$L$1980,if($G240="USD",2,if($G240="EUR",3,if($G240="YEN",4,5))))*$H240*$C240,0)</f>
        <v>0</v>
      </c>
      <c r="W240" s="7">
        <f>if(W$6&lt;=$B240,vlookup(EDATE($D240,W$6),'Курсы'!$H$2:$L$1980,if($G240="USD",2,if($G240="EUR",3,if($G240="YEN",4,5))))*$H240*$C240,0)</f>
        <v>0</v>
      </c>
      <c r="X240" s="7">
        <f>if(X$6&lt;=$B240,vlookup(EDATE($D240,X$6),'Курсы'!$H$2:$L$1980,if($G240="USD",2,if($G240="EUR",3,if($G240="YEN",4,5))))*$H240*$C240,0)</f>
        <v>0</v>
      </c>
      <c r="Y240" s="7">
        <f>if(Y$6&lt;=$B240,vlookup(EDATE($D240,Y$6),'Курсы'!$H$2:$L$1980,if($G240="USD",2,if($G240="EUR",3,if($G240="YEN",4,5))))*$H240*$C240,0)</f>
        <v>0</v>
      </c>
      <c r="Z240" s="7">
        <f>if(Z$6&lt;=$B240,vlookup(EDATE($D240,Z$6),'Курсы'!$H$2:$L$1980,if($G240="USD",2,if($G240="EUR",3,if($G240="YEN",4,5))))*$H240*$C240,0)</f>
        <v>0</v>
      </c>
      <c r="AA240" s="7">
        <f>if(AA$6&lt;=$B240,vlookup(EDATE($D240,AA$6),'Курсы'!$H$2:$L$1980,if($G240="USD",2,if($G240="EUR",3,if($G240="YEN",4,5))))*$H240*$C240,0)</f>
        <v>0</v>
      </c>
      <c r="AB240" s="7">
        <f>if(AB$6&lt;=$B240,vlookup(EDATE($D240,AB$6),'Курсы'!$H$2:$L$1980,if($G240="USD",2,if($G240="EUR",3,if($G240="YEN",4,5))))*$H240*$C240,0)</f>
        <v>0</v>
      </c>
      <c r="AC240" s="7">
        <f>if(AC$6&lt;=$B240,vlookup(EDATE($D240,AC$6),'Курсы'!$H$2:$L$1980,if($G240="USD",2,if($G240="EUR",3,if($G240="YEN",4,5))))*$H240*$C240,0)</f>
        <v>0</v>
      </c>
      <c r="AD240" s="7">
        <f>if(AD$6&lt;=$B240,vlookup(EDATE($D240,AD$6),'Курсы'!$H$2:$L$1980,if($G240="USD",2,if($G240="EUR",3,if($G240="YEN",4,5))))*$H240*$C240,0)</f>
        <v>0</v>
      </c>
      <c r="AE240" s="7">
        <f>if(AE$6&lt;=$B240,vlookup(EDATE($D240,AE$6),'Курсы'!$H$2:$L$1980,if($G240="USD",2,if($G240="EUR",3,if($G240="YEN",4,5))))*$H240*$C240,0)</f>
        <v>0</v>
      </c>
      <c r="AF240" s="7">
        <f>if(AF$6&lt;=$B240,vlookup(EDATE($D240,AF$6),'Курсы'!$H$2:$L$1980,if($G240="USD",2,if($G240="EUR",3,if($G240="YEN",4,5))))*$H240*$C240,0)</f>
        <v>0</v>
      </c>
      <c r="AG240" s="7">
        <f>if(AG$6&lt;=$B240,vlookup(EDATE($D240,AG$6),'Курсы'!$H$2:$L$1980,if($G240="USD",2,if($G240="EUR",3,if($G240="YEN",4,5))))*$H240*$C240,0)</f>
        <v>0</v>
      </c>
      <c r="AH240" s="7">
        <f>if(AH$6&lt;=$B240,vlookup(EDATE($D240,AH$6),'Курсы'!$H$2:$L$1980,if($G240="USD",2,if($G240="EUR",3,if($G240="YEN",4,5))))*$H240*$C240,0)</f>
        <v>0</v>
      </c>
      <c r="AI240" s="7">
        <f>if(AI$6&lt;=$B240,vlookup(EDATE($D240,AI$6),'Курсы'!$H$2:$L$1980,if($G240="USD",2,if($G240="EUR",3,if($G240="YEN",4,5))))*$H240*$C240,0)</f>
        <v>0</v>
      </c>
      <c r="AJ240" s="7">
        <f>if(AJ$6&lt;=$B240,vlookup(EDATE($D240,AJ$6),'Курсы'!$H$2:$L$1980,if($G240="USD",2,if($G240="EUR",3,if($G240="YEN",4,5))))*$H240*$C240,0)</f>
        <v>0</v>
      </c>
      <c r="AK240" s="7">
        <f>if(AK$6&lt;=$B240,vlookup(EDATE($D240,AK$6),'Курсы'!$H$2:$L$1980,if($G240="USD",2,if($G240="EUR",3,if($G240="YEN",4,5))))*$H240*$C240,0)</f>
        <v>0</v>
      </c>
      <c r="AL240" s="7">
        <f>if(AL$6&lt;=$B240,vlookup(EDATE($D240,AL$6),'Курсы'!$H$2:$L$1980,if($G240="USD",2,if($G240="EUR",3,if($G240="YEN",4,5))))*$H240*$C240,0)</f>
        <v>0</v>
      </c>
      <c r="AM240" s="7">
        <f>if(AM$6&lt;=$B240,vlookup(EDATE($D240,AM$6),'Курсы'!$H$2:$L$1980,if($G240="USD",2,if($G240="EUR",3,if($G240="YEN",4,5))))*$H240*$C240,0)</f>
        <v>0</v>
      </c>
      <c r="AN240" s="7">
        <f>if(AN$6&lt;=$B240,vlookup(EDATE($D240,AN$6),'Курсы'!$H$2:$L$1980,if($G240="USD",2,if($G240="EUR",3,if($G240="YEN",4,5))))*$H240*$C240,0)</f>
        <v>0</v>
      </c>
      <c r="AO240" s="7">
        <f>if(AO$6&lt;=$B240,vlookup(EDATE($D240,AO$6),'Курсы'!$H$2:$L$1980,if($G240="USD",2,if($G240="EUR",3,if($G240="YEN",4,5))))*$H240*$C240,0)</f>
        <v>0</v>
      </c>
      <c r="AP240" s="7">
        <f>if(AP$6&lt;=$B240,vlookup(EDATE($D240,AP$6),'Курсы'!$H$2:$L$1980,if($G240="USD",2,if($G240="EUR",3,if($G240="YEN",4,5))))*$H240*$C240,0)</f>
        <v>0</v>
      </c>
      <c r="AQ240" s="7">
        <f>if(AQ$6&lt;=$B240,vlookup(EDATE($D240,AQ$6),'Курсы'!$H$2:$L$1980,if($G240="USD",2,if($G240="EUR",3,if($G240="YEN",4,5))))*$H240*$C240,0)</f>
        <v>0</v>
      </c>
      <c r="AR240" s="19">
        <f>if(AR$6&lt;=$B240,vlookup(EDATE($D240,AR$6),'Курсы'!$H$2:$L$1980,if($G240="USD",2,if($G240="EUR",3,if($G240="YEN",4,5))))*$H240*$C240,0)</f>
        <v>0</v>
      </c>
      <c r="AS240" s="7">
        <f t="shared" si="2"/>
        <v>4754987.365</v>
      </c>
    </row>
    <row r="241" ht="15.75" customHeight="1">
      <c r="A241" s="15">
        <v>325.0</v>
      </c>
      <c r="B241" s="16">
        <v>26.0</v>
      </c>
      <c r="C241" s="16">
        <v>0.038038612036731</v>
      </c>
      <c r="D241" s="17">
        <v>44118.0</v>
      </c>
      <c r="E241" s="17">
        <f t="shared" si="1"/>
        <v>44909</v>
      </c>
      <c r="F241" s="16" t="s">
        <v>21</v>
      </c>
      <c r="G241" s="16" t="s">
        <v>5</v>
      </c>
      <c r="H241" s="18">
        <v>250000.0</v>
      </c>
      <c r="I241" s="7">
        <f>if(I$6&lt;=$B241,vlookup(EDATE($D241,I$6),'Курсы'!$H$2:$L$1980,if($G241="USD",2,if($G241="EUR",3,if($G241="YEN",4,5))))*$H241*$C241,0)</f>
        <v>868442.434</v>
      </c>
      <c r="J241" s="7">
        <f>if(J$6&lt;=$B241,vlookup(EDATE($D241,J$6),'Курсы'!$H$2:$L$1980,if($G241="USD",2,if($G241="EUR",3,if($G241="YEN",4,5))))*$H241*$C241,0)</f>
        <v>844213.7401</v>
      </c>
      <c r="K241" s="7">
        <f>if(K$6&lt;=$B241,vlookup(EDATE($D241,K$6),'Курсы'!$H$2:$L$1980,if($G241="USD",2,if($G241="EUR",3,if($G241="YEN",4,5))))*$H241*$C241,0)</f>
        <v>853806.1271</v>
      </c>
      <c r="L241" s="7">
        <f>if(L$6&lt;=$B241,vlookup(EDATE($D241,L$6),'Курсы'!$H$2:$L$1980,if($G241="USD",2,if($G241="EUR",3,if($G241="YEN",4,5))))*$H241*$C241,0)</f>
        <v>852114.3598</v>
      </c>
      <c r="M241" s="7">
        <f>if(M$6&lt;=$B241,vlookup(EDATE($D241,M$6),'Курсы'!$H$2:$L$1980,if($G241="USD",2,if($G241="EUR",3,if($G241="YEN",4,5))))*$H241*$C241,0)</f>
        <v>834929.4659</v>
      </c>
      <c r="N241" s="7">
        <f>if(N$6&lt;=$B241,vlookup(EDATE($D241,N$6),'Курсы'!$H$2:$L$1980,if($G241="USD",2,if($G241="EUR",3,if($G241="YEN",4,5))))*$H241*$C241,0)</f>
        <v>874091.1679</v>
      </c>
      <c r="O241" s="7">
        <f>if(O$6&lt;=$B241,vlookup(EDATE($D241,O$6),'Курсы'!$H$2:$L$1980,if($G241="USD",2,if($G241="EUR",3,if($G241="YEN",4,5))))*$H241*$C241,0)</f>
        <v>855243.9866</v>
      </c>
      <c r="P241" s="7">
        <f>if(P$6&lt;=$B241,vlookup(EDATE($D241,P$6),'Курсы'!$H$2:$L$1980,if($G241="USD",2,if($G241="EUR",3,if($G241="YEN",4,5))))*$H241*$C241,0)</f>
        <v>830453.2722</v>
      </c>
      <c r="Q241" s="7">
        <f>if(Q$6&lt;=$B241,vlookup(EDATE($D241,Q$6),'Курсы'!$H$2:$L$1980,if($G241="USD",2,if($G241="EUR",3,if($G241="YEN",4,5))))*$H241*$C241,0)</f>
        <v>834776.3605</v>
      </c>
      <c r="R241" s="7">
        <f>if(R$6&lt;=$B241,vlookup(EDATE($D241,R$6),'Курсы'!$H$2:$L$1980,if($G241="USD",2,if($G241="EUR",3,if($G241="YEN",4,5))))*$H241*$C241,0)</f>
        <v>819917.5276</v>
      </c>
      <c r="S241" s="7">
        <f>if(S$6&lt;=$B241,vlookup(EDATE($D241,S$6),'Курсы'!$H$2:$L$1980,if($G241="USD",2,if($G241="EUR",3,if($G241="YEN",4,5))))*$H241*$C241,0)</f>
        <v>813824.9769</v>
      </c>
      <c r="T241" s="7">
        <f>if(T$6&lt;=$B241,vlookup(EDATE($D241,T$6),'Курсы'!$H$2:$L$1980,if($G241="USD",2,if($G241="EUR",3,if($G241="YEN",4,5))))*$H241*$C241,0)</f>
        <v>815320.4212</v>
      </c>
      <c r="U241" s="7">
        <f>if(U$6&lt;=$B241,vlookup(EDATE($D241,U$6),'Курсы'!$H$2:$L$1980,if($G241="USD",2,if($G241="EUR",3,if($G241="YEN",4,5))))*$H241*$C241,0)</f>
        <v>816819.7098</v>
      </c>
      <c r="V241" s="7">
        <f>if(V$6&lt;=$B241,vlookup(EDATE($D241,V$6),'Курсы'!$H$2:$L$1980,if($G241="USD",2,if($G241="EUR",3,if($G241="YEN",4,5))))*$H241*$C241,0)</f>
        <v>818228.6757</v>
      </c>
      <c r="W241" s="7">
        <f>if(W$6&lt;=$B241,vlookup(EDATE($D241,W$6),'Курсы'!$H$2:$L$1980,if($G241="USD",2,if($G241="EUR",3,if($G241="YEN",4,5))))*$H241*$C241,0)</f>
        <v>819643.6996</v>
      </c>
      <c r="X241" s="7">
        <f>if(X$6&lt;=$B241,vlookup(EDATE($D241,X$6),'Курсы'!$H$2:$L$1980,if($G241="USD",2,if($G241="EUR",3,if($G241="YEN",4,5))))*$H241*$C241,0)</f>
        <v>821019.4297</v>
      </c>
      <c r="Y241" s="7">
        <f>if(Y$6&lt;=$B241,vlookup(EDATE($D241,Y$6),'Курсы'!$H$2:$L$1980,if($G241="USD",2,if($G241="EUR",3,if($G241="YEN",4,5))))*$H241*$C241,0)</f>
        <v>822230.0207</v>
      </c>
      <c r="Z241" s="7">
        <f>if(Z$6&lt;=$B241,vlookup(EDATE($D241,Z$6),'Курсы'!$H$2:$L$1980,if($G241="USD",2,if($G241="EUR",3,if($G241="YEN",4,5))))*$H241*$C241,0)</f>
        <v>823536.6928</v>
      </c>
      <c r="AA241" s="7">
        <f>if(AA$6&lt;=$B241,vlookup(EDATE($D241,AA$6),'Курсы'!$H$2:$L$1980,if($G241="USD",2,if($G241="EUR",3,if($G241="YEN",4,5))))*$H241*$C241,0)</f>
        <v>824769.2263</v>
      </c>
      <c r="AB241" s="7">
        <f>if(AB$6&lt;=$B241,vlookup(EDATE($D241,AB$6),'Курсы'!$H$2:$L$1980,if($G241="USD",2,if($G241="EUR",3,if($G241="YEN",4,5))))*$H241*$C241,0)</f>
        <v>826011.4297</v>
      </c>
      <c r="AC241" s="7">
        <f>if(AC$6&lt;=$B241,vlookup(EDATE($D241,AC$6),'Курсы'!$H$2:$L$1980,if($G241="USD",2,if($G241="EUR",3,if($G241="YEN",4,5))))*$H241*$C241,0)</f>
        <v>827184.6169</v>
      </c>
      <c r="AD241" s="7">
        <f>if(AD$6&lt;=$B241,vlookup(EDATE($D241,AD$6),'Курсы'!$H$2:$L$1980,if($G241="USD",2,if($G241="EUR",3,if($G241="YEN",4,5))))*$H241*$C241,0)</f>
        <v>828368.4143</v>
      </c>
      <c r="AE241" s="7">
        <f>if(AE$6&lt;=$B241,vlookup(EDATE($D241,AE$6),'Курсы'!$H$2:$L$1980,if($G241="USD",2,if($G241="EUR",3,if($G241="YEN",4,5))))*$H241*$C241,0)</f>
        <v>829524.5858</v>
      </c>
      <c r="AF241" s="7">
        <f>if(AF$6&lt;=$B241,vlookup(EDATE($D241,AF$6),'Курсы'!$H$2:$L$1980,if($G241="USD",2,if($G241="EUR",3,if($G241="YEN",4,5))))*$H241*$C241,0)</f>
        <v>830618.3453</v>
      </c>
      <c r="AG241" s="7">
        <f>if(AG$6&lt;=$B241,vlookup(EDATE($D241,AG$6),'Курсы'!$H$2:$L$1980,if($G241="USD",2,if($G241="EUR",3,if($G241="YEN",4,5))))*$H241*$C241,0)</f>
        <v>831723.7557</v>
      </c>
      <c r="AH241" s="7">
        <f>if(AH$6&lt;=$B241,vlookup(EDATE($D241,AH$6),'Курсы'!$H$2:$L$1980,if($G241="USD",2,if($G241="EUR",3,if($G241="YEN",4,5))))*$H241*$C241,0)</f>
        <v>832770.5261</v>
      </c>
      <c r="AI241" s="7">
        <f>if(AI$6&lt;=$B241,vlookup(EDATE($D241,AI$6),'Курсы'!$H$2:$L$1980,if($G241="USD",2,if($G241="EUR",3,if($G241="YEN",4,5))))*$H241*$C241,0)</f>
        <v>0</v>
      </c>
      <c r="AJ241" s="7">
        <f>if(AJ$6&lt;=$B241,vlookup(EDATE($D241,AJ$6),'Курсы'!$H$2:$L$1980,if($G241="USD",2,if($G241="EUR",3,if($G241="YEN",4,5))))*$H241*$C241,0)</f>
        <v>0</v>
      </c>
      <c r="AK241" s="7">
        <f>if(AK$6&lt;=$B241,vlookup(EDATE($D241,AK$6),'Курсы'!$H$2:$L$1980,if($G241="USD",2,if($G241="EUR",3,if($G241="YEN",4,5))))*$H241*$C241,0)</f>
        <v>0</v>
      </c>
      <c r="AL241" s="7">
        <f>if(AL$6&lt;=$B241,vlookup(EDATE($D241,AL$6),'Курсы'!$H$2:$L$1980,if($G241="USD",2,if($G241="EUR",3,if($G241="YEN",4,5))))*$H241*$C241,0)</f>
        <v>0</v>
      </c>
      <c r="AM241" s="7">
        <f>if(AM$6&lt;=$B241,vlookup(EDATE($D241,AM$6),'Курсы'!$H$2:$L$1980,if($G241="USD",2,if($G241="EUR",3,if($G241="YEN",4,5))))*$H241*$C241,0)</f>
        <v>0</v>
      </c>
      <c r="AN241" s="7">
        <f>if(AN$6&lt;=$B241,vlookup(EDATE($D241,AN$6),'Курсы'!$H$2:$L$1980,if($G241="USD",2,if($G241="EUR",3,if($G241="YEN",4,5))))*$H241*$C241,0)</f>
        <v>0</v>
      </c>
      <c r="AO241" s="7">
        <f>if(AO$6&lt;=$B241,vlookup(EDATE($D241,AO$6),'Курсы'!$H$2:$L$1980,if($G241="USD",2,if($G241="EUR",3,if($G241="YEN",4,5))))*$H241*$C241,0)</f>
        <v>0</v>
      </c>
      <c r="AP241" s="7">
        <f>if(AP$6&lt;=$B241,vlookup(EDATE($D241,AP$6),'Курсы'!$H$2:$L$1980,if($G241="USD",2,if($G241="EUR",3,if($G241="YEN",4,5))))*$H241*$C241,0)</f>
        <v>0</v>
      </c>
      <c r="AQ241" s="7">
        <f>if(AQ$6&lt;=$B241,vlookup(EDATE($D241,AQ$6),'Курсы'!$H$2:$L$1980,if($G241="USD",2,if($G241="EUR",3,if($G241="YEN",4,5))))*$H241*$C241,0)</f>
        <v>0</v>
      </c>
      <c r="AR241" s="19">
        <f>if(AR$6&lt;=$B241,vlookup(EDATE($D241,AR$6),'Курсы'!$H$2:$L$1980,if($G241="USD",2,if($G241="EUR",3,if($G241="YEN",4,5))))*$H241*$C241,0)</f>
        <v>0</v>
      </c>
      <c r="AS241" s="7">
        <f t="shared" si="2"/>
        <v>21649582.97</v>
      </c>
    </row>
    <row r="242" ht="15.75" customHeight="1">
      <c r="A242" s="15">
        <v>165.0</v>
      </c>
      <c r="B242" s="16">
        <v>8.0</v>
      </c>
      <c r="C242" s="16">
        <v>0.0141601493895909</v>
      </c>
      <c r="D242" s="17">
        <v>44127.0</v>
      </c>
      <c r="E242" s="17">
        <f t="shared" si="1"/>
        <v>44370</v>
      </c>
      <c r="F242" s="16" t="s">
        <v>19</v>
      </c>
      <c r="G242" s="16" t="s">
        <v>4</v>
      </c>
      <c r="H242" s="18">
        <v>500000.0</v>
      </c>
      <c r="I242" s="7">
        <f>if(I$6&lt;=$B242,vlookup(EDATE($D242,I$6),'Курсы'!$H$2:$L$1980,if($G242="USD",2,if($G242="EUR",3,if($G242="YEN",4,5))))*$H242*$C242,0)</f>
        <v>538170.6377</v>
      </c>
      <c r="J242" s="7">
        <f>if(J$6&lt;=$B242,vlookup(EDATE($D242,J$6),'Курсы'!$H$2:$L$1980,if($G242="USD",2,if($G242="EUR",3,if($G242="YEN",4,5))))*$H242*$C242,0)</f>
        <v>533482.2122</v>
      </c>
      <c r="K242" s="7">
        <f>if(K$6&lt;=$B242,vlookup(EDATE($D242,K$6),'Курсы'!$H$2:$L$1980,if($G242="USD",2,if($G242="EUR",3,if($G242="YEN",4,5))))*$H242*$C242,0)</f>
        <v>526484.9744</v>
      </c>
      <c r="L242" s="7">
        <f>if(L$6&lt;=$B242,vlookup(EDATE($D242,L$6),'Курсы'!$H$2:$L$1980,if($G242="USD",2,if($G242="EUR",3,if($G242="YEN",4,5))))*$H242*$C242,0)</f>
        <v>523807.2902</v>
      </c>
      <c r="M242" s="7">
        <f>if(M$6&lt;=$B242,vlookup(EDATE($D242,M$6),'Курсы'!$H$2:$L$1980,if($G242="USD",2,if($G242="EUR",3,if($G242="YEN",4,5))))*$H242*$C242,0)</f>
        <v>528233.7529</v>
      </c>
      <c r="N242" s="7">
        <f>if(N$6&lt;=$B242,vlookup(EDATE($D242,N$6),'Курсы'!$H$2:$L$1980,if($G242="USD",2,if($G242="EUR",3,if($G242="YEN",4,5))))*$H242*$C242,0)</f>
        <v>541071.3443</v>
      </c>
      <c r="O242" s="7">
        <f>if(O$6&lt;=$B242,vlookup(EDATE($D242,O$6),'Курсы'!$H$2:$L$1980,if($G242="USD",2,if($G242="EUR",3,if($G242="YEN",4,5))))*$H242*$C242,0)</f>
        <v>520954.0201</v>
      </c>
      <c r="P242" s="7">
        <f>if(P$6&lt;=$B242,vlookup(EDATE($D242,P$6),'Курсы'!$H$2:$L$1980,if($G242="USD",2,if($G242="EUR",3,if($G242="YEN",4,5))))*$H242*$C242,0)</f>
        <v>518021.4531</v>
      </c>
      <c r="Q242" s="7">
        <f>if(Q$6&lt;=$B242,vlookup(EDATE($D242,Q$6),'Курсы'!$H$2:$L$1980,if($G242="USD",2,if($G242="EUR",3,if($G242="YEN",4,5))))*$H242*$C242,0)</f>
        <v>0</v>
      </c>
      <c r="R242" s="7">
        <f>if(R$6&lt;=$B242,vlookup(EDATE($D242,R$6),'Курсы'!$H$2:$L$1980,if($G242="USD",2,if($G242="EUR",3,if($G242="YEN",4,5))))*$H242*$C242,0)</f>
        <v>0</v>
      </c>
      <c r="S242" s="7">
        <f>if(S$6&lt;=$B242,vlookup(EDATE($D242,S$6),'Курсы'!$H$2:$L$1980,if($G242="USD",2,if($G242="EUR",3,if($G242="YEN",4,5))))*$H242*$C242,0)</f>
        <v>0</v>
      </c>
      <c r="T242" s="7">
        <f>if(T$6&lt;=$B242,vlookup(EDATE($D242,T$6),'Курсы'!$H$2:$L$1980,if($G242="USD",2,if($G242="EUR",3,if($G242="YEN",4,5))))*$H242*$C242,0)</f>
        <v>0</v>
      </c>
      <c r="U242" s="7">
        <f>if(U$6&lt;=$B242,vlookup(EDATE($D242,U$6),'Курсы'!$H$2:$L$1980,if($G242="USD",2,if($G242="EUR",3,if($G242="YEN",4,5))))*$H242*$C242,0)</f>
        <v>0</v>
      </c>
      <c r="V242" s="7">
        <f>if(V$6&lt;=$B242,vlookup(EDATE($D242,V$6),'Курсы'!$H$2:$L$1980,if($G242="USD",2,if($G242="EUR",3,if($G242="YEN",4,5))))*$H242*$C242,0)</f>
        <v>0</v>
      </c>
      <c r="W242" s="7">
        <f>if(W$6&lt;=$B242,vlookup(EDATE($D242,W$6),'Курсы'!$H$2:$L$1980,if($G242="USD",2,if($G242="EUR",3,if($G242="YEN",4,5))))*$H242*$C242,0)</f>
        <v>0</v>
      </c>
      <c r="X242" s="7">
        <f>if(X$6&lt;=$B242,vlookup(EDATE($D242,X$6),'Курсы'!$H$2:$L$1980,if($G242="USD",2,if($G242="EUR",3,if($G242="YEN",4,5))))*$H242*$C242,0)</f>
        <v>0</v>
      </c>
      <c r="Y242" s="7">
        <f>if(Y$6&lt;=$B242,vlookup(EDATE($D242,Y$6),'Курсы'!$H$2:$L$1980,if($G242="USD",2,if($G242="EUR",3,if($G242="YEN",4,5))))*$H242*$C242,0)</f>
        <v>0</v>
      </c>
      <c r="Z242" s="7">
        <f>if(Z$6&lt;=$B242,vlookup(EDATE($D242,Z$6),'Курсы'!$H$2:$L$1980,if($G242="USD",2,if($G242="EUR",3,if($G242="YEN",4,5))))*$H242*$C242,0)</f>
        <v>0</v>
      </c>
      <c r="AA242" s="7">
        <f>if(AA$6&lt;=$B242,vlookup(EDATE($D242,AA$6),'Курсы'!$H$2:$L$1980,if($G242="USD",2,if($G242="EUR",3,if($G242="YEN",4,5))))*$H242*$C242,0)</f>
        <v>0</v>
      </c>
      <c r="AB242" s="7">
        <f>if(AB$6&lt;=$B242,vlookup(EDATE($D242,AB$6),'Курсы'!$H$2:$L$1980,if($G242="USD",2,if($G242="EUR",3,if($G242="YEN",4,5))))*$H242*$C242,0)</f>
        <v>0</v>
      </c>
      <c r="AC242" s="7">
        <f>if(AC$6&lt;=$B242,vlookup(EDATE($D242,AC$6),'Курсы'!$H$2:$L$1980,if($G242="USD",2,if($G242="EUR",3,if($G242="YEN",4,5))))*$H242*$C242,0)</f>
        <v>0</v>
      </c>
      <c r="AD242" s="7">
        <f>if(AD$6&lt;=$B242,vlookup(EDATE($D242,AD$6),'Курсы'!$H$2:$L$1980,if($G242="USD",2,if($G242="EUR",3,if($G242="YEN",4,5))))*$H242*$C242,0)</f>
        <v>0</v>
      </c>
      <c r="AE242" s="7">
        <f>if(AE$6&lt;=$B242,vlookup(EDATE($D242,AE$6),'Курсы'!$H$2:$L$1980,if($G242="USD",2,if($G242="EUR",3,if($G242="YEN",4,5))))*$H242*$C242,0)</f>
        <v>0</v>
      </c>
      <c r="AF242" s="7">
        <f>if(AF$6&lt;=$B242,vlookup(EDATE($D242,AF$6),'Курсы'!$H$2:$L$1980,if($G242="USD",2,if($G242="EUR",3,if($G242="YEN",4,5))))*$H242*$C242,0)</f>
        <v>0</v>
      </c>
      <c r="AG242" s="7">
        <f>if(AG$6&lt;=$B242,vlookup(EDATE($D242,AG$6),'Курсы'!$H$2:$L$1980,if($G242="USD",2,if($G242="EUR",3,if($G242="YEN",4,5))))*$H242*$C242,0)</f>
        <v>0</v>
      </c>
      <c r="AH242" s="7">
        <f>if(AH$6&lt;=$B242,vlookup(EDATE($D242,AH$6),'Курсы'!$H$2:$L$1980,if($G242="USD",2,if($G242="EUR",3,if($G242="YEN",4,5))))*$H242*$C242,0)</f>
        <v>0</v>
      </c>
      <c r="AI242" s="7">
        <f>if(AI$6&lt;=$B242,vlookup(EDATE($D242,AI$6),'Курсы'!$H$2:$L$1980,if($G242="USD",2,if($G242="EUR",3,if($G242="YEN",4,5))))*$H242*$C242,0)</f>
        <v>0</v>
      </c>
      <c r="AJ242" s="7">
        <f>if(AJ$6&lt;=$B242,vlookup(EDATE($D242,AJ$6),'Курсы'!$H$2:$L$1980,if($G242="USD",2,if($G242="EUR",3,if($G242="YEN",4,5))))*$H242*$C242,0)</f>
        <v>0</v>
      </c>
      <c r="AK242" s="7">
        <f>if(AK$6&lt;=$B242,vlookup(EDATE($D242,AK$6),'Курсы'!$H$2:$L$1980,if($G242="USD",2,if($G242="EUR",3,if($G242="YEN",4,5))))*$H242*$C242,0)</f>
        <v>0</v>
      </c>
      <c r="AL242" s="7">
        <f>if(AL$6&lt;=$B242,vlookup(EDATE($D242,AL$6),'Курсы'!$H$2:$L$1980,if($G242="USD",2,if($G242="EUR",3,if($G242="YEN",4,5))))*$H242*$C242,0)</f>
        <v>0</v>
      </c>
      <c r="AM242" s="7">
        <f>if(AM$6&lt;=$B242,vlookup(EDATE($D242,AM$6),'Курсы'!$H$2:$L$1980,if($G242="USD",2,if($G242="EUR",3,if($G242="YEN",4,5))))*$H242*$C242,0)</f>
        <v>0</v>
      </c>
      <c r="AN242" s="7">
        <f>if(AN$6&lt;=$B242,vlookup(EDATE($D242,AN$6),'Курсы'!$H$2:$L$1980,if($G242="USD",2,if($G242="EUR",3,if($G242="YEN",4,5))))*$H242*$C242,0)</f>
        <v>0</v>
      </c>
      <c r="AO242" s="7">
        <f>if(AO$6&lt;=$B242,vlookup(EDATE($D242,AO$6),'Курсы'!$H$2:$L$1980,if($G242="USD",2,if($G242="EUR",3,if($G242="YEN",4,5))))*$H242*$C242,0)</f>
        <v>0</v>
      </c>
      <c r="AP242" s="7">
        <f>if(AP$6&lt;=$B242,vlookup(EDATE($D242,AP$6),'Курсы'!$H$2:$L$1980,if($G242="USD",2,if($G242="EUR",3,if($G242="YEN",4,5))))*$H242*$C242,0)</f>
        <v>0</v>
      </c>
      <c r="AQ242" s="7">
        <f>if(AQ$6&lt;=$B242,vlookup(EDATE($D242,AQ$6),'Курсы'!$H$2:$L$1980,if($G242="USD",2,if($G242="EUR",3,if($G242="YEN",4,5))))*$H242*$C242,0)</f>
        <v>0</v>
      </c>
      <c r="AR242" s="19">
        <f>if(AR$6&lt;=$B242,vlookup(EDATE($D242,AR$6),'Курсы'!$H$2:$L$1980,if($G242="USD",2,if($G242="EUR",3,if($G242="YEN",4,5))))*$H242*$C242,0)</f>
        <v>0</v>
      </c>
      <c r="AS242" s="7">
        <f t="shared" si="2"/>
        <v>4230225.685</v>
      </c>
    </row>
    <row r="243" ht="15.75" customHeight="1">
      <c r="A243" s="15">
        <v>50.0</v>
      </c>
      <c r="B243" s="16">
        <v>36.0</v>
      </c>
      <c r="C243" s="16">
        <v>0.047559928130607</v>
      </c>
      <c r="D243" s="17">
        <v>44128.0</v>
      </c>
      <c r="E243" s="17">
        <f t="shared" si="1"/>
        <v>45223</v>
      </c>
      <c r="F243" s="16" t="s">
        <v>21</v>
      </c>
      <c r="G243" s="16" t="s">
        <v>5</v>
      </c>
      <c r="H243" s="18">
        <v>250000.0</v>
      </c>
      <c r="I243" s="7">
        <f>if(I$6&lt;=$B243,vlookup(EDATE($D243,I$6),'Курсы'!$H$2:$L$1980,if($G243="USD",2,if($G243="EUR",3,if($G243="YEN",4,5))))*$H243*$C243,0)</f>
        <v>1069321.967</v>
      </c>
      <c r="J243" s="7">
        <f>if(J$6&lt;=$B243,vlookup(EDATE($D243,J$6),'Курсы'!$H$2:$L$1980,if($G243="USD",2,if($G243="EUR",3,if($G243="YEN",4,5))))*$H243*$C243,0)</f>
        <v>1093666.705</v>
      </c>
      <c r="K243" s="7">
        <f>if(K$6&lt;=$B243,vlookup(EDATE($D243,K$6),'Курсы'!$H$2:$L$1980,if($G243="USD",2,if($G243="EUR",3,if($G243="YEN",4,5))))*$H243*$C243,0)</f>
        <v>1074957.819</v>
      </c>
      <c r="L243" s="7">
        <f>if(L$6&lt;=$B243,vlookup(EDATE($D243,L$6),'Курсы'!$H$2:$L$1980,if($G243="USD",2,if($G243="EUR",3,if($G243="YEN",4,5))))*$H243*$C243,0)</f>
        <v>1066060.545</v>
      </c>
      <c r="M243" s="7">
        <f>if(M$6&lt;=$B243,vlookup(EDATE($D243,M$6),'Курсы'!$H$2:$L$1980,if($G243="USD",2,if($G243="EUR",3,if($G243="YEN",4,5))))*$H243*$C243,0)</f>
        <v>1067328.017</v>
      </c>
      <c r="N243" s="7">
        <f>if(N$6&lt;=$B243,vlookup(EDATE($D243,N$6),'Курсы'!$H$2:$L$1980,if($G243="USD",2,if($G243="EUR",3,if($G243="YEN",4,5))))*$H243*$C243,0)</f>
        <v>1075658.139</v>
      </c>
      <c r="O243" s="7">
        <f>if(O$6&lt;=$B243,vlookup(EDATE($D243,O$6),'Курсы'!$H$2:$L$1980,if($G243="USD",2,if($G243="EUR",3,if($G243="YEN",4,5))))*$H243*$C243,0)</f>
        <v>1069439.678</v>
      </c>
      <c r="P243" s="7">
        <f>if(P$6&lt;=$B243,vlookup(EDATE($D243,P$6),'Курсы'!$H$2:$L$1980,if($G243="USD",2,if($G243="EUR",3,if($G243="YEN",4,5))))*$H243*$C243,0)</f>
        <v>1031024.335</v>
      </c>
      <c r="Q243" s="7">
        <f>if(Q$6&lt;=$B243,vlookup(EDATE($D243,Q$6),'Курсы'!$H$2:$L$1980,if($G243="USD",2,if($G243="EUR",3,if($G243="YEN",4,5))))*$H243*$C243,0)</f>
        <v>1032586.679</v>
      </c>
      <c r="R243" s="7">
        <f>if(R$6&lt;=$B243,vlookup(EDATE($D243,R$6),'Курсы'!$H$2:$L$1980,if($G243="USD",2,if($G243="EUR",3,if($G243="YEN",4,5))))*$H243*$C243,0)</f>
        <v>1016187.503</v>
      </c>
      <c r="S243" s="7">
        <f>if(S$6&lt;=$B243,vlookup(EDATE($D243,S$6),'Курсы'!$H$2:$L$1980,if($G243="USD",2,if($G243="EUR",3,if($G243="YEN",4,5))))*$H243*$C243,0)</f>
        <v>1018160.296</v>
      </c>
      <c r="T243" s="7">
        <f>if(T$6&lt;=$B243,vlookup(EDATE($D243,T$6),'Курсы'!$H$2:$L$1980,if($G243="USD",2,if($G243="EUR",3,if($G243="YEN",4,5))))*$H243*$C243,0)</f>
        <v>1020011.433</v>
      </c>
      <c r="U243" s="7">
        <f>if(U$6&lt;=$B243,vlookup(EDATE($D243,U$6),'Курсы'!$H$2:$L$1980,if($G243="USD",2,if($G243="EUR",3,if($G243="YEN",4,5))))*$H243*$C243,0)</f>
        <v>1021867.881</v>
      </c>
      <c r="V243" s="7">
        <f>if(V$6&lt;=$B243,vlookup(EDATE($D243,V$6),'Курсы'!$H$2:$L$1980,if($G243="USD",2,if($G243="EUR",3,if($G243="YEN",4,5))))*$H243*$C243,0)</f>
        <v>1023612.977</v>
      </c>
      <c r="W243" s="7">
        <f>if(W$6&lt;=$B243,vlookup(EDATE($D243,W$6),'Курсы'!$H$2:$L$1980,if($G243="USD",2,if($G243="EUR",3,if($G243="YEN",4,5))))*$H243*$C243,0)</f>
        <v>1025366.038</v>
      </c>
      <c r="X243" s="7">
        <f>if(X$6&lt;=$B243,vlookup(EDATE($D243,X$6),'Курсы'!$H$2:$L$1980,if($G243="USD",2,if($G243="EUR",3,if($G243="YEN",4,5))))*$H243*$C243,0)</f>
        <v>1027070.852</v>
      </c>
      <c r="Y243" s="7">
        <f>if(Y$6&lt;=$B243,vlookup(EDATE($D243,Y$6),'Курсы'!$H$2:$L$1980,if($G243="USD",2,if($G243="EUR",3,if($G243="YEN",4,5))))*$H243*$C243,0)</f>
        <v>1028571.367</v>
      </c>
      <c r="Z243" s="7">
        <f>if(Z$6&lt;=$B243,vlookup(EDATE($D243,Z$6),'Курсы'!$H$2:$L$1980,if($G243="USD",2,if($G243="EUR",3,if($G243="YEN",4,5))))*$H243*$C243,0)</f>
        <v>1030191.325</v>
      </c>
      <c r="AA243" s="7">
        <f>if(AA$6&lt;=$B243,vlookup(EDATE($D243,AA$6),'Курсы'!$H$2:$L$1980,if($G243="USD",2,if($G243="EUR",3,if($G243="YEN",4,5))))*$H243*$C243,0)</f>
        <v>1031719.695</v>
      </c>
      <c r="AB243" s="7">
        <f>if(AB$6&lt;=$B243,vlookup(EDATE($D243,AB$6),'Курсы'!$H$2:$L$1980,if($G243="USD",2,if($G243="EUR",3,if($G243="YEN",4,5))))*$H243*$C243,0)</f>
        <v>1033260.369</v>
      </c>
      <c r="AC243" s="7">
        <f>if(AC$6&lt;=$B243,vlookup(EDATE($D243,AC$6),'Курсы'!$H$2:$L$1980,if($G243="USD",2,if($G243="EUR",3,if($G243="YEN",4,5))))*$H243*$C243,0)</f>
        <v>1034715.725</v>
      </c>
      <c r="AD243" s="7">
        <f>if(AD$6&lt;=$B243,vlookup(EDATE($D243,AD$6),'Курсы'!$H$2:$L$1980,if($G243="USD",2,if($G243="EUR",3,if($G243="YEN",4,5))))*$H243*$C243,0)</f>
        <v>1036184.514</v>
      </c>
      <c r="AE243" s="7">
        <f>if(AE$6&lt;=$B243,vlookup(EDATE($D243,AE$6),'Курсы'!$H$2:$L$1980,if($G243="USD",2,if($G243="EUR",3,if($G243="YEN",4,5))))*$H243*$C243,0)</f>
        <v>1037619.282</v>
      </c>
      <c r="AF243" s="7">
        <f>if(AF$6&lt;=$B243,vlookup(EDATE($D243,AF$6),'Курсы'!$H$2:$L$1980,if($G243="USD",2,if($G243="EUR",3,if($G243="YEN",4,5))))*$H243*$C243,0)</f>
        <v>1038976.826</v>
      </c>
      <c r="AG243" s="7">
        <f>if(AG$6&lt;=$B243,vlookup(EDATE($D243,AG$6),'Курсы'!$H$2:$L$1980,if($G243="USD",2,if($G243="EUR",3,if($G243="YEN",4,5))))*$H243*$C243,0)</f>
        <v>1040349.052</v>
      </c>
      <c r="AH243" s="7">
        <f>if(AH$6&lt;=$B243,vlookup(EDATE($D243,AH$6),'Курсы'!$H$2:$L$1980,if($G243="USD",2,if($G243="EUR",3,if($G243="YEN",4,5))))*$H243*$C243,0)</f>
        <v>1041648.683</v>
      </c>
      <c r="AI243" s="7">
        <f>if(AI$6&lt;=$B243,vlookup(EDATE($D243,AI$6),'Курсы'!$H$2:$L$1980,if($G243="USD",2,if($G243="EUR",3,if($G243="YEN",4,5))))*$H243*$C243,0)</f>
        <v>1042963.591</v>
      </c>
      <c r="AJ243" s="7">
        <f>if(AJ$6&lt;=$B243,vlookup(EDATE($D243,AJ$6),'Курсы'!$H$2:$L$1980,if($G243="USD",2,if($G243="EUR",3,if($G243="YEN",4,5))))*$H243*$C243,0)</f>
        <v>1044251.167</v>
      </c>
      <c r="AK243" s="7">
        <f>if(AK$6&lt;=$B243,vlookup(EDATE($D243,AK$6),'Курсы'!$H$2:$L$1980,if($G243="USD",2,if($G243="EUR",3,if($G243="YEN",4,5))))*$H243*$C243,0)</f>
        <v>1045391.574</v>
      </c>
      <c r="AL243" s="7">
        <f>if(AL$6&lt;=$B243,vlookup(EDATE($D243,AL$6),'Курсы'!$H$2:$L$1980,if($G243="USD",2,if($G243="EUR",3,if($G243="YEN",4,5))))*$H243*$C243,0)</f>
        <v>1046630.152</v>
      </c>
      <c r="AM243" s="7">
        <f>if(AM$6&lt;=$B243,vlookup(EDATE($D243,AM$6),'Курсы'!$H$2:$L$1980,if($G243="USD",2,if($G243="EUR",3,if($G243="YEN",4,5))))*$H243*$C243,0)</f>
        <v>1047805.649</v>
      </c>
      <c r="AN243" s="7">
        <f>if(AN$6&lt;=$B243,vlookup(EDATE($D243,AN$6),'Курсы'!$H$2:$L$1980,if($G243="USD",2,if($G243="EUR",3,if($G243="YEN",4,5))))*$H243*$C243,0)</f>
        <v>1048997.34</v>
      </c>
      <c r="AO243" s="7">
        <f>if(AO$6&lt;=$B243,vlookup(EDATE($D243,AO$6),'Курсы'!$H$2:$L$1980,if($G243="USD",2,if($G243="EUR",3,if($G243="YEN",4,5))))*$H243*$C243,0)</f>
        <v>1050129.164</v>
      </c>
      <c r="AP243" s="7">
        <f>if(AP$6&lt;=$B243,vlookup(EDATE($D243,AP$6),'Курсы'!$H$2:$L$1980,if($G243="USD",2,if($G243="EUR",3,if($G243="YEN",4,5))))*$H243*$C243,0)</f>
        <v>1051277.389</v>
      </c>
      <c r="AQ243" s="7">
        <f>if(AQ$6&lt;=$B243,vlookup(EDATE($D243,AQ$6),'Курсы'!$H$2:$L$1980,if($G243="USD",2,if($G243="EUR",3,if($G243="YEN",4,5))))*$H243*$C243,0)</f>
        <v>1052404.718</v>
      </c>
      <c r="AR243" s="19">
        <f>if(AR$6&lt;=$B243,vlookup(EDATE($D243,AR$6),'Курсы'!$H$2:$L$1980,if($G243="USD",2,if($G243="EUR",3,if($G243="YEN",4,5))))*$H243*$C243,0)</f>
        <v>1053476.488</v>
      </c>
      <c r="AS243" s="7">
        <f t="shared" si="2"/>
        <v>37568884.93</v>
      </c>
    </row>
    <row r="244" ht="15.75" customHeight="1">
      <c r="A244" s="15">
        <v>100.0</v>
      </c>
      <c r="B244" s="16">
        <v>6.0</v>
      </c>
      <c r="C244" s="16">
        <v>0.0514534689432891</v>
      </c>
      <c r="D244" s="17">
        <v>44128.0</v>
      </c>
      <c r="E244" s="17">
        <f t="shared" si="1"/>
        <v>44310</v>
      </c>
      <c r="F244" s="16" t="s">
        <v>21</v>
      </c>
      <c r="G244" s="16" t="s">
        <v>7</v>
      </c>
      <c r="H244" s="18">
        <v>750000.0</v>
      </c>
      <c r="I244" s="7">
        <f>if(I$6&lt;=$B244,vlookup(EDATE($D244,I$6),'Курсы'!$H$2:$L$1980,if($G244="USD",2,if($G244="EUR",3,if($G244="YEN",4,5))))*$H244*$C244,0)</f>
        <v>38590.10171</v>
      </c>
      <c r="J244" s="7">
        <f>if(J$6&lt;=$B244,vlookup(EDATE($D244,J$6),'Курсы'!$H$2:$L$1980,if($G244="USD",2,if($G244="EUR",3,if($G244="YEN",4,5))))*$H244*$C244,0)</f>
        <v>38590.10171</v>
      </c>
      <c r="K244" s="7">
        <f>if(K$6&lt;=$B244,vlookup(EDATE($D244,K$6),'Курсы'!$H$2:$L$1980,if($G244="USD",2,if($G244="EUR",3,if($G244="YEN",4,5))))*$H244*$C244,0)</f>
        <v>38590.10171</v>
      </c>
      <c r="L244" s="7">
        <f>if(L$6&lt;=$B244,vlookup(EDATE($D244,L$6),'Курсы'!$H$2:$L$1980,if($G244="USD",2,if($G244="EUR",3,if($G244="YEN",4,5))))*$H244*$C244,0)</f>
        <v>38590.10171</v>
      </c>
      <c r="M244" s="7">
        <f>if(M$6&lt;=$B244,vlookup(EDATE($D244,M$6),'Курсы'!$H$2:$L$1980,if($G244="USD",2,if($G244="EUR",3,if($G244="YEN",4,5))))*$H244*$C244,0)</f>
        <v>38590.10171</v>
      </c>
      <c r="N244" s="7">
        <f>if(N$6&lt;=$B244,vlookup(EDATE($D244,N$6),'Курсы'!$H$2:$L$1980,if($G244="USD",2,if($G244="EUR",3,if($G244="YEN",4,5))))*$H244*$C244,0)</f>
        <v>38590.10171</v>
      </c>
      <c r="O244" s="7">
        <f>if(O$6&lt;=$B244,vlookup(EDATE($D244,O$6),'Курсы'!$H$2:$L$1980,if($G244="USD",2,if($G244="EUR",3,if($G244="YEN",4,5))))*$H244*$C244,0)</f>
        <v>0</v>
      </c>
      <c r="P244" s="7">
        <f>if(P$6&lt;=$B244,vlookup(EDATE($D244,P$6),'Курсы'!$H$2:$L$1980,if($G244="USD",2,if($G244="EUR",3,if($G244="YEN",4,5))))*$H244*$C244,0)</f>
        <v>0</v>
      </c>
      <c r="Q244" s="7">
        <f>if(Q$6&lt;=$B244,vlookup(EDATE($D244,Q$6),'Курсы'!$H$2:$L$1980,if($G244="USD",2,if($G244="EUR",3,if($G244="YEN",4,5))))*$H244*$C244,0)</f>
        <v>0</v>
      </c>
      <c r="R244" s="7">
        <f>if(R$6&lt;=$B244,vlookup(EDATE($D244,R$6),'Курсы'!$H$2:$L$1980,if($G244="USD",2,if($G244="EUR",3,if($G244="YEN",4,5))))*$H244*$C244,0)</f>
        <v>0</v>
      </c>
      <c r="S244" s="7">
        <f>if(S$6&lt;=$B244,vlookup(EDATE($D244,S$6),'Курсы'!$H$2:$L$1980,if($G244="USD",2,if($G244="EUR",3,if($G244="YEN",4,5))))*$H244*$C244,0)</f>
        <v>0</v>
      </c>
      <c r="T244" s="7">
        <f>if(T$6&lt;=$B244,vlookup(EDATE($D244,T$6),'Курсы'!$H$2:$L$1980,if($G244="USD",2,if($G244="EUR",3,if($G244="YEN",4,5))))*$H244*$C244,0)</f>
        <v>0</v>
      </c>
      <c r="U244" s="7">
        <f>if(U$6&lt;=$B244,vlookup(EDATE($D244,U$6),'Курсы'!$H$2:$L$1980,if($G244="USD",2,if($G244="EUR",3,if($G244="YEN",4,5))))*$H244*$C244,0)</f>
        <v>0</v>
      </c>
      <c r="V244" s="7">
        <f>if(V$6&lt;=$B244,vlookup(EDATE($D244,V$6),'Курсы'!$H$2:$L$1980,if($G244="USD",2,if($G244="EUR",3,if($G244="YEN",4,5))))*$H244*$C244,0)</f>
        <v>0</v>
      </c>
      <c r="W244" s="7">
        <f>if(W$6&lt;=$B244,vlookup(EDATE($D244,W$6),'Курсы'!$H$2:$L$1980,if($G244="USD",2,if($G244="EUR",3,if($G244="YEN",4,5))))*$H244*$C244,0)</f>
        <v>0</v>
      </c>
      <c r="X244" s="7">
        <f>if(X$6&lt;=$B244,vlookup(EDATE($D244,X$6),'Курсы'!$H$2:$L$1980,if($G244="USD",2,if($G244="EUR",3,if($G244="YEN",4,5))))*$H244*$C244,0)</f>
        <v>0</v>
      </c>
      <c r="Y244" s="7">
        <f>if(Y$6&lt;=$B244,vlookup(EDATE($D244,Y$6),'Курсы'!$H$2:$L$1980,if($G244="USD",2,if($G244="EUR",3,if($G244="YEN",4,5))))*$H244*$C244,0)</f>
        <v>0</v>
      </c>
      <c r="Z244" s="7">
        <f>if(Z$6&lt;=$B244,vlookup(EDATE($D244,Z$6),'Курсы'!$H$2:$L$1980,if($G244="USD",2,if($G244="EUR",3,if($G244="YEN",4,5))))*$H244*$C244,0)</f>
        <v>0</v>
      </c>
      <c r="AA244" s="7">
        <f>if(AA$6&lt;=$B244,vlookup(EDATE($D244,AA$6),'Курсы'!$H$2:$L$1980,if($G244="USD",2,if($G244="EUR",3,if($G244="YEN",4,5))))*$H244*$C244,0)</f>
        <v>0</v>
      </c>
      <c r="AB244" s="7">
        <f>if(AB$6&lt;=$B244,vlookup(EDATE($D244,AB$6),'Курсы'!$H$2:$L$1980,if($G244="USD",2,if($G244="EUR",3,if($G244="YEN",4,5))))*$H244*$C244,0)</f>
        <v>0</v>
      </c>
      <c r="AC244" s="7">
        <f>if(AC$6&lt;=$B244,vlookup(EDATE($D244,AC$6),'Курсы'!$H$2:$L$1980,if($G244="USD",2,if($G244="EUR",3,if($G244="YEN",4,5))))*$H244*$C244,0)</f>
        <v>0</v>
      </c>
      <c r="AD244" s="7">
        <f>if(AD$6&lt;=$B244,vlookup(EDATE($D244,AD$6),'Курсы'!$H$2:$L$1980,if($G244="USD",2,if($G244="EUR",3,if($G244="YEN",4,5))))*$H244*$C244,0)</f>
        <v>0</v>
      </c>
      <c r="AE244" s="7">
        <f>if(AE$6&lt;=$B244,vlookup(EDATE($D244,AE$6),'Курсы'!$H$2:$L$1980,if($G244="USD",2,if($G244="EUR",3,if($G244="YEN",4,5))))*$H244*$C244,0)</f>
        <v>0</v>
      </c>
      <c r="AF244" s="7">
        <f>if(AF$6&lt;=$B244,vlookup(EDATE($D244,AF$6),'Курсы'!$H$2:$L$1980,if($G244="USD",2,if($G244="EUR",3,if($G244="YEN",4,5))))*$H244*$C244,0)</f>
        <v>0</v>
      </c>
      <c r="AG244" s="7">
        <f>if(AG$6&lt;=$B244,vlookup(EDATE($D244,AG$6),'Курсы'!$H$2:$L$1980,if($G244="USD",2,if($G244="EUR",3,if($G244="YEN",4,5))))*$H244*$C244,0)</f>
        <v>0</v>
      </c>
      <c r="AH244" s="7">
        <f>if(AH$6&lt;=$B244,vlookup(EDATE($D244,AH$6),'Курсы'!$H$2:$L$1980,if($G244="USD",2,if($G244="EUR",3,if($G244="YEN",4,5))))*$H244*$C244,0)</f>
        <v>0</v>
      </c>
      <c r="AI244" s="7">
        <f>if(AI$6&lt;=$B244,vlookup(EDATE($D244,AI$6),'Курсы'!$H$2:$L$1980,if($G244="USD",2,if($G244="EUR",3,if($G244="YEN",4,5))))*$H244*$C244,0)</f>
        <v>0</v>
      </c>
      <c r="AJ244" s="7">
        <f>if(AJ$6&lt;=$B244,vlookup(EDATE($D244,AJ$6),'Курсы'!$H$2:$L$1980,if($G244="USD",2,if($G244="EUR",3,if($G244="YEN",4,5))))*$H244*$C244,0)</f>
        <v>0</v>
      </c>
      <c r="AK244" s="7">
        <f>if(AK$6&lt;=$B244,vlookup(EDATE($D244,AK$6),'Курсы'!$H$2:$L$1980,if($G244="USD",2,if($G244="EUR",3,if($G244="YEN",4,5))))*$H244*$C244,0)</f>
        <v>0</v>
      </c>
      <c r="AL244" s="7">
        <f>if(AL$6&lt;=$B244,vlookup(EDATE($D244,AL$6),'Курсы'!$H$2:$L$1980,if($G244="USD",2,if($G244="EUR",3,if($G244="YEN",4,5))))*$H244*$C244,0)</f>
        <v>0</v>
      </c>
      <c r="AM244" s="7">
        <f>if(AM$6&lt;=$B244,vlookup(EDATE($D244,AM$6),'Курсы'!$H$2:$L$1980,if($G244="USD",2,if($G244="EUR",3,if($G244="YEN",4,5))))*$H244*$C244,0)</f>
        <v>0</v>
      </c>
      <c r="AN244" s="7">
        <f>if(AN$6&lt;=$B244,vlookup(EDATE($D244,AN$6),'Курсы'!$H$2:$L$1980,if($G244="USD",2,if($G244="EUR",3,if($G244="YEN",4,5))))*$H244*$C244,0)</f>
        <v>0</v>
      </c>
      <c r="AO244" s="7">
        <f>if(AO$6&lt;=$B244,vlookup(EDATE($D244,AO$6),'Курсы'!$H$2:$L$1980,if($G244="USD",2,if($G244="EUR",3,if($G244="YEN",4,5))))*$H244*$C244,0)</f>
        <v>0</v>
      </c>
      <c r="AP244" s="7">
        <f>if(AP$6&lt;=$B244,vlookup(EDATE($D244,AP$6),'Курсы'!$H$2:$L$1980,if($G244="USD",2,if($G244="EUR",3,if($G244="YEN",4,5))))*$H244*$C244,0)</f>
        <v>0</v>
      </c>
      <c r="AQ244" s="7">
        <f>if(AQ$6&lt;=$B244,vlookup(EDATE($D244,AQ$6),'Курсы'!$H$2:$L$1980,if($G244="USD",2,if($G244="EUR",3,if($G244="YEN",4,5))))*$H244*$C244,0)</f>
        <v>0</v>
      </c>
      <c r="AR244" s="19">
        <f>if(AR$6&lt;=$B244,vlookup(EDATE($D244,AR$6),'Курсы'!$H$2:$L$1980,if($G244="USD",2,if($G244="EUR",3,if($G244="YEN",4,5))))*$H244*$C244,0)</f>
        <v>0</v>
      </c>
      <c r="AS244" s="7">
        <f t="shared" si="2"/>
        <v>231540.6102</v>
      </c>
    </row>
    <row r="245" ht="15.75" customHeight="1">
      <c r="A245" s="15">
        <v>30.0</v>
      </c>
      <c r="B245" s="16">
        <v>30.0</v>
      </c>
      <c r="C245" s="16">
        <v>0.00926260009298739</v>
      </c>
      <c r="D245" s="17">
        <v>44129.0</v>
      </c>
      <c r="E245" s="17">
        <f t="shared" si="1"/>
        <v>45041</v>
      </c>
      <c r="F245" s="16" t="s">
        <v>18</v>
      </c>
      <c r="G245" s="16" t="s">
        <v>6</v>
      </c>
      <c r="H245" s="18">
        <v>1400000.0</v>
      </c>
      <c r="I245" s="7">
        <f>if(I$6&lt;=$B245,vlookup(EDATE($D245,I$6),'Курсы'!$H$2:$L$1980,if($G245="USD",2,if($G245="EUR",3,if($G245="YEN",4,5))))*$H245*$C245,0)</f>
        <v>9425.594067</v>
      </c>
      <c r="J245" s="7">
        <f>if(J$6&lt;=$B245,vlookup(EDATE($D245,J$6),'Курсы'!$H$2:$L$1980,if($G245="USD",2,if($G245="EUR",3,if($G245="YEN",4,5))))*$H245*$C245,0)</f>
        <v>9366.293049</v>
      </c>
      <c r="K245" s="7">
        <f>if(K$6&lt;=$B245,vlookup(EDATE($D245,K$6),'Курсы'!$H$2:$L$1980,if($G245="USD",2,if($G245="EUR",3,if($G245="YEN",4,5))))*$H245*$C245,0)</f>
        <v>9305.604493</v>
      </c>
      <c r="L245" s="7">
        <f>if(L$6&lt;=$B245,vlookup(EDATE($D245,L$6),'Курсы'!$H$2:$L$1980,if($G245="USD",2,if($G245="EUR",3,if($G245="YEN",4,5))))*$H245*$C245,0)</f>
        <v>9058.155984</v>
      </c>
      <c r="M245" s="7">
        <f>if(M$6&lt;=$B245,vlookup(EDATE($D245,M$6),'Курсы'!$H$2:$L$1980,if($G245="USD",2,if($G245="EUR",3,if($G245="YEN",4,5))))*$H245*$C245,0)</f>
        <v>9088.681809</v>
      </c>
      <c r="N245" s="7">
        <f>if(N$6&lt;=$B245,vlookup(EDATE($D245,N$6),'Курсы'!$H$2:$L$1980,if($G245="USD",2,if($G245="EUR",3,if($G245="YEN",4,5))))*$H245*$C245,0)</f>
        <v>9023.960317</v>
      </c>
      <c r="O245" s="7">
        <f>if(O$6&lt;=$B245,vlookup(EDATE($D245,O$6),'Курсы'!$H$2:$L$1980,if($G245="USD",2,if($G245="EUR",3,if($G245="YEN",4,5))))*$H245*$C245,0)</f>
        <v>8765.087317</v>
      </c>
      <c r="P245" s="7">
        <f>if(P$6&lt;=$B245,vlookup(EDATE($D245,P$6),'Курсы'!$H$2:$L$1980,if($G245="USD",2,if($G245="EUR",3,if($G245="YEN",4,5))))*$H245*$C245,0)</f>
        <v>8460.581191</v>
      </c>
      <c r="Q245" s="7">
        <f>if(Q$6&lt;=$B245,vlookup(EDATE($D245,Q$6),'Курсы'!$H$2:$L$1980,if($G245="USD",2,if($G245="EUR",3,if($G245="YEN",4,5))))*$H245*$C245,0)</f>
        <v>8661.099811</v>
      </c>
      <c r="R245" s="7">
        <f>if(R$6&lt;=$B245,vlookup(EDATE($D245,R$6),'Курсы'!$H$2:$L$1980,if($G245="USD",2,if($G245="EUR",3,if($G245="YEN",4,5))))*$H245*$C245,0)</f>
        <v>8858.354622</v>
      </c>
      <c r="S245" s="7">
        <f>if(S$6&lt;=$B245,vlookup(EDATE($D245,S$6),'Курсы'!$H$2:$L$1980,if($G245="USD",2,if($G245="EUR",3,if($G245="YEN",4,5))))*$H245*$C245,0)</f>
        <v>8873.082686</v>
      </c>
      <c r="T245" s="7">
        <f>if(T$6&lt;=$B245,vlookup(EDATE($D245,T$6),'Курсы'!$H$2:$L$1980,if($G245="USD",2,if($G245="EUR",3,if($G245="YEN",4,5))))*$H245*$C245,0)</f>
        <v>8886.902958</v>
      </c>
      <c r="U245" s="7">
        <f>if(U$6&lt;=$B245,vlookup(EDATE($D245,U$6),'Курсы'!$H$2:$L$1980,if($G245="USD",2,if($G245="EUR",3,if($G245="YEN",4,5))))*$H245*$C245,0)</f>
        <v>8900.763276</v>
      </c>
      <c r="V245" s="7">
        <f>if(V$6&lt;=$B245,vlookup(EDATE($D245,V$6),'Курсы'!$H$2:$L$1980,if($G245="USD",2,if($G245="EUR",3,if($G245="YEN",4,5))))*$H245*$C245,0)</f>
        <v>8913.7926</v>
      </c>
      <c r="W245" s="7">
        <f>if(W$6&lt;=$B245,vlookup(EDATE($D245,W$6),'Курсы'!$H$2:$L$1980,if($G245="USD",2,if($G245="EUR",3,if($G245="YEN",4,5))))*$H245*$C245,0)</f>
        <v>8926.881742</v>
      </c>
      <c r="X245" s="7">
        <f>if(X$6&lt;=$B245,vlookup(EDATE($D245,X$6),'Курсы'!$H$2:$L$1980,if($G245="USD",2,if($G245="EUR",3,if($G245="YEN",4,5))))*$H245*$C245,0)</f>
        <v>8939.610958</v>
      </c>
      <c r="Y245" s="7">
        <f>if(Y$6&lt;=$B245,vlookup(EDATE($D245,Y$6),'Курсы'!$H$2:$L$1980,if($G245="USD",2,if($G245="EUR",3,if($G245="YEN",4,5))))*$H245*$C245,0)</f>
        <v>8950.815008</v>
      </c>
      <c r="Z245" s="7">
        <f>if(Z$6&lt;=$B245,vlookup(EDATE($D245,Z$6),'Курсы'!$H$2:$L$1980,if($G245="USD",2,if($G245="EUR",3,if($G245="YEN",4,5))))*$H245*$C245,0)</f>
        <v>8962.911176</v>
      </c>
      <c r="AA245" s="7">
        <f>if(AA$6&lt;=$B245,vlookup(EDATE($D245,AA$6),'Курсы'!$H$2:$L$1980,if($G245="USD",2,if($G245="EUR",3,if($G245="YEN",4,5))))*$H245*$C245,0)</f>
        <v>8974.323704</v>
      </c>
      <c r="AB245" s="7">
        <f>if(AB$6&lt;=$B245,vlookup(EDATE($D245,AB$6),'Курсы'!$H$2:$L$1980,if($G245="USD",2,if($G245="EUR",3,if($G245="YEN",4,5))))*$H245*$C245,0)</f>
        <v>8985.828334</v>
      </c>
      <c r="AC245" s="7">
        <f>if(AC$6&lt;=$B245,vlookup(EDATE($D245,AC$6),'Курсы'!$H$2:$L$1980,if($G245="USD",2,if($G245="EUR",3,if($G245="YEN",4,5))))*$H245*$C245,0)</f>
        <v>8996.696081</v>
      </c>
      <c r="AD245" s="7">
        <f>if(AD$6&lt;=$B245,vlookup(EDATE($D245,AD$6),'Курсы'!$H$2:$L$1980,if($G245="USD",2,if($G245="EUR",3,if($G245="YEN",4,5))))*$H245*$C245,0)</f>
        <v>9007.664333</v>
      </c>
      <c r="AE245" s="7">
        <f>if(AE$6&lt;=$B245,vlookup(EDATE($D245,AE$6),'Курсы'!$H$2:$L$1980,if($G245="USD",2,if($G245="EUR",3,if($G245="YEN",4,5))))*$H245*$C245,0)</f>
        <v>9018.378725</v>
      </c>
      <c r="AF245" s="7">
        <f>if(AF$6&lt;=$B245,vlookup(EDATE($D245,AF$6),'Курсы'!$H$2:$L$1980,if($G245="USD",2,if($G245="EUR",3,if($G245="YEN",4,5))))*$H245*$C245,0)</f>
        <v>9028.516607</v>
      </c>
      <c r="AG245" s="7">
        <f>if(AG$6&lt;=$B245,vlookup(EDATE($D245,AG$6),'Курсы'!$H$2:$L$1980,if($G245="USD",2,if($G245="EUR",3,if($G245="YEN",4,5))))*$H245*$C245,0)</f>
        <v>9038.764285</v>
      </c>
      <c r="AH245" s="7">
        <f>if(AH$6&lt;=$B245,vlookup(EDATE($D245,AH$6),'Курсы'!$H$2:$L$1980,if($G245="USD",2,if($G245="EUR",3,if($G245="YEN",4,5))))*$H245*$C245,0)</f>
        <v>9048.469981</v>
      </c>
      <c r="AI245" s="7">
        <f>if(AI$6&lt;=$B245,vlookup(EDATE($D245,AI$6),'Курсы'!$H$2:$L$1980,if($G245="USD",2,if($G245="EUR",3,if($G245="YEN",4,5))))*$H245*$C245,0)</f>
        <v>9058.289909</v>
      </c>
      <c r="AJ245" s="7">
        <f>if(AJ$6&lt;=$B245,vlookup(EDATE($D245,AJ$6),'Курсы'!$H$2:$L$1980,if($G245="USD",2,if($G245="EUR",3,if($G245="YEN",4,5))))*$H245*$C245,0)</f>
        <v>9067.905858</v>
      </c>
      <c r="AK245" s="7">
        <f>if(AK$6&lt;=$B245,vlookup(EDATE($D245,AK$6),'Курсы'!$H$2:$L$1980,if($G245="USD",2,if($G245="EUR",3,if($G245="YEN",4,5))))*$H245*$C245,0)</f>
        <v>9076.422822</v>
      </c>
      <c r="AL245" s="7">
        <f>if(AL$6&lt;=$B245,vlookup(EDATE($D245,AL$6),'Курсы'!$H$2:$L$1980,if($G245="USD",2,if($G245="EUR",3,if($G245="YEN",4,5))))*$H245*$C245,0)</f>
        <v>9085.673073</v>
      </c>
      <c r="AM245" s="7">
        <f>if(AM$6&lt;=$B245,vlookup(EDATE($D245,AM$6),'Курсы'!$H$2:$L$1980,if($G245="USD",2,if($G245="EUR",3,if($G245="YEN",4,5))))*$H245*$C245,0)</f>
        <v>0</v>
      </c>
      <c r="AN245" s="7">
        <f>if(AN$6&lt;=$B245,vlookup(EDATE($D245,AN$6),'Курсы'!$H$2:$L$1980,if($G245="USD",2,if($G245="EUR",3,if($G245="YEN",4,5))))*$H245*$C245,0)</f>
        <v>0</v>
      </c>
      <c r="AO245" s="7">
        <f>if(AO$6&lt;=$B245,vlookup(EDATE($D245,AO$6),'Курсы'!$H$2:$L$1980,if($G245="USD",2,if($G245="EUR",3,if($G245="YEN",4,5))))*$H245*$C245,0)</f>
        <v>0</v>
      </c>
      <c r="AP245" s="7">
        <f>if(AP$6&lt;=$B245,vlookup(EDATE($D245,AP$6),'Курсы'!$H$2:$L$1980,if($G245="USD",2,if($G245="EUR",3,if($G245="YEN",4,5))))*$H245*$C245,0)</f>
        <v>0</v>
      </c>
      <c r="AQ245" s="7">
        <f>if(AQ$6&lt;=$B245,vlookup(EDATE($D245,AQ$6),'Курсы'!$H$2:$L$1980,if($G245="USD",2,if($G245="EUR",3,if($G245="YEN",4,5))))*$H245*$C245,0)</f>
        <v>0</v>
      </c>
      <c r="AR245" s="19">
        <f>if(AR$6&lt;=$B245,vlookup(EDATE($D245,AR$6),'Курсы'!$H$2:$L$1980,if($G245="USD",2,if($G245="EUR",3,if($G245="YEN",4,5))))*$H245*$C245,0)</f>
        <v>0</v>
      </c>
      <c r="AS245" s="7">
        <f t="shared" si="2"/>
        <v>269755.1068</v>
      </c>
    </row>
    <row r="246" ht="15.75" customHeight="1">
      <c r="A246" s="15">
        <v>52.0</v>
      </c>
      <c r="B246" s="16">
        <v>36.0</v>
      </c>
      <c r="C246" s="16">
        <v>0.00780892355639927</v>
      </c>
      <c r="D246" s="17">
        <v>44129.0</v>
      </c>
      <c r="E246" s="17">
        <f t="shared" si="1"/>
        <v>45224</v>
      </c>
      <c r="F246" s="16" t="s">
        <v>18</v>
      </c>
      <c r="G246" s="16" t="s">
        <v>6</v>
      </c>
      <c r="H246" s="18">
        <v>1400000.0</v>
      </c>
      <c r="I246" s="7">
        <f>if(I$6&lt;=$B246,vlookup(EDATE($D246,I$6),'Курсы'!$H$2:$L$1980,if($G246="USD",2,if($G246="EUR",3,if($G246="YEN",4,5))))*$H246*$C246,0)</f>
        <v>7946.337184</v>
      </c>
      <c r="J246" s="7">
        <f>if(J$6&lt;=$B246,vlookup(EDATE($D246,J$6),'Курсы'!$H$2:$L$1980,if($G246="USD",2,if($G246="EUR",3,if($G246="YEN",4,5))))*$H246*$C246,0)</f>
        <v>7896.342894</v>
      </c>
      <c r="K246" s="7">
        <f>if(K$6&lt;=$B246,vlookup(EDATE($D246,K$6),'Курсы'!$H$2:$L$1980,if($G246="USD",2,if($G246="EUR",3,if($G246="YEN",4,5))))*$H246*$C246,0)</f>
        <v>7845.178827</v>
      </c>
      <c r="L246" s="7">
        <f>if(L$6&lt;=$B246,vlookup(EDATE($D246,L$6),'Курсы'!$H$2:$L$1980,if($G246="USD",2,if($G246="EUR",3,if($G246="YEN",4,5))))*$H246*$C246,0)</f>
        <v>7636.564996</v>
      </c>
      <c r="M246" s="7">
        <f>if(M$6&lt;=$B246,vlookup(EDATE($D246,M$6),'Курсы'!$H$2:$L$1980,if($G246="USD",2,if($G246="EUR",3,if($G246="YEN",4,5))))*$H246*$C246,0)</f>
        <v>7662.300084</v>
      </c>
      <c r="N246" s="7">
        <f>if(N$6&lt;=$B246,vlookup(EDATE($D246,N$6),'Курсы'!$H$2:$L$1980,if($G246="USD",2,if($G246="EUR",3,if($G246="YEN",4,5))))*$H246*$C246,0)</f>
        <v>7607.736012</v>
      </c>
      <c r="O246" s="7">
        <f>if(O$6&lt;=$B246,vlookup(EDATE($D246,O$6),'Курсы'!$H$2:$L$1980,if($G246="USD",2,if($G246="EUR",3,if($G246="YEN",4,5))))*$H246*$C246,0)</f>
        <v>7389.490654</v>
      </c>
      <c r="P246" s="7">
        <f>if(P$6&lt;=$B246,vlookup(EDATE($D246,P$6),'Курсы'!$H$2:$L$1980,if($G246="USD",2,if($G246="EUR",3,if($G246="YEN",4,5))))*$H246*$C246,0)</f>
        <v>7132.773854</v>
      </c>
      <c r="Q246" s="7">
        <f>if(Q$6&lt;=$B246,vlookup(EDATE($D246,Q$6),'Курсы'!$H$2:$L$1980,if($G246="USD",2,if($G246="EUR",3,if($G246="YEN",4,5))))*$H246*$C246,0)</f>
        <v>7301.822993</v>
      </c>
      <c r="R246" s="7">
        <f>if(R$6&lt;=$B246,vlookup(EDATE($D246,R$6),'Курсы'!$H$2:$L$1980,if($G246="USD",2,if($G246="EUR",3,if($G246="YEN",4,5))))*$H246*$C246,0)</f>
        <v>7468.120548</v>
      </c>
      <c r="S246" s="7">
        <f>if(S$6&lt;=$B246,vlookup(EDATE($D246,S$6),'Курсы'!$H$2:$L$1980,if($G246="USD",2,if($G246="EUR",3,if($G246="YEN",4,5))))*$H246*$C246,0)</f>
        <v>7480.537183</v>
      </c>
      <c r="T246" s="7">
        <f>if(T$6&lt;=$B246,vlookup(EDATE($D246,T$6),'Курсы'!$H$2:$L$1980,if($G246="USD",2,if($G246="EUR",3,if($G246="YEN",4,5))))*$H246*$C246,0)</f>
        <v>7492.188496</v>
      </c>
      <c r="U246" s="7">
        <f>if(U$6&lt;=$B246,vlookup(EDATE($D246,U$6),'Курсы'!$H$2:$L$1980,if($G246="USD",2,if($G246="EUR",3,if($G246="YEN",4,5))))*$H246*$C246,0)</f>
        <v>7503.873569</v>
      </c>
      <c r="V246" s="7">
        <f>if(V$6&lt;=$B246,vlookup(EDATE($D246,V$6),'Курсы'!$H$2:$L$1980,if($G246="USD",2,if($G246="EUR",3,if($G246="YEN",4,5))))*$H246*$C246,0)</f>
        <v>7514.858065</v>
      </c>
      <c r="W246" s="7">
        <f>if(W$6&lt;=$B246,vlookup(EDATE($D246,W$6),'Курсы'!$H$2:$L$1980,if($G246="USD",2,if($G246="EUR",3,if($G246="YEN",4,5))))*$H246*$C246,0)</f>
        <v>7525.892991</v>
      </c>
      <c r="X246" s="7">
        <f>if(X$6&lt;=$B246,vlookup(EDATE($D246,X$6),'Курсы'!$H$2:$L$1980,if($G246="USD",2,if($G246="EUR",3,if($G246="YEN",4,5))))*$H246*$C246,0)</f>
        <v>7536.624478</v>
      </c>
      <c r="Y246" s="7">
        <f>if(Y$6&lt;=$B246,vlookup(EDATE($D246,Y$6),'Курсы'!$H$2:$L$1980,if($G246="USD",2,if($G246="EUR",3,if($G246="YEN",4,5))))*$H246*$C246,0)</f>
        <v>7546.07016</v>
      </c>
      <c r="Z246" s="7">
        <f>if(Z$6&lt;=$B246,vlookup(EDATE($D246,Z$6),'Курсы'!$H$2:$L$1980,if($G246="USD",2,if($G246="EUR",3,if($G246="YEN",4,5))))*$H246*$C246,0)</f>
        <v>7556.26795</v>
      </c>
      <c r="AA246" s="7">
        <f>if(AA$6&lt;=$B246,vlookup(EDATE($D246,AA$6),'Курсы'!$H$2:$L$1980,if($G246="USD",2,if($G246="EUR",3,if($G246="YEN",4,5))))*$H246*$C246,0)</f>
        <v>7565.889391</v>
      </c>
      <c r="AB246" s="7">
        <f>if(AB$6&lt;=$B246,vlookup(EDATE($D246,AB$6),'Курсы'!$H$2:$L$1980,if($G246="USD",2,if($G246="EUR",3,if($G246="YEN",4,5))))*$H246*$C246,0)</f>
        <v>7575.588479</v>
      </c>
      <c r="AC246" s="7">
        <f>if(AC$6&lt;=$B246,vlookup(EDATE($D246,AC$6),'Курсы'!$H$2:$L$1980,if($G246="USD",2,if($G246="EUR",3,if($G246="YEN",4,5))))*$H246*$C246,0)</f>
        <v>7584.750637</v>
      </c>
      <c r="AD246" s="7">
        <f>if(AD$6&lt;=$B246,vlookup(EDATE($D246,AD$6),'Курсы'!$H$2:$L$1980,if($G246="USD",2,if($G246="EUR",3,if($G246="YEN",4,5))))*$H246*$C246,0)</f>
        <v>7593.997527</v>
      </c>
      <c r="AE246" s="7">
        <f>if(AE$6&lt;=$B246,vlookup(EDATE($D246,AE$6),'Курсы'!$H$2:$L$1980,if($G246="USD",2,if($G246="EUR",3,if($G246="YEN",4,5))))*$H246*$C246,0)</f>
        <v>7603.030398</v>
      </c>
      <c r="AF246" s="7">
        <f>if(AF$6&lt;=$B246,vlookup(EDATE($D246,AF$6),'Курсы'!$H$2:$L$1980,if($G246="USD",2,if($G246="EUR",3,if($G246="YEN",4,5))))*$H246*$C246,0)</f>
        <v>7611.577235</v>
      </c>
      <c r="AG246" s="7">
        <f>if(AG$6&lt;=$B246,vlookup(EDATE($D246,AG$6),'Курсы'!$H$2:$L$1980,if($G246="USD",2,if($G246="EUR",3,if($G246="YEN",4,5))))*$H246*$C246,0)</f>
        <v>7620.216638</v>
      </c>
      <c r="AH246" s="7">
        <f>if(AH$6&lt;=$B246,vlookup(EDATE($D246,AH$6),'Курсы'!$H$2:$L$1980,if($G246="USD",2,if($G246="EUR",3,if($G246="YEN",4,5))))*$H246*$C246,0)</f>
        <v>7628.399118</v>
      </c>
      <c r="AI246" s="7">
        <f>if(AI$6&lt;=$B246,vlookup(EDATE($D246,AI$6),'Курсы'!$H$2:$L$1980,if($G246="USD",2,if($G246="EUR",3,if($G246="YEN",4,5))))*$H246*$C246,0)</f>
        <v>7636.677903</v>
      </c>
      <c r="AJ246" s="7">
        <f>if(AJ$6&lt;=$B246,vlookup(EDATE($D246,AJ$6),'Курсы'!$H$2:$L$1980,if($G246="USD",2,if($G246="EUR",3,if($G246="YEN",4,5))))*$H246*$C246,0)</f>
        <v>7644.78472</v>
      </c>
      <c r="AK246" s="7">
        <f>if(AK$6&lt;=$B246,vlookup(EDATE($D246,AK$6),'Курсы'!$H$2:$L$1980,if($G246="USD",2,if($G246="EUR",3,if($G246="YEN",4,5))))*$H246*$C246,0)</f>
        <v>7651.965028</v>
      </c>
      <c r="AL246" s="7">
        <f>if(AL$6&lt;=$B246,vlookup(EDATE($D246,AL$6),'Курсы'!$H$2:$L$1980,if($G246="USD",2,if($G246="EUR",3,if($G246="YEN",4,5))))*$H246*$C246,0)</f>
        <v>7659.763541</v>
      </c>
      <c r="AM246" s="7">
        <f>if(AM$6&lt;=$B246,vlookup(EDATE($D246,AM$6),'Курсы'!$H$2:$L$1980,if($G246="USD",2,if($G246="EUR",3,if($G246="YEN",4,5))))*$H246*$C246,0)</f>
        <v>7667.164964</v>
      </c>
      <c r="AN246" s="7">
        <f>if(AN$6&lt;=$B246,vlookup(EDATE($D246,AN$6),'Курсы'!$H$2:$L$1980,if($G246="USD",2,if($G246="EUR",3,if($G246="YEN",4,5))))*$H246*$C246,0)</f>
        <v>7674.668444</v>
      </c>
      <c r="AO246" s="7">
        <f>if(AO$6&lt;=$B246,vlookup(EDATE($D246,AO$6),'Курсы'!$H$2:$L$1980,if($G246="USD",2,if($G246="EUR",3,if($G246="YEN",4,5))))*$H246*$C246,0)</f>
        <v>7681.795057</v>
      </c>
      <c r="AP246" s="7">
        <f>if(AP$6&lt;=$B246,vlookup(EDATE($D246,AP$6),'Курсы'!$H$2:$L$1980,if($G246="USD",2,if($G246="EUR",3,if($G246="YEN",4,5))))*$H246*$C246,0)</f>
        <v>7689.025016</v>
      </c>
      <c r="AQ246" s="7">
        <f>if(AQ$6&lt;=$B246,vlookup(EDATE($D246,AQ$6),'Курсы'!$H$2:$L$1980,if($G246="USD",2,if($G246="EUR",3,if($G246="YEN",4,5))))*$H246*$C246,0)</f>
        <v>7696.123475</v>
      </c>
      <c r="AR246" s="19">
        <f>if(AR$6&lt;=$B246,vlookup(EDATE($D246,AR$6),'Курсы'!$H$2:$L$1980,if($G246="USD",2,if($G246="EUR",3,if($G246="YEN",4,5))))*$H246*$C246,0)</f>
        <v>7702.872174</v>
      </c>
      <c r="AS246" s="7">
        <f t="shared" si="2"/>
        <v>273531.2707</v>
      </c>
    </row>
    <row r="247" ht="15.75" customHeight="1">
      <c r="A247" s="15">
        <v>340.0</v>
      </c>
      <c r="B247" s="16">
        <v>12.0</v>
      </c>
      <c r="C247" s="16">
        <v>0.0324500496948843</v>
      </c>
      <c r="D247" s="17">
        <v>44131.0</v>
      </c>
      <c r="E247" s="17">
        <f t="shared" si="1"/>
        <v>44496</v>
      </c>
      <c r="F247" s="16" t="s">
        <v>23</v>
      </c>
      <c r="G247" s="16" t="s">
        <v>4</v>
      </c>
      <c r="H247" s="18">
        <v>500000.0</v>
      </c>
      <c r="I247" s="7">
        <f>if(I$6&lt;=$B247,vlookup(EDATE($D247,I$6),'Курсы'!$H$2:$L$1980,if($G247="USD",2,if($G247="EUR",3,if($G247="YEN",4,5))))*$H247*$C247,0)</f>
        <v>1224207.33</v>
      </c>
      <c r="J247" s="7">
        <f>if(J$6&lt;=$B247,vlookup(EDATE($D247,J$6),'Курсы'!$H$2:$L$1980,if($G247="USD",2,if($G247="EUR",3,if($G247="YEN",4,5))))*$H247*$C247,0)</f>
        <v>1195656.154</v>
      </c>
      <c r="K247" s="7">
        <f>if(K$6&lt;=$B247,vlookup(EDATE($D247,K$6),'Курсы'!$H$2:$L$1980,if($G247="USD",2,if($G247="EUR",3,if($G247="YEN",4,5))))*$H247*$C247,0)</f>
        <v>1227186.244</v>
      </c>
      <c r="L247" s="7">
        <f>if(L$6&lt;=$B247,vlookup(EDATE($D247,L$6),'Курсы'!$H$2:$L$1980,if($G247="USD",2,if($G247="EUR",3,if($G247="YEN",4,5))))*$H247*$C247,0)</f>
        <v>1207747.042</v>
      </c>
      <c r="M247" s="7">
        <f>if(M$6&lt;=$B247,vlookup(EDATE($D247,M$6),'Курсы'!$H$2:$L$1980,if($G247="USD",2,if($G247="EUR",3,if($G247="YEN",4,5))))*$H247*$C247,0)</f>
        <v>1229168.942</v>
      </c>
      <c r="N247" s="7">
        <f>if(N$6&lt;=$B247,vlookup(EDATE($D247,N$6),'Курсы'!$H$2:$L$1980,if($G247="USD",2,if($G247="EUR",3,if($G247="YEN",4,5))))*$H247*$C247,0)</f>
        <v>1213112.658</v>
      </c>
      <c r="O247" s="7">
        <f>if(O$6&lt;=$B247,vlookup(EDATE($D247,O$6),'Курсы'!$H$2:$L$1980,if($G247="USD",2,if($G247="EUR",3,if($G247="YEN",4,5))))*$H247*$C247,0)</f>
        <v>1192112.608</v>
      </c>
      <c r="P247" s="7">
        <f>if(P$6&lt;=$B247,vlookup(EDATE($D247,P$6),'Курсы'!$H$2:$L$1980,if($G247="USD",2,if($G247="EUR",3,if($G247="YEN",4,5))))*$H247*$C247,0)</f>
        <v>1170950.308</v>
      </c>
      <c r="Q247" s="7">
        <f>if(Q$6&lt;=$B247,vlookup(EDATE($D247,Q$6),'Курсы'!$H$2:$L$1980,if($G247="USD",2,if($G247="EUR",3,if($G247="YEN",4,5))))*$H247*$C247,0)</f>
        <v>1202241.891</v>
      </c>
      <c r="R247" s="7">
        <f>if(R$6&lt;=$B247,vlookup(EDATE($D247,R$6),'Курсы'!$H$2:$L$1980,if($G247="USD",2,if($G247="EUR",3,if($G247="YEN",4,5))))*$H247*$C247,0)</f>
        <v>1185978.507</v>
      </c>
      <c r="S247" s="7">
        <f>if(S$6&lt;=$B247,vlookup(EDATE($D247,S$6),'Курсы'!$H$2:$L$1980,if($G247="USD",2,if($G247="EUR",3,if($G247="YEN",4,5))))*$H247*$C247,0)</f>
        <v>1187673.263</v>
      </c>
      <c r="T247" s="7">
        <f>if(T$6&lt;=$B247,vlookup(EDATE($D247,T$6),'Курсы'!$H$2:$L$1980,if($G247="USD",2,if($G247="EUR",3,if($G247="YEN",4,5))))*$H247*$C247,0)</f>
        <v>1189263.659</v>
      </c>
      <c r="U247" s="7">
        <f>if(U$6&lt;=$B247,vlookup(EDATE($D247,U$6),'Курсы'!$H$2:$L$1980,if($G247="USD",2,if($G247="EUR",3,if($G247="YEN",4,5))))*$H247*$C247,0)</f>
        <v>0</v>
      </c>
      <c r="V247" s="7">
        <f>if(V$6&lt;=$B247,vlookup(EDATE($D247,V$6),'Курсы'!$H$2:$L$1980,if($G247="USD",2,if($G247="EUR",3,if($G247="YEN",4,5))))*$H247*$C247,0)</f>
        <v>0</v>
      </c>
      <c r="W247" s="7">
        <f>if(W$6&lt;=$B247,vlookup(EDATE($D247,W$6),'Курсы'!$H$2:$L$1980,if($G247="USD",2,if($G247="EUR",3,if($G247="YEN",4,5))))*$H247*$C247,0)</f>
        <v>0</v>
      </c>
      <c r="X247" s="7">
        <f>if(X$6&lt;=$B247,vlookup(EDATE($D247,X$6),'Курсы'!$H$2:$L$1980,if($G247="USD",2,if($G247="EUR",3,if($G247="YEN",4,5))))*$H247*$C247,0)</f>
        <v>0</v>
      </c>
      <c r="Y247" s="7">
        <f>if(Y$6&lt;=$B247,vlookup(EDATE($D247,Y$6),'Курсы'!$H$2:$L$1980,if($G247="USD",2,if($G247="EUR",3,if($G247="YEN",4,5))))*$H247*$C247,0)</f>
        <v>0</v>
      </c>
      <c r="Z247" s="7">
        <f>if(Z$6&lt;=$B247,vlookup(EDATE($D247,Z$6),'Курсы'!$H$2:$L$1980,if($G247="USD",2,if($G247="EUR",3,if($G247="YEN",4,5))))*$H247*$C247,0)</f>
        <v>0</v>
      </c>
      <c r="AA247" s="7">
        <f>if(AA$6&lt;=$B247,vlookup(EDATE($D247,AA$6),'Курсы'!$H$2:$L$1980,if($G247="USD",2,if($G247="EUR",3,if($G247="YEN",4,5))))*$H247*$C247,0)</f>
        <v>0</v>
      </c>
      <c r="AB247" s="7">
        <f>if(AB$6&lt;=$B247,vlookup(EDATE($D247,AB$6),'Курсы'!$H$2:$L$1980,if($G247="USD",2,if($G247="EUR",3,if($G247="YEN",4,5))))*$H247*$C247,0)</f>
        <v>0</v>
      </c>
      <c r="AC247" s="7">
        <f>if(AC$6&lt;=$B247,vlookup(EDATE($D247,AC$6),'Курсы'!$H$2:$L$1980,if($G247="USD",2,if($G247="EUR",3,if($G247="YEN",4,5))))*$H247*$C247,0)</f>
        <v>0</v>
      </c>
      <c r="AD247" s="7">
        <f>if(AD$6&lt;=$B247,vlookup(EDATE($D247,AD$6),'Курсы'!$H$2:$L$1980,if($G247="USD",2,if($G247="EUR",3,if($G247="YEN",4,5))))*$H247*$C247,0)</f>
        <v>0</v>
      </c>
      <c r="AE247" s="7">
        <f>if(AE$6&lt;=$B247,vlookup(EDATE($D247,AE$6),'Курсы'!$H$2:$L$1980,if($G247="USD",2,if($G247="EUR",3,if($G247="YEN",4,5))))*$H247*$C247,0)</f>
        <v>0</v>
      </c>
      <c r="AF247" s="7">
        <f>if(AF$6&lt;=$B247,vlookup(EDATE($D247,AF$6),'Курсы'!$H$2:$L$1980,if($G247="USD",2,if($G247="EUR",3,if($G247="YEN",4,5))))*$H247*$C247,0)</f>
        <v>0</v>
      </c>
      <c r="AG247" s="7">
        <f>if(AG$6&lt;=$B247,vlookup(EDATE($D247,AG$6),'Курсы'!$H$2:$L$1980,if($G247="USD",2,if($G247="EUR",3,if($G247="YEN",4,5))))*$H247*$C247,0)</f>
        <v>0</v>
      </c>
      <c r="AH247" s="7">
        <f>if(AH$6&lt;=$B247,vlookup(EDATE($D247,AH$6),'Курсы'!$H$2:$L$1980,if($G247="USD",2,if($G247="EUR",3,if($G247="YEN",4,5))))*$H247*$C247,0)</f>
        <v>0</v>
      </c>
      <c r="AI247" s="7">
        <f>if(AI$6&lt;=$B247,vlookup(EDATE($D247,AI$6),'Курсы'!$H$2:$L$1980,if($G247="USD",2,if($G247="EUR",3,if($G247="YEN",4,5))))*$H247*$C247,0)</f>
        <v>0</v>
      </c>
      <c r="AJ247" s="7">
        <f>if(AJ$6&lt;=$B247,vlookup(EDATE($D247,AJ$6),'Курсы'!$H$2:$L$1980,if($G247="USD",2,if($G247="EUR",3,if($G247="YEN",4,5))))*$H247*$C247,0)</f>
        <v>0</v>
      </c>
      <c r="AK247" s="7">
        <f>if(AK$6&lt;=$B247,vlookup(EDATE($D247,AK$6),'Курсы'!$H$2:$L$1980,if($G247="USD",2,if($G247="EUR",3,if($G247="YEN",4,5))))*$H247*$C247,0)</f>
        <v>0</v>
      </c>
      <c r="AL247" s="7">
        <f>if(AL$6&lt;=$B247,vlookup(EDATE($D247,AL$6),'Курсы'!$H$2:$L$1980,if($G247="USD",2,if($G247="EUR",3,if($G247="YEN",4,5))))*$H247*$C247,0)</f>
        <v>0</v>
      </c>
      <c r="AM247" s="7">
        <f>if(AM$6&lt;=$B247,vlookup(EDATE($D247,AM$6),'Курсы'!$H$2:$L$1980,if($G247="USD",2,if($G247="EUR",3,if($G247="YEN",4,5))))*$H247*$C247,0)</f>
        <v>0</v>
      </c>
      <c r="AN247" s="7">
        <f>if(AN$6&lt;=$B247,vlookup(EDATE($D247,AN$6),'Курсы'!$H$2:$L$1980,if($G247="USD",2,if($G247="EUR",3,if($G247="YEN",4,5))))*$H247*$C247,0)</f>
        <v>0</v>
      </c>
      <c r="AO247" s="7">
        <f>if(AO$6&lt;=$B247,vlookup(EDATE($D247,AO$6),'Курсы'!$H$2:$L$1980,if($G247="USD",2,if($G247="EUR",3,if($G247="YEN",4,5))))*$H247*$C247,0)</f>
        <v>0</v>
      </c>
      <c r="AP247" s="7">
        <f>if(AP$6&lt;=$B247,vlookup(EDATE($D247,AP$6),'Курсы'!$H$2:$L$1980,if($G247="USD",2,if($G247="EUR",3,if($G247="YEN",4,5))))*$H247*$C247,0)</f>
        <v>0</v>
      </c>
      <c r="AQ247" s="7">
        <f>if(AQ$6&lt;=$B247,vlookup(EDATE($D247,AQ$6),'Курсы'!$H$2:$L$1980,if($G247="USD",2,if($G247="EUR",3,if($G247="YEN",4,5))))*$H247*$C247,0)</f>
        <v>0</v>
      </c>
      <c r="AR247" s="19">
        <f>if(AR$6&lt;=$B247,vlookup(EDATE($D247,AR$6),'Курсы'!$H$2:$L$1980,if($G247="USD",2,if($G247="EUR",3,if($G247="YEN",4,5))))*$H247*$C247,0)</f>
        <v>0</v>
      </c>
      <c r="AS247" s="7">
        <f t="shared" si="2"/>
        <v>14425298.61</v>
      </c>
    </row>
    <row r="248" ht="15.75" customHeight="1">
      <c r="A248" s="15">
        <v>78.0</v>
      </c>
      <c r="B248" s="16">
        <v>35.0</v>
      </c>
      <c r="C248" s="16">
        <v>0.0242943175133106</v>
      </c>
      <c r="D248" s="17">
        <v>44132.0</v>
      </c>
      <c r="E248" s="17">
        <f t="shared" si="1"/>
        <v>45197</v>
      </c>
      <c r="F248" s="16" t="s">
        <v>22</v>
      </c>
      <c r="G248" s="16" t="s">
        <v>7</v>
      </c>
      <c r="H248" s="18">
        <v>1000000.0</v>
      </c>
      <c r="I248" s="7">
        <f>if(I$6&lt;=$B248,vlookup(EDATE($D248,I$6),'Курсы'!$H$2:$L$1980,if($G248="USD",2,if($G248="EUR",3,if($G248="YEN",4,5))))*$H248*$C248,0)</f>
        <v>24294.31751</v>
      </c>
      <c r="J248" s="7">
        <f>if(J$6&lt;=$B248,vlookup(EDATE($D248,J$6),'Курсы'!$H$2:$L$1980,if($G248="USD",2,if($G248="EUR",3,if($G248="YEN",4,5))))*$H248*$C248,0)</f>
        <v>24294.31751</v>
      </c>
      <c r="K248" s="7">
        <f>if(K$6&lt;=$B248,vlookup(EDATE($D248,K$6),'Курсы'!$H$2:$L$1980,if($G248="USD",2,if($G248="EUR",3,if($G248="YEN",4,5))))*$H248*$C248,0)</f>
        <v>24294.31751</v>
      </c>
      <c r="L248" s="7">
        <f>if(L$6&lt;=$B248,vlookup(EDATE($D248,L$6),'Курсы'!$H$2:$L$1980,if($G248="USD",2,if($G248="EUR",3,if($G248="YEN",4,5))))*$H248*$C248,0)</f>
        <v>24294.31751</v>
      </c>
      <c r="M248" s="7">
        <f>if(M$6&lt;=$B248,vlookup(EDATE($D248,M$6),'Курсы'!$H$2:$L$1980,if($G248="USD",2,if($G248="EUR",3,if($G248="YEN",4,5))))*$H248*$C248,0)</f>
        <v>24294.31751</v>
      </c>
      <c r="N248" s="7">
        <f>if(N$6&lt;=$B248,vlookup(EDATE($D248,N$6),'Курсы'!$H$2:$L$1980,if($G248="USD",2,if($G248="EUR",3,if($G248="YEN",4,5))))*$H248*$C248,0)</f>
        <v>24294.31751</v>
      </c>
      <c r="O248" s="7">
        <f>if(O$6&lt;=$B248,vlookup(EDATE($D248,O$6),'Курсы'!$H$2:$L$1980,if($G248="USD",2,if($G248="EUR",3,if($G248="YEN",4,5))))*$H248*$C248,0)</f>
        <v>24294.31751</v>
      </c>
      <c r="P248" s="7">
        <f>if(P$6&lt;=$B248,vlookup(EDATE($D248,P$6),'Курсы'!$H$2:$L$1980,if($G248="USD",2,if($G248="EUR",3,if($G248="YEN",4,5))))*$H248*$C248,0)</f>
        <v>24294.31751</v>
      </c>
      <c r="Q248" s="7">
        <f>if(Q$6&lt;=$B248,vlookup(EDATE($D248,Q$6),'Курсы'!$H$2:$L$1980,if($G248="USD",2,if($G248="EUR",3,if($G248="YEN",4,5))))*$H248*$C248,0)</f>
        <v>24294.31751</v>
      </c>
      <c r="R248" s="7">
        <f>if(R$6&lt;=$B248,vlookup(EDATE($D248,R$6),'Курсы'!$H$2:$L$1980,if($G248="USD",2,if($G248="EUR",3,if($G248="YEN",4,5))))*$H248*$C248,0)</f>
        <v>24294.31751</v>
      </c>
      <c r="S248" s="7">
        <f>if(S$6&lt;=$B248,vlookup(EDATE($D248,S$6),'Курсы'!$H$2:$L$1980,if($G248="USD",2,if($G248="EUR",3,if($G248="YEN",4,5))))*$H248*$C248,0)</f>
        <v>24294.31751</v>
      </c>
      <c r="T248" s="7">
        <f>if(T$6&lt;=$B248,vlookup(EDATE($D248,T$6),'Курсы'!$H$2:$L$1980,if($G248="USD",2,if($G248="EUR",3,if($G248="YEN",4,5))))*$H248*$C248,0)</f>
        <v>24294.31751</v>
      </c>
      <c r="U248" s="7">
        <f>if(U$6&lt;=$B248,vlookup(EDATE($D248,U$6),'Курсы'!$H$2:$L$1980,if($G248="USD",2,if($G248="EUR",3,if($G248="YEN",4,5))))*$H248*$C248,0)</f>
        <v>24294.31751</v>
      </c>
      <c r="V248" s="7">
        <f>if(V$6&lt;=$B248,vlookup(EDATE($D248,V$6),'Курсы'!$H$2:$L$1980,if($G248="USD",2,if($G248="EUR",3,if($G248="YEN",4,5))))*$H248*$C248,0)</f>
        <v>24294.31751</v>
      </c>
      <c r="W248" s="7">
        <f>if(W$6&lt;=$B248,vlookup(EDATE($D248,W$6),'Курсы'!$H$2:$L$1980,if($G248="USD",2,if($G248="EUR",3,if($G248="YEN",4,5))))*$H248*$C248,0)</f>
        <v>24294.31751</v>
      </c>
      <c r="X248" s="7">
        <f>if(X$6&lt;=$B248,vlookup(EDATE($D248,X$6),'Курсы'!$H$2:$L$1980,if($G248="USD",2,if($G248="EUR",3,if($G248="YEN",4,5))))*$H248*$C248,0)</f>
        <v>24294.31751</v>
      </c>
      <c r="Y248" s="7">
        <f>if(Y$6&lt;=$B248,vlookup(EDATE($D248,Y$6),'Курсы'!$H$2:$L$1980,if($G248="USD",2,if($G248="EUR",3,if($G248="YEN",4,5))))*$H248*$C248,0)</f>
        <v>24294.31751</v>
      </c>
      <c r="Z248" s="7">
        <f>if(Z$6&lt;=$B248,vlookup(EDATE($D248,Z$6),'Курсы'!$H$2:$L$1980,if($G248="USD",2,if($G248="EUR",3,if($G248="YEN",4,5))))*$H248*$C248,0)</f>
        <v>24294.31751</v>
      </c>
      <c r="AA248" s="7">
        <f>if(AA$6&lt;=$B248,vlookup(EDATE($D248,AA$6),'Курсы'!$H$2:$L$1980,if($G248="USD",2,if($G248="EUR",3,if($G248="YEN",4,5))))*$H248*$C248,0)</f>
        <v>24294.31751</v>
      </c>
      <c r="AB248" s="7">
        <f>if(AB$6&lt;=$B248,vlookup(EDATE($D248,AB$6),'Курсы'!$H$2:$L$1980,if($G248="USD",2,if($G248="EUR",3,if($G248="YEN",4,5))))*$H248*$C248,0)</f>
        <v>24294.31751</v>
      </c>
      <c r="AC248" s="7">
        <f>if(AC$6&lt;=$B248,vlookup(EDATE($D248,AC$6),'Курсы'!$H$2:$L$1980,if($G248="USD",2,if($G248="EUR",3,if($G248="YEN",4,5))))*$H248*$C248,0)</f>
        <v>24294.31751</v>
      </c>
      <c r="AD248" s="7">
        <f>if(AD$6&lt;=$B248,vlookup(EDATE($D248,AD$6),'Курсы'!$H$2:$L$1980,if($G248="USD",2,if($G248="EUR",3,if($G248="YEN",4,5))))*$H248*$C248,0)</f>
        <v>24294.31751</v>
      </c>
      <c r="AE248" s="7">
        <f>if(AE$6&lt;=$B248,vlookup(EDATE($D248,AE$6),'Курсы'!$H$2:$L$1980,if($G248="USD",2,if($G248="EUR",3,if($G248="YEN",4,5))))*$H248*$C248,0)</f>
        <v>24294.31751</v>
      </c>
      <c r="AF248" s="7">
        <f>if(AF$6&lt;=$B248,vlookup(EDATE($D248,AF$6),'Курсы'!$H$2:$L$1980,if($G248="USD",2,if($G248="EUR",3,if($G248="YEN",4,5))))*$H248*$C248,0)</f>
        <v>24294.31751</v>
      </c>
      <c r="AG248" s="7">
        <f>if(AG$6&lt;=$B248,vlookup(EDATE($D248,AG$6),'Курсы'!$H$2:$L$1980,if($G248="USD",2,if($G248="EUR",3,if($G248="YEN",4,5))))*$H248*$C248,0)</f>
        <v>24294.31751</v>
      </c>
      <c r="AH248" s="7">
        <f>if(AH$6&lt;=$B248,vlookup(EDATE($D248,AH$6),'Курсы'!$H$2:$L$1980,if($G248="USD",2,if($G248="EUR",3,if($G248="YEN",4,5))))*$H248*$C248,0)</f>
        <v>24294.31751</v>
      </c>
      <c r="AI248" s="7">
        <f>if(AI$6&lt;=$B248,vlookup(EDATE($D248,AI$6),'Курсы'!$H$2:$L$1980,if($G248="USD",2,if($G248="EUR",3,if($G248="YEN",4,5))))*$H248*$C248,0)</f>
        <v>24294.31751</v>
      </c>
      <c r="AJ248" s="7">
        <f>if(AJ$6&lt;=$B248,vlookup(EDATE($D248,AJ$6),'Курсы'!$H$2:$L$1980,if($G248="USD",2,if($G248="EUR",3,if($G248="YEN",4,5))))*$H248*$C248,0)</f>
        <v>24294.31751</v>
      </c>
      <c r="AK248" s="7">
        <f>if(AK$6&lt;=$B248,vlookup(EDATE($D248,AK$6),'Курсы'!$H$2:$L$1980,if($G248="USD",2,if($G248="EUR",3,if($G248="YEN",4,5))))*$H248*$C248,0)</f>
        <v>24294.31751</v>
      </c>
      <c r="AL248" s="7">
        <f>if(AL$6&lt;=$B248,vlookup(EDATE($D248,AL$6),'Курсы'!$H$2:$L$1980,if($G248="USD",2,if($G248="EUR",3,if($G248="YEN",4,5))))*$H248*$C248,0)</f>
        <v>24294.31751</v>
      </c>
      <c r="AM248" s="7">
        <f>if(AM$6&lt;=$B248,vlookup(EDATE($D248,AM$6),'Курсы'!$H$2:$L$1980,if($G248="USD",2,if($G248="EUR",3,if($G248="YEN",4,5))))*$H248*$C248,0)</f>
        <v>24294.31751</v>
      </c>
      <c r="AN248" s="7">
        <f>if(AN$6&lt;=$B248,vlookup(EDATE($D248,AN$6),'Курсы'!$H$2:$L$1980,if($G248="USD",2,if($G248="EUR",3,if($G248="YEN",4,5))))*$H248*$C248,0)</f>
        <v>24294.31751</v>
      </c>
      <c r="AO248" s="7">
        <f>if(AO$6&lt;=$B248,vlookup(EDATE($D248,AO$6),'Курсы'!$H$2:$L$1980,if($G248="USD",2,if($G248="EUR",3,if($G248="YEN",4,5))))*$H248*$C248,0)</f>
        <v>24294.31751</v>
      </c>
      <c r="AP248" s="7">
        <f>if(AP$6&lt;=$B248,vlookup(EDATE($D248,AP$6),'Курсы'!$H$2:$L$1980,if($G248="USD",2,if($G248="EUR",3,if($G248="YEN",4,5))))*$H248*$C248,0)</f>
        <v>24294.31751</v>
      </c>
      <c r="AQ248" s="7">
        <f>if(AQ$6&lt;=$B248,vlookup(EDATE($D248,AQ$6),'Курсы'!$H$2:$L$1980,if($G248="USD",2,if($G248="EUR",3,if($G248="YEN",4,5))))*$H248*$C248,0)</f>
        <v>24294.31751</v>
      </c>
      <c r="AR248" s="19">
        <f>if(AR$6&lt;=$B248,vlookup(EDATE($D248,AR$6),'Курсы'!$H$2:$L$1980,if($G248="USD",2,if($G248="EUR",3,if($G248="YEN",4,5))))*$H248*$C248,0)</f>
        <v>0</v>
      </c>
      <c r="AS248" s="7">
        <f t="shared" si="2"/>
        <v>850301.113</v>
      </c>
    </row>
    <row r="249" ht="15.75" customHeight="1">
      <c r="A249" s="15">
        <v>228.0</v>
      </c>
      <c r="B249" s="16">
        <v>9.0</v>
      </c>
      <c r="C249" s="16">
        <v>0.00809682918252324</v>
      </c>
      <c r="D249" s="17">
        <v>44133.0</v>
      </c>
      <c r="E249" s="17">
        <f t="shared" si="1"/>
        <v>44406</v>
      </c>
      <c r="F249" s="16" t="s">
        <v>18</v>
      </c>
      <c r="G249" s="16" t="s">
        <v>6</v>
      </c>
      <c r="H249" s="18">
        <v>1400000.0</v>
      </c>
      <c r="I249" s="7">
        <f>if(I$6&lt;=$B249,vlookup(EDATE($D249,I$6),'Курсы'!$H$2:$L$1980,if($G249="USD",2,if($G249="EUR",3,if($G249="YEN",4,5))))*$H249*$C249,0)</f>
        <v>8265.630258</v>
      </c>
      <c r="J249" s="7">
        <f>if(J$6&lt;=$B249,vlookup(EDATE($D249,J$6),'Курсы'!$H$2:$L$1980,if($G249="USD",2,if($G249="EUR",3,if($G249="YEN",4,5))))*$H249*$C249,0)</f>
        <v>8078.400799</v>
      </c>
      <c r="K249" s="7">
        <f>if(K$6&lt;=$B249,vlookup(EDATE($D249,K$6),'Курсы'!$H$2:$L$1980,if($G249="USD",2,if($G249="EUR",3,if($G249="YEN",4,5))))*$H249*$C249,0)</f>
        <v>8279.21026</v>
      </c>
      <c r="L249" s="7">
        <f>if(L$6&lt;=$B249,vlookup(EDATE($D249,L$6),'Курсы'!$H$2:$L$1980,if($G249="USD",2,if($G249="EUR",3,if($G249="YEN",4,5))))*$H249*$C249,0)</f>
        <v>7958.017143</v>
      </c>
      <c r="M249" s="7">
        <f>if(M$6&lt;=$B249,vlookup(EDATE($D249,M$6),'Курсы'!$H$2:$L$1980,if($G249="USD",2,if($G249="EUR",3,if($G249="YEN",4,5))))*$H249*$C249,0)</f>
        <v>7847.880834</v>
      </c>
      <c r="N249" s="7">
        <f>if(N$6&lt;=$B249,vlookup(EDATE($D249,N$6),'Курсы'!$H$2:$L$1980,if($G249="USD",2,if($G249="EUR",3,if($G249="YEN",4,5))))*$H249*$C249,0)</f>
        <v>7801.586403</v>
      </c>
      <c r="O249" s="7">
        <f>if(O$6&lt;=$B249,vlookup(EDATE($D249,O$6),'Курсы'!$H$2:$L$1980,if($G249="USD",2,if($G249="EUR",3,if($G249="YEN",4,5))))*$H249*$C249,0)</f>
        <v>7593.884922</v>
      </c>
      <c r="P249" s="7">
        <f>if(P$6&lt;=$B249,vlookup(EDATE($D249,P$6),'Курсы'!$H$2:$L$1980,if($G249="USD",2,if($G249="EUR",3,if($G249="YEN",4,5))))*$H249*$C249,0)</f>
        <v>7390.581638</v>
      </c>
      <c r="Q249" s="7">
        <f>if(Q$6&lt;=$B249,vlookup(EDATE($D249,Q$6),'Курсы'!$H$2:$L$1980,if($G249="USD",2,if($G249="EUR",3,if($G249="YEN",4,5))))*$H249*$C249,0)</f>
        <v>7588.183135</v>
      </c>
      <c r="R249" s="7">
        <f>if(R$6&lt;=$B249,vlookup(EDATE($D249,R$6),'Курсы'!$H$2:$L$1980,if($G249="USD",2,if($G249="EUR",3,if($G249="YEN",4,5))))*$H249*$C249,0)</f>
        <v>0</v>
      </c>
      <c r="S249" s="7">
        <f>if(S$6&lt;=$B249,vlookup(EDATE($D249,S$6),'Курсы'!$H$2:$L$1980,if($G249="USD",2,if($G249="EUR",3,if($G249="YEN",4,5))))*$H249*$C249,0)</f>
        <v>0</v>
      </c>
      <c r="T249" s="7">
        <f>if(T$6&lt;=$B249,vlookup(EDATE($D249,T$6),'Курсы'!$H$2:$L$1980,if($G249="USD",2,if($G249="EUR",3,if($G249="YEN",4,5))))*$H249*$C249,0)</f>
        <v>0</v>
      </c>
      <c r="U249" s="7">
        <f>if(U$6&lt;=$B249,vlookup(EDATE($D249,U$6),'Курсы'!$H$2:$L$1980,if($G249="USD",2,if($G249="EUR",3,if($G249="YEN",4,5))))*$H249*$C249,0)</f>
        <v>0</v>
      </c>
      <c r="V249" s="7">
        <f>if(V$6&lt;=$B249,vlookup(EDATE($D249,V$6),'Курсы'!$H$2:$L$1980,if($G249="USD",2,if($G249="EUR",3,if($G249="YEN",4,5))))*$H249*$C249,0)</f>
        <v>0</v>
      </c>
      <c r="W249" s="7">
        <f>if(W$6&lt;=$B249,vlookup(EDATE($D249,W$6),'Курсы'!$H$2:$L$1980,if($G249="USD",2,if($G249="EUR",3,if($G249="YEN",4,5))))*$H249*$C249,0)</f>
        <v>0</v>
      </c>
      <c r="X249" s="7">
        <f>if(X$6&lt;=$B249,vlookup(EDATE($D249,X$6),'Курсы'!$H$2:$L$1980,if($G249="USD",2,if($G249="EUR",3,if($G249="YEN",4,5))))*$H249*$C249,0)</f>
        <v>0</v>
      </c>
      <c r="Y249" s="7">
        <f>if(Y$6&lt;=$B249,vlookup(EDATE($D249,Y$6),'Курсы'!$H$2:$L$1980,if($G249="USD",2,if($G249="EUR",3,if($G249="YEN",4,5))))*$H249*$C249,0)</f>
        <v>0</v>
      </c>
      <c r="Z249" s="7">
        <f>if(Z$6&lt;=$B249,vlookup(EDATE($D249,Z$6),'Курсы'!$H$2:$L$1980,if($G249="USD",2,if($G249="EUR",3,if($G249="YEN",4,5))))*$H249*$C249,0)</f>
        <v>0</v>
      </c>
      <c r="AA249" s="7">
        <f>if(AA$6&lt;=$B249,vlookup(EDATE($D249,AA$6),'Курсы'!$H$2:$L$1980,if($G249="USD",2,if($G249="EUR",3,if($G249="YEN",4,5))))*$H249*$C249,0)</f>
        <v>0</v>
      </c>
      <c r="AB249" s="7">
        <f>if(AB$6&lt;=$B249,vlookup(EDATE($D249,AB$6),'Курсы'!$H$2:$L$1980,if($G249="USD",2,if($G249="EUR",3,if($G249="YEN",4,5))))*$H249*$C249,0)</f>
        <v>0</v>
      </c>
      <c r="AC249" s="7">
        <f>if(AC$6&lt;=$B249,vlookup(EDATE($D249,AC$6),'Курсы'!$H$2:$L$1980,if($G249="USD",2,if($G249="EUR",3,if($G249="YEN",4,5))))*$H249*$C249,0)</f>
        <v>0</v>
      </c>
      <c r="AD249" s="7">
        <f>if(AD$6&lt;=$B249,vlookup(EDATE($D249,AD$6),'Курсы'!$H$2:$L$1980,if($G249="USD",2,if($G249="EUR",3,if($G249="YEN",4,5))))*$H249*$C249,0)</f>
        <v>0</v>
      </c>
      <c r="AE249" s="7">
        <f>if(AE$6&lt;=$B249,vlookup(EDATE($D249,AE$6),'Курсы'!$H$2:$L$1980,if($G249="USD",2,if($G249="EUR",3,if($G249="YEN",4,5))))*$H249*$C249,0)</f>
        <v>0</v>
      </c>
      <c r="AF249" s="7">
        <f>if(AF$6&lt;=$B249,vlookup(EDATE($D249,AF$6),'Курсы'!$H$2:$L$1980,if($G249="USD",2,if($G249="EUR",3,if($G249="YEN",4,5))))*$H249*$C249,0)</f>
        <v>0</v>
      </c>
      <c r="AG249" s="7">
        <f>if(AG$6&lt;=$B249,vlookup(EDATE($D249,AG$6),'Курсы'!$H$2:$L$1980,if($G249="USD",2,if($G249="EUR",3,if($G249="YEN",4,5))))*$H249*$C249,0)</f>
        <v>0</v>
      </c>
      <c r="AH249" s="7">
        <f>if(AH$6&lt;=$B249,vlookup(EDATE($D249,AH$6),'Курсы'!$H$2:$L$1980,if($G249="USD",2,if($G249="EUR",3,if($G249="YEN",4,5))))*$H249*$C249,0)</f>
        <v>0</v>
      </c>
      <c r="AI249" s="7">
        <f>if(AI$6&lt;=$B249,vlookup(EDATE($D249,AI$6),'Курсы'!$H$2:$L$1980,if($G249="USD",2,if($G249="EUR",3,if($G249="YEN",4,5))))*$H249*$C249,0)</f>
        <v>0</v>
      </c>
      <c r="AJ249" s="7">
        <f>if(AJ$6&lt;=$B249,vlookup(EDATE($D249,AJ$6),'Курсы'!$H$2:$L$1980,if($G249="USD",2,if($G249="EUR",3,if($G249="YEN",4,5))))*$H249*$C249,0)</f>
        <v>0</v>
      </c>
      <c r="AK249" s="7">
        <f>if(AK$6&lt;=$B249,vlookup(EDATE($D249,AK$6),'Курсы'!$H$2:$L$1980,if($G249="USD",2,if($G249="EUR",3,if($G249="YEN",4,5))))*$H249*$C249,0)</f>
        <v>0</v>
      </c>
      <c r="AL249" s="7">
        <f>if(AL$6&lt;=$B249,vlookup(EDATE($D249,AL$6),'Курсы'!$H$2:$L$1980,if($G249="USD",2,if($G249="EUR",3,if($G249="YEN",4,5))))*$H249*$C249,0)</f>
        <v>0</v>
      </c>
      <c r="AM249" s="7">
        <f>if(AM$6&lt;=$B249,vlookup(EDATE($D249,AM$6),'Курсы'!$H$2:$L$1980,if($G249="USD",2,if($G249="EUR",3,if($G249="YEN",4,5))))*$H249*$C249,0)</f>
        <v>0</v>
      </c>
      <c r="AN249" s="7">
        <f>if(AN$6&lt;=$B249,vlookup(EDATE($D249,AN$6),'Курсы'!$H$2:$L$1980,if($G249="USD",2,if($G249="EUR",3,if($G249="YEN",4,5))))*$H249*$C249,0)</f>
        <v>0</v>
      </c>
      <c r="AO249" s="7">
        <f>if(AO$6&lt;=$B249,vlookup(EDATE($D249,AO$6),'Курсы'!$H$2:$L$1980,if($G249="USD",2,if($G249="EUR",3,if($G249="YEN",4,5))))*$H249*$C249,0)</f>
        <v>0</v>
      </c>
      <c r="AP249" s="7">
        <f>if(AP$6&lt;=$B249,vlookup(EDATE($D249,AP$6),'Курсы'!$H$2:$L$1980,if($G249="USD",2,if($G249="EUR",3,if($G249="YEN",4,5))))*$H249*$C249,0)</f>
        <v>0</v>
      </c>
      <c r="AQ249" s="7">
        <f>if(AQ$6&lt;=$B249,vlookup(EDATE($D249,AQ$6),'Курсы'!$H$2:$L$1980,if($G249="USD",2,if($G249="EUR",3,if($G249="YEN",4,5))))*$H249*$C249,0)</f>
        <v>0</v>
      </c>
      <c r="AR249" s="19">
        <f>if(AR$6&lt;=$B249,vlookup(EDATE($D249,AR$6),'Курсы'!$H$2:$L$1980,if($G249="USD",2,if($G249="EUR",3,if($G249="YEN",4,5))))*$H249*$C249,0)</f>
        <v>0</v>
      </c>
      <c r="AS249" s="7">
        <f t="shared" si="2"/>
        <v>70803.37539</v>
      </c>
    </row>
    <row r="250" ht="15.75" customHeight="1">
      <c r="A250" s="15">
        <v>294.0</v>
      </c>
      <c r="B250" s="16">
        <v>14.0</v>
      </c>
      <c r="C250" s="16">
        <v>0.0198256067694764</v>
      </c>
      <c r="D250" s="17">
        <v>44135.0</v>
      </c>
      <c r="E250" s="17">
        <f t="shared" si="1"/>
        <v>44561</v>
      </c>
      <c r="F250" s="16" t="s">
        <v>19</v>
      </c>
      <c r="G250" s="16" t="s">
        <v>5</v>
      </c>
      <c r="H250" s="18">
        <v>75000.0</v>
      </c>
      <c r="I250" s="7">
        <f>if(I$6&lt;=$B250,vlookup(EDATE($D250,I$6),'Курсы'!$H$2:$L$1980,if($G250="USD",2,if($G250="EUR",3,if($G250="YEN",4,5))))*$H250*$C250,0)</f>
        <v>134511.1412</v>
      </c>
      <c r="J250" s="7">
        <f>if(J$6&lt;=$B250,vlookup(EDATE($D250,J$6),'Курсы'!$H$2:$L$1980,if($G250="USD",2,if($G250="EUR",3,if($G250="YEN",4,5))))*$H250*$C250,0)</f>
        <v>134837.5202</v>
      </c>
      <c r="K250" s="7">
        <f>if(K$6&lt;=$B250,vlookup(EDATE($D250,K$6),'Курсы'!$H$2:$L$1980,if($G250="USD",2,if($G250="EUR",3,if($G250="YEN",4,5))))*$H250*$C250,0)</f>
        <v>137237.2613</v>
      </c>
      <c r="L250" s="7">
        <f>if(L$6&lt;=$B250,vlookup(EDATE($D250,L$6),'Курсы'!$H$2:$L$1980,if($G250="USD",2,if($G250="EUR",3,if($G250="YEN",4,5))))*$H250*$C250,0)</f>
        <v>134379.4</v>
      </c>
      <c r="M250" s="7">
        <f>if(M$6&lt;=$B250,vlookup(EDATE($D250,M$6),'Курсы'!$H$2:$L$1980,if($G250="USD",2,if($G250="EUR",3,if($G250="YEN",4,5))))*$H250*$C250,0)</f>
        <v>132160.6173</v>
      </c>
      <c r="N250" s="7">
        <f>if(N$6&lt;=$B250,vlookup(EDATE($D250,N$6),'Курсы'!$H$2:$L$1980,if($G250="USD",2,if($G250="EUR",3,if($G250="YEN",4,5))))*$H250*$C250,0)</f>
        <v>134047.8168</v>
      </c>
      <c r="O250" s="7">
        <f>if(O$6&lt;=$B250,vlookup(EDATE($D250,O$6),'Курсы'!$H$2:$L$1980,if($G250="USD",2,if($G250="EUR",3,if($G250="YEN",4,5))))*$H250*$C250,0)</f>
        <v>133336.7714</v>
      </c>
      <c r="P250" s="7">
        <f>if(P$6&lt;=$B250,vlookup(EDATE($D250,P$6),'Курсы'!$H$2:$L$1980,if($G250="USD",2,if($G250="EUR",3,if($G250="YEN",4,5))))*$H250*$C250,0)</f>
        <v>128176.4138</v>
      </c>
      <c r="Q250" s="7">
        <f>if(Q$6&lt;=$B250,vlookup(EDATE($D250,Q$6),'Курсы'!$H$2:$L$1980,if($G250="USD",2,if($G250="EUR",3,if($G250="YEN",4,5))))*$H250*$C250,0)</f>
        <v>129349.148</v>
      </c>
      <c r="R250" s="7">
        <f>if(R$6&lt;=$B250,vlookup(EDATE($D250,R$6),'Курсы'!$H$2:$L$1980,if($G250="USD",2,if($G250="EUR",3,if($G250="YEN",4,5))))*$H250*$C250,0)</f>
        <v>127137.335</v>
      </c>
      <c r="S250" s="7">
        <f>if(S$6&lt;=$B250,vlookup(EDATE($D250,S$6),'Курсы'!$H$2:$L$1980,if($G250="USD",2,if($G250="EUR",3,if($G250="YEN",4,5))))*$H250*$C250,0)</f>
        <v>127374.5022</v>
      </c>
      <c r="T250" s="7">
        <f>if(T$6&lt;=$B250,vlookup(EDATE($D250,T$6),'Курсы'!$H$2:$L$1980,if($G250="USD",2,if($G250="EUR",3,if($G250="YEN",4,5))))*$H250*$C250,0)</f>
        <v>127612.1779</v>
      </c>
      <c r="U250" s="7">
        <f>if(U$6&lt;=$B250,vlookup(EDATE($D250,U$6),'Курсы'!$H$2:$L$1980,if($G250="USD",2,if($G250="EUR",3,if($G250="YEN",4,5))))*$H250*$C250,0)</f>
        <v>127835.4457</v>
      </c>
      <c r="V250" s="7">
        <f>if(V$6&lt;=$B250,vlookup(EDATE($D250,V$6),'Курсы'!$H$2:$L$1980,if($G250="USD",2,if($G250="EUR",3,if($G250="YEN",4,5))))*$H250*$C250,0)</f>
        <v>128059.5888</v>
      </c>
      <c r="W250" s="7">
        <f>if(W$6&lt;=$B250,vlookup(EDATE($D250,W$6),'Курсы'!$H$2:$L$1980,if($G250="USD",2,if($G250="EUR",3,if($G250="YEN",4,5))))*$H250*$C250,0)</f>
        <v>0</v>
      </c>
      <c r="X250" s="7">
        <f>if(X$6&lt;=$B250,vlookup(EDATE($D250,X$6),'Курсы'!$H$2:$L$1980,if($G250="USD",2,if($G250="EUR",3,if($G250="YEN",4,5))))*$H250*$C250,0)</f>
        <v>0</v>
      </c>
      <c r="Y250" s="7">
        <f>if(Y$6&lt;=$B250,vlookup(EDATE($D250,Y$6),'Курсы'!$H$2:$L$1980,if($G250="USD",2,if($G250="EUR",3,if($G250="YEN",4,5))))*$H250*$C250,0)</f>
        <v>0</v>
      </c>
      <c r="Z250" s="7">
        <f>if(Z$6&lt;=$B250,vlookup(EDATE($D250,Z$6),'Курсы'!$H$2:$L$1980,if($G250="USD",2,if($G250="EUR",3,if($G250="YEN",4,5))))*$H250*$C250,0)</f>
        <v>0</v>
      </c>
      <c r="AA250" s="7">
        <f>if(AA$6&lt;=$B250,vlookup(EDATE($D250,AA$6),'Курсы'!$H$2:$L$1980,if($G250="USD",2,if($G250="EUR",3,if($G250="YEN",4,5))))*$H250*$C250,0)</f>
        <v>0</v>
      </c>
      <c r="AB250" s="7">
        <f>if(AB$6&lt;=$B250,vlookup(EDATE($D250,AB$6),'Курсы'!$H$2:$L$1980,if($G250="USD",2,if($G250="EUR",3,if($G250="YEN",4,5))))*$H250*$C250,0)</f>
        <v>0</v>
      </c>
      <c r="AC250" s="7">
        <f>if(AC$6&lt;=$B250,vlookup(EDATE($D250,AC$6),'Курсы'!$H$2:$L$1980,if($G250="USD",2,if($G250="EUR",3,if($G250="YEN",4,5))))*$H250*$C250,0)</f>
        <v>0</v>
      </c>
      <c r="AD250" s="7">
        <f>if(AD$6&lt;=$B250,vlookup(EDATE($D250,AD$6),'Курсы'!$H$2:$L$1980,if($G250="USD",2,if($G250="EUR",3,if($G250="YEN",4,5))))*$H250*$C250,0)</f>
        <v>0</v>
      </c>
      <c r="AE250" s="7">
        <f>if(AE$6&lt;=$B250,vlookup(EDATE($D250,AE$6),'Курсы'!$H$2:$L$1980,if($G250="USD",2,if($G250="EUR",3,if($G250="YEN",4,5))))*$H250*$C250,0)</f>
        <v>0</v>
      </c>
      <c r="AF250" s="7">
        <f>if(AF$6&lt;=$B250,vlookup(EDATE($D250,AF$6),'Курсы'!$H$2:$L$1980,if($G250="USD",2,if($G250="EUR",3,if($G250="YEN",4,5))))*$H250*$C250,0)</f>
        <v>0</v>
      </c>
      <c r="AG250" s="7">
        <f>if(AG$6&lt;=$B250,vlookup(EDATE($D250,AG$6),'Курсы'!$H$2:$L$1980,if($G250="USD",2,if($G250="EUR",3,if($G250="YEN",4,5))))*$H250*$C250,0)</f>
        <v>0</v>
      </c>
      <c r="AH250" s="7">
        <f>if(AH$6&lt;=$B250,vlookup(EDATE($D250,AH$6),'Курсы'!$H$2:$L$1980,if($G250="USD",2,if($G250="EUR",3,if($G250="YEN",4,5))))*$H250*$C250,0)</f>
        <v>0</v>
      </c>
      <c r="AI250" s="7">
        <f>if(AI$6&lt;=$B250,vlookup(EDATE($D250,AI$6),'Курсы'!$H$2:$L$1980,if($G250="USD",2,if($G250="EUR",3,if($G250="YEN",4,5))))*$H250*$C250,0)</f>
        <v>0</v>
      </c>
      <c r="AJ250" s="7">
        <f>if(AJ$6&lt;=$B250,vlookup(EDATE($D250,AJ$6),'Курсы'!$H$2:$L$1980,if($G250="USD",2,if($G250="EUR",3,if($G250="YEN",4,5))))*$H250*$C250,0)</f>
        <v>0</v>
      </c>
      <c r="AK250" s="7">
        <f>if(AK$6&lt;=$B250,vlookup(EDATE($D250,AK$6),'Курсы'!$H$2:$L$1980,if($G250="USD",2,if($G250="EUR",3,if($G250="YEN",4,5))))*$H250*$C250,0)</f>
        <v>0</v>
      </c>
      <c r="AL250" s="7">
        <f>if(AL$6&lt;=$B250,vlookup(EDATE($D250,AL$6),'Курсы'!$H$2:$L$1980,if($G250="USD",2,if($G250="EUR",3,if($G250="YEN",4,5))))*$H250*$C250,0)</f>
        <v>0</v>
      </c>
      <c r="AM250" s="7">
        <f>if(AM$6&lt;=$B250,vlookup(EDATE($D250,AM$6),'Курсы'!$H$2:$L$1980,if($G250="USD",2,if($G250="EUR",3,if($G250="YEN",4,5))))*$H250*$C250,0)</f>
        <v>0</v>
      </c>
      <c r="AN250" s="7">
        <f>if(AN$6&lt;=$B250,vlookup(EDATE($D250,AN$6),'Курсы'!$H$2:$L$1980,if($G250="USD",2,if($G250="EUR",3,if($G250="YEN",4,5))))*$H250*$C250,0)</f>
        <v>0</v>
      </c>
      <c r="AO250" s="7">
        <f>if(AO$6&lt;=$B250,vlookup(EDATE($D250,AO$6),'Курсы'!$H$2:$L$1980,if($G250="USD",2,if($G250="EUR",3,if($G250="YEN",4,5))))*$H250*$C250,0)</f>
        <v>0</v>
      </c>
      <c r="AP250" s="7">
        <f>if(AP$6&lt;=$B250,vlookup(EDATE($D250,AP$6),'Курсы'!$H$2:$L$1980,if($G250="USD",2,if($G250="EUR",3,if($G250="YEN",4,5))))*$H250*$C250,0)</f>
        <v>0</v>
      </c>
      <c r="AQ250" s="7">
        <f>if(AQ$6&lt;=$B250,vlookup(EDATE($D250,AQ$6),'Курсы'!$H$2:$L$1980,if($G250="USD",2,if($G250="EUR",3,if($G250="YEN",4,5))))*$H250*$C250,0)</f>
        <v>0</v>
      </c>
      <c r="AR250" s="19">
        <f>if(AR$6&lt;=$B250,vlookup(EDATE($D250,AR$6),'Курсы'!$H$2:$L$1980,if($G250="USD",2,if($G250="EUR",3,if($G250="YEN",4,5))))*$H250*$C250,0)</f>
        <v>0</v>
      </c>
      <c r="AS250" s="7">
        <f t="shared" si="2"/>
        <v>1836055.139</v>
      </c>
    </row>
    <row r="251" ht="15.75" customHeight="1">
      <c r="A251" s="15">
        <v>46.0</v>
      </c>
      <c r="B251" s="16">
        <v>1.0</v>
      </c>
      <c r="C251" s="16">
        <v>0.0191656146462484</v>
      </c>
      <c r="D251" s="17">
        <v>44136.0</v>
      </c>
      <c r="E251" s="17">
        <f t="shared" si="1"/>
        <v>44166</v>
      </c>
      <c r="F251" s="16" t="s">
        <v>19</v>
      </c>
      <c r="G251" s="16" t="s">
        <v>5</v>
      </c>
      <c r="H251" s="18">
        <v>250000.0</v>
      </c>
      <c r="I251" s="7">
        <f>if(I$6&lt;=$B251,vlookup(EDATE($D251,I$6),'Курсы'!$H$2:$L$1980,if($G251="USD",2,if($G251="EUR",3,if($G251="YEN",4,5))))*$H251*$C251,0)</f>
        <v>436993.7421</v>
      </c>
      <c r="J251" s="7">
        <f>if(J$6&lt;=$B251,vlookup(EDATE($D251,J$6),'Курсы'!$H$2:$L$1980,if($G251="USD",2,if($G251="EUR",3,if($G251="YEN",4,5))))*$H251*$C251,0)</f>
        <v>0</v>
      </c>
      <c r="K251" s="7">
        <f>if(K$6&lt;=$B251,vlookup(EDATE($D251,K$6),'Курсы'!$H$2:$L$1980,if($G251="USD",2,if($G251="EUR",3,if($G251="YEN",4,5))))*$H251*$C251,0)</f>
        <v>0</v>
      </c>
      <c r="L251" s="7">
        <f>if(L$6&lt;=$B251,vlookup(EDATE($D251,L$6),'Курсы'!$H$2:$L$1980,if($G251="USD",2,if($G251="EUR",3,if($G251="YEN",4,5))))*$H251*$C251,0)</f>
        <v>0</v>
      </c>
      <c r="M251" s="7">
        <f>if(M$6&lt;=$B251,vlookup(EDATE($D251,M$6),'Курсы'!$H$2:$L$1980,if($G251="USD",2,if($G251="EUR",3,if($G251="YEN",4,5))))*$H251*$C251,0)</f>
        <v>0</v>
      </c>
      <c r="N251" s="7">
        <f>if(N$6&lt;=$B251,vlookup(EDATE($D251,N$6),'Курсы'!$H$2:$L$1980,if($G251="USD",2,if($G251="EUR",3,if($G251="YEN",4,5))))*$H251*$C251,0)</f>
        <v>0</v>
      </c>
      <c r="O251" s="7">
        <f>if(O$6&lt;=$B251,vlookup(EDATE($D251,O$6),'Курсы'!$H$2:$L$1980,if($G251="USD",2,if($G251="EUR",3,if($G251="YEN",4,5))))*$H251*$C251,0)</f>
        <v>0</v>
      </c>
      <c r="P251" s="7">
        <f>if(P$6&lt;=$B251,vlookup(EDATE($D251,P$6),'Курсы'!$H$2:$L$1980,if($G251="USD",2,if($G251="EUR",3,if($G251="YEN",4,5))))*$H251*$C251,0)</f>
        <v>0</v>
      </c>
      <c r="Q251" s="7">
        <f>if(Q$6&lt;=$B251,vlookup(EDATE($D251,Q$6),'Курсы'!$H$2:$L$1980,if($G251="USD",2,if($G251="EUR",3,if($G251="YEN",4,5))))*$H251*$C251,0)</f>
        <v>0</v>
      </c>
      <c r="R251" s="7">
        <f>if(R$6&lt;=$B251,vlookup(EDATE($D251,R$6),'Курсы'!$H$2:$L$1980,if($G251="USD",2,if($G251="EUR",3,if($G251="YEN",4,5))))*$H251*$C251,0)</f>
        <v>0</v>
      </c>
      <c r="S251" s="7">
        <f>if(S$6&lt;=$B251,vlookup(EDATE($D251,S$6),'Курсы'!$H$2:$L$1980,if($G251="USD",2,if($G251="EUR",3,if($G251="YEN",4,5))))*$H251*$C251,0)</f>
        <v>0</v>
      </c>
      <c r="T251" s="7">
        <f>if(T$6&lt;=$B251,vlookup(EDATE($D251,T$6),'Курсы'!$H$2:$L$1980,if($G251="USD",2,if($G251="EUR",3,if($G251="YEN",4,5))))*$H251*$C251,0)</f>
        <v>0</v>
      </c>
      <c r="U251" s="7">
        <f>if(U$6&lt;=$B251,vlookup(EDATE($D251,U$6),'Курсы'!$H$2:$L$1980,if($G251="USD",2,if($G251="EUR",3,if($G251="YEN",4,5))))*$H251*$C251,0)</f>
        <v>0</v>
      </c>
      <c r="V251" s="7">
        <f>if(V$6&lt;=$B251,vlookup(EDATE($D251,V$6),'Курсы'!$H$2:$L$1980,if($G251="USD",2,if($G251="EUR",3,if($G251="YEN",4,5))))*$H251*$C251,0)</f>
        <v>0</v>
      </c>
      <c r="W251" s="7">
        <f>if(W$6&lt;=$B251,vlookup(EDATE($D251,W$6),'Курсы'!$H$2:$L$1980,if($G251="USD",2,if($G251="EUR",3,if($G251="YEN",4,5))))*$H251*$C251,0)</f>
        <v>0</v>
      </c>
      <c r="X251" s="7">
        <f>if(X$6&lt;=$B251,vlookup(EDATE($D251,X$6),'Курсы'!$H$2:$L$1980,if($G251="USD",2,if($G251="EUR",3,if($G251="YEN",4,5))))*$H251*$C251,0)</f>
        <v>0</v>
      </c>
      <c r="Y251" s="7">
        <f>if(Y$6&lt;=$B251,vlookup(EDATE($D251,Y$6),'Курсы'!$H$2:$L$1980,if($G251="USD",2,if($G251="EUR",3,if($G251="YEN",4,5))))*$H251*$C251,0)</f>
        <v>0</v>
      </c>
      <c r="Z251" s="7">
        <f>if(Z$6&lt;=$B251,vlookup(EDATE($D251,Z$6),'Курсы'!$H$2:$L$1980,if($G251="USD",2,if($G251="EUR",3,if($G251="YEN",4,5))))*$H251*$C251,0)</f>
        <v>0</v>
      </c>
      <c r="AA251" s="7">
        <f>if(AA$6&lt;=$B251,vlookup(EDATE($D251,AA$6),'Курсы'!$H$2:$L$1980,if($G251="USD",2,if($G251="EUR",3,if($G251="YEN",4,5))))*$H251*$C251,0)</f>
        <v>0</v>
      </c>
      <c r="AB251" s="7">
        <f>if(AB$6&lt;=$B251,vlookup(EDATE($D251,AB$6),'Курсы'!$H$2:$L$1980,if($G251="USD",2,if($G251="EUR",3,if($G251="YEN",4,5))))*$H251*$C251,0)</f>
        <v>0</v>
      </c>
      <c r="AC251" s="7">
        <f>if(AC$6&lt;=$B251,vlookup(EDATE($D251,AC$6),'Курсы'!$H$2:$L$1980,if($G251="USD",2,if($G251="EUR",3,if($G251="YEN",4,5))))*$H251*$C251,0)</f>
        <v>0</v>
      </c>
      <c r="AD251" s="7">
        <f>if(AD$6&lt;=$B251,vlookup(EDATE($D251,AD$6),'Курсы'!$H$2:$L$1980,if($G251="USD",2,if($G251="EUR",3,if($G251="YEN",4,5))))*$H251*$C251,0)</f>
        <v>0</v>
      </c>
      <c r="AE251" s="7">
        <f>if(AE$6&lt;=$B251,vlookup(EDATE($D251,AE$6),'Курсы'!$H$2:$L$1980,if($G251="USD",2,if($G251="EUR",3,if($G251="YEN",4,5))))*$H251*$C251,0)</f>
        <v>0</v>
      </c>
      <c r="AF251" s="7">
        <f>if(AF$6&lt;=$B251,vlookup(EDATE($D251,AF$6),'Курсы'!$H$2:$L$1980,if($G251="USD",2,if($G251="EUR",3,if($G251="YEN",4,5))))*$H251*$C251,0)</f>
        <v>0</v>
      </c>
      <c r="AG251" s="7">
        <f>if(AG$6&lt;=$B251,vlookup(EDATE($D251,AG$6),'Курсы'!$H$2:$L$1980,if($G251="USD",2,if($G251="EUR",3,if($G251="YEN",4,5))))*$H251*$C251,0)</f>
        <v>0</v>
      </c>
      <c r="AH251" s="7">
        <f>if(AH$6&lt;=$B251,vlookup(EDATE($D251,AH$6),'Курсы'!$H$2:$L$1980,if($G251="USD",2,if($G251="EUR",3,if($G251="YEN",4,5))))*$H251*$C251,0)</f>
        <v>0</v>
      </c>
      <c r="AI251" s="7">
        <f>if(AI$6&lt;=$B251,vlookup(EDATE($D251,AI$6),'Курсы'!$H$2:$L$1980,if($G251="USD",2,if($G251="EUR",3,if($G251="YEN",4,5))))*$H251*$C251,0)</f>
        <v>0</v>
      </c>
      <c r="AJ251" s="7">
        <f>if(AJ$6&lt;=$B251,vlookup(EDATE($D251,AJ$6),'Курсы'!$H$2:$L$1980,if($G251="USD",2,if($G251="EUR",3,if($G251="YEN",4,5))))*$H251*$C251,0)</f>
        <v>0</v>
      </c>
      <c r="AK251" s="7">
        <f>if(AK$6&lt;=$B251,vlookup(EDATE($D251,AK$6),'Курсы'!$H$2:$L$1980,if($G251="USD",2,if($G251="EUR",3,if($G251="YEN",4,5))))*$H251*$C251,0)</f>
        <v>0</v>
      </c>
      <c r="AL251" s="7">
        <f>if(AL$6&lt;=$B251,vlookup(EDATE($D251,AL$6),'Курсы'!$H$2:$L$1980,if($G251="USD",2,if($G251="EUR",3,if($G251="YEN",4,5))))*$H251*$C251,0)</f>
        <v>0</v>
      </c>
      <c r="AM251" s="7">
        <f>if(AM$6&lt;=$B251,vlookup(EDATE($D251,AM$6),'Курсы'!$H$2:$L$1980,if($G251="USD",2,if($G251="EUR",3,if($G251="YEN",4,5))))*$H251*$C251,0)</f>
        <v>0</v>
      </c>
      <c r="AN251" s="7">
        <f>if(AN$6&lt;=$B251,vlookup(EDATE($D251,AN$6),'Курсы'!$H$2:$L$1980,if($G251="USD",2,if($G251="EUR",3,if($G251="YEN",4,5))))*$H251*$C251,0)</f>
        <v>0</v>
      </c>
      <c r="AO251" s="7">
        <f>if(AO$6&lt;=$B251,vlookup(EDATE($D251,AO$6),'Курсы'!$H$2:$L$1980,if($G251="USD",2,if($G251="EUR",3,if($G251="YEN",4,5))))*$H251*$C251,0)</f>
        <v>0</v>
      </c>
      <c r="AP251" s="7">
        <f>if(AP$6&lt;=$B251,vlookup(EDATE($D251,AP$6),'Курсы'!$H$2:$L$1980,if($G251="USD",2,if($G251="EUR",3,if($G251="YEN",4,5))))*$H251*$C251,0)</f>
        <v>0</v>
      </c>
      <c r="AQ251" s="7">
        <f>if(AQ$6&lt;=$B251,vlookup(EDATE($D251,AQ$6),'Курсы'!$H$2:$L$1980,if($G251="USD",2,if($G251="EUR",3,if($G251="YEN",4,5))))*$H251*$C251,0)</f>
        <v>0</v>
      </c>
      <c r="AR251" s="19">
        <f>if(AR$6&lt;=$B251,vlookup(EDATE($D251,AR$6),'Курсы'!$H$2:$L$1980,if($G251="USD",2,if($G251="EUR",3,if($G251="YEN",4,5))))*$H251*$C251,0)</f>
        <v>0</v>
      </c>
      <c r="AS251" s="7">
        <f t="shared" si="2"/>
        <v>436993.7421</v>
      </c>
    </row>
    <row r="252" ht="15.75" customHeight="1">
      <c r="A252" s="15">
        <v>273.0</v>
      </c>
      <c r="B252" s="16">
        <v>18.0</v>
      </c>
      <c r="C252" s="16">
        <v>0.0598593803680343</v>
      </c>
      <c r="D252" s="17">
        <v>44137.0</v>
      </c>
      <c r="E252" s="17">
        <f t="shared" si="1"/>
        <v>44683</v>
      </c>
      <c r="F252" s="16" t="s">
        <v>20</v>
      </c>
      <c r="G252" s="16" t="s">
        <v>7</v>
      </c>
      <c r="H252" s="18">
        <v>1000000.0</v>
      </c>
      <c r="I252" s="7">
        <f>if(I$6&lt;=$B252,vlookup(EDATE($D252,I$6),'Курсы'!$H$2:$L$1980,if($G252="USD",2,if($G252="EUR",3,if($G252="YEN",4,5))))*$H252*$C252,0)</f>
        <v>59859.38037</v>
      </c>
      <c r="J252" s="7">
        <f>if(J$6&lt;=$B252,vlookup(EDATE($D252,J$6),'Курсы'!$H$2:$L$1980,if($G252="USD",2,if($G252="EUR",3,if($G252="YEN",4,5))))*$H252*$C252,0)</f>
        <v>59859.38037</v>
      </c>
      <c r="K252" s="7">
        <f>if(K$6&lt;=$B252,vlookup(EDATE($D252,K$6),'Курсы'!$H$2:$L$1980,if($G252="USD",2,if($G252="EUR",3,if($G252="YEN",4,5))))*$H252*$C252,0)</f>
        <v>59859.38037</v>
      </c>
      <c r="L252" s="7">
        <f>if(L$6&lt;=$B252,vlookup(EDATE($D252,L$6),'Курсы'!$H$2:$L$1980,if($G252="USD",2,if($G252="EUR",3,if($G252="YEN",4,5))))*$H252*$C252,0)</f>
        <v>59859.38037</v>
      </c>
      <c r="M252" s="7">
        <f>if(M$6&lt;=$B252,vlookup(EDATE($D252,M$6),'Курсы'!$H$2:$L$1980,if($G252="USD",2,if($G252="EUR",3,if($G252="YEN",4,5))))*$H252*$C252,0)</f>
        <v>59859.38037</v>
      </c>
      <c r="N252" s="7">
        <f>if(N$6&lt;=$B252,vlookup(EDATE($D252,N$6),'Курсы'!$H$2:$L$1980,if($G252="USD",2,if($G252="EUR",3,if($G252="YEN",4,5))))*$H252*$C252,0)</f>
        <v>59859.38037</v>
      </c>
      <c r="O252" s="7">
        <f>if(O$6&lt;=$B252,vlookup(EDATE($D252,O$6),'Курсы'!$H$2:$L$1980,if($G252="USD",2,if($G252="EUR",3,if($G252="YEN",4,5))))*$H252*$C252,0)</f>
        <v>59859.38037</v>
      </c>
      <c r="P252" s="7">
        <f>if(P$6&lt;=$B252,vlookup(EDATE($D252,P$6),'Курсы'!$H$2:$L$1980,if($G252="USD",2,if($G252="EUR",3,if($G252="YEN",4,5))))*$H252*$C252,0)</f>
        <v>59859.38037</v>
      </c>
      <c r="Q252" s="7">
        <f>if(Q$6&lt;=$B252,vlookup(EDATE($D252,Q$6),'Курсы'!$H$2:$L$1980,if($G252="USD",2,if($G252="EUR",3,if($G252="YEN",4,5))))*$H252*$C252,0)</f>
        <v>59859.38037</v>
      </c>
      <c r="R252" s="7">
        <f>if(R$6&lt;=$B252,vlookup(EDATE($D252,R$6),'Курсы'!$H$2:$L$1980,if($G252="USD",2,if($G252="EUR",3,if($G252="YEN",4,5))))*$H252*$C252,0)</f>
        <v>59859.38037</v>
      </c>
      <c r="S252" s="7">
        <f>if(S$6&lt;=$B252,vlookup(EDATE($D252,S$6),'Курсы'!$H$2:$L$1980,if($G252="USD",2,if($G252="EUR",3,if($G252="YEN",4,5))))*$H252*$C252,0)</f>
        <v>59859.38037</v>
      </c>
      <c r="T252" s="7">
        <f>if(T$6&lt;=$B252,vlookup(EDATE($D252,T$6),'Курсы'!$H$2:$L$1980,if($G252="USD",2,if($G252="EUR",3,if($G252="YEN",4,5))))*$H252*$C252,0)</f>
        <v>59859.38037</v>
      </c>
      <c r="U252" s="7">
        <f>if(U$6&lt;=$B252,vlookup(EDATE($D252,U$6),'Курсы'!$H$2:$L$1980,if($G252="USD",2,if($G252="EUR",3,if($G252="YEN",4,5))))*$H252*$C252,0)</f>
        <v>59859.38037</v>
      </c>
      <c r="V252" s="7">
        <f>if(V$6&lt;=$B252,vlookup(EDATE($D252,V$6),'Курсы'!$H$2:$L$1980,if($G252="USD",2,if($G252="EUR",3,if($G252="YEN",4,5))))*$H252*$C252,0)</f>
        <v>59859.38037</v>
      </c>
      <c r="W252" s="7">
        <f>if(W$6&lt;=$B252,vlookup(EDATE($D252,W$6),'Курсы'!$H$2:$L$1980,if($G252="USD",2,if($G252="EUR",3,if($G252="YEN",4,5))))*$H252*$C252,0)</f>
        <v>59859.38037</v>
      </c>
      <c r="X252" s="7">
        <f>if(X$6&lt;=$B252,vlookup(EDATE($D252,X$6),'Курсы'!$H$2:$L$1980,if($G252="USD",2,if($G252="EUR",3,if($G252="YEN",4,5))))*$H252*$C252,0)</f>
        <v>59859.38037</v>
      </c>
      <c r="Y252" s="7">
        <f>if(Y$6&lt;=$B252,vlookup(EDATE($D252,Y$6),'Курсы'!$H$2:$L$1980,if($G252="USD",2,if($G252="EUR",3,if($G252="YEN",4,5))))*$H252*$C252,0)</f>
        <v>59859.38037</v>
      </c>
      <c r="Z252" s="7">
        <f>if(Z$6&lt;=$B252,vlookup(EDATE($D252,Z$6),'Курсы'!$H$2:$L$1980,if($G252="USD",2,if($G252="EUR",3,if($G252="YEN",4,5))))*$H252*$C252,0)</f>
        <v>59859.38037</v>
      </c>
      <c r="AA252" s="7">
        <f>if(AA$6&lt;=$B252,vlookup(EDATE($D252,AA$6),'Курсы'!$H$2:$L$1980,if($G252="USD",2,if($G252="EUR",3,if($G252="YEN",4,5))))*$H252*$C252,0)</f>
        <v>0</v>
      </c>
      <c r="AB252" s="7">
        <f>if(AB$6&lt;=$B252,vlookup(EDATE($D252,AB$6),'Курсы'!$H$2:$L$1980,if($G252="USD",2,if($G252="EUR",3,if($G252="YEN",4,5))))*$H252*$C252,0)</f>
        <v>0</v>
      </c>
      <c r="AC252" s="7">
        <f>if(AC$6&lt;=$B252,vlookup(EDATE($D252,AC$6),'Курсы'!$H$2:$L$1980,if($G252="USD",2,if($G252="EUR",3,if($G252="YEN",4,5))))*$H252*$C252,0)</f>
        <v>0</v>
      </c>
      <c r="AD252" s="7">
        <f>if(AD$6&lt;=$B252,vlookup(EDATE($D252,AD$6),'Курсы'!$H$2:$L$1980,if($G252="USD",2,if($G252="EUR",3,if($G252="YEN",4,5))))*$H252*$C252,0)</f>
        <v>0</v>
      </c>
      <c r="AE252" s="7">
        <f>if(AE$6&lt;=$B252,vlookup(EDATE($D252,AE$6),'Курсы'!$H$2:$L$1980,if($G252="USD",2,if($G252="EUR",3,if($G252="YEN",4,5))))*$H252*$C252,0)</f>
        <v>0</v>
      </c>
      <c r="AF252" s="7">
        <f>if(AF$6&lt;=$B252,vlookup(EDATE($D252,AF$6),'Курсы'!$H$2:$L$1980,if($G252="USD",2,if($G252="EUR",3,if($G252="YEN",4,5))))*$H252*$C252,0)</f>
        <v>0</v>
      </c>
      <c r="AG252" s="7">
        <f>if(AG$6&lt;=$B252,vlookup(EDATE($D252,AG$6),'Курсы'!$H$2:$L$1980,if($G252="USD",2,if($G252="EUR",3,if($G252="YEN",4,5))))*$H252*$C252,0)</f>
        <v>0</v>
      </c>
      <c r="AH252" s="7">
        <f>if(AH$6&lt;=$B252,vlookup(EDATE($D252,AH$6),'Курсы'!$H$2:$L$1980,if($G252="USD",2,if($G252="EUR",3,if($G252="YEN",4,5))))*$H252*$C252,0)</f>
        <v>0</v>
      </c>
      <c r="AI252" s="7">
        <f>if(AI$6&lt;=$B252,vlookup(EDATE($D252,AI$6),'Курсы'!$H$2:$L$1980,if($G252="USD",2,if($G252="EUR",3,if($G252="YEN",4,5))))*$H252*$C252,0)</f>
        <v>0</v>
      </c>
      <c r="AJ252" s="7">
        <f>if(AJ$6&lt;=$B252,vlookup(EDATE($D252,AJ$6),'Курсы'!$H$2:$L$1980,if($G252="USD",2,if($G252="EUR",3,if($G252="YEN",4,5))))*$H252*$C252,0)</f>
        <v>0</v>
      </c>
      <c r="AK252" s="7">
        <f>if(AK$6&lt;=$B252,vlookup(EDATE($D252,AK$6),'Курсы'!$H$2:$L$1980,if($G252="USD",2,if($G252="EUR",3,if($G252="YEN",4,5))))*$H252*$C252,0)</f>
        <v>0</v>
      </c>
      <c r="AL252" s="7">
        <f>if(AL$6&lt;=$B252,vlookup(EDATE($D252,AL$6),'Курсы'!$H$2:$L$1980,if($G252="USD",2,if($G252="EUR",3,if($G252="YEN",4,5))))*$H252*$C252,0)</f>
        <v>0</v>
      </c>
      <c r="AM252" s="7">
        <f>if(AM$6&lt;=$B252,vlookup(EDATE($D252,AM$6),'Курсы'!$H$2:$L$1980,if($G252="USD",2,if($G252="EUR",3,if($G252="YEN",4,5))))*$H252*$C252,0)</f>
        <v>0</v>
      </c>
      <c r="AN252" s="7">
        <f>if(AN$6&lt;=$B252,vlookup(EDATE($D252,AN$6),'Курсы'!$H$2:$L$1980,if($G252="USD",2,if($G252="EUR",3,if($G252="YEN",4,5))))*$H252*$C252,0)</f>
        <v>0</v>
      </c>
      <c r="AO252" s="7">
        <f>if(AO$6&lt;=$B252,vlookup(EDATE($D252,AO$6),'Курсы'!$H$2:$L$1980,if($G252="USD",2,if($G252="EUR",3,if($G252="YEN",4,5))))*$H252*$C252,0)</f>
        <v>0</v>
      </c>
      <c r="AP252" s="7">
        <f>if(AP$6&lt;=$B252,vlookup(EDATE($D252,AP$6),'Курсы'!$H$2:$L$1980,if($G252="USD",2,if($G252="EUR",3,if($G252="YEN",4,5))))*$H252*$C252,0)</f>
        <v>0</v>
      </c>
      <c r="AQ252" s="7">
        <f>if(AQ$6&lt;=$B252,vlookup(EDATE($D252,AQ$6),'Курсы'!$H$2:$L$1980,if($G252="USD",2,if($G252="EUR",3,if($G252="YEN",4,5))))*$H252*$C252,0)</f>
        <v>0</v>
      </c>
      <c r="AR252" s="19">
        <f>if(AR$6&lt;=$B252,vlookup(EDATE($D252,AR$6),'Курсы'!$H$2:$L$1980,if($G252="USD",2,if($G252="EUR",3,if($G252="YEN",4,5))))*$H252*$C252,0)</f>
        <v>0</v>
      </c>
      <c r="AS252" s="7">
        <f t="shared" si="2"/>
        <v>1077468.847</v>
      </c>
    </row>
    <row r="253" ht="15.75" customHeight="1">
      <c r="A253" s="15">
        <v>315.0</v>
      </c>
      <c r="B253" s="16">
        <v>24.0</v>
      </c>
      <c r="C253" s="16">
        <v>0.0318717435571794</v>
      </c>
      <c r="D253" s="17">
        <v>44145.0</v>
      </c>
      <c r="E253" s="17">
        <f t="shared" si="1"/>
        <v>44875</v>
      </c>
      <c r="F253" s="16" t="s">
        <v>23</v>
      </c>
      <c r="G253" s="16" t="s">
        <v>4</v>
      </c>
      <c r="H253" s="18">
        <v>250000.0</v>
      </c>
      <c r="I253" s="7">
        <f>if(I$6&lt;=$B253,vlookup(EDATE($D253,I$6),'Курсы'!$H$2:$L$1980,if($G253="USD",2,if($G253="EUR",3,if($G253="YEN",4,5))))*$H253*$C253,0)</f>
        <v>584095.1179</v>
      </c>
      <c r="J253" s="7">
        <f>if(J$6&lt;=$B253,vlookup(EDATE($D253,J$6),'Курсы'!$H$2:$L$1980,if($G253="USD",2,if($G253="EUR",3,if($G253="YEN",4,5))))*$H253*$C253,0)</f>
        <v>588636.8414</v>
      </c>
      <c r="K253" s="7">
        <f>if(K$6&lt;=$B253,vlookup(EDATE($D253,K$6),'Курсы'!$H$2:$L$1980,if($G253="USD",2,if($G253="EUR",3,if($G253="YEN",4,5))))*$H253*$C253,0)</f>
        <v>590577.0338</v>
      </c>
      <c r="L253" s="7">
        <f>if(L$6&lt;=$B253,vlookup(EDATE($D253,L$6),'Курсы'!$H$2:$L$1980,if($G253="USD",2,if($G253="EUR",3,if($G253="YEN",4,5))))*$H253*$C253,0)</f>
        <v>591730.7909</v>
      </c>
      <c r="M253" s="7">
        <f>if(M$6&lt;=$B253,vlookup(EDATE($D253,M$6),'Курсы'!$H$2:$L$1980,if($G253="USD",2,if($G253="EUR",3,if($G253="YEN",4,5))))*$H253*$C253,0)</f>
        <v>614851.3505</v>
      </c>
      <c r="N253" s="7">
        <f>if(N$6&lt;=$B253,vlookup(EDATE($D253,N$6),'Курсы'!$H$2:$L$1980,if($G253="USD",2,if($G253="EUR",3,if($G253="YEN",4,5))))*$H253*$C253,0)</f>
        <v>590721.2534</v>
      </c>
      <c r="O253" s="7">
        <f>if(O$6&lt;=$B253,vlookup(EDATE($D253,O$6),'Курсы'!$H$2:$L$1980,if($G253="USD",2,if($G253="EUR",3,if($G253="YEN",4,5))))*$H253*$C253,0)</f>
        <v>574351.9259</v>
      </c>
      <c r="P253" s="7">
        <f>if(P$6&lt;=$B253,vlookup(EDATE($D253,P$6),'Курсы'!$H$2:$L$1980,if($G253="USD",2,if($G253="EUR",3,if($G253="YEN",4,5))))*$H253*$C253,0)</f>
        <v>593352.2658</v>
      </c>
      <c r="Q253" s="7">
        <f>if(Q$6&lt;=$B253,vlookup(EDATE($D253,Q$6),'Курсы'!$H$2:$L$1980,if($G253="USD",2,if($G253="EUR",3,if($G253="YEN",4,5))))*$H253*$C253,0)</f>
        <v>585705.4378</v>
      </c>
      <c r="R253" s="7">
        <f>if(R$6&lt;=$B253,vlookup(EDATE($D253,R$6),'Курсы'!$H$2:$L$1980,if($G253="USD",2,if($G253="EUR",3,if($G253="YEN",4,5))))*$H253*$C253,0)</f>
        <v>582800.482</v>
      </c>
      <c r="S253" s="7">
        <f>if(S$6&lt;=$B253,vlookup(EDATE($D253,S$6),'Курсы'!$H$2:$L$1980,if($G253="USD",2,if($G253="EUR",3,if($G253="YEN",4,5))))*$H253*$C253,0)</f>
        <v>583594.9218</v>
      </c>
      <c r="T253" s="7">
        <f>if(T$6&lt;=$B253,vlookup(EDATE($D253,T$6),'Курсы'!$H$2:$L$1980,if($G253="USD",2,if($G253="EUR",3,if($G253="YEN",4,5))))*$H253*$C253,0)</f>
        <v>584391.3082</v>
      </c>
      <c r="U253" s="7">
        <f>if(U$6&lt;=$B253,vlookup(EDATE($D253,U$6),'Курсы'!$H$2:$L$1980,if($G253="USD",2,if($G253="EUR",3,if($G253="YEN",4,5))))*$H253*$C253,0)</f>
        <v>585139.6323</v>
      </c>
      <c r="V253" s="7">
        <f>if(V$6&lt;=$B253,vlookup(EDATE($D253,V$6),'Курсы'!$H$2:$L$1980,if($G253="USD",2,if($G253="EUR",3,if($G253="YEN",4,5))))*$H253*$C253,0)</f>
        <v>585891.0937</v>
      </c>
      <c r="W253" s="7">
        <f>if(W$6&lt;=$B253,vlookup(EDATE($D253,W$6),'Курсы'!$H$2:$L$1980,if($G253="USD",2,if($G253="EUR",3,if($G253="YEN",4,5))))*$H253*$C253,0)</f>
        <v>586621.6126</v>
      </c>
      <c r="X253" s="7">
        <f>if(X$6&lt;=$B253,vlookup(EDATE($D253,X$6),'Курсы'!$H$2:$L$1980,if($G253="USD",2,if($G253="EUR",3,if($G253="YEN",4,5))))*$H253*$C253,0)</f>
        <v>587264.3824</v>
      </c>
      <c r="Y253" s="7">
        <f>if(Y$6&lt;=$B253,vlookup(EDATE($D253,Y$6),'Курсы'!$H$2:$L$1980,if($G253="USD",2,if($G253="EUR",3,if($G253="YEN",4,5))))*$H253*$C253,0)</f>
        <v>587958.106</v>
      </c>
      <c r="Z253" s="7">
        <f>if(Z$6&lt;=$B253,vlookup(EDATE($D253,Z$6),'Курсы'!$H$2:$L$1980,if($G253="USD",2,if($G253="EUR",3,if($G253="YEN",4,5))))*$H253*$C253,0)</f>
        <v>588612.4122</v>
      </c>
      <c r="AA253" s="7">
        <f>if(AA$6&lt;=$B253,vlookup(EDATE($D253,AA$6),'Курсы'!$H$2:$L$1980,if($G253="USD",2,if($G253="EUR",3,if($G253="YEN",4,5))))*$H253*$C253,0)</f>
        <v>589271.7977</v>
      </c>
      <c r="AB253" s="7">
        <f>if(AB$6&lt;=$B253,vlookup(EDATE($D253,AB$6),'Курсы'!$H$2:$L$1980,if($G253="USD",2,if($G253="EUR",3,if($G253="YEN",4,5))))*$H253*$C253,0)</f>
        <v>589894.4994</v>
      </c>
      <c r="AC253" s="7">
        <f>if(AC$6&lt;=$B253,vlookup(EDATE($D253,AC$6),'Курсы'!$H$2:$L$1980,if($G253="USD",2,if($G253="EUR",3,if($G253="YEN",4,5))))*$H253*$C253,0)</f>
        <v>590522.786</v>
      </c>
      <c r="AD253" s="7">
        <f>if(AD$6&lt;=$B253,vlookup(EDATE($D253,AD$6),'Курсы'!$H$2:$L$1980,if($G253="USD",2,if($G253="EUR",3,if($G253="YEN",4,5))))*$H253*$C253,0)</f>
        <v>591136.3661</v>
      </c>
      <c r="AE253" s="7">
        <f>if(AE$6&lt;=$B253,vlookup(EDATE($D253,AE$6),'Курсы'!$H$2:$L$1980,if($G253="USD",2,if($G253="EUR",3,if($G253="YEN",4,5))))*$H253*$C253,0)</f>
        <v>591716.7849</v>
      </c>
      <c r="AF253" s="7">
        <f>if(AF$6&lt;=$B253,vlookup(EDATE($D253,AF$6),'Курсы'!$H$2:$L$1980,if($G253="USD",2,if($G253="EUR",3,if($G253="YEN",4,5))))*$H253*$C253,0)</f>
        <v>592303.3483</v>
      </c>
      <c r="AG253" s="7">
        <f>if(AG$6&lt;=$B253,vlookup(EDATE($D253,AG$6),'Курсы'!$H$2:$L$1980,if($G253="USD",2,if($G253="EUR",3,if($G253="YEN",4,5))))*$H253*$C253,0)</f>
        <v>0</v>
      </c>
      <c r="AH253" s="7">
        <f>if(AH$6&lt;=$B253,vlookup(EDATE($D253,AH$6),'Курсы'!$H$2:$L$1980,if($G253="USD",2,if($G253="EUR",3,if($G253="YEN",4,5))))*$H253*$C253,0)</f>
        <v>0</v>
      </c>
      <c r="AI253" s="7">
        <f>if(AI$6&lt;=$B253,vlookup(EDATE($D253,AI$6),'Курсы'!$H$2:$L$1980,if($G253="USD",2,if($G253="EUR",3,if($G253="YEN",4,5))))*$H253*$C253,0)</f>
        <v>0</v>
      </c>
      <c r="AJ253" s="7">
        <f>if(AJ$6&lt;=$B253,vlookup(EDATE($D253,AJ$6),'Курсы'!$H$2:$L$1980,if($G253="USD",2,if($G253="EUR",3,if($G253="YEN",4,5))))*$H253*$C253,0)</f>
        <v>0</v>
      </c>
      <c r="AK253" s="7">
        <f>if(AK$6&lt;=$B253,vlookup(EDATE($D253,AK$6),'Курсы'!$H$2:$L$1980,if($G253="USD",2,if($G253="EUR",3,if($G253="YEN",4,5))))*$H253*$C253,0)</f>
        <v>0</v>
      </c>
      <c r="AL253" s="7">
        <f>if(AL$6&lt;=$B253,vlookup(EDATE($D253,AL$6),'Курсы'!$H$2:$L$1980,if($G253="USD",2,if($G253="EUR",3,if($G253="YEN",4,5))))*$H253*$C253,0)</f>
        <v>0</v>
      </c>
      <c r="AM253" s="7">
        <f>if(AM$6&lt;=$B253,vlookup(EDATE($D253,AM$6),'Курсы'!$H$2:$L$1980,if($G253="USD",2,if($G253="EUR",3,if($G253="YEN",4,5))))*$H253*$C253,0)</f>
        <v>0</v>
      </c>
      <c r="AN253" s="7">
        <f>if(AN$6&lt;=$B253,vlookup(EDATE($D253,AN$6),'Курсы'!$H$2:$L$1980,if($G253="USD",2,if($G253="EUR",3,if($G253="YEN",4,5))))*$H253*$C253,0)</f>
        <v>0</v>
      </c>
      <c r="AO253" s="7">
        <f>if(AO$6&lt;=$B253,vlookup(EDATE($D253,AO$6),'Курсы'!$H$2:$L$1980,if($G253="USD",2,if($G253="EUR",3,if($G253="YEN",4,5))))*$H253*$C253,0)</f>
        <v>0</v>
      </c>
      <c r="AP253" s="7">
        <f>if(AP$6&lt;=$B253,vlookup(EDATE($D253,AP$6),'Курсы'!$H$2:$L$1980,if($G253="USD",2,if($G253="EUR",3,if($G253="YEN",4,5))))*$H253*$C253,0)</f>
        <v>0</v>
      </c>
      <c r="AQ253" s="7">
        <f>if(AQ$6&lt;=$B253,vlookup(EDATE($D253,AQ$6),'Курсы'!$H$2:$L$1980,if($G253="USD",2,if($G253="EUR",3,if($G253="YEN",4,5))))*$H253*$C253,0)</f>
        <v>0</v>
      </c>
      <c r="AR253" s="19">
        <f>if(AR$6&lt;=$B253,vlookup(EDATE($D253,AR$6),'Курсы'!$H$2:$L$1980,if($G253="USD",2,if($G253="EUR",3,if($G253="YEN",4,5))))*$H253*$C253,0)</f>
        <v>0</v>
      </c>
      <c r="AS253" s="7">
        <f t="shared" si="2"/>
        <v>14131141.55</v>
      </c>
    </row>
    <row r="254" ht="15.75" customHeight="1">
      <c r="A254" s="15">
        <v>204.0</v>
      </c>
      <c r="B254" s="16">
        <v>36.0</v>
      </c>
      <c r="C254" s="16">
        <v>0.0589736088763645</v>
      </c>
      <c r="D254" s="17">
        <v>44147.0</v>
      </c>
      <c r="E254" s="17">
        <f t="shared" si="1"/>
        <v>45242</v>
      </c>
      <c r="F254" s="16" t="s">
        <v>20</v>
      </c>
      <c r="G254" s="16" t="s">
        <v>4</v>
      </c>
      <c r="H254" s="18">
        <v>250000.0</v>
      </c>
      <c r="I254" s="7">
        <f>if(I$6&lt;=$B254,vlookup(EDATE($D254,I$6),'Курсы'!$H$2:$L$1980,if($G254="USD",2,if($G254="EUR",3,if($G254="YEN",4,5))))*$H254*$C254,0)</f>
        <v>1078030.199</v>
      </c>
      <c r="J254" s="7">
        <f>if(J$6&lt;=$B254,vlookup(EDATE($D254,J$6),'Курсы'!$H$2:$L$1980,if($G254="USD",2,if($G254="EUR",3,if($G254="YEN",4,5))))*$H254*$C254,0)</f>
        <v>1098614.937</v>
      </c>
      <c r="K254" s="7">
        <f>if(K$6&lt;=$B254,vlookup(EDATE($D254,K$6),'Курсы'!$H$2:$L$1980,if($G254="USD",2,if($G254="EUR",3,if($G254="YEN",4,5))))*$H254*$C254,0)</f>
        <v>1087442.387</v>
      </c>
      <c r="L254" s="7">
        <f>if(L$6&lt;=$B254,vlookup(EDATE($D254,L$6),'Курсы'!$H$2:$L$1980,if($G254="USD",2,if($G254="EUR",3,if($G254="YEN",4,5))))*$H254*$C254,0)</f>
        <v>1083634.166</v>
      </c>
      <c r="M254" s="7">
        <f>if(M$6&lt;=$B254,vlookup(EDATE($D254,M$6),'Курсы'!$H$2:$L$1980,if($G254="USD",2,if($G254="EUR",3,if($G254="YEN",4,5))))*$H254*$C254,0)</f>
        <v>1137684.953</v>
      </c>
      <c r="N254" s="7">
        <f>if(N$6&lt;=$B254,vlookup(EDATE($D254,N$6),'Курсы'!$H$2:$L$1980,if($G254="USD",2,if($G254="EUR",3,if($G254="YEN",4,5))))*$H254*$C254,0)</f>
        <v>1093322.055</v>
      </c>
      <c r="O254" s="7">
        <f>if(O$6&lt;=$B254,vlookup(EDATE($D254,O$6),'Курсы'!$H$2:$L$1980,if($G254="USD",2,if($G254="EUR",3,if($G254="YEN",4,5))))*$H254*$C254,0)</f>
        <v>1056802.648</v>
      </c>
      <c r="P254" s="7">
        <f>if(P$6&lt;=$B254,vlookup(EDATE($D254,P$6),'Курсы'!$H$2:$L$1980,if($G254="USD",2,if($G254="EUR",3,if($G254="YEN",4,5))))*$H254*$C254,0)</f>
        <v>1097904.305</v>
      </c>
      <c r="Q254" s="7">
        <f>if(Q$6&lt;=$B254,vlookup(EDATE($D254,Q$6),'Курсы'!$H$2:$L$1980,if($G254="USD",2,if($G254="EUR",3,if($G254="YEN",4,5))))*$H254*$C254,0)</f>
        <v>1090562.09</v>
      </c>
      <c r="R254" s="7">
        <f>if(R$6&lt;=$B254,vlookup(EDATE($D254,R$6),'Курсы'!$H$2:$L$1980,if($G254="USD",2,if($G254="EUR",3,if($G254="YEN",4,5))))*$H254*$C254,0)</f>
        <v>1078479.299</v>
      </c>
      <c r="S254" s="7">
        <f>if(S$6&lt;=$B254,vlookup(EDATE($D254,S$6),'Курсы'!$H$2:$L$1980,if($G254="USD",2,if($G254="EUR",3,if($G254="YEN",4,5))))*$H254*$C254,0)</f>
        <v>1079946.319</v>
      </c>
      <c r="T254" s="7">
        <f>if(T$6&lt;=$B254,vlookup(EDATE($D254,T$6),'Курсы'!$H$2:$L$1980,if($G254="USD",2,if($G254="EUR",3,if($G254="YEN",4,5))))*$H254*$C254,0)</f>
        <v>1081417.023</v>
      </c>
      <c r="U254" s="7">
        <f>if(U$6&lt;=$B254,vlookup(EDATE($D254,U$6),'Курсы'!$H$2:$L$1980,if($G254="USD",2,if($G254="EUR",3,if($G254="YEN",4,5))))*$H254*$C254,0)</f>
        <v>1082799.048</v>
      </c>
      <c r="V254" s="7">
        <f>if(V$6&lt;=$B254,vlookup(EDATE($D254,V$6),'Курсы'!$H$2:$L$1980,if($G254="USD",2,if($G254="EUR",3,if($G254="YEN",4,5))))*$H254*$C254,0)</f>
        <v>1084186.941</v>
      </c>
      <c r="W254" s="7">
        <f>if(W$6&lt;=$B254,vlookup(EDATE($D254,W$6),'Курсы'!$H$2:$L$1980,if($G254="USD",2,if($G254="EUR",3,if($G254="YEN",4,5))))*$H254*$C254,0)</f>
        <v>1085536.225</v>
      </c>
      <c r="X254" s="7">
        <f>if(X$6&lt;=$B254,vlookup(EDATE($D254,X$6),'Курсы'!$H$2:$L$1980,if($G254="USD",2,if($G254="EUR",3,if($G254="YEN",4,5))))*$H254*$C254,0)</f>
        <v>1086723.489</v>
      </c>
      <c r="Y254" s="7">
        <f>if(Y$6&lt;=$B254,vlookup(EDATE($D254,Y$6),'Курсы'!$H$2:$L$1980,if($G254="USD",2,if($G254="EUR",3,if($G254="YEN",4,5))))*$H254*$C254,0)</f>
        <v>1088004.927</v>
      </c>
      <c r="Z254" s="7">
        <f>if(Z$6&lt;=$B254,vlookup(EDATE($D254,Z$6),'Курсы'!$H$2:$L$1980,if($G254="USD",2,if($G254="EUR",3,if($G254="YEN",4,5))))*$H254*$C254,0)</f>
        <v>1089213.605</v>
      </c>
      <c r="AA254" s="7">
        <f>if(AA$6&lt;=$B254,vlookup(EDATE($D254,AA$6),'Курсы'!$H$2:$L$1980,if($G254="USD",2,if($G254="EUR",3,if($G254="YEN",4,5))))*$H254*$C254,0)</f>
        <v>1090431.717</v>
      </c>
      <c r="AB254" s="7">
        <f>if(AB$6&lt;=$B254,vlookup(EDATE($D254,AB$6),'Курсы'!$H$2:$L$1980,if($G254="USD",2,if($G254="EUR",3,if($G254="YEN",4,5))))*$H254*$C254,0)</f>
        <v>1091582.106</v>
      </c>
      <c r="AC254" s="7">
        <f>if(AC$6&lt;=$B254,vlookup(EDATE($D254,AC$6),'Курсы'!$H$2:$L$1980,if($G254="USD",2,if($G254="EUR",3,if($G254="YEN",4,5))))*$H254*$C254,0)</f>
        <v>1092742.856</v>
      </c>
      <c r="AD254" s="7">
        <f>if(AD$6&lt;=$B254,vlookup(EDATE($D254,AD$6),'Курсы'!$H$2:$L$1980,if($G254="USD",2,if($G254="EUR",3,if($G254="YEN",4,5))))*$H254*$C254,0)</f>
        <v>1093876.476</v>
      </c>
      <c r="AE254" s="7">
        <f>if(AE$6&lt;=$B254,vlookup(EDATE($D254,AE$6),'Курсы'!$H$2:$L$1980,if($G254="USD",2,if($G254="EUR",3,if($G254="YEN",4,5))))*$H254*$C254,0)</f>
        <v>1094948.866</v>
      </c>
      <c r="AF254" s="7">
        <f>if(AF$6&lt;=$B254,vlookup(EDATE($D254,AF$6),'Курсы'!$H$2:$L$1980,if($G254="USD",2,if($G254="EUR",3,if($G254="YEN",4,5))))*$H254*$C254,0)</f>
        <v>1096032.644</v>
      </c>
      <c r="AG254" s="7">
        <f>if(AG$6&lt;=$B254,vlookup(EDATE($D254,AG$6),'Курсы'!$H$2:$L$1980,if($G254="USD",2,if($G254="EUR",3,if($G254="YEN",4,5))))*$H254*$C254,0)</f>
        <v>1097058.898</v>
      </c>
      <c r="AH254" s="7">
        <f>if(AH$6&lt;=$B254,vlookup(EDATE($D254,AH$6),'Курсы'!$H$2:$L$1980,if($G254="USD",2,if($G254="EUR",3,if($G254="YEN",4,5))))*$H254*$C254,0)</f>
        <v>1098097.032</v>
      </c>
      <c r="AI254" s="7">
        <f>if(AI$6&lt;=$B254,vlookup(EDATE($D254,AI$6),'Курсы'!$H$2:$L$1980,if($G254="USD",2,if($G254="EUR",3,if($G254="YEN",4,5))))*$H254*$C254,0)</f>
        <v>1099113.412</v>
      </c>
      <c r="AJ254" s="7">
        <f>if(AJ$6&lt;=$B254,vlookup(EDATE($D254,AJ$6),'Курсы'!$H$2:$L$1980,if($G254="USD",2,if($G254="EUR",3,if($G254="YEN",4,5))))*$H254*$C254,0)</f>
        <v>1100013.48</v>
      </c>
      <c r="AK254" s="7">
        <f>if(AK$6&lt;=$B254,vlookup(EDATE($D254,AK$6),'Курсы'!$H$2:$L$1980,if($G254="USD",2,if($G254="EUR",3,if($G254="YEN",4,5))))*$H254*$C254,0)</f>
        <v>1100990.88</v>
      </c>
      <c r="AL254" s="7">
        <f>if(AL$6&lt;=$B254,vlookup(EDATE($D254,AL$6),'Курсы'!$H$2:$L$1980,if($G254="USD",2,if($G254="EUR",3,if($G254="YEN",4,5))))*$H254*$C254,0)</f>
        <v>1101918.361</v>
      </c>
      <c r="AM254" s="7">
        <f>if(AM$6&lt;=$B254,vlookup(EDATE($D254,AM$6),'Курсы'!$H$2:$L$1980,if($G254="USD",2,if($G254="EUR",3,if($G254="YEN",4,5))))*$H254*$C254,0)</f>
        <v>1102858.484</v>
      </c>
      <c r="AN254" s="7">
        <f>if(AN$6&lt;=$B254,vlookup(EDATE($D254,AN$6),'Курсы'!$H$2:$L$1980,if($G254="USD",2,if($G254="EUR",3,if($G254="YEN",4,5))))*$H254*$C254,0)</f>
        <v>1103751.254</v>
      </c>
      <c r="AO254" s="7">
        <f>if(AO$6&lt;=$B254,vlookup(EDATE($D254,AO$6),'Курсы'!$H$2:$L$1980,if($G254="USD",2,if($G254="EUR",3,if($G254="YEN",4,5))))*$H254*$C254,0)</f>
        <v>1104656.839</v>
      </c>
      <c r="AP254" s="7">
        <f>if(AP$6&lt;=$B254,vlookup(EDATE($D254,AP$6),'Курсы'!$H$2:$L$1980,if($G254="USD",2,if($G254="EUR",3,if($G254="YEN",4,5))))*$H254*$C254,0)</f>
        <v>1105545.826</v>
      </c>
      <c r="AQ254" s="7">
        <f>if(AQ$6&lt;=$B254,vlookup(EDATE($D254,AQ$6),'Курсы'!$H$2:$L$1980,if($G254="USD",2,if($G254="EUR",3,if($G254="YEN",4,5))))*$H254*$C254,0)</f>
        <v>1106390.896</v>
      </c>
      <c r="AR254" s="19">
        <f>if(AR$6&lt;=$B254,vlookup(EDATE($D254,AR$6),'Курсы'!$H$2:$L$1980,if($G254="USD",2,if($G254="EUR",3,if($G254="YEN",4,5))))*$H254*$C254,0)</f>
        <v>1107248.938</v>
      </c>
      <c r="AS254" s="7">
        <f t="shared" si="2"/>
        <v>39367563.58</v>
      </c>
    </row>
    <row r="255" ht="15.75" customHeight="1">
      <c r="A255" s="15">
        <v>21.0</v>
      </c>
      <c r="B255" s="16">
        <v>9.0</v>
      </c>
      <c r="C255" s="16">
        <v>0.00576912622066554</v>
      </c>
      <c r="D255" s="17">
        <v>44149.0</v>
      </c>
      <c r="E255" s="17">
        <f t="shared" si="1"/>
        <v>44422</v>
      </c>
      <c r="F255" s="16" t="s">
        <v>19</v>
      </c>
      <c r="G255" s="16" t="s">
        <v>4</v>
      </c>
      <c r="H255" s="18">
        <v>250000.0</v>
      </c>
      <c r="I255" s="7">
        <f>if(I$6&lt;=$B255,vlookup(EDATE($D255,I$6),'Курсы'!$H$2:$L$1980,if($G255="USD",2,if($G255="EUR",3,if($G255="YEN",4,5))))*$H255*$C255,0)</f>
        <v>105458.9062</v>
      </c>
      <c r="J255" s="7">
        <f>if(J$6&lt;=$B255,vlookup(EDATE($D255,J$6),'Курсы'!$H$2:$L$1980,if($G255="USD",2,if($G255="EUR",3,if($G255="YEN",4,5))))*$H255*$C255,0)</f>
        <v>106045.7705</v>
      </c>
      <c r="K255" s="7">
        <f>if(K$6&lt;=$B255,vlookup(EDATE($D255,K$6),'Курсы'!$H$2:$L$1980,if($G255="USD",2,if($G255="EUR",3,if($G255="YEN",4,5))))*$H255*$C255,0)</f>
        <v>106639.1252</v>
      </c>
      <c r="L255" s="7">
        <f>if(L$6&lt;=$B255,vlookup(EDATE($D255,L$6),'Курсы'!$H$2:$L$1980,if($G255="USD",2,if($G255="EUR",3,if($G255="YEN",4,5))))*$H255*$C255,0)</f>
        <v>106019.3768</v>
      </c>
      <c r="M255" s="7">
        <f>if(M$6&lt;=$B255,vlookup(EDATE($D255,M$6),'Курсы'!$H$2:$L$1980,if($G255="USD",2,if($G255="EUR",3,if($G255="YEN",4,5))))*$H255*$C255,0)</f>
        <v>111421.2981</v>
      </c>
      <c r="N255" s="7">
        <f>if(N$6&lt;=$B255,vlookup(EDATE($D255,N$6),'Курсы'!$H$2:$L$1980,if($G255="USD",2,if($G255="EUR",3,if($G255="YEN",4,5))))*$H255*$C255,0)</f>
        <v>107243.1527</v>
      </c>
      <c r="O255" s="7">
        <f>if(O$6&lt;=$B255,vlookup(EDATE($D255,O$6),'Курсы'!$H$2:$L$1980,if($G255="USD",2,if($G255="EUR",3,if($G255="YEN",4,5))))*$H255*$C255,0)</f>
        <v>103382.3092</v>
      </c>
      <c r="P255" s="7">
        <f>if(P$6&lt;=$B255,vlookup(EDATE($D255,P$6),'Курсы'!$H$2:$L$1980,if($G255="USD",2,if($G255="EUR",3,if($G255="YEN",4,5))))*$H255*$C255,0)</f>
        <v>106813.7855</v>
      </c>
      <c r="Q255" s="7">
        <f>if(Q$6&lt;=$B255,vlookup(EDATE($D255,Q$6),'Курсы'!$H$2:$L$1980,if($G255="USD",2,if($G255="EUR",3,if($G255="YEN",4,5))))*$H255*$C255,0)</f>
        <v>105967.4546</v>
      </c>
      <c r="R255" s="7">
        <f>if(R$6&lt;=$B255,vlookup(EDATE($D255,R$6),'Курсы'!$H$2:$L$1980,if($G255="USD",2,if($G255="EUR",3,if($G255="YEN",4,5))))*$H255*$C255,0)</f>
        <v>0</v>
      </c>
      <c r="S255" s="7">
        <f>if(S$6&lt;=$B255,vlookup(EDATE($D255,S$6),'Курсы'!$H$2:$L$1980,if($G255="USD",2,if($G255="EUR",3,if($G255="YEN",4,5))))*$H255*$C255,0)</f>
        <v>0</v>
      </c>
      <c r="T255" s="7">
        <f>if(T$6&lt;=$B255,vlookup(EDATE($D255,T$6),'Курсы'!$H$2:$L$1980,if($G255="USD",2,if($G255="EUR",3,if($G255="YEN",4,5))))*$H255*$C255,0)</f>
        <v>0</v>
      </c>
      <c r="U255" s="7">
        <f>if(U$6&lt;=$B255,vlookup(EDATE($D255,U$6),'Курсы'!$H$2:$L$1980,if($G255="USD",2,if($G255="EUR",3,if($G255="YEN",4,5))))*$H255*$C255,0)</f>
        <v>0</v>
      </c>
      <c r="V255" s="7">
        <f>if(V$6&lt;=$B255,vlookup(EDATE($D255,V$6),'Курсы'!$H$2:$L$1980,if($G255="USD",2,if($G255="EUR",3,if($G255="YEN",4,5))))*$H255*$C255,0)</f>
        <v>0</v>
      </c>
      <c r="W255" s="7">
        <f>if(W$6&lt;=$B255,vlookup(EDATE($D255,W$6),'Курсы'!$H$2:$L$1980,if($G255="USD",2,if($G255="EUR",3,if($G255="YEN",4,5))))*$H255*$C255,0)</f>
        <v>0</v>
      </c>
      <c r="X255" s="7">
        <f>if(X$6&lt;=$B255,vlookup(EDATE($D255,X$6),'Курсы'!$H$2:$L$1980,if($G255="USD",2,if($G255="EUR",3,if($G255="YEN",4,5))))*$H255*$C255,0)</f>
        <v>0</v>
      </c>
      <c r="Y255" s="7">
        <f>if(Y$6&lt;=$B255,vlookup(EDATE($D255,Y$6),'Курсы'!$H$2:$L$1980,if($G255="USD",2,if($G255="EUR",3,if($G255="YEN",4,5))))*$H255*$C255,0)</f>
        <v>0</v>
      </c>
      <c r="Z255" s="7">
        <f>if(Z$6&lt;=$B255,vlookup(EDATE($D255,Z$6),'Курсы'!$H$2:$L$1980,if($G255="USD",2,if($G255="EUR",3,if($G255="YEN",4,5))))*$H255*$C255,0)</f>
        <v>0</v>
      </c>
      <c r="AA255" s="7">
        <f>if(AA$6&lt;=$B255,vlookup(EDATE($D255,AA$6),'Курсы'!$H$2:$L$1980,if($G255="USD",2,if($G255="EUR",3,if($G255="YEN",4,5))))*$H255*$C255,0)</f>
        <v>0</v>
      </c>
      <c r="AB255" s="7">
        <f>if(AB$6&lt;=$B255,vlookup(EDATE($D255,AB$6),'Курсы'!$H$2:$L$1980,if($G255="USD",2,if($G255="EUR",3,if($G255="YEN",4,5))))*$H255*$C255,0)</f>
        <v>0</v>
      </c>
      <c r="AC255" s="7">
        <f>if(AC$6&lt;=$B255,vlookup(EDATE($D255,AC$6),'Курсы'!$H$2:$L$1980,if($G255="USD",2,if($G255="EUR",3,if($G255="YEN",4,5))))*$H255*$C255,0)</f>
        <v>0</v>
      </c>
      <c r="AD255" s="7">
        <f>if(AD$6&lt;=$B255,vlookup(EDATE($D255,AD$6),'Курсы'!$H$2:$L$1980,if($G255="USD",2,if($G255="EUR",3,if($G255="YEN",4,5))))*$H255*$C255,0)</f>
        <v>0</v>
      </c>
      <c r="AE255" s="7">
        <f>if(AE$6&lt;=$B255,vlookup(EDATE($D255,AE$6),'Курсы'!$H$2:$L$1980,if($G255="USD",2,if($G255="EUR",3,if($G255="YEN",4,5))))*$H255*$C255,0)</f>
        <v>0</v>
      </c>
      <c r="AF255" s="7">
        <f>if(AF$6&lt;=$B255,vlookup(EDATE($D255,AF$6),'Курсы'!$H$2:$L$1980,if($G255="USD",2,if($G255="EUR",3,if($G255="YEN",4,5))))*$H255*$C255,0)</f>
        <v>0</v>
      </c>
      <c r="AG255" s="7">
        <f>if(AG$6&lt;=$B255,vlookup(EDATE($D255,AG$6),'Курсы'!$H$2:$L$1980,if($G255="USD",2,if($G255="EUR",3,if($G255="YEN",4,5))))*$H255*$C255,0)</f>
        <v>0</v>
      </c>
      <c r="AH255" s="7">
        <f>if(AH$6&lt;=$B255,vlookup(EDATE($D255,AH$6),'Курсы'!$H$2:$L$1980,if($G255="USD",2,if($G255="EUR",3,if($G255="YEN",4,5))))*$H255*$C255,0)</f>
        <v>0</v>
      </c>
      <c r="AI255" s="7">
        <f>if(AI$6&lt;=$B255,vlookup(EDATE($D255,AI$6),'Курсы'!$H$2:$L$1980,if($G255="USD",2,if($G255="EUR",3,if($G255="YEN",4,5))))*$H255*$C255,0)</f>
        <v>0</v>
      </c>
      <c r="AJ255" s="7">
        <f>if(AJ$6&lt;=$B255,vlookup(EDATE($D255,AJ$6),'Курсы'!$H$2:$L$1980,if($G255="USD",2,if($G255="EUR",3,if($G255="YEN",4,5))))*$H255*$C255,0)</f>
        <v>0</v>
      </c>
      <c r="AK255" s="7">
        <f>if(AK$6&lt;=$B255,vlookup(EDATE($D255,AK$6),'Курсы'!$H$2:$L$1980,if($G255="USD",2,if($G255="EUR",3,if($G255="YEN",4,5))))*$H255*$C255,0)</f>
        <v>0</v>
      </c>
      <c r="AL255" s="7">
        <f>if(AL$6&lt;=$B255,vlookup(EDATE($D255,AL$6),'Курсы'!$H$2:$L$1980,if($G255="USD",2,if($G255="EUR",3,if($G255="YEN",4,5))))*$H255*$C255,0)</f>
        <v>0</v>
      </c>
      <c r="AM255" s="7">
        <f>if(AM$6&lt;=$B255,vlookup(EDATE($D255,AM$6),'Курсы'!$H$2:$L$1980,if($G255="USD",2,if($G255="EUR",3,if($G255="YEN",4,5))))*$H255*$C255,0)</f>
        <v>0</v>
      </c>
      <c r="AN255" s="7">
        <f>if(AN$6&lt;=$B255,vlookup(EDATE($D255,AN$6),'Курсы'!$H$2:$L$1980,if($G255="USD",2,if($G255="EUR",3,if($G255="YEN",4,5))))*$H255*$C255,0)</f>
        <v>0</v>
      </c>
      <c r="AO255" s="7">
        <f>if(AO$6&lt;=$B255,vlookup(EDATE($D255,AO$6),'Курсы'!$H$2:$L$1980,if($G255="USD",2,if($G255="EUR",3,if($G255="YEN",4,5))))*$H255*$C255,0)</f>
        <v>0</v>
      </c>
      <c r="AP255" s="7">
        <f>if(AP$6&lt;=$B255,vlookup(EDATE($D255,AP$6),'Курсы'!$H$2:$L$1980,if($G255="USD",2,if($G255="EUR",3,if($G255="YEN",4,5))))*$H255*$C255,0)</f>
        <v>0</v>
      </c>
      <c r="AQ255" s="7">
        <f>if(AQ$6&lt;=$B255,vlookup(EDATE($D255,AQ$6),'Курсы'!$H$2:$L$1980,if($G255="USD",2,if($G255="EUR",3,if($G255="YEN",4,5))))*$H255*$C255,0)</f>
        <v>0</v>
      </c>
      <c r="AR255" s="19">
        <f>if(AR$6&lt;=$B255,vlookup(EDATE($D255,AR$6),'Курсы'!$H$2:$L$1980,if($G255="USD",2,if($G255="EUR",3,if($G255="YEN",4,5))))*$H255*$C255,0)</f>
        <v>0</v>
      </c>
      <c r="AS255" s="7">
        <f t="shared" si="2"/>
        <v>958991.1788</v>
      </c>
    </row>
    <row r="256" ht="15.75" customHeight="1">
      <c r="A256" s="15">
        <v>170.0</v>
      </c>
      <c r="B256" s="16">
        <v>2.0</v>
      </c>
      <c r="C256" s="16">
        <v>0.0266608269581079</v>
      </c>
      <c r="D256" s="17">
        <v>44149.0</v>
      </c>
      <c r="E256" s="17">
        <f t="shared" si="1"/>
        <v>44210</v>
      </c>
      <c r="F256" s="16" t="s">
        <v>22</v>
      </c>
      <c r="G256" s="16" t="s">
        <v>5</v>
      </c>
      <c r="H256" s="18">
        <v>250000.0</v>
      </c>
      <c r="I256" s="7">
        <f>if(I$6&lt;=$B256,vlookup(EDATE($D256,I$6),'Курсы'!$H$2:$L$1980,if($G256="USD",2,if($G256="EUR",3,if($G256="YEN",4,5))))*$H256*$C256,0)</f>
        <v>591699.7292</v>
      </c>
      <c r="J256" s="7">
        <f>if(J$6&lt;=$B256,vlookup(EDATE($D256,J$6),'Курсы'!$H$2:$L$1980,if($G256="USD",2,if($G256="EUR",3,if($G256="YEN",4,5))))*$H256*$C256,0)</f>
        <v>598422.9232</v>
      </c>
      <c r="K256" s="7">
        <f>if(K$6&lt;=$B256,vlookup(EDATE($D256,K$6),'Курсы'!$H$2:$L$1980,if($G256="USD",2,if($G256="EUR",3,if($G256="YEN",4,5))))*$H256*$C256,0)</f>
        <v>0</v>
      </c>
      <c r="L256" s="7">
        <f>if(L$6&lt;=$B256,vlookup(EDATE($D256,L$6),'Курсы'!$H$2:$L$1980,if($G256="USD",2,if($G256="EUR",3,if($G256="YEN",4,5))))*$H256*$C256,0)</f>
        <v>0</v>
      </c>
      <c r="M256" s="7">
        <f>if(M$6&lt;=$B256,vlookup(EDATE($D256,M$6),'Курсы'!$H$2:$L$1980,if($G256="USD",2,if($G256="EUR",3,if($G256="YEN",4,5))))*$H256*$C256,0)</f>
        <v>0</v>
      </c>
      <c r="N256" s="7">
        <f>if(N$6&lt;=$B256,vlookup(EDATE($D256,N$6),'Курсы'!$H$2:$L$1980,if($G256="USD",2,if($G256="EUR",3,if($G256="YEN",4,5))))*$H256*$C256,0)</f>
        <v>0</v>
      </c>
      <c r="O256" s="7">
        <f>if(O$6&lt;=$B256,vlookup(EDATE($D256,O$6),'Курсы'!$H$2:$L$1980,if($G256="USD",2,if($G256="EUR",3,if($G256="YEN",4,5))))*$H256*$C256,0)</f>
        <v>0</v>
      </c>
      <c r="P256" s="7">
        <f>if(P$6&lt;=$B256,vlookup(EDATE($D256,P$6),'Курсы'!$H$2:$L$1980,if($G256="USD",2,if($G256="EUR",3,if($G256="YEN",4,5))))*$H256*$C256,0)</f>
        <v>0</v>
      </c>
      <c r="Q256" s="7">
        <f>if(Q$6&lt;=$B256,vlookup(EDATE($D256,Q$6),'Курсы'!$H$2:$L$1980,if($G256="USD",2,if($G256="EUR",3,if($G256="YEN",4,5))))*$H256*$C256,0)</f>
        <v>0</v>
      </c>
      <c r="R256" s="7">
        <f>if(R$6&lt;=$B256,vlookup(EDATE($D256,R$6),'Курсы'!$H$2:$L$1980,if($G256="USD",2,if($G256="EUR",3,if($G256="YEN",4,5))))*$H256*$C256,0)</f>
        <v>0</v>
      </c>
      <c r="S256" s="7">
        <f>if(S$6&lt;=$B256,vlookup(EDATE($D256,S$6),'Курсы'!$H$2:$L$1980,if($G256="USD",2,if($G256="EUR",3,if($G256="YEN",4,5))))*$H256*$C256,0)</f>
        <v>0</v>
      </c>
      <c r="T256" s="7">
        <f>if(T$6&lt;=$B256,vlookup(EDATE($D256,T$6),'Курсы'!$H$2:$L$1980,if($G256="USD",2,if($G256="EUR",3,if($G256="YEN",4,5))))*$H256*$C256,0)</f>
        <v>0</v>
      </c>
      <c r="U256" s="7">
        <f>if(U$6&lt;=$B256,vlookup(EDATE($D256,U$6),'Курсы'!$H$2:$L$1980,if($G256="USD",2,if($G256="EUR",3,if($G256="YEN",4,5))))*$H256*$C256,0)</f>
        <v>0</v>
      </c>
      <c r="V256" s="7">
        <f>if(V$6&lt;=$B256,vlookup(EDATE($D256,V$6),'Курсы'!$H$2:$L$1980,if($G256="USD",2,if($G256="EUR",3,if($G256="YEN",4,5))))*$H256*$C256,0)</f>
        <v>0</v>
      </c>
      <c r="W256" s="7">
        <f>if(W$6&lt;=$B256,vlookup(EDATE($D256,W$6),'Курсы'!$H$2:$L$1980,if($G256="USD",2,if($G256="EUR",3,if($G256="YEN",4,5))))*$H256*$C256,0)</f>
        <v>0</v>
      </c>
      <c r="X256" s="7">
        <f>if(X$6&lt;=$B256,vlookup(EDATE($D256,X$6),'Курсы'!$H$2:$L$1980,if($G256="USD",2,if($G256="EUR",3,if($G256="YEN",4,5))))*$H256*$C256,0)</f>
        <v>0</v>
      </c>
      <c r="Y256" s="7">
        <f>if(Y$6&lt;=$B256,vlookup(EDATE($D256,Y$6),'Курсы'!$H$2:$L$1980,if($G256="USD",2,if($G256="EUR",3,if($G256="YEN",4,5))))*$H256*$C256,0)</f>
        <v>0</v>
      </c>
      <c r="Z256" s="7">
        <f>if(Z$6&lt;=$B256,vlookup(EDATE($D256,Z$6),'Курсы'!$H$2:$L$1980,if($G256="USD",2,if($G256="EUR",3,if($G256="YEN",4,5))))*$H256*$C256,0)</f>
        <v>0</v>
      </c>
      <c r="AA256" s="7">
        <f>if(AA$6&lt;=$B256,vlookup(EDATE($D256,AA$6),'Курсы'!$H$2:$L$1980,if($G256="USD",2,if($G256="EUR",3,if($G256="YEN",4,5))))*$H256*$C256,0)</f>
        <v>0</v>
      </c>
      <c r="AB256" s="7">
        <f>if(AB$6&lt;=$B256,vlookup(EDATE($D256,AB$6),'Курсы'!$H$2:$L$1980,if($G256="USD",2,if($G256="EUR",3,if($G256="YEN",4,5))))*$H256*$C256,0)</f>
        <v>0</v>
      </c>
      <c r="AC256" s="7">
        <f>if(AC$6&lt;=$B256,vlookup(EDATE($D256,AC$6),'Курсы'!$H$2:$L$1980,if($G256="USD",2,if($G256="EUR",3,if($G256="YEN",4,5))))*$H256*$C256,0)</f>
        <v>0</v>
      </c>
      <c r="AD256" s="7">
        <f>if(AD$6&lt;=$B256,vlookup(EDATE($D256,AD$6),'Курсы'!$H$2:$L$1980,if($G256="USD",2,if($G256="EUR",3,if($G256="YEN",4,5))))*$H256*$C256,0)</f>
        <v>0</v>
      </c>
      <c r="AE256" s="7">
        <f>if(AE$6&lt;=$B256,vlookup(EDATE($D256,AE$6),'Курсы'!$H$2:$L$1980,if($G256="USD",2,if($G256="EUR",3,if($G256="YEN",4,5))))*$H256*$C256,0)</f>
        <v>0</v>
      </c>
      <c r="AF256" s="7">
        <f>if(AF$6&lt;=$B256,vlookup(EDATE($D256,AF$6),'Курсы'!$H$2:$L$1980,if($G256="USD",2,if($G256="EUR",3,if($G256="YEN",4,5))))*$H256*$C256,0)</f>
        <v>0</v>
      </c>
      <c r="AG256" s="7">
        <f>if(AG$6&lt;=$B256,vlookup(EDATE($D256,AG$6),'Курсы'!$H$2:$L$1980,if($G256="USD",2,if($G256="EUR",3,if($G256="YEN",4,5))))*$H256*$C256,0)</f>
        <v>0</v>
      </c>
      <c r="AH256" s="7">
        <f>if(AH$6&lt;=$B256,vlookup(EDATE($D256,AH$6),'Курсы'!$H$2:$L$1980,if($G256="USD",2,if($G256="EUR",3,if($G256="YEN",4,5))))*$H256*$C256,0)</f>
        <v>0</v>
      </c>
      <c r="AI256" s="7">
        <f>if(AI$6&lt;=$B256,vlookup(EDATE($D256,AI$6),'Курсы'!$H$2:$L$1980,if($G256="USD",2,if($G256="EUR",3,if($G256="YEN",4,5))))*$H256*$C256,0)</f>
        <v>0</v>
      </c>
      <c r="AJ256" s="7">
        <f>if(AJ$6&lt;=$B256,vlookup(EDATE($D256,AJ$6),'Курсы'!$H$2:$L$1980,if($G256="USD",2,if($G256="EUR",3,if($G256="YEN",4,5))))*$H256*$C256,0)</f>
        <v>0</v>
      </c>
      <c r="AK256" s="7">
        <f>if(AK$6&lt;=$B256,vlookup(EDATE($D256,AK$6),'Курсы'!$H$2:$L$1980,if($G256="USD",2,if($G256="EUR",3,if($G256="YEN",4,5))))*$H256*$C256,0)</f>
        <v>0</v>
      </c>
      <c r="AL256" s="7">
        <f>if(AL$6&lt;=$B256,vlookup(EDATE($D256,AL$6),'Курсы'!$H$2:$L$1980,if($G256="USD",2,if($G256="EUR",3,if($G256="YEN",4,5))))*$H256*$C256,0)</f>
        <v>0</v>
      </c>
      <c r="AM256" s="7">
        <f>if(AM$6&lt;=$B256,vlookup(EDATE($D256,AM$6),'Курсы'!$H$2:$L$1980,if($G256="USD",2,if($G256="EUR",3,if($G256="YEN",4,5))))*$H256*$C256,0)</f>
        <v>0</v>
      </c>
      <c r="AN256" s="7">
        <f>if(AN$6&lt;=$B256,vlookup(EDATE($D256,AN$6),'Курсы'!$H$2:$L$1980,if($G256="USD",2,if($G256="EUR",3,if($G256="YEN",4,5))))*$H256*$C256,0)</f>
        <v>0</v>
      </c>
      <c r="AO256" s="7">
        <f>if(AO$6&lt;=$B256,vlookup(EDATE($D256,AO$6),'Курсы'!$H$2:$L$1980,if($G256="USD",2,if($G256="EUR",3,if($G256="YEN",4,5))))*$H256*$C256,0)</f>
        <v>0</v>
      </c>
      <c r="AP256" s="7">
        <f>if(AP$6&lt;=$B256,vlookup(EDATE($D256,AP$6),'Курсы'!$H$2:$L$1980,if($G256="USD",2,if($G256="EUR",3,if($G256="YEN",4,5))))*$H256*$C256,0)</f>
        <v>0</v>
      </c>
      <c r="AQ256" s="7">
        <f>if(AQ$6&lt;=$B256,vlookup(EDATE($D256,AQ$6),'Курсы'!$H$2:$L$1980,if($G256="USD",2,if($G256="EUR",3,if($G256="YEN",4,5))))*$H256*$C256,0)</f>
        <v>0</v>
      </c>
      <c r="AR256" s="19">
        <f>if(AR$6&lt;=$B256,vlookup(EDATE($D256,AR$6),'Курсы'!$H$2:$L$1980,if($G256="USD",2,if($G256="EUR",3,if($G256="YEN",4,5))))*$H256*$C256,0)</f>
        <v>0</v>
      </c>
      <c r="AS256" s="7">
        <f t="shared" si="2"/>
        <v>1190122.652</v>
      </c>
    </row>
    <row r="257" ht="15.75" customHeight="1">
      <c r="A257" s="15">
        <v>264.0</v>
      </c>
      <c r="B257" s="16">
        <v>22.0</v>
      </c>
      <c r="C257" s="16">
        <v>0.0543834878404362</v>
      </c>
      <c r="D257" s="17">
        <v>44152.0</v>
      </c>
      <c r="E257" s="17">
        <f t="shared" si="1"/>
        <v>44821</v>
      </c>
      <c r="F257" s="16" t="s">
        <v>21</v>
      </c>
      <c r="G257" s="16" t="s">
        <v>5</v>
      </c>
      <c r="H257" s="18">
        <v>500000.0</v>
      </c>
      <c r="I257" s="7">
        <f>if(I$6&lt;=$B257,vlookup(EDATE($D257,I$6),'Курсы'!$H$2:$L$1980,if($G257="USD",2,if($G257="EUR",3,if($G257="YEN",4,5))))*$H257*$C257,0)</f>
        <v>2428845.423</v>
      </c>
      <c r="J257" s="7">
        <f>if(J$6&lt;=$B257,vlookup(EDATE($D257,J$6),'Курсы'!$H$2:$L$1980,if($G257="USD",2,if($G257="EUR",3,if($G257="YEN",4,5))))*$H257*$C257,0)</f>
        <v>2426988.227</v>
      </c>
      <c r="K257" s="7">
        <f>if(K$6&lt;=$B257,vlookup(EDATE($D257,K$6),'Курсы'!$H$2:$L$1980,if($G257="USD",2,if($G257="EUR",3,if($G257="YEN",4,5))))*$H257*$C257,0)</f>
        <v>2418545.19</v>
      </c>
      <c r="L257" s="7">
        <f>if(L$6&lt;=$B257,vlookup(EDATE($D257,L$6),'Курсы'!$H$2:$L$1980,if($G257="USD",2,if($G257="EUR",3,if($G257="YEN",4,5))))*$H257*$C257,0)</f>
        <v>2365279.283</v>
      </c>
      <c r="M257" s="7">
        <f>if(M$6&lt;=$B257,vlookup(EDATE($D257,M$6),'Курсы'!$H$2:$L$1980,if($G257="USD",2,if($G257="EUR",3,if($G257="YEN",4,5))))*$H257*$C257,0)</f>
        <v>2459770.593</v>
      </c>
      <c r="N257" s="7">
        <f>if(N$6&lt;=$B257,vlookup(EDATE($D257,N$6),'Курсы'!$H$2:$L$1980,if($G257="USD",2,if($G257="EUR",3,if($G257="YEN",4,5))))*$H257*$C257,0)</f>
        <v>2437057.33</v>
      </c>
      <c r="O257" s="7">
        <f>if(O$6&lt;=$B257,vlookup(EDATE($D257,O$6),'Курсы'!$H$2:$L$1980,if($G257="USD",2,if($G257="EUR",3,if($G257="YEN",4,5))))*$H257*$C257,0)</f>
        <v>2375296.722</v>
      </c>
      <c r="P257" s="7">
        <f>if(P$6&lt;=$B257,vlookup(EDATE($D257,P$6),'Курсы'!$H$2:$L$1980,if($G257="USD",2,if($G257="EUR",3,if($G257="YEN",4,5))))*$H257*$C257,0)</f>
        <v>2381107.597</v>
      </c>
      <c r="Q257" s="7">
        <f>if(Q$6&lt;=$B257,vlookup(EDATE($D257,Q$6),'Курсы'!$H$2:$L$1980,if($G257="USD",2,if($G257="EUR",3,if($G257="YEN",4,5))))*$H257*$C257,0)</f>
        <v>2352281.63</v>
      </c>
      <c r="R257" s="7">
        <f>if(R$6&lt;=$B257,vlookup(EDATE($D257,R$6),'Курсы'!$H$2:$L$1980,if($G257="USD",2,if($G257="EUR",3,if($G257="YEN",4,5))))*$H257*$C257,0)</f>
        <v>2327471.086</v>
      </c>
      <c r="S257" s="7">
        <f>if(S$6&lt;=$B257,vlookup(EDATE($D257,S$6),'Курсы'!$H$2:$L$1980,if($G257="USD",2,if($G257="EUR",3,if($G257="YEN",4,5))))*$H257*$C257,0)</f>
        <v>2331734.266</v>
      </c>
      <c r="T257" s="7">
        <f>if(T$6&lt;=$B257,vlookup(EDATE($D257,T$6),'Курсы'!$H$2:$L$1980,if($G257="USD",2,if($G257="EUR",3,if($G257="YEN",4,5))))*$H257*$C257,0)</f>
        <v>2336008.788</v>
      </c>
      <c r="U257" s="7">
        <f>if(U$6&lt;=$B257,vlookup(EDATE($D257,U$6),'Курсы'!$H$2:$L$1980,if($G257="USD",2,if($G257="EUR",3,if($G257="YEN",4,5))))*$H257*$C257,0)</f>
        <v>2340026.137</v>
      </c>
      <c r="V257" s="7">
        <f>if(V$6&lt;=$B257,vlookup(EDATE($D257,V$6),'Курсы'!$H$2:$L$1980,if($G257="USD",2,if($G257="EUR",3,if($G257="YEN",4,5))))*$H257*$C257,0)</f>
        <v>2344061.08</v>
      </c>
      <c r="W257" s="7">
        <f>if(W$6&lt;=$B257,vlookup(EDATE($D257,W$6),'Курсы'!$H$2:$L$1980,if($G257="USD",2,if($G257="EUR",3,if($G257="YEN",4,5))))*$H257*$C257,0)</f>
        <v>2347984.277</v>
      </c>
      <c r="X257" s="7">
        <f>if(X$6&lt;=$B257,vlookup(EDATE($D257,X$6),'Курсы'!$H$2:$L$1980,if($G257="USD",2,if($G257="EUR",3,if($G257="YEN",4,5))))*$H257*$C257,0)</f>
        <v>2351436.781</v>
      </c>
      <c r="Y257" s="7">
        <f>if(Y$6&lt;=$B257,vlookup(EDATE($D257,Y$6),'Курсы'!$H$2:$L$1980,if($G257="USD",2,if($G257="EUR",3,if($G257="YEN",4,5))))*$H257*$C257,0)</f>
        <v>2355163.546</v>
      </c>
      <c r="Z257" s="7">
        <f>if(Z$6&lt;=$B257,vlookup(EDATE($D257,Z$6),'Курсы'!$H$2:$L$1980,if($G257="USD",2,if($G257="EUR",3,if($G257="YEN",4,5))))*$H257*$C257,0)</f>
        <v>2358679.086</v>
      </c>
      <c r="AA257" s="7">
        <f>if(AA$6&lt;=$B257,vlookup(EDATE($D257,AA$6),'Курсы'!$H$2:$L$1980,if($G257="USD",2,if($G257="EUR",3,if($G257="YEN",4,5))))*$H257*$C257,0)</f>
        <v>2362222.424</v>
      </c>
      <c r="AB257" s="7">
        <f>if(AB$6&lt;=$B257,vlookup(EDATE($D257,AB$6),'Курсы'!$H$2:$L$1980,if($G257="USD",2,if($G257="EUR",3,if($G257="YEN",4,5))))*$H257*$C257,0)</f>
        <v>2365569.091</v>
      </c>
      <c r="AC257" s="7">
        <f>if(AC$6&lt;=$B257,vlookup(EDATE($D257,AC$6),'Курсы'!$H$2:$L$1980,if($G257="USD",2,if($G257="EUR",3,if($G257="YEN",4,5))))*$H257*$C257,0)</f>
        <v>2368946.212</v>
      </c>
      <c r="AD257" s="7">
        <f>if(AD$6&lt;=$B257,vlookup(EDATE($D257,AD$6),'Курсы'!$H$2:$L$1980,if($G257="USD",2,if($G257="EUR",3,if($G257="YEN",4,5))))*$H257*$C257,0)</f>
        <v>2372244.7</v>
      </c>
      <c r="AE257" s="7">
        <f>if(AE$6&lt;=$B257,vlookup(EDATE($D257,AE$6),'Курсы'!$H$2:$L$1980,if($G257="USD",2,if($G257="EUR",3,if($G257="YEN",4,5))))*$H257*$C257,0)</f>
        <v>0</v>
      </c>
      <c r="AF257" s="7">
        <f>if(AF$6&lt;=$B257,vlookup(EDATE($D257,AF$6),'Курсы'!$H$2:$L$1980,if($G257="USD",2,if($G257="EUR",3,if($G257="YEN",4,5))))*$H257*$C257,0)</f>
        <v>0</v>
      </c>
      <c r="AG257" s="7">
        <f>if(AG$6&lt;=$B257,vlookup(EDATE($D257,AG$6),'Курсы'!$H$2:$L$1980,if($G257="USD",2,if($G257="EUR",3,if($G257="YEN",4,5))))*$H257*$C257,0)</f>
        <v>0</v>
      </c>
      <c r="AH257" s="7">
        <f>if(AH$6&lt;=$B257,vlookup(EDATE($D257,AH$6),'Курсы'!$H$2:$L$1980,if($G257="USD",2,if($G257="EUR",3,if($G257="YEN",4,5))))*$H257*$C257,0)</f>
        <v>0</v>
      </c>
      <c r="AI257" s="7">
        <f>if(AI$6&lt;=$B257,vlookup(EDATE($D257,AI$6),'Курсы'!$H$2:$L$1980,if($G257="USD",2,if($G257="EUR",3,if($G257="YEN",4,5))))*$H257*$C257,0)</f>
        <v>0</v>
      </c>
      <c r="AJ257" s="7">
        <f>if(AJ$6&lt;=$B257,vlookup(EDATE($D257,AJ$6),'Курсы'!$H$2:$L$1980,if($G257="USD",2,if($G257="EUR",3,if($G257="YEN",4,5))))*$H257*$C257,0)</f>
        <v>0</v>
      </c>
      <c r="AK257" s="7">
        <f>if(AK$6&lt;=$B257,vlookup(EDATE($D257,AK$6),'Курсы'!$H$2:$L$1980,if($G257="USD",2,if($G257="EUR",3,if($G257="YEN",4,5))))*$H257*$C257,0)</f>
        <v>0</v>
      </c>
      <c r="AL257" s="7">
        <f>if(AL$6&lt;=$B257,vlookup(EDATE($D257,AL$6),'Курсы'!$H$2:$L$1980,if($G257="USD",2,if($G257="EUR",3,if($G257="YEN",4,5))))*$H257*$C257,0)</f>
        <v>0</v>
      </c>
      <c r="AM257" s="7">
        <f>if(AM$6&lt;=$B257,vlookup(EDATE($D257,AM$6),'Курсы'!$H$2:$L$1980,if($G257="USD",2,if($G257="EUR",3,if($G257="YEN",4,5))))*$H257*$C257,0)</f>
        <v>0</v>
      </c>
      <c r="AN257" s="7">
        <f>if(AN$6&lt;=$B257,vlookup(EDATE($D257,AN$6),'Курсы'!$H$2:$L$1980,if($G257="USD",2,if($G257="EUR",3,if($G257="YEN",4,5))))*$H257*$C257,0)</f>
        <v>0</v>
      </c>
      <c r="AO257" s="7">
        <f>if(AO$6&lt;=$B257,vlookup(EDATE($D257,AO$6),'Курсы'!$H$2:$L$1980,if($G257="USD",2,if($G257="EUR",3,if($G257="YEN",4,5))))*$H257*$C257,0)</f>
        <v>0</v>
      </c>
      <c r="AP257" s="7">
        <f>if(AP$6&lt;=$B257,vlookup(EDATE($D257,AP$6),'Курсы'!$H$2:$L$1980,if($G257="USD",2,if($G257="EUR",3,if($G257="YEN",4,5))))*$H257*$C257,0)</f>
        <v>0</v>
      </c>
      <c r="AQ257" s="7">
        <f>if(AQ$6&lt;=$B257,vlookup(EDATE($D257,AQ$6),'Курсы'!$H$2:$L$1980,if($G257="USD",2,if($G257="EUR",3,if($G257="YEN",4,5))))*$H257*$C257,0)</f>
        <v>0</v>
      </c>
      <c r="AR257" s="19">
        <f>if(AR$6&lt;=$B257,vlookup(EDATE($D257,AR$6),'Курсы'!$H$2:$L$1980,if($G257="USD",2,if($G257="EUR",3,if($G257="YEN",4,5))))*$H257*$C257,0)</f>
        <v>0</v>
      </c>
      <c r="AS257" s="7">
        <f t="shared" si="2"/>
        <v>52206719.47</v>
      </c>
    </row>
    <row r="258" ht="15.75" customHeight="1">
      <c r="A258" s="15">
        <v>17.0</v>
      </c>
      <c r="B258" s="16">
        <v>13.0</v>
      </c>
      <c r="C258" s="16">
        <v>0.0492667731458109</v>
      </c>
      <c r="D258" s="17">
        <v>44153.0</v>
      </c>
      <c r="E258" s="17">
        <f t="shared" si="1"/>
        <v>44548</v>
      </c>
      <c r="F258" s="16" t="s">
        <v>21</v>
      </c>
      <c r="G258" s="16" t="s">
        <v>7</v>
      </c>
      <c r="H258" s="18">
        <v>1500000.0</v>
      </c>
      <c r="I258" s="7">
        <f>if(I$6&lt;=$B258,vlookup(EDATE($D258,I$6),'Курсы'!$H$2:$L$1980,if($G258="USD",2,if($G258="EUR",3,if($G258="YEN",4,5))))*$H258*$C258,0)</f>
        <v>73900.15972</v>
      </c>
      <c r="J258" s="7">
        <f>if(J$6&lt;=$B258,vlookup(EDATE($D258,J$6),'Курсы'!$H$2:$L$1980,if($G258="USD",2,if($G258="EUR",3,if($G258="YEN",4,5))))*$H258*$C258,0)</f>
        <v>73900.15972</v>
      </c>
      <c r="K258" s="7">
        <f>if(K$6&lt;=$B258,vlookup(EDATE($D258,K$6),'Курсы'!$H$2:$L$1980,if($G258="USD",2,if($G258="EUR",3,if($G258="YEN",4,5))))*$H258*$C258,0)</f>
        <v>73900.15972</v>
      </c>
      <c r="L258" s="7">
        <f>if(L$6&lt;=$B258,vlookup(EDATE($D258,L$6),'Курсы'!$H$2:$L$1980,if($G258="USD",2,if($G258="EUR",3,if($G258="YEN",4,5))))*$H258*$C258,0)</f>
        <v>73900.15972</v>
      </c>
      <c r="M258" s="7">
        <f>if(M$6&lt;=$B258,vlookup(EDATE($D258,M$6),'Курсы'!$H$2:$L$1980,if($G258="USD",2,if($G258="EUR",3,if($G258="YEN",4,5))))*$H258*$C258,0)</f>
        <v>73900.15972</v>
      </c>
      <c r="N258" s="7">
        <f>if(N$6&lt;=$B258,vlookup(EDATE($D258,N$6),'Курсы'!$H$2:$L$1980,if($G258="USD",2,if($G258="EUR",3,if($G258="YEN",4,5))))*$H258*$C258,0)</f>
        <v>73900.15972</v>
      </c>
      <c r="O258" s="7">
        <f>if(O$6&lt;=$B258,vlookup(EDATE($D258,O$6),'Курсы'!$H$2:$L$1980,if($G258="USD",2,if($G258="EUR",3,if($G258="YEN",4,5))))*$H258*$C258,0)</f>
        <v>73900.15972</v>
      </c>
      <c r="P258" s="7">
        <f>if(P$6&lt;=$B258,vlookup(EDATE($D258,P$6),'Курсы'!$H$2:$L$1980,if($G258="USD",2,if($G258="EUR",3,if($G258="YEN",4,5))))*$H258*$C258,0)</f>
        <v>73900.15972</v>
      </c>
      <c r="Q258" s="7">
        <f>if(Q$6&lt;=$B258,vlookup(EDATE($D258,Q$6),'Курсы'!$H$2:$L$1980,if($G258="USD",2,if($G258="EUR",3,if($G258="YEN",4,5))))*$H258*$C258,0)</f>
        <v>73900.15972</v>
      </c>
      <c r="R258" s="7">
        <f>if(R$6&lt;=$B258,vlookup(EDATE($D258,R$6),'Курсы'!$H$2:$L$1980,if($G258="USD",2,if($G258="EUR",3,if($G258="YEN",4,5))))*$H258*$C258,0)</f>
        <v>73900.15972</v>
      </c>
      <c r="S258" s="7">
        <f>if(S$6&lt;=$B258,vlookup(EDATE($D258,S$6),'Курсы'!$H$2:$L$1980,if($G258="USD",2,if($G258="EUR",3,if($G258="YEN",4,5))))*$H258*$C258,0)</f>
        <v>73900.15972</v>
      </c>
      <c r="T258" s="7">
        <f>if(T$6&lt;=$B258,vlookup(EDATE($D258,T$6),'Курсы'!$H$2:$L$1980,if($G258="USD",2,if($G258="EUR",3,if($G258="YEN",4,5))))*$H258*$C258,0)</f>
        <v>73900.15972</v>
      </c>
      <c r="U258" s="7">
        <f>if(U$6&lt;=$B258,vlookup(EDATE($D258,U$6),'Курсы'!$H$2:$L$1980,if($G258="USD",2,if($G258="EUR",3,if($G258="YEN",4,5))))*$H258*$C258,0)</f>
        <v>73900.15972</v>
      </c>
      <c r="V258" s="7">
        <f>if(V$6&lt;=$B258,vlookup(EDATE($D258,V$6),'Курсы'!$H$2:$L$1980,if($G258="USD",2,if($G258="EUR",3,if($G258="YEN",4,5))))*$H258*$C258,0)</f>
        <v>0</v>
      </c>
      <c r="W258" s="7">
        <f>if(W$6&lt;=$B258,vlookup(EDATE($D258,W$6),'Курсы'!$H$2:$L$1980,if($G258="USD",2,if($G258="EUR",3,if($G258="YEN",4,5))))*$H258*$C258,0)</f>
        <v>0</v>
      </c>
      <c r="X258" s="7">
        <f>if(X$6&lt;=$B258,vlookup(EDATE($D258,X$6),'Курсы'!$H$2:$L$1980,if($G258="USD",2,if($G258="EUR",3,if($G258="YEN",4,5))))*$H258*$C258,0)</f>
        <v>0</v>
      </c>
      <c r="Y258" s="7">
        <f>if(Y$6&lt;=$B258,vlookup(EDATE($D258,Y$6),'Курсы'!$H$2:$L$1980,if($G258="USD",2,if($G258="EUR",3,if($G258="YEN",4,5))))*$H258*$C258,0)</f>
        <v>0</v>
      </c>
      <c r="Z258" s="7">
        <f>if(Z$6&lt;=$B258,vlookup(EDATE($D258,Z$6),'Курсы'!$H$2:$L$1980,if($G258="USD",2,if($G258="EUR",3,if($G258="YEN",4,5))))*$H258*$C258,0)</f>
        <v>0</v>
      </c>
      <c r="AA258" s="7">
        <f>if(AA$6&lt;=$B258,vlookup(EDATE($D258,AA$6),'Курсы'!$H$2:$L$1980,if($G258="USD",2,if($G258="EUR",3,if($G258="YEN",4,5))))*$H258*$C258,0)</f>
        <v>0</v>
      </c>
      <c r="AB258" s="7">
        <f>if(AB$6&lt;=$B258,vlookup(EDATE($D258,AB$6),'Курсы'!$H$2:$L$1980,if($G258="USD",2,if($G258="EUR",3,if($G258="YEN",4,5))))*$H258*$C258,0)</f>
        <v>0</v>
      </c>
      <c r="AC258" s="7">
        <f>if(AC$6&lt;=$B258,vlookup(EDATE($D258,AC$6),'Курсы'!$H$2:$L$1980,if($G258="USD",2,if($G258="EUR",3,if($G258="YEN",4,5))))*$H258*$C258,0)</f>
        <v>0</v>
      </c>
      <c r="AD258" s="7">
        <f>if(AD$6&lt;=$B258,vlookup(EDATE($D258,AD$6),'Курсы'!$H$2:$L$1980,if($G258="USD",2,if($G258="EUR",3,if($G258="YEN",4,5))))*$H258*$C258,0)</f>
        <v>0</v>
      </c>
      <c r="AE258" s="7">
        <f>if(AE$6&lt;=$B258,vlookup(EDATE($D258,AE$6),'Курсы'!$H$2:$L$1980,if($G258="USD",2,if($G258="EUR",3,if($G258="YEN",4,5))))*$H258*$C258,0)</f>
        <v>0</v>
      </c>
      <c r="AF258" s="7">
        <f>if(AF$6&lt;=$B258,vlookup(EDATE($D258,AF$6),'Курсы'!$H$2:$L$1980,if($G258="USD",2,if($G258="EUR",3,if($G258="YEN",4,5))))*$H258*$C258,0)</f>
        <v>0</v>
      </c>
      <c r="AG258" s="7">
        <f>if(AG$6&lt;=$B258,vlookup(EDATE($D258,AG$6),'Курсы'!$H$2:$L$1980,if($G258="USD",2,if($G258="EUR",3,if($G258="YEN",4,5))))*$H258*$C258,0)</f>
        <v>0</v>
      </c>
      <c r="AH258" s="7">
        <f>if(AH$6&lt;=$B258,vlookup(EDATE($D258,AH$6),'Курсы'!$H$2:$L$1980,if($G258="USD",2,if($G258="EUR",3,if($G258="YEN",4,5))))*$H258*$C258,0)</f>
        <v>0</v>
      </c>
      <c r="AI258" s="7">
        <f>if(AI$6&lt;=$B258,vlookup(EDATE($D258,AI$6),'Курсы'!$H$2:$L$1980,if($G258="USD",2,if($G258="EUR",3,if($G258="YEN",4,5))))*$H258*$C258,0)</f>
        <v>0</v>
      </c>
      <c r="AJ258" s="7">
        <f>if(AJ$6&lt;=$B258,vlookup(EDATE($D258,AJ$6),'Курсы'!$H$2:$L$1980,if($G258="USD",2,if($G258="EUR",3,if($G258="YEN",4,5))))*$H258*$C258,0)</f>
        <v>0</v>
      </c>
      <c r="AK258" s="7">
        <f>if(AK$6&lt;=$B258,vlookup(EDATE($D258,AK$6),'Курсы'!$H$2:$L$1980,if($G258="USD",2,if($G258="EUR",3,if($G258="YEN",4,5))))*$H258*$C258,0)</f>
        <v>0</v>
      </c>
      <c r="AL258" s="7">
        <f>if(AL$6&lt;=$B258,vlookup(EDATE($D258,AL$6),'Курсы'!$H$2:$L$1980,if($G258="USD",2,if($G258="EUR",3,if($G258="YEN",4,5))))*$H258*$C258,0)</f>
        <v>0</v>
      </c>
      <c r="AM258" s="7">
        <f>if(AM$6&lt;=$B258,vlookup(EDATE($D258,AM$6),'Курсы'!$H$2:$L$1980,if($G258="USD",2,if($G258="EUR",3,if($G258="YEN",4,5))))*$H258*$C258,0)</f>
        <v>0</v>
      </c>
      <c r="AN258" s="7">
        <f>if(AN$6&lt;=$B258,vlookup(EDATE($D258,AN$6),'Курсы'!$H$2:$L$1980,if($G258="USD",2,if($G258="EUR",3,if($G258="YEN",4,5))))*$H258*$C258,0)</f>
        <v>0</v>
      </c>
      <c r="AO258" s="7">
        <f>if(AO$6&lt;=$B258,vlookup(EDATE($D258,AO$6),'Курсы'!$H$2:$L$1980,if($G258="USD",2,if($G258="EUR",3,if($G258="YEN",4,5))))*$H258*$C258,0)</f>
        <v>0</v>
      </c>
      <c r="AP258" s="7">
        <f>if(AP$6&lt;=$B258,vlookup(EDATE($D258,AP$6),'Курсы'!$H$2:$L$1980,if($G258="USD",2,if($G258="EUR",3,if($G258="YEN",4,5))))*$H258*$C258,0)</f>
        <v>0</v>
      </c>
      <c r="AQ258" s="7">
        <f>if(AQ$6&lt;=$B258,vlookup(EDATE($D258,AQ$6),'Курсы'!$H$2:$L$1980,if($G258="USD",2,if($G258="EUR",3,if($G258="YEN",4,5))))*$H258*$C258,0)</f>
        <v>0</v>
      </c>
      <c r="AR258" s="19">
        <f>if(AR$6&lt;=$B258,vlookup(EDATE($D258,AR$6),'Курсы'!$H$2:$L$1980,if($G258="USD",2,if($G258="EUR",3,if($G258="YEN",4,5))))*$H258*$C258,0)</f>
        <v>0</v>
      </c>
      <c r="AS258" s="7">
        <f t="shared" si="2"/>
        <v>960702.0763</v>
      </c>
    </row>
    <row r="259" ht="15.75" customHeight="1">
      <c r="A259" s="15">
        <v>296.0</v>
      </c>
      <c r="B259" s="16">
        <v>12.0</v>
      </c>
      <c r="C259" s="16">
        <v>0.0255645212782833</v>
      </c>
      <c r="D259" s="17">
        <v>44154.0</v>
      </c>
      <c r="E259" s="17">
        <f t="shared" si="1"/>
        <v>44519</v>
      </c>
      <c r="F259" s="16" t="s">
        <v>22</v>
      </c>
      <c r="G259" s="16" t="s">
        <v>4</v>
      </c>
      <c r="H259" s="18">
        <v>500000.0</v>
      </c>
      <c r="I259" s="7">
        <f>if(I$6&lt;=$B259,vlookup(EDATE($D259,I$6),'Курсы'!$H$2:$L$1980,if($G259="USD",2,if($G259="EUR",3,if($G259="YEN",4,5))))*$H259*$C259,0)</f>
        <v>937137.8299</v>
      </c>
      <c r="J259" s="7">
        <f>if(J$6&lt;=$B259,vlookup(EDATE($D259,J$6),'Курсы'!$H$2:$L$1980,if($G259="USD",2,if($G259="EUR",3,if($G259="YEN",4,5))))*$H259*$C259,0)</f>
        <v>945548.5574</v>
      </c>
      <c r="K259" s="7">
        <f>if(K$6&lt;=$B259,vlookup(EDATE($D259,K$6),'Курсы'!$H$2:$L$1980,if($G259="USD",2,if($G259="EUR",3,if($G259="YEN",4,5))))*$H259*$C259,0)</f>
        <v>943017.6698</v>
      </c>
      <c r="L259" s="7">
        <f>if(L$6&lt;=$B259,vlookup(EDATE($D259,L$6),'Курсы'!$H$2:$L$1980,if($G259="USD",2,if($G259="EUR",3,if($G259="YEN",4,5))))*$H259*$C259,0)</f>
        <v>941518.3106</v>
      </c>
      <c r="M259" s="7">
        <f>if(M$6&lt;=$B259,vlookup(EDATE($D259,M$6),'Курсы'!$H$2:$L$1980,if($G259="USD",2,if($G259="EUR",3,if($G259="YEN",4,5))))*$H259*$C259,0)</f>
        <v>965744.5292</v>
      </c>
      <c r="N259" s="7">
        <f>if(N$6&lt;=$B259,vlookup(EDATE($D259,N$6),'Курсы'!$H$2:$L$1980,if($G259="USD",2,if($G259="EUR",3,if($G259="YEN",4,5))))*$H259*$C259,0)</f>
        <v>942042.3833</v>
      </c>
      <c r="O259" s="7">
        <f>if(O$6&lt;=$B259,vlookup(EDATE($D259,O$6),'Курсы'!$H$2:$L$1980,if($G259="USD",2,if($G259="EUR",3,if($G259="YEN",4,5))))*$H259*$C259,0)</f>
        <v>923155.315</v>
      </c>
      <c r="P259" s="7">
        <f>if(P$6&lt;=$B259,vlookup(EDATE($D259,P$6),'Курсы'!$H$2:$L$1980,if($G259="USD",2,if($G259="EUR",3,if($G259="YEN",4,5))))*$H259*$C259,0)</f>
        <v>948004.0297</v>
      </c>
      <c r="Q259" s="7">
        <f>if(Q$6&lt;=$B259,vlookup(EDATE($D259,Q$6),'Курсы'!$H$2:$L$1980,if($G259="USD",2,if($G259="EUR",3,if($G259="YEN",4,5))))*$H259*$C259,0)</f>
        <v>939027.048</v>
      </c>
      <c r="R259" s="7">
        <f>if(R$6&lt;=$B259,vlookup(EDATE($D259,R$6),'Курсы'!$H$2:$L$1980,if($G259="USD",2,if($G259="EUR",3,if($G259="YEN",4,5))))*$H259*$C259,0)</f>
        <v>935322.0996</v>
      </c>
      <c r="S259" s="7">
        <f>if(S$6&lt;=$B259,vlookup(EDATE($D259,S$6),'Курсы'!$H$2:$L$1980,if($G259="USD",2,if($G259="EUR",3,if($G259="YEN",4,5))))*$H259*$C259,0)</f>
        <v>936585.0665</v>
      </c>
      <c r="T259" s="7">
        <f>if(T$6&lt;=$B259,vlookup(EDATE($D259,T$6),'Курсы'!$H$2:$L$1980,if($G259="USD",2,if($G259="EUR",3,if($G259="YEN",4,5))))*$H259*$C259,0)</f>
        <v>937851.4689</v>
      </c>
      <c r="U259" s="7">
        <f>if(U$6&lt;=$B259,vlookup(EDATE($D259,U$6),'Курсы'!$H$2:$L$1980,if($G259="USD",2,if($G259="EUR",3,if($G259="YEN",4,5))))*$H259*$C259,0)</f>
        <v>0</v>
      </c>
      <c r="V259" s="7">
        <f>if(V$6&lt;=$B259,vlookup(EDATE($D259,V$6),'Курсы'!$H$2:$L$1980,if($G259="USD",2,if($G259="EUR",3,if($G259="YEN",4,5))))*$H259*$C259,0)</f>
        <v>0</v>
      </c>
      <c r="W259" s="7">
        <f>if(W$6&lt;=$B259,vlookup(EDATE($D259,W$6),'Курсы'!$H$2:$L$1980,if($G259="USD",2,if($G259="EUR",3,if($G259="YEN",4,5))))*$H259*$C259,0)</f>
        <v>0</v>
      </c>
      <c r="X259" s="7">
        <f>if(X$6&lt;=$B259,vlookup(EDATE($D259,X$6),'Курсы'!$H$2:$L$1980,if($G259="USD",2,if($G259="EUR",3,if($G259="YEN",4,5))))*$H259*$C259,0)</f>
        <v>0</v>
      </c>
      <c r="Y259" s="7">
        <f>if(Y$6&lt;=$B259,vlookup(EDATE($D259,Y$6),'Курсы'!$H$2:$L$1980,if($G259="USD",2,if($G259="EUR",3,if($G259="YEN",4,5))))*$H259*$C259,0)</f>
        <v>0</v>
      </c>
      <c r="Z259" s="7">
        <f>if(Z$6&lt;=$B259,vlookup(EDATE($D259,Z$6),'Курсы'!$H$2:$L$1980,if($G259="USD",2,if($G259="EUR",3,if($G259="YEN",4,5))))*$H259*$C259,0)</f>
        <v>0</v>
      </c>
      <c r="AA259" s="7">
        <f>if(AA$6&lt;=$B259,vlookup(EDATE($D259,AA$6),'Курсы'!$H$2:$L$1980,if($G259="USD",2,if($G259="EUR",3,if($G259="YEN",4,5))))*$H259*$C259,0)</f>
        <v>0</v>
      </c>
      <c r="AB259" s="7">
        <f>if(AB$6&lt;=$B259,vlookup(EDATE($D259,AB$6),'Курсы'!$H$2:$L$1980,if($G259="USD",2,if($G259="EUR",3,if($G259="YEN",4,5))))*$H259*$C259,0)</f>
        <v>0</v>
      </c>
      <c r="AC259" s="7">
        <f>if(AC$6&lt;=$B259,vlookup(EDATE($D259,AC$6),'Курсы'!$H$2:$L$1980,if($G259="USD",2,if($G259="EUR",3,if($G259="YEN",4,5))))*$H259*$C259,0)</f>
        <v>0</v>
      </c>
      <c r="AD259" s="7">
        <f>if(AD$6&lt;=$B259,vlookup(EDATE($D259,AD$6),'Курсы'!$H$2:$L$1980,if($G259="USD",2,if($G259="EUR",3,if($G259="YEN",4,5))))*$H259*$C259,0)</f>
        <v>0</v>
      </c>
      <c r="AE259" s="7">
        <f>if(AE$6&lt;=$B259,vlookup(EDATE($D259,AE$6),'Курсы'!$H$2:$L$1980,if($G259="USD",2,if($G259="EUR",3,if($G259="YEN",4,5))))*$H259*$C259,0)</f>
        <v>0</v>
      </c>
      <c r="AF259" s="7">
        <f>if(AF$6&lt;=$B259,vlookup(EDATE($D259,AF$6),'Курсы'!$H$2:$L$1980,if($G259="USD",2,if($G259="EUR",3,if($G259="YEN",4,5))))*$H259*$C259,0)</f>
        <v>0</v>
      </c>
      <c r="AG259" s="7">
        <f>if(AG$6&lt;=$B259,vlookup(EDATE($D259,AG$6),'Курсы'!$H$2:$L$1980,if($G259="USD",2,if($G259="EUR",3,if($G259="YEN",4,5))))*$H259*$C259,0)</f>
        <v>0</v>
      </c>
      <c r="AH259" s="7">
        <f>if(AH$6&lt;=$B259,vlookup(EDATE($D259,AH$6),'Курсы'!$H$2:$L$1980,if($G259="USD",2,if($G259="EUR",3,if($G259="YEN",4,5))))*$H259*$C259,0)</f>
        <v>0</v>
      </c>
      <c r="AI259" s="7">
        <f>if(AI$6&lt;=$B259,vlookup(EDATE($D259,AI$6),'Курсы'!$H$2:$L$1980,if($G259="USD",2,if($G259="EUR",3,if($G259="YEN",4,5))))*$H259*$C259,0)</f>
        <v>0</v>
      </c>
      <c r="AJ259" s="7">
        <f>if(AJ$6&lt;=$B259,vlookup(EDATE($D259,AJ$6),'Курсы'!$H$2:$L$1980,if($G259="USD",2,if($G259="EUR",3,if($G259="YEN",4,5))))*$H259*$C259,0)</f>
        <v>0</v>
      </c>
      <c r="AK259" s="7">
        <f>if(AK$6&lt;=$B259,vlookup(EDATE($D259,AK$6),'Курсы'!$H$2:$L$1980,if($G259="USD",2,if($G259="EUR",3,if($G259="YEN",4,5))))*$H259*$C259,0)</f>
        <v>0</v>
      </c>
      <c r="AL259" s="7">
        <f>if(AL$6&lt;=$B259,vlookup(EDATE($D259,AL$6),'Курсы'!$H$2:$L$1980,if($G259="USD",2,if($G259="EUR",3,if($G259="YEN",4,5))))*$H259*$C259,0)</f>
        <v>0</v>
      </c>
      <c r="AM259" s="7">
        <f>if(AM$6&lt;=$B259,vlookup(EDATE($D259,AM$6),'Курсы'!$H$2:$L$1980,if($G259="USD",2,if($G259="EUR",3,if($G259="YEN",4,5))))*$H259*$C259,0)</f>
        <v>0</v>
      </c>
      <c r="AN259" s="7">
        <f>if(AN$6&lt;=$B259,vlookup(EDATE($D259,AN$6),'Курсы'!$H$2:$L$1980,if($G259="USD",2,if($G259="EUR",3,if($G259="YEN",4,5))))*$H259*$C259,0)</f>
        <v>0</v>
      </c>
      <c r="AO259" s="7">
        <f>if(AO$6&lt;=$B259,vlookup(EDATE($D259,AO$6),'Курсы'!$H$2:$L$1980,if($G259="USD",2,if($G259="EUR",3,if($G259="YEN",4,5))))*$H259*$C259,0)</f>
        <v>0</v>
      </c>
      <c r="AP259" s="7">
        <f>if(AP$6&lt;=$B259,vlookup(EDATE($D259,AP$6),'Курсы'!$H$2:$L$1980,if($G259="USD",2,if($G259="EUR",3,if($G259="YEN",4,5))))*$H259*$C259,0)</f>
        <v>0</v>
      </c>
      <c r="AQ259" s="7">
        <f>if(AQ$6&lt;=$B259,vlookup(EDATE($D259,AQ$6),'Курсы'!$H$2:$L$1980,if($G259="USD",2,if($G259="EUR",3,if($G259="YEN",4,5))))*$H259*$C259,0)</f>
        <v>0</v>
      </c>
      <c r="AR259" s="19">
        <f>if(AR$6&lt;=$B259,vlookup(EDATE($D259,AR$6),'Курсы'!$H$2:$L$1980,if($G259="USD",2,if($G259="EUR",3,if($G259="YEN",4,5))))*$H259*$C259,0)</f>
        <v>0</v>
      </c>
      <c r="AS259" s="7">
        <f t="shared" si="2"/>
        <v>11294954.31</v>
      </c>
    </row>
    <row r="260" ht="15.75" customHeight="1">
      <c r="A260" s="15">
        <v>139.0</v>
      </c>
      <c r="B260" s="16">
        <v>28.0</v>
      </c>
      <c r="C260" s="16">
        <v>0.00719233466044433</v>
      </c>
      <c r="D260" s="17">
        <v>44158.0</v>
      </c>
      <c r="E260" s="17">
        <f t="shared" si="1"/>
        <v>45008</v>
      </c>
      <c r="F260" s="16" t="s">
        <v>19</v>
      </c>
      <c r="G260" s="16" t="s">
        <v>7</v>
      </c>
      <c r="H260" s="18">
        <v>1500000.0</v>
      </c>
      <c r="I260" s="7">
        <f>if(I$6&lt;=$B260,vlookup(EDATE($D260,I$6),'Курсы'!$H$2:$L$1980,if($G260="USD",2,if($G260="EUR",3,if($G260="YEN",4,5))))*$H260*$C260,0)</f>
        <v>10788.50199</v>
      </c>
      <c r="J260" s="7">
        <f>if(J$6&lt;=$B260,vlookup(EDATE($D260,J$6),'Курсы'!$H$2:$L$1980,if($G260="USD",2,if($G260="EUR",3,if($G260="YEN",4,5))))*$H260*$C260,0)</f>
        <v>10788.50199</v>
      </c>
      <c r="K260" s="7">
        <f>if(K$6&lt;=$B260,vlookup(EDATE($D260,K$6),'Курсы'!$H$2:$L$1980,if($G260="USD",2,if($G260="EUR",3,if($G260="YEN",4,5))))*$H260*$C260,0)</f>
        <v>10788.50199</v>
      </c>
      <c r="L260" s="7">
        <f>if(L$6&lt;=$B260,vlookup(EDATE($D260,L$6),'Курсы'!$H$2:$L$1980,if($G260="USD",2,if($G260="EUR",3,if($G260="YEN",4,5))))*$H260*$C260,0)</f>
        <v>10788.50199</v>
      </c>
      <c r="M260" s="7">
        <f>if(M$6&lt;=$B260,vlookup(EDATE($D260,M$6),'Курсы'!$H$2:$L$1980,if($G260="USD",2,if($G260="EUR",3,if($G260="YEN",4,5))))*$H260*$C260,0)</f>
        <v>10788.50199</v>
      </c>
      <c r="N260" s="7">
        <f>if(N$6&lt;=$B260,vlookup(EDATE($D260,N$6),'Курсы'!$H$2:$L$1980,if($G260="USD",2,if($G260="EUR",3,if($G260="YEN",4,5))))*$H260*$C260,0)</f>
        <v>10788.50199</v>
      </c>
      <c r="O260" s="7">
        <f>if(O$6&lt;=$B260,vlookup(EDATE($D260,O$6),'Курсы'!$H$2:$L$1980,if($G260="USD",2,if($G260="EUR",3,if($G260="YEN",4,5))))*$H260*$C260,0)</f>
        <v>10788.50199</v>
      </c>
      <c r="P260" s="7">
        <f>if(P$6&lt;=$B260,vlookup(EDATE($D260,P$6),'Курсы'!$H$2:$L$1980,if($G260="USD",2,if($G260="EUR",3,if($G260="YEN",4,5))))*$H260*$C260,0)</f>
        <v>10788.50199</v>
      </c>
      <c r="Q260" s="7">
        <f>if(Q$6&lt;=$B260,vlookup(EDATE($D260,Q$6),'Курсы'!$H$2:$L$1980,if($G260="USD",2,if($G260="EUR",3,if($G260="YEN",4,5))))*$H260*$C260,0)</f>
        <v>10788.50199</v>
      </c>
      <c r="R260" s="7">
        <f>if(R$6&lt;=$B260,vlookup(EDATE($D260,R$6),'Курсы'!$H$2:$L$1980,if($G260="USD",2,if($G260="EUR",3,if($G260="YEN",4,5))))*$H260*$C260,0)</f>
        <v>10788.50199</v>
      </c>
      <c r="S260" s="7">
        <f>if(S$6&lt;=$B260,vlookup(EDATE($D260,S$6),'Курсы'!$H$2:$L$1980,if($G260="USD",2,if($G260="EUR",3,if($G260="YEN",4,5))))*$H260*$C260,0)</f>
        <v>10788.50199</v>
      </c>
      <c r="T260" s="7">
        <f>if(T$6&lt;=$B260,vlookup(EDATE($D260,T$6),'Курсы'!$H$2:$L$1980,if($G260="USD",2,if($G260="EUR",3,if($G260="YEN",4,5))))*$H260*$C260,0)</f>
        <v>10788.50199</v>
      </c>
      <c r="U260" s="7">
        <f>if(U$6&lt;=$B260,vlookup(EDATE($D260,U$6),'Курсы'!$H$2:$L$1980,if($G260="USD",2,if($G260="EUR",3,if($G260="YEN",4,5))))*$H260*$C260,0)</f>
        <v>10788.50199</v>
      </c>
      <c r="V260" s="7">
        <f>if(V$6&lt;=$B260,vlookup(EDATE($D260,V$6),'Курсы'!$H$2:$L$1980,if($G260="USD",2,if($G260="EUR",3,if($G260="YEN",4,5))))*$H260*$C260,0)</f>
        <v>10788.50199</v>
      </c>
      <c r="W260" s="7">
        <f>if(W$6&lt;=$B260,vlookup(EDATE($D260,W$6),'Курсы'!$H$2:$L$1980,if($G260="USD",2,if($G260="EUR",3,if($G260="YEN",4,5))))*$H260*$C260,0)</f>
        <v>10788.50199</v>
      </c>
      <c r="X260" s="7">
        <f>if(X$6&lt;=$B260,vlookup(EDATE($D260,X$6),'Курсы'!$H$2:$L$1980,if($G260="USD",2,if($G260="EUR",3,if($G260="YEN",4,5))))*$H260*$C260,0)</f>
        <v>10788.50199</v>
      </c>
      <c r="Y260" s="7">
        <f>if(Y$6&lt;=$B260,vlookup(EDATE($D260,Y$6),'Курсы'!$H$2:$L$1980,if($G260="USD",2,if($G260="EUR",3,if($G260="YEN",4,5))))*$H260*$C260,0)</f>
        <v>10788.50199</v>
      </c>
      <c r="Z260" s="7">
        <f>if(Z$6&lt;=$B260,vlookup(EDATE($D260,Z$6),'Курсы'!$H$2:$L$1980,if($G260="USD",2,if($G260="EUR",3,if($G260="YEN",4,5))))*$H260*$C260,0)</f>
        <v>10788.50199</v>
      </c>
      <c r="AA260" s="7">
        <f>if(AA$6&lt;=$B260,vlookup(EDATE($D260,AA$6),'Курсы'!$H$2:$L$1980,if($G260="USD",2,if($G260="EUR",3,if($G260="YEN",4,5))))*$H260*$C260,0)</f>
        <v>10788.50199</v>
      </c>
      <c r="AB260" s="7">
        <f>if(AB$6&lt;=$B260,vlookup(EDATE($D260,AB$6),'Курсы'!$H$2:$L$1980,if($G260="USD",2,if($G260="EUR",3,if($G260="YEN",4,5))))*$H260*$C260,0)</f>
        <v>10788.50199</v>
      </c>
      <c r="AC260" s="7">
        <f>if(AC$6&lt;=$B260,vlookup(EDATE($D260,AC$6),'Курсы'!$H$2:$L$1980,if($G260="USD",2,if($G260="EUR",3,if($G260="YEN",4,5))))*$H260*$C260,0)</f>
        <v>10788.50199</v>
      </c>
      <c r="AD260" s="7">
        <f>if(AD$6&lt;=$B260,vlookup(EDATE($D260,AD$6),'Курсы'!$H$2:$L$1980,if($G260="USD",2,if($G260="EUR",3,if($G260="YEN",4,5))))*$H260*$C260,0)</f>
        <v>10788.50199</v>
      </c>
      <c r="AE260" s="7">
        <f>if(AE$6&lt;=$B260,vlookup(EDATE($D260,AE$6),'Курсы'!$H$2:$L$1980,if($G260="USD",2,if($G260="EUR",3,if($G260="YEN",4,5))))*$H260*$C260,0)</f>
        <v>10788.50199</v>
      </c>
      <c r="AF260" s="7">
        <f>if(AF$6&lt;=$B260,vlookup(EDATE($D260,AF$6),'Курсы'!$H$2:$L$1980,if($G260="USD",2,if($G260="EUR",3,if($G260="YEN",4,5))))*$H260*$C260,0)</f>
        <v>10788.50199</v>
      </c>
      <c r="AG260" s="7">
        <f>if(AG$6&lt;=$B260,vlookup(EDATE($D260,AG$6),'Курсы'!$H$2:$L$1980,if($G260="USD",2,if($G260="EUR",3,if($G260="YEN",4,5))))*$H260*$C260,0)</f>
        <v>10788.50199</v>
      </c>
      <c r="AH260" s="7">
        <f>if(AH$6&lt;=$B260,vlookup(EDATE($D260,AH$6),'Курсы'!$H$2:$L$1980,if($G260="USD",2,if($G260="EUR",3,if($G260="YEN",4,5))))*$H260*$C260,0)</f>
        <v>10788.50199</v>
      </c>
      <c r="AI260" s="7">
        <f>if(AI$6&lt;=$B260,vlookup(EDATE($D260,AI$6),'Курсы'!$H$2:$L$1980,if($G260="USD",2,if($G260="EUR",3,if($G260="YEN",4,5))))*$H260*$C260,0)</f>
        <v>10788.50199</v>
      </c>
      <c r="AJ260" s="7">
        <f>if(AJ$6&lt;=$B260,vlookup(EDATE($D260,AJ$6),'Курсы'!$H$2:$L$1980,if($G260="USD",2,if($G260="EUR",3,if($G260="YEN",4,5))))*$H260*$C260,0)</f>
        <v>10788.50199</v>
      </c>
      <c r="AK260" s="7">
        <f>if(AK$6&lt;=$B260,vlookup(EDATE($D260,AK$6),'Курсы'!$H$2:$L$1980,if($G260="USD",2,if($G260="EUR",3,if($G260="YEN",4,5))))*$H260*$C260,0)</f>
        <v>0</v>
      </c>
      <c r="AL260" s="7">
        <f>if(AL$6&lt;=$B260,vlookup(EDATE($D260,AL$6),'Курсы'!$H$2:$L$1980,if($G260="USD",2,if($G260="EUR",3,if($G260="YEN",4,5))))*$H260*$C260,0)</f>
        <v>0</v>
      </c>
      <c r="AM260" s="7">
        <f>if(AM$6&lt;=$B260,vlookup(EDATE($D260,AM$6),'Курсы'!$H$2:$L$1980,if($G260="USD",2,if($G260="EUR",3,if($G260="YEN",4,5))))*$H260*$C260,0)</f>
        <v>0</v>
      </c>
      <c r="AN260" s="7">
        <f>if(AN$6&lt;=$B260,vlookup(EDATE($D260,AN$6),'Курсы'!$H$2:$L$1980,if($G260="USD",2,if($G260="EUR",3,if($G260="YEN",4,5))))*$H260*$C260,0)</f>
        <v>0</v>
      </c>
      <c r="AO260" s="7">
        <f>if(AO$6&lt;=$B260,vlookup(EDATE($D260,AO$6),'Курсы'!$H$2:$L$1980,if($G260="USD",2,if($G260="EUR",3,if($G260="YEN",4,5))))*$H260*$C260,0)</f>
        <v>0</v>
      </c>
      <c r="AP260" s="7">
        <f>if(AP$6&lt;=$B260,vlookup(EDATE($D260,AP$6),'Курсы'!$H$2:$L$1980,if($G260="USD",2,if($G260="EUR",3,if($G260="YEN",4,5))))*$H260*$C260,0)</f>
        <v>0</v>
      </c>
      <c r="AQ260" s="7">
        <f>if(AQ$6&lt;=$B260,vlookup(EDATE($D260,AQ$6),'Курсы'!$H$2:$L$1980,if($G260="USD",2,if($G260="EUR",3,if($G260="YEN",4,5))))*$H260*$C260,0)</f>
        <v>0</v>
      </c>
      <c r="AR260" s="19">
        <f>if(AR$6&lt;=$B260,vlookup(EDATE($D260,AR$6),'Курсы'!$H$2:$L$1980,if($G260="USD",2,if($G260="EUR",3,if($G260="YEN",4,5))))*$H260*$C260,0)</f>
        <v>0</v>
      </c>
      <c r="AS260" s="7">
        <f t="shared" si="2"/>
        <v>302078.0557</v>
      </c>
    </row>
    <row r="261" ht="15.75" customHeight="1">
      <c r="A261" s="15">
        <v>27.0</v>
      </c>
      <c r="B261" s="16">
        <v>9.0</v>
      </c>
      <c r="C261" s="16">
        <v>0.0151620414108974</v>
      </c>
      <c r="D261" s="17">
        <v>44161.0</v>
      </c>
      <c r="E261" s="17">
        <f t="shared" si="1"/>
        <v>44434</v>
      </c>
      <c r="F261" s="16" t="s">
        <v>19</v>
      </c>
      <c r="G261" s="16" t="s">
        <v>4</v>
      </c>
      <c r="H261" s="18">
        <v>250000.0</v>
      </c>
      <c r="I261" s="7">
        <f>if(I$6&lt;=$B261,vlookup(EDATE($D261,I$6),'Курсы'!$H$2:$L$1980,if($G261="USD",2,if($G261="EUR",3,if($G261="YEN",4,5))))*$H261*$C261,0)</f>
        <v>279330.668</v>
      </c>
      <c r="J261" s="7">
        <f>if(J$6&lt;=$B261,vlookup(EDATE($D261,J$6),'Курсы'!$H$2:$L$1980,if($G261="USD",2,if($G261="EUR",3,if($G261="YEN",4,5))))*$H261*$C261,0)</f>
        <v>283745.8544</v>
      </c>
      <c r="K261" s="7">
        <f>if(K$6&lt;=$B261,vlookup(EDATE($D261,K$6),'Курсы'!$H$2:$L$1980,if($G261="USD",2,if($G261="EUR",3,if($G261="YEN",4,5))))*$H261*$C261,0)</f>
        <v>278506.611</v>
      </c>
      <c r="L261" s="7">
        <f>if(L$6&lt;=$B261,vlookup(EDATE($D261,L$6),'Курсы'!$H$2:$L$1980,if($G261="USD",2,if($G261="EUR",3,if($G261="YEN",4,5))))*$H261*$C261,0)</f>
        <v>288738.7147</v>
      </c>
      <c r="M261" s="7">
        <f>if(M$6&lt;=$B261,vlookup(EDATE($D261,M$6),'Курсы'!$H$2:$L$1980,if($G261="USD",2,if($G261="EUR",3,if($G261="YEN",4,5))))*$H261*$C261,0)</f>
        <v>284626.769</v>
      </c>
      <c r="N261" s="7">
        <f>if(N$6&lt;=$B261,vlookup(EDATE($D261,N$6),'Курсы'!$H$2:$L$1980,if($G261="USD",2,if($G261="EUR",3,if($G261="YEN",4,5))))*$H261*$C261,0)</f>
        <v>278209.435</v>
      </c>
      <c r="O261" s="7">
        <f>if(O$6&lt;=$B261,vlookup(EDATE($D261,O$6),'Курсы'!$H$2:$L$1980,if($G261="USD",2,if($G261="EUR",3,if($G261="YEN",4,5))))*$H261*$C261,0)</f>
        <v>273558.8578</v>
      </c>
      <c r="P261" s="7">
        <f>if(P$6&lt;=$B261,vlookup(EDATE($D261,P$6),'Курсы'!$H$2:$L$1980,if($G261="USD",2,if($G261="EUR",3,if($G261="YEN",4,5))))*$H261*$C261,0)</f>
        <v>279611.9238</v>
      </c>
      <c r="Q261" s="7">
        <f>if(Q$6&lt;=$B261,vlookup(EDATE($D261,Q$6),'Курсы'!$H$2:$L$1980,if($G261="USD",2,if($G261="EUR",3,if($G261="YEN",4,5))))*$H261*$C261,0)</f>
        <v>277056.7806</v>
      </c>
      <c r="R261" s="7">
        <f>if(R$6&lt;=$B261,vlookup(EDATE($D261,R$6),'Курсы'!$H$2:$L$1980,if($G261="USD",2,if($G261="EUR",3,if($G261="YEN",4,5))))*$H261*$C261,0)</f>
        <v>0</v>
      </c>
      <c r="S261" s="7">
        <f>if(S$6&lt;=$B261,vlookup(EDATE($D261,S$6),'Курсы'!$H$2:$L$1980,if($G261="USD",2,if($G261="EUR",3,if($G261="YEN",4,5))))*$H261*$C261,0)</f>
        <v>0</v>
      </c>
      <c r="T261" s="7">
        <f>if(T$6&lt;=$B261,vlookup(EDATE($D261,T$6),'Курсы'!$H$2:$L$1980,if($G261="USD",2,if($G261="EUR",3,if($G261="YEN",4,5))))*$H261*$C261,0)</f>
        <v>0</v>
      </c>
      <c r="U261" s="7">
        <f>if(U$6&lt;=$B261,vlookup(EDATE($D261,U$6),'Курсы'!$H$2:$L$1980,if($G261="USD",2,if($G261="EUR",3,if($G261="YEN",4,5))))*$H261*$C261,0)</f>
        <v>0</v>
      </c>
      <c r="V261" s="7">
        <f>if(V$6&lt;=$B261,vlookup(EDATE($D261,V$6),'Курсы'!$H$2:$L$1980,if($G261="USD",2,if($G261="EUR",3,if($G261="YEN",4,5))))*$H261*$C261,0)</f>
        <v>0</v>
      </c>
      <c r="W261" s="7">
        <f>if(W$6&lt;=$B261,vlookup(EDATE($D261,W$6),'Курсы'!$H$2:$L$1980,if($G261="USD",2,if($G261="EUR",3,if($G261="YEN",4,5))))*$H261*$C261,0)</f>
        <v>0</v>
      </c>
      <c r="X261" s="7">
        <f>if(X$6&lt;=$B261,vlookup(EDATE($D261,X$6),'Курсы'!$H$2:$L$1980,if($G261="USD",2,if($G261="EUR",3,if($G261="YEN",4,5))))*$H261*$C261,0)</f>
        <v>0</v>
      </c>
      <c r="Y261" s="7">
        <f>if(Y$6&lt;=$B261,vlookup(EDATE($D261,Y$6),'Курсы'!$H$2:$L$1980,if($G261="USD",2,if($G261="EUR",3,if($G261="YEN",4,5))))*$H261*$C261,0)</f>
        <v>0</v>
      </c>
      <c r="Z261" s="7">
        <f>if(Z$6&lt;=$B261,vlookup(EDATE($D261,Z$6),'Курсы'!$H$2:$L$1980,if($G261="USD",2,if($G261="EUR",3,if($G261="YEN",4,5))))*$H261*$C261,0)</f>
        <v>0</v>
      </c>
      <c r="AA261" s="7">
        <f>if(AA$6&lt;=$B261,vlookup(EDATE($D261,AA$6),'Курсы'!$H$2:$L$1980,if($G261="USD",2,if($G261="EUR",3,if($G261="YEN",4,5))))*$H261*$C261,0)</f>
        <v>0</v>
      </c>
      <c r="AB261" s="7">
        <f>if(AB$6&lt;=$B261,vlookup(EDATE($D261,AB$6),'Курсы'!$H$2:$L$1980,if($G261="USD",2,if($G261="EUR",3,if($G261="YEN",4,5))))*$H261*$C261,0)</f>
        <v>0</v>
      </c>
      <c r="AC261" s="7">
        <f>if(AC$6&lt;=$B261,vlookup(EDATE($D261,AC$6),'Курсы'!$H$2:$L$1980,if($G261="USD",2,if($G261="EUR",3,if($G261="YEN",4,5))))*$H261*$C261,0)</f>
        <v>0</v>
      </c>
      <c r="AD261" s="7">
        <f>if(AD$6&lt;=$B261,vlookup(EDATE($D261,AD$6),'Курсы'!$H$2:$L$1980,if($G261="USD",2,if($G261="EUR",3,if($G261="YEN",4,5))))*$H261*$C261,0)</f>
        <v>0</v>
      </c>
      <c r="AE261" s="7">
        <f>if(AE$6&lt;=$B261,vlookup(EDATE($D261,AE$6),'Курсы'!$H$2:$L$1980,if($G261="USD",2,if($G261="EUR",3,if($G261="YEN",4,5))))*$H261*$C261,0)</f>
        <v>0</v>
      </c>
      <c r="AF261" s="7">
        <f>if(AF$6&lt;=$B261,vlookup(EDATE($D261,AF$6),'Курсы'!$H$2:$L$1980,if($G261="USD",2,if($G261="EUR",3,if($G261="YEN",4,5))))*$H261*$C261,0)</f>
        <v>0</v>
      </c>
      <c r="AG261" s="7">
        <f>if(AG$6&lt;=$B261,vlookup(EDATE($D261,AG$6),'Курсы'!$H$2:$L$1980,if($G261="USD",2,if($G261="EUR",3,if($G261="YEN",4,5))))*$H261*$C261,0)</f>
        <v>0</v>
      </c>
      <c r="AH261" s="7">
        <f>if(AH$6&lt;=$B261,vlookup(EDATE($D261,AH$6),'Курсы'!$H$2:$L$1980,if($G261="USD",2,if($G261="EUR",3,if($G261="YEN",4,5))))*$H261*$C261,0)</f>
        <v>0</v>
      </c>
      <c r="AI261" s="7">
        <f>if(AI$6&lt;=$B261,vlookup(EDATE($D261,AI$6),'Курсы'!$H$2:$L$1980,if($G261="USD",2,if($G261="EUR",3,if($G261="YEN",4,5))))*$H261*$C261,0)</f>
        <v>0</v>
      </c>
      <c r="AJ261" s="7">
        <f>if(AJ$6&lt;=$B261,vlookup(EDATE($D261,AJ$6),'Курсы'!$H$2:$L$1980,if($G261="USD",2,if($G261="EUR",3,if($G261="YEN",4,5))))*$H261*$C261,0)</f>
        <v>0</v>
      </c>
      <c r="AK261" s="7">
        <f>if(AK$6&lt;=$B261,vlookup(EDATE($D261,AK$6),'Курсы'!$H$2:$L$1980,if($G261="USD",2,if($G261="EUR",3,if($G261="YEN",4,5))))*$H261*$C261,0)</f>
        <v>0</v>
      </c>
      <c r="AL261" s="7">
        <f>if(AL$6&lt;=$B261,vlookup(EDATE($D261,AL$6),'Курсы'!$H$2:$L$1980,if($G261="USD",2,if($G261="EUR",3,if($G261="YEN",4,5))))*$H261*$C261,0)</f>
        <v>0</v>
      </c>
      <c r="AM261" s="7">
        <f>if(AM$6&lt;=$B261,vlookup(EDATE($D261,AM$6),'Курсы'!$H$2:$L$1980,if($G261="USD",2,if($G261="EUR",3,if($G261="YEN",4,5))))*$H261*$C261,0)</f>
        <v>0</v>
      </c>
      <c r="AN261" s="7">
        <f>if(AN$6&lt;=$B261,vlookup(EDATE($D261,AN$6),'Курсы'!$H$2:$L$1980,if($G261="USD",2,if($G261="EUR",3,if($G261="YEN",4,5))))*$H261*$C261,0)</f>
        <v>0</v>
      </c>
      <c r="AO261" s="7">
        <f>if(AO$6&lt;=$B261,vlookup(EDATE($D261,AO$6),'Курсы'!$H$2:$L$1980,if($G261="USD",2,if($G261="EUR",3,if($G261="YEN",4,5))))*$H261*$C261,0)</f>
        <v>0</v>
      </c>
      <c r="AP261" s="7">
        <f>if(AP$6&lt;=$B261,vlookup(EDATE($D261,AP$6),'Курсы'!$H$2:$L$1980,if($G261="USD",2,if($G261="EUR",3,if($G261="YEN",4,5))))*$H261*$C261,0)</f>
        <v>0</v>
      </c>
      <c r="AQ261" s="7">
        <f>if(AQ$6&lt;=$B261,vlookup(EDATE($D261,AQ$6),'Курсы'!$H$2:$L$1980,if($G261="USD",2,if($G261="EUR",3,if($G261="YEN",4,5))))*$H261*$C261,0)</f>
        <v>0</v>
      </c>
      <c r="AR261" s="19">
        <f>if(AR$6&lt;=$B261,vlookup(EDATE($D261,AR$6),'Курсы'!$H$2:$L$1980,if($G261="USD",2,if($G261="EUR",3,if($G261="YEN",4,5))))*$H261*$C261,0)</f>
        <v>0</v>
      </c>
      <c r="AS261" s="7">
        <f t="shared" si="2"/>
        <v>2523385.614</v>
      </c>
    </row>
    <row r="262" ht="15.75" customHeight="1">
      <c r="A262" s="15">
        <v>209.0</v>
      </c>
      <c r="B262" s="16">
        <v>10.0</v>
      </c>
      <c r="C262" s="16">
        <v>0.0249821598723832</v>
      </c>
      <c r="D262" s="17">
        <v>44162.0</v>
      </c>
      <c r="E262" s="17">
        <f t="shared" si="1"/>
        <v>44466</v>
      </c>
      <c r="F262" s="16" t="s">
        <v>22</v>
      </c>
      <c r="G262" s="16" t="s">
        <v>5</v>
      </c>
      <c r="H262" s="18">
        <v>500000.0</v>
      </c>
      <c r="I262" s="7">
        <f>if(I$6&lt;=$B262,vlookup(EDATE($D262,I$6),'Курсы'!$H$2:$L$1980,if($G262="USD",2,if($G262="EUR",3,if($G262="YEN",4,5))))*$H262*$C262,0)</f>
        <v>1122634.56</v>
      </c>
      <c r="J262" s="7">
        <f>if(J$6&lt;=$B262,vlookup(EDATE($D262,J$6),'Курсы'!$H$2:$L$1980,if($G262="USD",2,if($G262="EUR",3,if($G262="YEN",4,5))))*$H262*$C262,0)</f>
        <v>1145058.547</v>
      </c>
      <c r="K262" s="7">
        <f>if(K$6&lt;=$B262,vlookup(EDATE($D262,K$6),'Курсы'!$H$2:$L$1980,if($G262="USD",2,if($G262="EUR",3,if($G262="YEN",4,5))))*$H262*$C262,0)</f>
        <v>1128872.605</v>
      </c>
      <c r="L262" s="7">
        <f>if(L$6&lt;=$B262,vlookup(EDATE($D262,L$6),'Курсы'!$H$2:$L$1980,if($G262="USD",2,if($G262="EUR",3,if($G262="YEN",4,5))))*$H262*$C262,0)</f>
        <v>1114923.817</v>
      </c>
      <c r="M262" s="7">
        <f>if(M$6&lt;=$B262,vlookup(EDATE($D262,M$6),'Курсы'!$H$2:$L$1980,if($G262="USD",2,if($G262="EUR",3,if($G262="YEN",4,5))))*$H262*$C262,0)</f>
        <v>1129778.209</v>
      </c>
      <c r="N262" s="7">
        <f>if(N$6&lt;=$B262,vlookup(EDATE($D262,N$6),'Курсы'!$H$2:$L$1980,if($G262="USD",2,if($G262="EUR",3,if($G262="YEN",4,5))))*$H262*$C262,0)</f>
        <v>1123437.737</v>
      </c>
      <c r="O262" s="7">
        <f>if(O$6&lt;=$B262,vlookup(EDATE($D262,O$6),'Курсы'!$H$2:$L$1980,if($G262="USD",2,if($G262="EUR",3,if($G262="YEN",4,5))))*$H262*$C262,0)</f>
        <v>1076629.913</v>
      </c>
      <c r="P262" s="7">
        <f>if(P$6&lt;=$B262,vlookup(EDATE($D262,P$6),'Курсы'!$H$2:$L$1980,if($G262="USD",2,if($G262="EUR",3,if($G262="YEN",4,5))))*$H262*$C262,0)</f>
        <v>1090684.876</v>
      </c>
      <c r="Q262" s="7">
        <f>if(Q$6&lt;=$B262,vlookup(EDATE($D262,Q$6),'Курсы'!$H$2:$L$1980,if($G262="USD",2,if($G262="EUR",3,if($G262="YEN",4,5))))*$H262*$C262,0)</f>
        <v>1067764.327</v>
      </c>
      <c r="R262" s="7">
        <f>if(R$6&lt;=$B262,vlookup(EDATE($D262,R$6),'Курсы'!$H$2:$L$1980,if($G262="USD",2,if($G262="EUR",3,if($G262="YEN",4,5))))*$H262*$C262,0)</f>
        <v>1069830.486</v>
      </c>
      <c r="S262" s="7">
        <f>if(S$6&lt;=$B262,vlookup(EDATE($D262,S$6),'Курсы'!$H$2:$L$1980,if($G262="USD",2,if($G262="EUR",3,if($G262="YEN",4,5))))*$H262*$C262,0)</f>
        <v>0</v>
      </c>
      <c r="T262" s="7">
        <f>if(T$6&lt;=$B262,vlookup(EDATE($D262,T$6),'Курсы'!$H$2:$L$1980,if($G262="USD",2,if($G262="EUR",3,if($G262="YEN",4,5))))*$H262*$C262,0)</f>
        <v>0</v>
      </c>
      <c r="U262" s="7">
        <f>if(U$6&lt;=$B262,vlookup(EDATE($D262,U$6),'Курсы'!$H$2:$L$1980,if($G262="USD",2,if($G262="EUR",3,if($G262="YEN",4,5))))*$H262*$C262,0)</f>
        <v>0</v>
      </c>
      <c r="V262" s="7">
        <f>if(V$6&lt;=$B262,vlookup(EDATE($D262,V$6),'Курсы'!$H$2:$L$1980,if($G262="USD",2,if($G262="EUR",3,if($G262="YEN",4,5))))*$H262*$C262,0)</f>
        <v>0</v>
      </c>
      <c r="W262" s="7">
        <f>if(W$6&lt;=$B262,vlookup(EDATE($D262,W$6),'Курсы'!$H$2:$L$1980,if($G262="USD",2,if($G262="EUR",3,if($G262="YEN",4,5))))*$H262*$C262,0)</f>
        <v>0</v>
      </c>
      <c r="X262" s="7">
        <f>if(X$6&lt;=$B262,vlookup(EDATE($D262,X$6),'Курсы'!$H$2:$L$1980,if($G262="USD",2,if($G262="EUR",3,if($G262="YEN",4,5))))*$H262*$C262,0)</f>
        <v>0</v>
      </c>
      <c r="Y262" s="7">
        <f>if(Y$6&lt;=$B262,vlookup(EDATE($D262,Y$6),'Курсы'!$H$2:$L$1980,if($G262="USD",2,if($G262="EUR",3,if($G262="YEN",4,5))))*$H262*$C262,0)</f>
        <v>0</v>
      </c>
      <c r="Z262" s="7">
        <f>if(Z$6&lt;=$B262,vlookup(EDATE($D262,Z$6),'Курсы'!$H$2:$L$1980,if($G262="USD",2,if($G262="EUR",3,if($G262="YEN",4,5))))*$H262*$C262,0)</f>
        <v>0</v>
      </c>
      <c r="AA262" s="7">
        <f>if(AA$6&lt;=$B262,vlookup(EDATE($D262,AA$6),'Курсы'!$H$2:$L$1980,if($G262="USD",2,if($G262="EUR",3,if($G262="YEN",4,5))))*$H262*$C262,0)</f>
        <v>0</v>
      </c>
      <c r="AB262" s="7">
        <f>if(AB$6&lt;=$B262,vlookup(EDATE($D262,AB$6),'Курсы'!$H$2:$L$1980,if($G262="USD",2,if($G262="EUR",3,if($G262="YEN",4,5))))*$H262*$C262,0)</f>
        <v>0</v>
      </c>
      <c r="AC262" s="7">
        <f>if(AC$6&lt;=$B262,vlookup(EDATE($D262,AC$6),'Курсы'!$H$2:$L$1980,if($G262="USD",2,if($G262="EUR",3,if($G262="YEN",4,5))))*$H262*$C262,0)</f>
        <v>0</v>
      </c>
      <c r="AD262" s="7">
        <f>if(AD$6&lt;=$B262,vlookup(EDATE($D262,AD$6),'Курсы'!$H$2:$L$1980,if($G262="USD",2,if($G262="EUR",3,if($G262="YEN",4,5))))*$H262*$C262,0)</f>
        <v>0</v>
      </c>
      <c r="AE262" s="7">
        <f>if(AE$6&lt;=$B262,vlookup(EDATE($D262,AE$6),'Курсы'!$H$2:$L$1980,if($G262="USD",2,if($G262="EUR",3,if($G262="YEN",4,5))))*$H262*$C262,0)</f>
        <v>0</v>
      </c>
      <c r="AF262" s="7">
        <f>if(AF$6&lt;=$B262,vlookup(EDATE($D262,AF$6),'Курсы'!$H$2:$L$1980,if($G262="USD",2,if($G262="EUR",3,if($G262="YEN",4,5))))*$H262*$C262,0)</f>
        <v>0</v>
      </c>
      <c r="AG262" s="7">
        <f>if(AG$6&lt;=$B262,vlookup(EDATE($D262,AG$6),'Курсы'!$H$2:$L$1980,if($G262="USD",2,if($G262="EUR",3,if($G262="YEN",4,5))))*$H262*$C262,0)</f>
        <v>0</v>
      </c>
      <c r="AH262" s="7">
        <f>if(AH$6&lt;=$B262,vlookup(EDATE($D262,AH$6),'Курсы'!$H$2:$L$1980,if($G262="USD",2,if($G262="EUR",3,if($G262="YEN",4,5))))*$H262*$C262,0)</f>
        <v>0</v>
      </c>
      <c r="AI262" s="7">
        <f>if(AI$6&lt;=$B262,vlookup(EDATE($D262,AI$6),'Курсы'!$H$2:$L$1980,if($G262="USD",2,if($G262="EUR",3,if($G262="YEN",4,5))))*$H262*$C262,0)</f>
        <v>0</v>
      </c>
      <c r="AJ262" s="7">
        <f>if(AJ$6&lt;=$B262,vlookup(EDATE($D262,AJ$6),'Курсы'!$H$2:$L$1980,if($G262="USD",2,if($G262="EUR",3,if($G262="YEN",4,5))))*$H262*$C262,0)</f>
        <v>0</v>
      </c>
      <c r="AK262" s="7">
        <f>if(AK$6&lt;=$B262,vlookup(EDATE($D262,AK$6),'Курсы'!$H$2:$L$1980,if($G262="USD",2,if($G262="EUR",3,if($G262="YEN",4,5))))*$H262*$C262,0)</f>
        <v>0</v>
      </c>
      <c r="AL262" s="7">
        <f>if(AL$6&lt;=$B262,vlookup(EDATE($D262,AL$6),'Курсы'!$H$2:$L$1980,if($G262="USD",2,if($G262="EUR",3,if($G262="YEN",4,5))))*$H262*$C262,0)</f>
        <v>0</v>
      </c>
      <c r="AM262" s="7">
        <f>if(AM$6&lt;=$B262,vlookup(EDATE($D262,AM$6),'Курсы'!$H$2:$L$1980,if($G262="USD",2,if($G262="EUR",3,if($G262="YEN",4,5))))*$H262*$C262,0)</f>
        <v>0</v>
      </c>
      <c r="AN262" s="7">
        <f>if(AN$6&lt;=$B262,vlookup(EDATE($D262,AN$6),'Курсы'!$H$2:$L$1980,if($G262="USD",2,if($G262="EUR",3,if($G262="YEN",4,5))))*$H262*$C262,0)</f>
        <v>0</v>
      </c>
      <c r="AO262" s="7">
        <f>if(AO$6&lt;=$B262,vlookup(EDATE($D262,AO$6),'Курсы'!$H$2:$L$1980,if($G262="USD",2,if($G262="EUR",3,if($G262="YEN",4,5))))*$H262*$C262,0)</f>
        <v>0</v>
      </c>
      <c r="AP262" s="7">
        <f>if(AP$6&lt;=$B262,vlookup(EDATE($D262,AP$6),'Курсы'!$H$2:$L$1980,if($G262="USD",2,if($G262="EUR",3,if($G262="YEN",4,5))))*$H262*$C262,0)</f>
        <v>0</v>
      </c>
      <c r="AQ262" s="7">
        <f>if(AQ$6&lt;=$B262,vlookup(EDATE($D262,AQ$6),'Курсы'!$H$2:$L$1980,if($G262="USD",2,if($G262="EUR",3,if($G262="YEN",4,5))))*$H262*$C262,0)</f>
        <v>0</v>
      </c>
      <c r="AR262" s="19">
        <f>if(AR$6&lt;=$B262,vlookup(EDATE($D262,AR$6),'Курсы'!$H$2:$L$1980,if($G262="USD",2,if($G262="EUR",3,if($G262="YEN",4,5))))*$H262*$C262,0)</f>
        <v>0</v>
      </c>
      <c r="AS262" s="7">
        <f t="shared" si="2"/>
        <v>11069615.08</v>
      </c>
    </row>
    <row r="263" ht="15.75" customHeight="1">
      <c r="A263" s="15">
        <v>74.0</v>
      </c>
      <c r="B263" s="16">
        <v>17.0</v>
      </c>
      <c r="C263" s="16">
        <v>0.0225629045179457</v>
      </c>
      <c r="D263" s="17">
        <v>44174.0</v>
      </c>
      <c r="E263" s="17">
        <f t="shared" si="1"/>
        <v>44690</v>
      </c>
      <c r="F263" s="16" t="s">
        <v>19</v>
      </c>
      <c r="G263" s="16" t="s">
        <v>4</v>
      </c>
      <c r="H263" s="18">
        <v>250000.0</v>
      </c>
      <c r="I263" s="7">
        <f>if(I$6&lt;=$B263,vlookup(EDATE($D263,I$6),'Курсы'!$H$2:$L$1980,if($G263="USD",2,if($G263="EUR",3,if($G263="YEN",4,5))))*$H263*$C263,0)</f>
        <v>416712.5913</v>
      </c>
      <c r="J263" s="7">
        <f>if(J$6&lt;=$B263,vlookup(EDATE($D263,J$6),'Курсы'!$H$2:$L$1980,if($G263="USD",2,if($G263="EUR",3,if($G263="YEN",4,5))))*$H263*$C263,0)</f>
        <v>418881.4505</v>
      </c>
      <c r="K263" s="7">
        <f>if(K$6&lt;=$B263,vlookup(EDATE($D263,K$6),'Курсы'!$H$2:$L$1980,if($G263="USD",2,if($G263="EUR",3,if($G263="YEN",4,5))))*$H263*$C263,0)</f>
        <v>419825.144</v>
      </c>
      <c r="L263" s="7">
        <f>if(L$6&lt;=$B263,vlookup(EDATE($D263,L$6),'Курсы'!$H$2:$L$1980,if($G263="USD",2,if($G263="EUR",3,if($G263="YEN",4,5))))*$H263*$C263,0)</f>
        <v>434906.1894</v>
      </c>
      <c r="M263" s="7">
        <f>if(M$6&lt;=$B263,vlookup(EDATE($D263,M$6),'Курсы'!$H$2:$L$1980,if($G263="USD",2,if($G263="EUR",3,if($G263="YEN",4,5))))*$H263*$C263,0)</f>
        <v>418188.2053</v>
      </c>
      <c r="N263" s="7">
        <f>if(N$6&lt;=$B263,vlookup(EDATE($D263,N$6),'Курсы'!$H$2:$L$1980,if($G263="USD",2,if($G263="EUR",3,if($G263="YEN",4,5))))*$H263*$C263,0)</f>
        <v>410789.2648</v>
      </c>
      <c r="O263" s="7">
        <f>if(O$6&lt;=$B263,vlookup(EDATE($D263,O$6),'Курсы'!$H$2:$L$1980,if($G263="USD",2,if($G263="EUR",3,if($G263="YEN",4,5))))*$H263*$C263,0)</f>
        <v>424155.5295</v>
      </c>
      <c r="P263" s="7">
        <f>if(P$6&lt;=$B263,vlookup(EDATE($D263,P$6),'Курсы'!$H$2:$L$1980,if($G263="USD",2,if($G263="EUR",3,if($G263="YEN",4,5))))*$H263*$C263,0)</f>
        <v>412508.5581</v>
      </c>
      <c r="Q263" s="7">
        <f>if(Q$6&lt;=$B263,vlookup(EDATE($D263,Q$6),'Курсы'!$H$2:$L$1980,if($G263="USD",2,if($G263="EUR",3,if($G263="YEN",4,5))))*$H263*$C263,0)</f>
        <v>412561.8246</v>
      </c>
      <c r="R263" s="7">
        <f>if(R$6&lt;=$B263,vlookup(EDATE($D263,R$6),'Курсы'!$H$2:$L$1980,if($G263="USD",2,if($G263="EUR",3,if($G263="YEN",4,5))))*$H263*$C263,0)</f>
        <v>413124.7997</v>
      </c>
      <c r="S263" s="7">
        <f>if(S$6&lt;=$B263,vlookup(EDATE($D263,S$6),'Курсы'!$H$2:$L$1980,if($G263="USD",2,if($G263="EUR",3,if($G263="YEN",4,5))))*$H263*$C263,0)</f>
        <v>413689.1371</v>
      </c>
      <c r="T263" s="7">
        <f>if(T$6&lt;=$B263,vlookup(EDATE($D263,T$6),'Курсы'!$H$2:$L$1980,if($G263="USD",2,if($G263="EUR",3,if($G263="YEN",4,5))))*$H263*$C263,0)</f>
        <v>414219.4014</v>
      </c>
      <c r="U263" s="7">
        <f>if(U$6&lt;=$B263,vlookup(EDATE($D263,U$6),'Курсы'!$H$2:$L$1980,if($G263="USD",2,if($G263="EUR",3,if($G263="YEN",4,5))))*$H263*$C263,0)</f>
        <v>414751.8745</v>
      </c>
      <c r="V263" s="7">
        <f>if(V$6&lt;=$B263,vlookup(EDATE($D263,V$6),'Курсы'!$H$2:$L$1980,if($G263="USD",2,if($G263="EUR",3,if($G263="YEN",4,5))))*$H263*$C263,0)</f>
        <v>415269.4948</v>
      </c>
      <c r="W263" s="7">
        <f>if(W$6&lt;=$B263,vlookup(EDATE($D263,W$6),'Курсы'!$H$2:$L$1980,if($G263="USD",2,if($G263="EUR",3,if($G263="YEN",4,5))))*$H263*$C263,0)</f>
        <v>415724.9284</v>
      </c>
      <c r="X263" s="7">
        <f>if(X$6&lt;=$B263,vlookup(EDATE($D263,X$6),'Курсы'!$H$2:$L$1980,if($G263="USD",2,if($G263="EUR",3,if($G263="YEN",4,5))))*$H263*$C263,0)</f>
        <v>416216.4545</v>
      </c>
      <c r="Y263" s="7">
        <f>if(Y$6&lt;=$B263,vlookup(EDATE($D263,Y$6),'Курсы'!$H$2:$L$1980,if($G263="USD",2,if($G263="EUR",3,if($G263="YEN",4,5))))*$H263*$C263,0)</f>
        <v>416680.042</v>
      </c>
      <c r="Z263" s="7">
        <f>if(Z$6&lt;=$B263,vlookup(EDATE($D263,Z$6),'Курсы'!$H$2:$L$1980,if($G263="USD",2,if($G263="EUR",3,if($G263="YEN",4,5))))*$H263*$C263,0)</f>
        <v>0</v>
      </c>
      <c r="AA263" s="7">
        <f>if(AA$6&lt;=$B263,vlookup(EDATE($D263,AA$6),'Курсы'!$H$2:$L$1980,if($G263="USD",2,if($G263="EUR",3,if($G263="YEN",4,5))))*$H263*$C263,0)</f>
        <v>0</v>
      </c>
      <c r="AB263" s="7">
        <f>if(AB$6&lt;=$B263,vlookup(EDATE($D263,AB$6),'Курсы'!$H$2:$L$1980,if($G263="USD",2,if($G263="EUR",3,if($G263="YEN",4,5))))*$H263*$C263,0)</f>
        <v>0</v>
      </c>
      <c r="AC263" s="7">
        <f>if(AC$6&lt;=$B263,vlookup(EDATE($D263,AC$6),'Курсы'!$H$2:$L$1980,if($G263="USD",2,if($G263="EUR",3,if($G263="YEN",4,5))))*$H263*$C263,0)</f>
        <v>0</v>
      </c>
      <c r="AD263" s="7">
        <f>if(AD$6&lt;=$B263,vlookup(EDATE($D263,AD$6),'Курсы'!$H$2:$L$1980,if($G263="USD",2,if($G263="EUR",3,if($G263="YEN",4,5))))*$H263*$C263,0)</f>
        <v>0</v>
      </c>
      <c r="AE263" s="7">
        <f>if(AE$6&lt;=$B263,vlookup(EDATE($D263,AE$6),'Курсы'!$H$2:$L$1980,if($G263="USD",2,if($G263="EUR",3,if($G263="YEN",4,5))))*$H263*$C263,0)</f>
        <v>0</v>
      </c>
      <c r="AF263" s="7">
        <f>if(AF$6&lt;=$B263,vlookup(EDATE($D263,AF$6),'Курсы'!$H$2:$L$1980,if($G263="USD",2,if($G263="EUR",3,if($G263="YEN",4,5))))*$H263*$C263,0)</f>
        <v>0</v>
      </c>
      <c r="AG263" s="7">
        <f>if(AG$6&lt;=$B263,vlookup(EDATE($D263,AG$6),'Курсы'!$H$2:$L$1980,if($G263="USD",2,if($G263="EUR",3,if($G263="YEN",4,5))))*$H263*$C263,0)</f>
        <v>0</v>
      </c>
      <c r="AH263" s="7">
        <f>if(AH$6&lt;=$B263,vlookup(EDATE($D263,AH$6),'Курсы'!$H$2:$L$1980,if($G263="USD",2,if($G263="EUR",3,if($G263="YEN",4,5))))*$H263*$C263,0)</f>
        <v>0</v>
      </c>
      <c r="AI263" s="7">
        <f>if(AI$6&lt;=$B263,vlookup(EDATE($D263,AI$6),'Курсы'!$H$2:$L$1980,if($G263="USD",2,if($G263="EUR",3,if($G263="YEN",4,5))))*$H263*$C263,0)</f>
        <v>0</v>
      </c>
      <c r="AJ263" s="7">
        <f>if(AJ$6&lt;=$B263,vlookup(EDATE($D263,AJ$6),'Курсы'!$H$2:$L$1980,if($G263="USD",2,if($G263="EUR",3,if($G263="YEN",4,5))))*$H263*$C263,0)</f>
        <v>0</v>
      </c>
      <c r="AK263" s="7">
        <f>if(AK$6&lt;=$B263,vlookup(EDATE($D263,AK$6),'Курсы'!$H$2:$L$1980,if($G263="USD",2,if($G263="EUR",3,if($G263="YEN",4,5))))*$H263*$C263,0)</f>
        <v>0</v>
      </c>
      <c r="AL263" s="7">
        <f>if(AL$6&lt;=$B263,vlookup(EDATE($D263,AL$6),'Курсы'!$H$2:$L$1980,if($G263="USD",2,if($G263="EUR",3,if($G263="YEN",4,5))))*$H263*$C263,0)</f>
        <v>0</v>
      </c>
      <c r="AM263" s="7">
        <f>if(AM$6&lt;=$B263,vlookup(EDATE($D263,AM$6),'Курсы'!$H$2:$L$1980,if($G263="USD",2,if($G263="EUR",3,if($G263="YEN",4,5))))*$H263*$C263,0)</f>
        <v>0</v>
      </c>
      <c r="AN263" s="7">
        <f>if(AN$6&lt;=$B263,vlookup(EDATE($D263,AN$6),'Курсы'!$H$2:$L$1980,if($G263="USD",2,if($G263="EUR",3,if($G263="YEN",4,5))))*$H263*$C263,0)</f>
        <v>0</v>
      </c>
      <c r="AO263" s="7">
        <f>if(AO$6&lt;=$B263,vlookup(EDATE($D263,AO$6),'Курсы'!$H$2:$L$1980,if($G263="USD",2,if($G263="EUR",3,if($G263="YEN",4,5))))*$H263*$C263,0)</f>
        <v>0</v>
      </c>
      <c r="AP263" s="7">
        <f>if(AP$6&lt;=$B263,vlookup(EDATE($D263,AP$6),'Курсы'!$H$2:$L$1980,if($G263="USD",2,if($G263="EUR",3,if($G263="YEN",4,5))))*$H263*$C263,0)</f>
        <v>0</v>
      </c>
      <c r="AQ263" s="7">
        <f>if(AQ$6&lt;=$B263,vlookup(EDATE($D263,AQ$6),'Курсы'!$H$2:$L$1980,if($G263="USD",2,if($G263="EUR",3,if($G263="YEN",4,5))))*$H263*$C263,0)</f>
        <v>0</v>
      </c>
      <c r="AR263" s="19">
        <f>if(AR$6&lt;=$B263,vlookup(EDATE($D263,AR$6),'Курсы'!$H$2:$L$1980,if($G263="USD",2,if($G263="EUR",3,if($G263="YEN",4,5))))*$H263*$C263,0)</f>
        <v>0</v>
      </c>
      <c r="AS263" s="7">
        <f t="shared" si="2"/>
        <v>7088204.89</v>
      </c>
    </row>
    <row r="264" ht="15.75" customHeight="1">
      <c r="A264" s="15">
        <v>261.0</v>
      </c>
      <c r="B264" s="16">
        <v>35.0</v>
      </c>
      <c r="C264" s="16">
        <v>0.0405474852923819</v>
      </c>
      <c r="D264" s="17">
        <v>44177.0</v>
      </c>
      <c r="E264" s="17">
        <f t="shared" si="1"/>
        <v>45242</v>
      </c>
      <c r="F264" s="16" t="s">
        <v>21</v>
      </c>
      <c r="G264" s="16" t="s">
        <v>5</v>
      </c>
      <c r="H264" s="18">
        <v>250000.0</v>
      </c>
      <c r="I264" s="7">
        <f>if(I$6&lt;=$B264,vlookup(EDATE($D264,I$6),'Курсы'!$H$2:$L$1980,if($G264="USD",2,if($G264="EUR",3,if($G264="YEN",4,5))))*$H264*$C264,0)</f>
        <v>920552.5997</v>
      </c>
      <c r="J264" s="7">
        <f>if(J$6&lt;=$B264,vlookup(EDATE($D264,J$6),'Курсы'!$H$2:$L$1980,if($G264="USD",2,if($G264="EUR",3,if($G264="YEN",4,5))))*$H264*$C264,0)</f>
        <v>906629.6069</v>
      </c>
      <c r="K264" s="7">
        <f>if(K$6&lt;=$B264,vlookup(EDATE($D264,K$6),'Курсы'!$H$2:$L$1980,if($G264="USD",2,if($G264="EUR",3,if($G264="YEN",4,5))))*$H264*$C264,0)</f>
        <v>889596.622</v>
      </c>
      <c r="L264" s="7">
        <f>if(L$6&lt;=$B264,vlookup(EDATE($D264,L$6),'Курсы'!$H$2:$L$1980,if($G264="USD",2,if($G264="EUR",3,if($G264="YEN",4,5))))*$H264*$C264,0)</f>
        <v>930371.1732</v>
      </c>
      <c r="M264" s="7">
        <f>if(M$6&lt;=$B264,vlookup(EDATE($D264,M$6),'Курсы'!$H$2:$L$1980,if($G264="USD",2,if($G264="EUR",3,if($G264="YEN",4,5))))*$H264*$C264,0)</f>
        <v>912358.9666</v>
      </c>
      <c r="N264" s="7">
        <f>if(N$6&lt;=$B264,vlookup(EDATE($D264,N$6),'Курсы'!$H$2:$L$1980,if($G264="USD",2,if($G264="EUR",3,if($G264="YEN",4,5))))*$H264*$C264,0)</f>
        <v>885226.6168</v>
      </c>
      <c r="O264" s="7">
        <f>if(O$6&lt;=$B264,vlookup(EDATE($D264,O$6),'Курсы'!$H$2:$L$1980,if($G264="USD",2,if($G264="EUR",3,if($G264="YEN",4,5))))*$H264*$C264,0)</f>
        <v>893460.7974</v>
      </c>
      <c r="P264" s="7">
        <f>if(P$6&lt;=$B264,vlookup(EDATE($D264,P$6),'Курсы'!$H$2:$L$1980,if($G264="USD",2,if($G264="EUR",3,if($G264="YEN",4,5))))*$H264*$C264,0)</f>
        <v>878113.5742</v>
      </c>
      <c r="Q264" s="7">
        <f>if(Q$6&lt;=$B264,vlookup(EDATE($D264,Q$6),'Курсы'!$H$2:$L$1980,if($G264="USD",2,if($G264="EUR",3,if($G264="YEN",4,5))))*$H264*$C264,0)</f>
        <v>867393.584</v>
      </c>
      <c r="R264" s="7">
        <f>if(R$6&lt;=$B264,vlookup(EDATE($D264,R$6),'Курсы'!$H$2:$L$1980,if($G264="USD",2,if($G264="EUR",3,if($G264="YEN",4,5))))*$H264*$C264,0)</f>
        <v>868990.8761</v>
      </c>
      <c r="S264" s="7">
        <f>if(S$6&lt;=$B264,vlookup(EDATE($D264,S$6),'Курсы'!$H$2:$L$1980,if($G264="USD",2,if($G264="EUR",3,if($G264="YEN",4,5))))*$H264*$C264,0)</f>
        <v>870592.1783</v>
      </c>
      <c r="T264" s="7">
        <f>if(T$6&lt;=$B264,vlookup(EDATE($D264,T$6),'Курсы'!$H$2:$L$1980,if($G264="USD",2,if($G264="EUR",3,if($G264="YEN",4,5))))*$H264*$C264,0)</f>
        <v>872096.9268</v>
      </c>
      <c r="U264" s="7">
        <f>if(U$6&lt;=$B264,vlookup(EDATE($D264,U$6),'Курсы'!$H$2:$L$1980,if($G264="USD",2,if($G264="EUR",3,if($G264="YEN",4,5))))*$H264*$C264,0)</f>
        <v>873608.0645</v>
      </c>
      <c r="V264" s="7">
        <f>if(V$6&lt;=$B264,vlookup(EDATE($D264,V$6),'Курсы'!$H$2:$L$1980,if($G264="USD",2,if($G264="EUR",3,if($G264="YEN",4,5))))*$H264*$C264,0)</f>
        <v>875077.1643</v>
      </c>
      <c r="W264" s="7">
        <f>if(W$6&lt;=$B264,vlookup(EDATE($D264,W$6),'Курсы'!$H$2:$L$1980,if($G264="USD",2,if($G264="EUR",3,if($G264="YEN",4,5))))*$H264*$C264,0)</f>
        <v>876369.8571</v>
      </c>
      <c r="X264" s="7">
        <f>if(X$6&lt;=$B264,vlookup(EDATE($D264,X$6),'Курсы'!$H$2:$L$1980,if($G264="USD",2,if($G264="EUR",3,if($G264="YEN",4,5))))*$H264*$C264,0)</f>
        <v>877765.0862</v>
      </c>
      <c r="Y264" s="7">
        <f>if(Y$6&lt;=$B264,vlookup(EDATE($D264,Y$6),'Курсы'!$H$2:$L$1980,if($G264="USD",2,if($G264="EUR",3,if($G264="YEN",4,5))))*$H264*$C264,0)</f>
        <v>879081.0953</v>
      </c>
      <c r="Z264" s="7">
        <f>if(Z$6&lt;=$B264,vlookup(EDATE($D264,Z$6),'Курсы'!$H$2:$L$1980,if($G264="USD",2,if($G264="EUR",3,if($G264="YEN",4,5))))*$H264*$C264,0)</f>
        <v>880407.3749</v>
      </c>
      <c r="AA264" s="7">
        <f>if(AA$6&lt;=$B264,vlookup(EDATE($D264,AA$6),'Курсы'!$H$2:$L$1980,if($G264="USD",2,if($G264="EUR",3,if($G264="YEN",4,5))))*$H264*$C264,0)</f>
        <v>881659.9182</v>
      </c>
      <c r="AB264" s="7">
        <f>if(AB$6&lt;=$B264,vlookup(EDATE($D264,AB$6),'Курсы'!$H$2:$L$1980,if($G264="USD",2,if($G264="EUR",3,if($G264="YEN",4,5))))*$H264*$C264,0)</f>
        <v>882923.7423</v>
      </c>
      <c r="AC264" s="7">
        <f>if(AC$6&lt;=$B264,vlookup(EDATE($D264,AC$6),'Курсы'!$H$2:$L$1980,if($G264="USD",2,if($G264="EUR",3,if($G264="YEN",4,5))))*$H264*$C264,0)</f>
        <v>884158.0285</v>
      </c>
      <c r="AD264" s="7">
        <f>if(AD$6&lt;=$B264,vlookup(EDATE($D264,AD$6),'Курсы'!$H$2:$L$1980,if($G264="USD",2,if($G264="EUR",3,if($G264="YEN",4,5))))*$H264*$C264,0)</f>
        <v>885325.6464</v>
      </c>
      <c r="AE264" s="7">
        <f>if(AE$6&lt;=$B264,vlookup(EDATE($D264,AE$6),'Курсы'!$H$2:$L$1980,if($G264="USD",2,if($G264="EUR",3,if($G264="YEN",4,5))))*$H264*$C264,0)</f>
        <v>886505.6639</v>
      </c>
      <c r="AF264" s="7">
        <f>if(AF$6&lt;=$B264,vlookup(EDATE($D264,AF$6),'Курсы'!$H$2:$L$1980,if($G264="USD",2,if($G264="EUR",3,if($G264="YEN",4,5))))*$H264*$C264,0)</f>
        <v>887623.049</v>
      </c>
      <c r="AG264" s="7">
        <f>if(AG$6&lt;=$B264,vlookup(EDATE($D264,AG$6),'Курсы'!$H$2:$L$1980,if($G264="USD",2,if($G264="EUR",3,if($G264="YEN",4,5))))*$H264*$C264,0)</f>
        <v>888753.369</v>
      </c>
      <c r="AH264" s="7">
        <f>if(AH$6&lt;=$B264,vlookup(EDATE($D264,AH$6),'Курсы'!$H$2:$L$1980,if($G264="USD",2,if($G264="EUR",3,if($G264="YEN",4,5))))*$H264*$C264,0)</f>
        <v>889860.0037</v>
      </c>
      <c r="AI264" s="7">
        <f>if(AI$6&lt;=$B264,vlookup(EDATE($D264,AI$6),'Курсы'!$H$2:$L$1980,if($G264="USD",2,if($G264="EUR",3,if($G264="YEN",4,5))))*$H264*$C264,0)</f>
        <v>890839.9965</v>
      </c>
      <c r="AJ264" s="7">
        <f>if(AJ$6&lt;=$B264,vlookup(EDATE($D264,AJ$6),'Курсы'!$H$2:$L$1980,if($G264="USD",2,if($G264="EUR",3,if($G264="YEN",4,5))))*$H264*$C264,0)</f>
        <v>891904.1899</v>
      </c>
      <c r="AK264" s="7">
        <f>if(AK$6&lt;=$B264,vlookup(EDATE($D264,AK$6),'Курсы'!$H$2:$L$1980,if($G264="USD",2,if($G264="EUR",3,if($G264="YEN",4,5))))*$H264*$C264,0)</f>
        <v>892914.0314</v>
      </c>
      <c r="AL264" s="7">
        <f>if(AL$6&lt;=$B264,vlookup(EDATE($D264,AL$6),'Курсы'!$H$2:$L$1980,if($G264="USD",2,if($G264="EUR",3,if($G264="YEN",4,5))))*$H264*$C264,0)</f>
        <v>893937.6371</v>
      </c>
      <c r="AM264" s="7">
        <f>if(AM$6&lt;=$B264,vlookup(EDATE($D264,AM$6),'Курсы'!$H$2:$L$1980,if($G264="USD",2,if($G264="EUR",3,if($G264="YEN",4,5))))*$H264*$C264,0)</f>
        <v>894909.6848</v>
      </c>
      <c r="AN264" s="7">
        <f>if(AN$6&lt;=$B264,vlookup(EDATE($D264,AN$6),'Курсы'!$H$2:$L$1980,if($G264="USD",2,if($G264="EUR",3,if($G264="YEN",4,5))))*$H264*$C264,0)</f>
        <v>895895.6851</v>
      </c>
      <c r="AO264" s="7">
        <f>if(AO$6&lt;=$B264,vlookup(EDATE($D264,AO$6),'Курсы'!$H$2:$L$1980,if($G264="USD",2,if($G264="EUR",3,if($G264="YEN",4,5))))*$H264*$C264,0)</f>
        <v>896863.6141</v>
      </c>
      <c r="AP264" s="7">
        <f>if(AP$6&lt;=$B264,vlookup(EDATE($D264,AP$6),'Курсы'!$H$2:$L$1980,if($G264="USD",2,if($G264="EUR",3,if($G264="YEN",4,5))))*$H264*$C264,0)</f>
        <v>897783.7263</v>
      </c>
      <c r="AQ264" s="7">
        <f>if(AQ$6&lt;=$B264,vlookup(EDATE($D264,AQ$6),'Курсы'!$H$2:$L$1980,if($G264="USD",2,if($G264="EUR",3,if($G264="YEN",4,5))))*$H264*$C264,0)</f>
        <v>898717.9624</v>
      </c>
      <c r="AR264" s="19">
        <f>if(AR$6&lt;=$B264,vlookup(EDATE($D264,AR$6),'Курсы'!$H$2:$L$1980,if($G264="USD",2,if($G264="EUR",3,if($G264="YEN",4,5))))*$H264*$C264,0)</f>
        <v>0</v>
      </c>
      <c r="AS264" s="7">
        <f t="shared" si="2"/>
        <v>31098268.11</v>
      </c>
    </row>
    <row r="265" ht="15.75" customHeight="1">
      <c r="A265" s="15">
        <v>91.0</v>
      </c>
      <c r="B265" s="16">
        <v>32.0</v>
      </c>
      <c r="C265" s="16">
        <v>0.00592833911884146</v>
      </c>
      <c r="D265" s="17">
        <v>44179.0</v>
      </c>
      <c r="E265" s="17">
        <f t="shared" si="1"/>
        <v>45152</v>
      </c>
      <c r="F265" s="16" t="s">
        <v>19</v>
      </c>
      <c r="G265" s="16" t="s">
        <v>5</v>
      </c>
      <c r="H265" s="18">
        <v>75000.0</v>
      </c>
      <c r="I265" s="7">
        <f>if(I$6&lt;=$B265,vlookup(EDATE($D265,I$6),'Курсы'!$H$2:$L$1980,if($G265="USD",2,if($G265="EUR",3,if($G265="YEN",4,5))))*$H265*$C265,0)</f>
        <v>39919.8498</v>
      </c>
      <c r="J265" s="7">
        <f>if(J$6&lt;=$B265,vlookup(EDATE($D265,J$6),'Курсы'!$H$2:$L$1980,if($G265="USD",2,if($G265="EUR",3,if($G265="YEN",4,5))))*$H265*$C265,0)</f>
        <v>39840.75093</v>
      </c>
      <c r="K265" s="7">
        <f>if(K$6&lt;=$B265,vlookup(EDATE($D265,K$6),'Курсы'!$H$2:$L$1980,if($G265="USD",2,if($G265="EUR",3,if($G265="YEN",4,5))))*$H265*$C265,0)</f>
        <v>39037.26831</v>
      </c>
      <c r="L265" s="7">
        <f>if(L$6&lt;=$B265,vlookup(EDATE($D265,L$6),'Курсы'!$H$2:$L$1980,if($G265="USD",2,if($G265="EUR",3,if($G265="YEN",4,5))))*$H265*$C265,0)</f>
        <v>40868.28031</v>
      </c>
      <c r="M265" s="7">
        <f>if(M$6&lt;=$B265,vlookup(EDATE($D265,M$6),'Курсы'!$H$2:$L$1980,if($G265="USD",2,if($G265="EUR",3,if($G265="YEN",4,5))))*$H265*$C265,0)</f>
        <v>39987.07716</v>
      </c>
      <c r="N265" s="7">
        <f>if(N$6&lt;=$B265,vlookup(EDATE($D265,N$6),'Курсы'!$H$2:$L$1980,if($G265="USD",2,if($G265="EUR",3,if($G265="YEN",4,5))))*$H265*$C265,0)</f>
        <v>38827.98312</v>
      </c>
      <c r="O265" s="7">
        <f>if(O$6&lt;=$B265,vlookup(EDATE($D265,O$6),'Курсы'!$H$2:$L$1980,if($G265="USD",2,if($G265="EUR",3,if($G265="YEN",4,5))))*$H265*$C265,0)</f>
        <v>39030.10984</v>
      </c>
      <c r="P265" s="7">
        <f>if(P$6&lt;=$B265,vlookup(EDATE($D265,P$6),'Курсы'!$H$2:$L$1980,if($G265="USD",2,if($G265="EUR",3,if($G265="YEN",4,5))))*$H265*$C265,0)</f>
        <v>38335.3826</v>
      </c>
      <c r="Q265" s="7">
        <f>if(Q$6&lt;=$B265,vlookup(EDATE($D265,Q$6),'Курсы'!$H$2:$L$1980,if($G265="USD",2,if($G265="EUR",3,if($G265="YEN",4,5))))*$H265*$C265,0)</f>
        <v>38050.52436</v>
      </c>
      <c r="R265" s="7">
        <f>if(R$6&lt;=$B265,vlookup(EDATE($D265,R$6),'Курсы'!$H$2:$L$1980,if($G265="USD",2,if($G265="EUR",3,if($G265="YEN",4,5))))*$H265*$C265,0)</f>
        <v>38120.44411</v>
      </c>
      <c r="S265" s="7">
        <f>if(S$6&lt;=$B265,vlookup(EDATE($D265,S$6),'Курсы'!$H$2:$L$1980,if($G265="USD",2,if($G265="EUR",3,if($G265="YEN",4,5))))*$H265*$C265,0)</f>
        <v>38190.54361</v>
      </c>
      <c r="T265" s="7">
        <f>if(T$6&lt;=$B265,vlookup(EDATE($D265,T$6),'Курсы'!$H$2:$L$1980,if($G265="USD",2,if($G265="EUR",3,if($G265="YEN",4,5))))*$H265*$C265,0)</f>
        <v>38256.42004</v>
      </c>
      <c r="U265" s="7">
        <f>if(U$6&lt;=$B265,vlookup(EDATE($D265,U$6),'Курсы'!$H$2:$L$1980,if($G265="USD",2,if($G265="EUR",3,if($G265="YEN",4,5))))*$H265*$C265,0)</f>
        <v>38322.57972</v>
      </c>
      <c r="V265" s="7">
        <f>if(V$6&lt;=$B265,vlookup(EDATE($D265,V$6),'Курсы'!$H$2:$L$1980,if($G265="USD",2,if($G265="EUR",3,if($G265="YEN",4,5))))*$H265*$C265,0)</f>
        <v>38386.90222</v>
      </c>
      <c r="W265" s="7">
        <f>if(W$6&lt;=$B265,vlookup(EDATE($D265,W$6),'Курсы'!$H$2:$L$1980,if($G265="USD",2,if($G265="EUR",3,if($G265="YEN",4,5))))*$H265*$C265,0)</f>
        <v>38443.5036</v>
      </c>
      <c r="X265" s="7">
        <f>if(X$6&lt;=$B265,vlookup(EDATE($D265,X$6),'Курсы'!$H$2:$L$1980,if($G265="USD",2,if($G265="EUR",3,if($G265="YEN",4,5))))*$H265*$C265,0)</f>
        <v>38504.59728</v>
      </c>
      <c r="Y265" s="7">
        <f>if(Y$6&lt;=$B265,vlookup(EDATE($D265,Y$6),'Курсы'!$H$2:$L$1980,if($G265="USD",2,if($G265="EUR",3,if($G265="YEN",4,5))))*$H265*$C265,0)</f>
        <v>38562.22459</v>
      </c>
      <c r="Z265" s="7">
        <f>if(Z$6&lt;=$B265,vlookup(EDATE($D265,Z$6),'Курсы'!$H$2:$L$1980,if($G265="USD",2,if($G265="EUR",3,if($G265="YEN",4,5))))*$H265*$C265,0)</f>
        <v>38620.30402</v>
      </c>
      <c r="AA265" s="7">
        <f>if(AA$6&lt;=$B265,vlookup(EDATE($D265,AA$6),'Курсы'!$H$2:$L$1980,if($G265="USD",2,if($G265="EUR",3,if($G265="YEN",4,5))))*$H265*$C265,0)</f>
        <v>38675.15659</v>
      </c>
      <c r="AB265" s="7">
        <f>if(AB$6&lt;=$B265,vlookup(EDATE($D265,AB$6),'Курсы'!$H$2:$L$1980,if($G265="USD",2,if($G265="EUR",3,if($G265="YEN",4,5))))*$H265*$C265,0)</f>
        <v>38730.50524</v>
      </c>
      <c r="AC265" s="7">
        <f>if(AC$6&lt;=$B265,vlookup(EDATE($D265,AC$6),'Курсы'!$H$2:$L$1980,if($G265="USD",2,if($G265="EUR",3,if($G265="YEN",4,5))))*$H265*$C265,0)</f>
        <v>38784.56223</v>
      </c>
      <c r="AD265" s="7">
        <f>if(AD$6&lt;=$B265,vlookup(EDATE($D265,AD$6),'Курсы'!$H$2:$L$1980,if($G265="USD",2,if($G265="EUR",3,if($G265="YEN",4,5))))*$H265*$C265,0)</f>
        <v>38835.70114</v>
      </c>
      <c r="AE265" s="7">
        <f>if(AE$6&lt;=$B265,vlookup(EDATE($D265,AE$6),'Курсы'!$H$2:$L$1980,if($G265="USD",2,if($G265="EUR",3,if($G265="YEN",4,5))))*$H265*$C265,0)</f>
        <v>38887.38479</v>
      </c>
      <c r="AF265" s="7">
        <f>if(AF$6&lt;=$B265,vlookup(EDATE($D265,AF$6),'Курсы'!$H$2:$L$1980,if($G265="USD",2,if($G265="EUR",3,if($G265="YEN",4,5))))*$H265*$C265,0)</f>
        <v>38936.32672</v>
      </c>
      <c r="AG265" s="7">
        <f>if(AG$6&lt;=$B265,vlookup(EDATE($D265,AG$6),'Курсы'!$H$2:$L$1980,if($G265="USD",2,if($G265="EUR",3,if($G265="YEN",4,5))))*$H265*$C265,0)</f>
        <v>38985.83667</v>
      </c>
      <c r="AH265" s="7">
        <f>if(AH$6&lt;=$B265,vlookup(EDATE($D265,AH$6),'Курсы'!$H$2:$L$1980,if($G265="USD",2,if($G265="EUR",3,if($G265="YEN",4,5))))*$H265*$C265,0)</f>
        <v>39034.31056</v>
      </c>
      <c r="AI265" s="7">
        <f>if(AI$6&lt;=$B265,vlookup(EDATE($D265,AI$6),'Курсы'!$H$2:$L$1980,if($G265="USD",2,if($G265="EUR",3,if($G265="YEN",4,5))))*$H265*$C265,0)</f>
        <v>39077.2383</v>
      </c>
      <c r="AJ265" s="7">
        <f>if(AJ$6&lt;=$B265,vlookup(EDATE($D265,AJ$6),'Курсы'!$H$2:$L$1980,if($G265="USD",2,if($G265="EUR",3,if($G265="YEN",4,5))))*$H265*$C265,0)</f>
        <v>39123.85556</v>
      </c>
      <c r="AK265" s="7">
        <f>if(AK$6&lt;=$B265,vlookup(EDATE($D265,AK$6),'Курсы'!$H$2:$L$1980,if($G265="USD",2,if($G265="EUR",3,if($G265="YEN",4,5))))*$H265*$C265,0)</f>
        <v>39168.09303</v>
      </c>
      <c r="AL265" s="7">
        <f>if(AL$6&lt;=$B265,vlookup(EDATE($D265,AL$6),'Курсы'!$H$2:$L$1980,if($G265="USD",2,if($G265="EUR",3,if($G265="YEN",4,5))))*$H265*$C265,0)</f>
        <v>39212.93455</v>
      </c>
      <c r="AM265" s="7">
        <f>if(AM$6&lt;=$B265,vlookup(EDATE($D265,AM$6),'Курсы'!$H$2:$L$1980,if($G265="USD",2,if($G265="EUR",3,if($G265="YEN",4,5))))*$H265*$C265,0)</f>
        <v>39255.51844</v>
      </c>
      <c r="AN265" s="7">
        <f>if(AN$6&lt;=$B265,vlookup(EDATE($D265,AN$6),'Курсы'!$H$2:$L$1980,if($G265="USD",2,if($G265="EUR",3,if($G265="YEN",4,5))))*$H265*$C265,0)</f>
        <v>39298.71455</v>
      </c>
      <c r="AO265" s="7">
        <f>if(AO$6&lt;=$B265,vlookup(EDATE($D265,AO$6),'Курсы'!$H$2:$L$1980,if($G265="USD",2,if($G265="EUR",3,if($G265="YEN",4,5))))*$H265*$C265,0)</f>
        <v>0</v>
      </c>
      <c r="AP265" s="7">
        <f>if(AP$6&lt;=$B265,vlookup(EDATE($D265,AP$6),'Курсы'!$H$2:$L$1980,if($G265="USD",2,if($G265="EUR",3,if($G265="YEN",4,5))))*$H265*$C265,0)</f>
        <v>0</v>
      </c>
      <c r="AQ265" s="7">
        <f>if(AQ$6&lt;=$B265,vlookup(EDATE($D265,AQ$6),'Курсы'!$H$2:$L$1980,if($G265="USD",2,if($G265="EUR",3,if($G265="YEN",4,5))))*$H265*$C265,0)</f>
        <v>0</v>
      </c>
      <c r="AR265" s="19">
        <f>if(AR$6&lt;=$B265,vlookup(EDATE($D265,AR$6),'Курсы'!$H$2:$L$1980,if($G265="USD",2,if($G265="EUR",3,if($G265="YEN",4,5))))*$H265*$C265,0)</f>
        <v>0</v>
      </c>
      <c r="AS265" s="7">
        <f t="shared" si="2"/>
        <v>1245310.884</v>
      </c>
    </row>
    <row r="266" ht="15.75" customHeight="1">
      <c r="A266" s="15">
        <v>205.0</v>
      </c>
      <c r="B266" s="16">
        <v>21.0</v>
      </c>
      <c r="C266" s="16">
        <v>0.0185908053096064</v>
      </c>
      <c r="D266" s="17">
        <v>44187.0</v>
      </c>
      <c r="E266" s="17">
        <f t="shared" si="1"/>
        <v>44826</v>
      </c>
      <c r="F266" s="16" t="s">
        <v>19</v>
      </c>
      <c r="G266" s="16" t="s">
        <v>5</v>
      </c>
      <c r="H266" s="18">
        <v>250000.0</v>
      </c>
      <c r="I266" s="7">
        <f>if(I$6&lt;=$B266,vlookup(EDATE($D266,I$6),'Курсы'!$H$2:$L$1980,if($G266="USD",2,if($G266="EUR",3,if($G266="YEN",4,5))))*$H266*$C266,0)</f>
        <v>413495.2974</v>
      </c>
      <c r="J266" s="7">
        <f>if(J$6&lt;=$B266,vlookup(EDATE($D266,J$6),'Курсы'!$H$2:$L$1980,if($G266="USD",2,if($G266="EUR",3,if($G266="YEN",4,5))))*$H266*$C266,0)</f>
        <v>416714.7601</v>
      </c>
      <c r="K266" s="7">
        <f>if(K$6&lt;=$B266,vlookup(EDATE($D266,K$6),'Курсы'!$H$2:$L$1980,if($G266="USD",2,if($G266="EUR",3,if($G266="YEN",4,5))))*$H266*$C266,0)</f>
        <v>411010.1715</v>
      </c>
      <c r="L266" s="7">
        <f>if(L$6&lt;=$B266,vlookup(EDATE($D266,L$6),'Курсы'!$H$2:$L$1980,if($G266="USD",2,if($G266="EUR",3,if($G266="YEN",4,5))))*$H266*$C266,0)</f>
        <v>428942.3975</v>
      </c>
      <c r="M266" s="7">
        <f>if(M$6&lt;=$B266,vlookup(EDATE($D266,M$6),'Курсы'!$H$2:$L$1980,if($G266="USD",2,if($G266="EUR",3,if($G266="YEN",4,5))))*$H266*$C266,0)</f>
        <v>418035.6368</v>
      </c>
      <c r="N266" s="7">
        <f>if(N$6&lt;=$B266,vlookup(EDATE($D266,N$6),'Курсы'!$H$2:$L$1980,if($G266="USD",2,if($G266="EUR",3,if($G266="YEN",4,5))))*$H266*$C266,0)</f>
        <v>403858.2887</v>
      </c>
      <c r="O266" s="7">
        <f>if(O$6&lt;=$B266,vlookup(EDATE($D266,O$6),'Курсы'!$H$2:$L$1980,if($G266="USD",2,if($G266="EUR",3,if($G266="YEN",4,5))))*$H266*$C266,0)</f>
        <v>407130.7352</v>
      </c>
      <c r="P266" s="7">
        <f>if(P$6&lt;=$B266,vlookup(EDATE($D266,P$6),'Курсы'!$H$2:$L$1980,if($G266="USD",2,if($G266="EUR",3,if($G266="YEN",4,5))))*$H266*$C266,0)</f>
        <v>397169.1716</v>
      </c>
      <c r="Q266" s="7">
        <f>if(Q$6&lt;=$B266,vlookup(EDATE($D266,Q$6),'Курсы'!$H$2:$L$1980,if($G266="USD",2,if($G266="EUR",3,if($G266="YEN",4,5))))*$H266*$C266,0)</f>
        <v>397941.9085</v>
      </c>
      <c r="R266" s="7">
        <f>if(R$6&lt;=$B266,vlookup(EDATE($D266,R$6),'Курсы'!$H$2:$L$1980,if($G266="USD",2,if($G266="EUR",3,if($G266="YEN",4,5))))*$H266*$C266,0)</f>
        <v>398666.9484</v>
      </c>
      <c r="S266" s="7">
        <f>if(S$6&lt;=$B266,vlookup(EDATE($D266,S$6),'Курсы'!$H$2:$L$1980,if($G266="USD",2,if($G266="EUR",3,if($G266="YEN",4,5))))*$H266*$C266,0)</f>
        <v>399394.0251</v>
      </c>
      <c r="T266" s="7">
        <f>if(T$6&lt;=$B266,vlookup(EDATE($D266,T$6),'Курсы'!$H$2:$L$1980,if($G266="USD",2,if($G266="EUR",3,if($G266="YEN",4,5))))*$H266*$C266,0)</f>
        <v>400077.4531</v>
      </c>
      <c r="U266" s="7">
        <f>if(U$6&lt;=$B266,vlookup(EDATE($D266,U$6),'Курсы'!$H$2:$L$1980,if($G266="USD",2,if($G266="EUR",3,if($G266="YEN",4,5))))*$H266*$C266,0)</f>
        <v>400763.9647</v>
      </c>
      <c r="V266" s="7">
        <f>if(V$6&lt;=$B266,vlookup(EDATE($D266,V$6),'Курсы'!$H$2:$L$1980,if($G266="USD",2,if($G266="EUR",3,if($G266="YEN",4,5))))*$H266*$C266,0)</f>
        <v>401431.5484</v>
      </c>
      <c r="W266" s="7">
        <f>if(W$6&lt;=$B266,vlookup(EDATE($D266,W$6),'Курсы'!$H$2:$L$1980,if($G266="USD",2,if($G266="EUR",3,if($G266="YEN",4,5))))*$H266*$C266,0)</f>
        <v>402019.1046</v>
      </c>
      <c r="X266" s="7">
        <f>if(X$6&lt;=$B266,vlookup(EDATE($D266,X$6),'Курсы'!$H$2:$L$1980,if($G266="USD",2,if($G266="EUR",3,if($G266="YEN",4,5))))*$H266*$C266,0)</f>
        <v>402653.4039</v>
      </c>
      <c r="Y266" s="7">
        <f>if(Y$6&lt;=$B266,vlookup(EDATE($D266,Y$6),'Курсы'!$H$2:$L$1980,if($G266="USD",2,if($G266="EUR",3,if($G266="YEN",4,5))))*$H266*$C266,0)</f>
        <v>403251.8163</v>
      </c>
      <c r="Z266" s="7">
        <f>if(Z$6&lt;=$B266,vlookup(EDATE($D266,Z$6),'Курсы'!$H$2:$L$1980,if($G266="USD",2,if($G266="EUR",3,if($G266="YEN",4,5))))*$H266*$C266,0)</f>
        <v>403855.0217</v>
      </c>
      <c r="AA266" s="7">
        <f>if(AA$6&lt;=$B266,vlookup(EDATE($D266,AA$6),'Курсы'!$H$2:$L$1980,if($G266="USD",2,if($G266="EUR",3,if($G266="YEN",4,5))))*$H266*$C266,0)</f>
        <v>404424.8015</v>
      </c>
      <c r="AB266" s="7">
        <f>if(AB$6&lt;=$B266,vlookup(EDATE($D266,AB$6),'Курсы'!$H$2:$L$1980,if($G266="USD",2,if($G266="EUR",3,if($G266="YEN",4,5))))*$H266*$C266,0)</f>
        <v>404999.8191</v>
      </c>
      <c r="AC266" s="7">
        <f>if(AC$6&lt;=$B266,vlookup(EDATE($D266,AC$6),'Курсы'!$H$2:$L$1980,if($G266="USD",2,if($G266="EUR",3,if($G266="YEN",4,5))))*$H266*$C266,0)</f>
        <v>405561.498</v>
      </c>
      <c r="AD266" s="7">
        <f>if(AD$6&lt;=$B266,vlookup(EDATE($D266,AD$6),'Курсы'!$H$2:$L$1980,if($G266="USD",2,if($G266="EUR",3,if($G266="YEN",4,5))))*$H266*$C266,0)</f>
        <v>0</v>
      </c>
      <c r="AE266" s="7">
        <f>if(AE$6&lt;=$B266,vlookup(EDATE($D266,AE$6),'Курсы'!$H$2:$L$1980,if($G266="USD",2,if($G266="EUR",3,if($G266="YEN",4,5))))*$H266*$C266,0)</f>
        <v>0</v>
      </c>
      <c r="AF266" s="7">
        <f>if(AF$6&lt;=$B266,vlookup(EDATE($D266,AF$6),'Курсы'!$H$2:$L$1980,if($G266="USD",2,if($G266="EUR",3,if($G266="YEN",4,5))))*$H266*$C266,0)</f>
        <v>0</v>
      </c>
      <c r="AG266" s="7">
        <f>if(AG$6&lt;=$B266,vlookup(EDATE($D266,AG$6),'Курсы'!$H$2:$L$1980,if($G266="USD",2,if($G266="EUR",3,if($G266="YEN",4,5))))*$H266*$C266,0)</f>
        <v>0</v>
      </c>
      <c r="AH266" s="7">
        <f>if(AH$6&lt;=$B266,vlookup(EDATE($D266,AH$6),'Курсы'!$H$2:$L$1980,if($G266="USD",2,if($G266="EUR",3,if($G266="YEN",4,5))))*$H266*$C266,0)</f>
        <v>0</v>
      </c>
      <c r="AI266" s="7">
        <f>if(AI$6&lt;=$B266,vlookup(EDATE($D266,AI$6),'Курсы'!$H$2:$L$1980,if($G266="USD",2,if($G266="EUR",3,if($G266="YEN",4,5))))*$H266*$C266,0)</f>
        <v>0</v>
      </c>
      <c r="AJ266" s="7">
        <f>if(AJ$6&lt;=$B266,vlookup(EDATE($D266,AJ$6),'Курсы'!$H$2:$L$1980,if($G266="USD",2,if($G266="EUR",3,if($G266="YEN",4,5))))*$H266*$C266,0)</f>
        <v>0</v>
      </c>
      <c r="AK266" s="7">
        <f>if(AK$6&lt;=$B266,vlookup(EDATE($D266,AK$6),'Курсы'!$H$2:$L$1980,if($G266="USD",2,if($G266="EUR",3,if($G266="YEN",4,5))))*$H266*$C266,0)</f>
        <v>0</v>
      </c>
      <c r="AL266" s="7">
        <f>if(AL$6&lt;=$B266,vlookup(EDATE($D266,AL$6),'Курсы'!$H$2:$L$1980,if($G266="USD",2,if($G266="EUR",3,if($G266="YEN",4,5))))*$H266*$C266,0)</f>
        <v>0</v>
      </c>
      <c r="AM266" s="7">
        <f>if(AM$6&lt;=$B266,vlookup(EDATE($D266,AM$6),'Курсы'!$H$2:$L$1980,if($G266="USD",2,if($G266="EUR",3,if($G266="YEN",4,5))))*$H266*$C266,0)</f>
        <v>0</v>
      </c>
      <c r="AN266" s="7">
        <f>if(AN$6&lt;=$B266,vlookup(EDATE($D266,AN$6),'Курсы'!$H$2:$L$1980,if($G266="USD",2,if($G266="EUR",3,if($G266="YEN",4,5))))*$H266*$C266,0)</f>
        <v>0</v>
      </c>
      <c r="AO266" s="7">
        <f>if(AO$6&lt;=$B266,vlookup(EDATE($D266,AO$6),'Курсы'!$H$2:$L$1980,if($G266="USD",2,if($G266="EUR",3,if($G266="YEN",4,5))))*$H266*$C266,0)</f>
        <v>0</v>
      </c>
      <c r="AP266" s="7">
        <f>if(AP$6&lt;=$B266,vlookup(EDATE($D266,AP$6),'Курсы'!$H$2:$L$1980,if($G266="USD",2,if($G266="EUR",3,if($G266="YEN",4,5))))*$H266*$C266,0)</f>
        <v>0</v>
      </c>
      <c r="AQ266" s="7">
        <f>if(AQ$6&lt;=$B266,vlookup(EDATE($D266,AQ$6),'Курсы'!$H$2:$L$1980,if($G266="USD",2,if($G266="EUR",3,if($G266="YEN",4,5))))*$H266*$C266,0)</f>
        <v>0</v>
      </c>
      <c r="AR266" s="19">
        <f>if(AR$6&lt;=$B266,vlookup(EDATE($D266,AR$6),'Курсы'!$H$2:$L$1980,if($G266="USD",2,if($G266="EUR",3,if($G266="YEN",4,5))))*$H266*$C266,0)</f>
        <v>0</v>
      </c>
      <c r="AS266" s="7">
        <f t="shared" si="2"/>
        <v>8521397.772</v>
      </c>
    </row>
    <row r="267" ht="15.75" customHeight="1">
      <c r="A267" s="15">
        <v>191.0</v>
      </c>
      <c r="B267" s="16">
        <v>32.0</v>
      </c>
      <c r="C267" s="16">
        <v>0.0483449019547901</v>
      </c>
      <c r="D267" s="17">
        <v>44191.0</v>
      </c>
      <c r="E267" s="17">
        <f t="shared" si="1"/>
        <v>45164</v>
      </c>
      <c r="F267" s="16" t="s">
        <v>21</v>
      </c>
      <c r="G267" s="16" t="s">
        <v>5</v>
      </c>
      <c r="H267" s="18">
        <v>500000.0</v>
      </c>
      <c r="I267" s="7">
        <f>if(I$6&lt;=$B267,vlookup(EDATE($D267,I$6),'Курсы'!$H$2:$L$1980,if($G267="USD",2,if($G267="EUR",3,if($G267="YEN",4,5))))*$H267*$C267,0)</f>
        <v>2203217.382</v>
      </c>
      <c r="J267" s="7">
        <f>if(J$6&lt;=$B267,vlookup(EDATE($D267,J$6),'Курсы'!$H$2:$L$1980,if($G267="USD",2,if($G267="EUR",3,if($G267="YEN",4,5))))*$H267*$C267,0)</f>
        <v>2163422.276</v>
      </c>
      <c r="K267" s="7">
        <f>if(K$6&lt;=$B267,vlookup(EDATE($D267,K$6),'Курсы'!$H$2:$L$1980,if($G267="USD",2,if($G267="EUR",3,if($G267="YEN",4,5))))*$H267*$C267,0)</f>
        <v>2174959.787</v>
      </c>
      <c r="L267" s="7">
        <f>if(L$6&lt;=$B267,vlookup(EDATE($D267,L$6),'Курсы'!$H$2:$L$1980,if($G267="USD",2,if($G267="EUR",3,if($G267="YEN",4,5))))*$H267*$C267,0)</f>
        <v>2186823.626</v>
      </c>
      <c r="M267" s="7">
        <f>if(M$6&lt;=$B267,vlookup(EDATE($D267,M$6),'Курсы'!$H$2:$L$1980,if($G267="USD",2,if($G267="EUR",3,if($G267="YEN",4,5))))*$H267*$C267,0)</f>
        <v>2174420.741</v>
      </c>
      <c r="N267" s="7">
        <f>if(N$6&lt;=$B267,vlookup(EDATE($D267,N$6),'Курсы'!$H$2:$L$1980,if($G267="USD",2,if($G267="EUR",3,if($G267="YEN",4,5))))*$H267*$C267,0)</f>
        <v>2083469.477</v>
      </c>
      <c r="O267" s="7">
        <f>if(O$6&lt;=$B267,vlookup(EDATE($D267,O$6),'Курсы'!$H$2:$L$1980,if($G267="USD",2,if($G267="EUR",3,if($G267="YEN",4,5))))*$H267*$C267,0)</f>
        <v>2099258.922</v>
      </c>
      <c r="P267" s="7">
        <f>if(P$6&lt;=$B267,vlookup(EDATE($D267,P$6),'Курсы'!$H$2:$L$1980,if($G267="USD",2,if($G267="EUR",3,if($G267="YEN",4,5))))*$H267*$C267,0)</f>
        <v>2066181.882</v>
      </c>
      <c r="Q267" s="7">
        <f>if(Q$6&lt;=$B267,vlookup(EDATE($D267,Q$6),'Курсы'!$H$2:$L$1980,if($G267="USD",2,if($G267="EUR",3,if($G267="YEN",4,5))))*$H267*$C267,0)</f>
        <v>2070184.364</v>
      </c>
      <c r="R267" s="7">
        <f>if(R$6&lt;=$B267,vlookup(EDATE($D267,R$6),'Курсы'!$H$2:$L$1980,if($G267="USD",2,if($G267="EUR",3,if($G267="YEN",4,5))))*$H267*$C267,0)</f>
        <v>2073940.263</v>
      </c>
      <c r="S267" s="7">
        <f>if(S$6&lt;=$B267,vlookup(EDATE($D267,S$6),'Курсы'!$H$2:$L$1980,if($G267="USD",2,if($G267="EUR",3,if($G267="YEN",4,5))))*$H267*$C267,0)</f>
        <v>2077707.155</v>
      </c>
      <c r="T267" s="7">
        <f>if(T$6&lt;=$B267,vlookup(EDATE($D267,T$6),'Курсы'!$H$2:$L$1980,if($G267="USD",2,if($G267="EUR",3,if($G267="YEN",4,5))))*$H267*$C267,0)</f>
        <v>2081248.301</v>
      </c>
      <c r="U267" s="7">
        <f>if(U$6&lt;=$B267,vlookup(EDATE($D267,U$6),'Курсы'!$H$2:$L$1980,if($G267="USD",2,if($G267="EUR",3,if($G267="YEN",4,5))))*$H267*$C267,0)</f>
        <v>2084805.797</v>
      </c>
      <c r="V267" s="7">
        <f>if(V$6&lt;=$B267,vlookup(EDATE($D267,V$6),'Курсы'!$H$2:$L$1980,if($G267="USD",2,if($G267="EUR",3,if($G267="YEN",4,5))))*$H267*$C267,0)</f>
        <v>2088265.557</v>
      </c>
      <c r="W267" s="7">
        <f>if(W$6&lt;=$B267,vlookup(EDATE($D267,W$6),'Курсы'!$H$2:$L$1980,if($G267="USD",2,if($G267="EUR",3,if($G267="YEN",4,5))))*$H267*$C267,0)</f>
        <v>2091310.849</v>
      </c>
      <c r="X267" s="7">
        <f>if(X$6&lt;=$B267,vlookup(EDATE($D267,X$6),'Курсы'!$H$2:$L$1980,if($G267="USD",2,if($G267="EUR",3,if($G267="YEN",4,5))))*$H267*$C267,0)</f>
        <v>2094598.693</v>
      </c>
      <c r="Y267" s="7">
        <f>if(Y$6&lt;=$B267,vlookup(EDATE($D267,Y$6),'Курсы'!$H$2:$L$1980,if($G267="USD",2,if($G267="EUR",3,if($G267="YEN",4,5))))*$H267*$C267,0)</f>
        <v>2097700.782</v>
      </c>
      <c r="Z267" s="7">
        <f>if(Z$6&lt;=$B267,vlookup(EDATE($D267,Z$6),'Курсы'!$H$2:$L$1980,if($G267="USD",2,if($G267="EUR",3,if($G267="YEN",4,5))))*$H267*$C267,0)</f>
        <v>2100827.97</v>
      </c>
      <c r="AA267" s="7">
        <f>if(AA$6&lt;=$B267,vlookup(EDATE($D267,AA$6),'Курсы'!$H$2:$L$1980,if($G267="USD",2,if($G267="EUR",3,if($G267="YEN",4,5))))*$H267*$C267,0)</f>
        <v>2103782.096</v>
      </c>
      <c r="AB267" s="7">
        <f>if(AB$6&lt;=$B267,vlookup(EDATE($D267,AB$6),'Курсы'!$H$2:$L$1980,if($G267="USD",2,if($G267="EUR",3,if($G267="YEN",4,5))))*$H267*$C267,0)</f>
        <v>2106763.596</v>
      </c>
      <c r="AC267" s="7">
        <f>if(AC$6&lt;=$B267,vlookup(EDATE($D267,AC$6),'Курсы'!$H$2:$L$1980,if($G267="USD",2,if($G267="EUR",3,if($G267="YEN",4,5))))*$H267*$C267,0)</f>
        <v>2109676.141</v>
      </c>
      <c r="AD267" s="7">
        <f>if(AD$6&lt;=$B267,vlookup(EDATE($D267,AD$6),'Курсы'!$H$2:$L$1980,if($G267="USD",2,if($G267="EUR",3,if($G267="YEN",4,5))))*$H267*$C267,0)</f>
        <v>2112432.016</v>
      </c>
      <c r="AE267" s="7">
        <f>if(AE$6&lt;=$B267,vlookup(EDATE($D267,AE$6),'Курсы'!$H$2:$L$1980,if($G267="USD",2,if($G267="EUR",3,if($G267="YEN",4,5))))*$H267*$C267,0)</f>
        <v>2115217.783</v>
      </c>
      <c r="AF267" s="7">
        <f>if(AF$6&lt;=$B267,vlookup(EDATE($D267,AF$6),'Курсы'!$H$2:$L$1980,if($G267="USD",2,if($G267="EUR",3,if($G267="YEN",4,5))))*$H267*$C267,0)</f>
        <v>2117856.255</v>
      </c>
      <c r="AG267" s="7">
        <f>if(AG$6&lt;=$B267,vlookup(EDATE($D267,AG$6),'Курсы'!$H$2:$L$1980,if($G267="USD",2,if($G267="EUR",3,if($G267="YEN",4,5))))*$H267*$C267,0)</f>
        <v>2120525.82</v>
      </c>
      <c r="AH267" s="7">
        <f>if(AH$6&lt;=$B267,vlookup(EDATE($D267,AH$6),'Курсы'!$H$2:$L$1980,if($G267="USD",2,if($G267="EUR",3,if($G267="YEN",4,5))))*$H267*$C267,0)</f>
        <v>2123139.97</v>
      </c>
      <c r="AI267" s="7">
        <f>if(AI$6&lt;=$B267,vlookup(EDATE($D267,AI$6),'Курсы'!$H$2:$L$1980,if($G267="USD",2,if($G267="EUR",3,if($G267="YEN",4,5))))*$H267*$C267,0)</f>
        <v>2125455.384</v>
      </c>
      <c r="AJ267" s="7">
        <f>if(AJ$6&lt;=$B267,vlookup(EDATE($D267,AJ$6),'Курсы'!$H$2:$L$1980,if($G267="USD",2,if($G267="EUR",3,if($G267="YEN",4,5))))*$H267*$C267,0)</f>
        <v>2127970.181</v>
      </c>
      <c r="AK267" s="7">
        <f>if(AK$6&lt;=$B267,vlookup(EDATE($D267,AK$6),'Курсы'!$H$2:$L$1980,if($G267="USD",2,if($G267="EUR",3,if($G267="YEN",4,5))))*$H267*$C267,0)</f>
        <v>2130356.958</v>
      </c>
      <c r="AL267" s="7">
        <f>if(AL$6&lt;=$B267,vlookup(EDATE($D267,AL$6),'Курсы'!$H$2:$L$1980,if($G267="USD",2,if($G267="EUR",3,if($G267="YEN",4,5))))*$H267*$C267,0)</f>
        <v>2132776.674</v>
      </c>
      <c r="AM267" s="7">
        <f>if(AM$6&lt;=$B267,vlookup(EDATE($D267,AM$6),'Курсы'!$H$2:$L$1980,if($G267="USD",2,if($G267="EUR",3,if($G267="YEN",4,5))))*$H267*$C267,0)</f>
        <v>2135074.886</v>
      </c>
      <c r="AN267" s="7">
        <f>if(AN$6&lt;=$B267,vlookup(EDATE($D267,AN$6),'Курсы'!$H$2:$L$1980,if($G267="USD",2,if($G267="EUR",3,if($G267="YEN",4,5))))*$H267*$C267,0)</f>
        <v>2137406.45</v>
      </c>
      <c r="AO267" s="7">
        <f>if(AO$6&lt;=$B267,vlookup(EDATE($D267,AO$6),'Курсы'!$H$2:$L$1980,if($G267="USD",2,if($G267="EUR",3,if($G267="YEN",4,5))))*$H267*$C267,0)</f>
        <v>0</v>
      </c>
      <c r="AP267" s="7">
        <f>if(AP$6&lt;=$B267,vlookup(EDATE($D267,AP$6),'Курсы'!$H$2:$L$1980,if($G267="USD",2,if($G267="EUR",3,if($G267="YEN",4,5))))*$H267*$C267,0)</f>
        <v>0</v>
      </c>
      <c r="AQ267" s="7">
        <f>if(AQ$6&lt;=$B267,vlookup(EDATE($D267,AQ$6),'Курсы'!$H$2:$L$1980,if($G267="USD",2,if($G267="EUR",3,if($G267="YEN",4,5))))*$H267*$C267,0)</f>
        <v>0</v>
      </c>
      <c r="AR267" s="19">
        <f>if(AR$6&lt;=$B267,vlookup(EDATE($D267,AR$6),'Курсы'!$H$2:$L$1980,if($G267="USD",2,if($G267="EUR",3,if($G267="YEN",4,5))))*$H267*$C267,0)</f>
        <v>0</v>
      </c>
      <c r="AS267" s="7">
        <f t="shared" si="2"/>
        <v>67710778.04</v>
      </c>
    </row>
    <row r="268" ht="15.75" customHeight="1">
      <c r="A268" s="15">
        <v>263.0</v>
      </c>
      <c r="B268" s="16">
        <v>8.0</v>
      </c>
      <c r="C268" s="16">
        <v>0.0569364250195995</v>
      </c>
      <c r="D268" s="17">
        <v>44194.0</v>
      </c>
      <c r="E268" s="17">
        <f t="shared" si="1"/>
        <v>44437</v>
      </c>
      <c r="F268" s="16" t="s">
        <v>20</v>
      </c>
      <c r="G268" s="16" t="s">
        <v>5</v>
      </c>
      <c r="H268" s="18">
        <v>75000.0</v>
      </c>
      <c r="I268" s="7">
        <f>if(I$6&lt;=$B268,vlookup(EDATE($D268,I$6),'Курсы'!$H$2:$L$1980,if($G268="USD",2,if($G268="EUR",3,if($G268="YEN",4,5))))*$H268*$C268,0)</f>
        <v>393420.733</v>
      </c>
      <c r="J268" s="7">
        <f>if(J$6&lt;=$B268,vlookup(EDATE($D268,J$6),'Курсы'!$H$2:$L$1980,if($G268="USD",2,if($G268="EUR",3,if($G268="YEN",4,5))))*$H268*$C268,0)</f>
        <v>385919.2167</v>
      </c>
      <c r="K268" s="7">
        <f>if(K$6&lt;=$B268,vlookup(EDATE($D268,K$6),'Курсы'!$H$2:$L$1980,if($G268="USD",2,if($G268="EUR",3,if($G268="YEN",4,5))))*$H268*$C268,0)</f>
        <v>381150.6487</v>
      </c>
      <c r="L268" s="7">
        <f>if(L$6&lt;=$B268,vlookup(EDATE($D268,L$6),'Курсы'!$H$2:$L$1980,if($G268="USD",2,if($G268="EUR",3,if($G268="YEN",4,5))))*$H268*$C268,0)</f>
        <v>386152.3713</v>
      </c>
      <c r="M268" s="7">
        <f>if(M$6&lt;=$B268,vlookup(EDATE($D268,M$6),'Курсы'!$H$2:$L$1980,if($G268="USD",2,if($G268="EUR",3,if($G268="YEN",4,5))))*$H268*$C268,0)</f>
        <v>382924.9301</v>
      </c>
      <c r="N268" s="7">
        <f>if(N$6&lt;=$B268,vlookup(EDATE($D268,N$6),'Курсы'!$H$2:$L$1980,if($G268="USD",2,if($G268="EUR",3,if($G268="YEN",4,5))))*$H268*$C268,0)</f>
        <v>367947.5188</v>
      </c>
      <c r="O268" s="7">
        <f>if(O$6&lt;=$B268,vlookup(EDATE($D268,O$6),'Курсы'!$H$2:$L$1980,if($G268="USD",2,if($G268="EUR",3,if($G268="YEN",4,5))))*$H268*$C268,0)</f>
        <v>371157.0251</v>
      </c>
      <c r="P268" s="7">
        <f>if(P$6&lt;=$B268,vlookup(EDATE($D268,P$6),'Курсы'!$H$2:$L$1980,if($G268="USD",2,if($G268="EUR",3,if($G268="YEN",4,5))))*$H268*$C268,0)</f>
        <v>365074.841</v>
      </c>
      <c r="Q268" s="7">
        <f>if(Q$6&lt;=$B268,vlookup(EDATE($D268,Q$6),'Курсы'!$H$2:$L$1980,if($G268="USD",2,if($G268="EUR",3,if($G268="YEN",4,5))))*$H268*$C268,0)</f>
        <v>0</v>
      </c>
      <c r="R268" s="7">
        <f>if(R$6&lt;=$B268,vlookup(EDATE($D268,R$6),'Курсы'!$H$2:$L$1980,if($G268="USD",2,if($G268="EUR",3,if($G268="YEN",4,5))))*$H268*$C268,0)</f>
        <v>0</v>
      </c>
      <c r="S268" s="7">
        <f>if(S$6&lt;=$B268,vlookup(EDATE($D268,S$6),'Курсы'!$H$2:$L$1980,if($G268="USD",2,if($G268="EUR",3,if($G268="YEN",4,5))))*$H268*$C268,0)</f>
        <v>0</v>
      </c>
      <c r="T268" s="7">
        <f>if(T$6&lt;=$B268,vlookup(EDATE($D268,T$6),'Курсы'!$H$2:$L$1980,if($G268="USD",2,if($G268="EUR",3,if($G268="YEN",4,5))))*$H268*$C268,0)</f>
        <v>0</v>
      </c>
      <c r="U268" s="7">
        <f>if(U$6&lt;=$B268,vlookup(EDATE($D268,U$6),'Курсы'!$H$2:$L$1980,if($G268="USD",2,if($G268="EUR",3,if($G268="YEN",4,5))))*$H268*$C268,0)</f>
        <v>0</v>
      </c>
      <c r="V268" s="7">
        <f>if(V$6&lt;=$B268,vlookup(EDATE($D268,V$6),'Курсы'!$H$2:$L$1980,if($G268="USD",2,if($G268="EUR",3,if($G268="YEN",4,5))))*$H268*$C268,0)</f>
        <v>0</v>
      </c>
      <c r="W268" s="7">
        <f>if(W$6&lt;=$B268,vlookup(EDATE($D268,W$6),'Курсы'!$H$2:$L$1980,if($G268="USD",2,if($G268="EUR",3,if($G268="YEN",4,5))))*$H268*$C268,0)</f>
        <v>0</v>
      </c>
      <c r="X268" s="7">
        <f>if(X$6&lt;=$B268,vlookup(EDATE($D268,X$6),'Курсы'!$H$2:$L$1980,if($G268="USD",2,if($G268="EUR",3,if($G268="YEN",4,5))))*$H268*$C268,0)</f>
        <v>0</v>
      </c>
      <c r="Y268" s="7">
        <f>if(Y$6&lt;=$B268,vlookup(EDATE($D268,Y$6),'Курсы'!$H$2:$L$1980,if($G268="USD",2,if($G268="EUR",3,if($G268="YEN",4,5))))*$H268*$C268,0)</f>
        <v>0</v>
      </c>
      <c r="Z268" s="7">
        <f>if(Z$6&lt;=$B268,vlookup(EDATE($D268,Z$6),'Курсы'!$H$2:$L$1980,if($G268="USD",2,if($G268="EUR",3,if($G268="YEN",4,5))))*$H268*$C268,0)</f>
        <v>0</v>
      </c>
      <c r="AA268" s="7">
        <f>if(AA$6&lt;=$B268,vlookup(EDATE($D268,AA$6),'Курсы'!$H$2:$L$1980,if($G268="USD",2,if($G268="EUR",3,if($G268="YEN",4,5))))*$H268*$C268,0)</f>
        <v>0</v>
      </c>
      <c r="AB268" s="7">
        <f>if(AB$6&lt;=$B268,vlookup(EDATE($D268,AB$6),'Курсы'!$H$2:$L$1980,if($G268="USD",2,if($G268="EUR",3,if($G268="YEN",4,5))))*$H268*$C268,0)</f>
        <v>0</v>
      </c>
      <c r="AC268" s="7">
        <f>if(AC$6&lt;=$B268,vlookup(EDATE($D268,AC$6),'Курсы'!$H$2:$L$1980,if($G268="USD",2,if($G268="EUR",3,if($G268="YEN",4,5))))*$H268*$C268,0)</f>
        <v>0</v>
      </c>
      <c r="AD268" s="7">
        <f>if(AD$6&lt;=$B268,vlookup(EDATE($D268,AD$6),'Курсы'!$H$2:$L$1980,if($G268="USD",2,if($G268="EUR",3,if($G268="YEN",4,5))))*$H268*$C268,0)</f>
        <v>0</v>
      </c>
      <c r="AE268" s="7">
        <f>if(AE$6&lt;=$B268,vlookup(EDATE($D268,AE$6),'Курсы'!$H$2:$L$1980,if($G268="USD",2,if($G268="EUR",3,if($G268="YEN",4,5))))*$H268*$C268,0)</f>
        <v>0</v>
      </c>
      <c r="AF268" s="7">
        <f>if(AF$6&lt;=$B268,vlookup(EDATE($D268,AF$6),'Курсы'!$H$2:$L$1980,if($G268="USD",2,if($G268="EUR",3,if($G268="YEN",4,5))))*$H268*$C268,0)</f>
        <v>0</v>
      </c>
      <c r="AG268" s="7">
        <f>if(AG$6&lt;=$B268,vlookup(EDATE($D268,AG$6),'Курсы'!$H$2:$L$1980,if($G268="USD",2,if($G268="EUR",3,if($G268="YEN",4,5))))*$H268*$C268,0)</f>
        <v>0</v>
      </c>
      <c r="AH268" s="7">
        <f>if(AH$6&lt;=$B268,vlookup(EDATE($D268,AH$6),'Курсы'!$H$2:$L$1980,if($G268="USD",2,if($G268="EUR",3,if($G268="YEN",4,5))))*$H268*$C268,0)</f>
        <v>0</v>
      </c>
      <c r="AI268" s="7">
        <f>if(AI$6&lt;=$B268,vlookup(EDATE($D268,AI$6),'Курсы'!$H$2:$L$1980,if($G268="USD",2,if($G268="EUR",3,if($G268="YEN",4,5))))*$H268*$C268,0)</f>
        <v>0</v>
      </c>
      <c r="AJ268" s="7">
        <f>if(AJ$6&lt;=$B268,vlookup(EDATE($D268,AJ$6),'Курсы'!$H$2:$L$1980,if($G268="USD",2,if($G268="EUR",3,if($G268="YEN",4,5))))*$H268*$C268,0)</f>
        <v>0</v>
      </c>
      <c r="AK268" s="7">
        <f>if(AK$6&lt;=$B268,vlookup(EDATE($D268,AK$6),'Курсы'!$H$2:$L$1980,if($G268="USD",2,if($G268="EUR",3,if($G268="YEN",4,5))))*$H268*$C268,0)</f>
        <v>0</v>
      </c>
      <c r="AL268" s="7">
        <f>if(AL$6&lt;=$B268,vlookup(EDATE($D268,AL$6),'Курсы'!$H$2:$L$1980,if($G268="USD",2,if($G268="EUR",3,if($G268="YEN",4,5))))*$H268*$C268,0)</f>
        <v>0</v>
      </c>
      <c r="AM268" s="7">
        <f>if(AM$6&lt;=$B268,vlookup(EDATE($D268,AM$6),'Курсы'!$H$2:$L$1980,if($G268="USD",2,if($G268="EUR",3,if($G268="YEN",4,5))))*$H268*$C268,0)</f>
        <v>0</v>
      </c>
      <c r="AN268" s="7">
        <f>if(AN$6&lt;=$B268,vlookup(EDATE($D268,AN$6),'Курсы'!$H$2:$L$1980,if($G268="USD",2,if($G268="EUR",3,if($G268="YEN",4,5))))*$H268*$C268,0)</f>
        <v>0</v>
      </c>
      <c r="AO268" s="7">
        <f>if(AO$6&lt;=$B268,vlookup(EDATE($D268,AO$6),'Курсы'!$H$2:$L$1980,if($G268="USD",2,if($G268="EUR",3,if($G268="YEN",4,5))))*$H268*$C268,0)</f>
        <v>0</v>
      </c>
      <c r="AP268" s="7">
        <f>if(AP$6&lt;=$B268,vlookup(EDATE($D268,AP$6),'Курсы'!$H$2:$L$1980,if($G268="USD",2,if($G268="EUR",3,if($G268="YEN",4,5))))*$H268*$C268,0)</f>
        <v>0</v>
      </c>
      <c r="AQ268" s="7">
        <f>if(AQ$6&lt;=$B268,vlookup(EDATE($D268,AQ$6),'Курсы'!$H$2:$L$1980,if($G268="USD",2,if($G268="EUR",3,if($G268="YEN",4,5))))*$H268*$C268,0)</f>
        <v>0</v>
      </c>
      <c r="AR268" s="19">
        <f>if(AR$6&lt;=$B268,vlookup(EDATE($D268,AR$6),'Курсы'!$H$2:$L$1980,if($G268="USD",2,if($G268="EUR",3,if($G268="YEN",4,5))))*$H268*$C268,0)</f>
        <v>0</v>
      </c>
      <c r="AS268" s="7">
        <f t="shared" si="2"/>
        <v>3033747.285</v>
      </c>
    </row>
    <row r="269" ht="15.75" customHeight="1">
      <c r="A269" s="15">
        <v>272.0</v>
      </c>
      <c r="B269" s="16">
        <v>6.0</v>
      </c>
      <c r="C269" s="16">
        <v>0.026571948980221</v>
      </c>
      <c r="D269" s="17">
        <v>44195.0</v>
      </c>
      <c r="E269" s="17">
        <f t="shared" si="1"/>
        <v>44377</v>
      </c>
      <c r="F269" s="16" t="s">
        <v>22</v>
      </c>
      <c r="G269" s="16" t="s">
        <v>4</v>
      </c>
      <c r="H269" s="18">
        <v>250000.0</v>
      </c>
      <c r="I269" s="7">
        <f>if(I$6&lt;=$B269,vlookup(EDATE($D269,I$6),'Курсы'!$H$2:$L$1980,if($G269="USD",2,if($G269="EUR",3,if($G269="YEN",4,5))))*$H269*$C269,0)</f>
        <v>506545.7135</v>
      </c>
      <c r="J269" s="7">
        <f>if(J$6&lt;=$B269,vlookup(EDATE($D269,J$6),'Курсы'!$H$2:$L$1980,if($G269="USD",2,if($G269="EUR",3,if($G269="YEN",4,5))))*$H269*$C269,0)</f>
        <v>494486.0345</v>
      </c>
      <c r="K269" s="7">
        <f>if(K$6&lt;=$B269,vlookup(EDATE($D269,K$6),'Курсы'!$H$2:$L$1980,if($G269="USD",2,if($G269="EUR",3,if($G269="YEN",4,5))))*$H269*$C269,0)</f>
        <v>503729.0869</v>
      </c>
      <c r="L269" s="7">
        <f>if(L$6&lt;=$B269,vlookup(EDATE($D269,L$6),'Курсы'!$H$2:$L$1980,if($G269="USD",2,if($G269="EUR",3,if($G269="YEN",4,5))))*$H269*$C269,0)</f>
        <v>494120.6702</v>
      </c>
      <c r="M269" s="7">
        <f>if(M$6&lt;=$B269,vlookup(EDATE($D269,M$6),'Курсы'!$H$2:$L$1980,if($G269="USD",2,if($G269="EUR",3,if($G269="YEN",4,5))))*$H269*$C269,0)</f>
        <v>488837.5024</v>
      </c>
      <c r="N269" s="7">
        <f>if(N$6&lt;=$B269,vlookup(EDATE($D269,N$6),'Курсы'!$H$2:$L$1980,if($G269="USD",2,if($G269="EUR",3,if($G269="YEN",4,5))))*$H269*$C269,0)</f>
        <v>480768.2658</v>
      </c>
      <c r="O269" s="7">
        <f>if(O$6&lt;=$B269,vlookup(EDATE($D269,O$6),'Курсы'!$H$2:$L$1980,if($G269="USD",2,if($G269="EUR",3,if($G269="YEN",4,5))))*$H269*$C269,0)</f>
        <v>0</v>
      </c>
      <c r="P269" s="7">
        <f>if(P$6&lt;=$B269,vlookup(EDATE($D269,P$6),'Курсы'!$H$2:$L$1980,if($G269="USD",2,if($G269="EUR",3,if($G269="YEN",4,5))))*$H269*$C269,0)</f>
        <v>0</v>
      </c>
      <c r="Q269" s="7">
        <f>if(Q$6&lt;=$B269,vlookup(EDATE($D269,Q$6),'Курсы'!$H$2:$L$1980,if($G269="USD",2,if($G269="EUR",3,if($G269="YEN",4,5))))*$H269*$C269,0)</f>
        <v>0</v>
      </c>
      <c r="R269" s="7">
        <f>if(R$6&lt;=$B269,vlookup(EDATE($D269,R$6),'Курсы'!$H$2:$L$1980,if($G269="USD",2,if($G269="EUR",3,if($G269="YEN",4,5))))*$H269*$C269,0)</f>
        <v>0</v>
      </c>
      <c r="S269" s="7">
        <f>if(S$6&lt;=$B269,vlookup(EDATE($D269,S$6),'Курсы'!$H$2:$L$1980,if($G269="USD",2,if($G269="EUR",3,if($G269="YEN",4,5))))*$H269*$C269,0)</f>
        <v>0</v>
      </c>
      <c r="T269" s="7">
        <f>if(T$6&lt;=$B269,vlookup(EDATE($D269,T$6),'Курсы'!$H$2:$L$1980,if($G269="USD",2,if($G269="EUR",3,if($G269="YEN",4,5))))*$H269*$C269,0)</f>
        <v>0</v>
      </c>
      <c r="U269" s="7">
        <f>if(U$6&lt;=$B269,vlookup(EDATE($D269,U$6),'Курсы'!$H$2:$L$1980,if($G269="USD",2,if($G269="EUR",3,if($G269="YEN",4,5))))*$H269*$C269,0)</f>
        <v>0</v>
      </c>
      <c r="V269" s="7">
        <f>if(V$6&lt;=$B269,vlookup(EDATE($D269,V$6),'Курсы'!$H$2:$L$1980,if($G269="USD",2,if($G269="EUR",3,if($G269="YEN",4,5))))*$H269*$C269,0)</f>
        <v>0</v>
      </c>
      <c r="W269" s="7">
        <f>if(W$6&lt;=$B269,vlookup(EDATE($D269,W$6),'Курсы'!$H$2:$L$1980,if($G269="USD",2,if($G269="EUR",3,if($G269="YEN",4,5))))*$H269*$C269,0)</f>
        <v>0</v>
      </c>
      <c r="X269" s="7">
        <f>if(X$6&lt;=$B269,vlookup(EDATE($D269,X$6),'Курсы'!$H$2:$L$1980,if($G269="USD",2,if($G269="EUR",3,if($G269="YEN",4,5))))*$H269*$C269,0)</f>
        <v>0</v>
      </c>
      <c r="Y269" s="7">
        <f>if(Y$6&lt;=$B269,vlookup(EDATE($D269,Y$6),'Курсы'!$H$2:$L$1980,if($G269="USD",2,if($G269="EUR",3,if($G269="YEN",4,5))))*$H269*$C269,0)</f>
        <v>0</v>
      </c>
      <c r="Z269" s="7">
        <f>if(Z$6&lt;=$B269,vlookup(EDATE($D269,Z$6),'Курсы'!$H$2:$L$1980,if($G269="USD",2,if($G269="EUR",3,if($G269="YEN",4,5))))*$H269*$C269,0)</f>
        <v>0</v>
      </c>
      <c r="AA269" s="7">
        <f>if(AA$6&lt;=$B269,vlookup(EDATE($D269,AA$6),'Курсы'!$H$2:$L$1980,if($G269="USD",2,if($G269="EUR",3,if($G269="YEN",4,5))))*$H269*$C269,0)</f>
        <v>0</v>
      </c>
      <c r="AB269" s="7">
        <f>if(AB$6&lt;=$B269,vlookup(EDATE($D269,AB$6),'Курсы'!$H$2:$L$1980,if($G269="USD",2,if($G269="EUR",3,if($G269="YEN",4,5))))*$H269*$C269,0)</f>
        <v>0</v>
      </c>
      <c r="AC269" s="7">
        <f>if(AC$6&lt;=$B269,vlookup(EDATE($D269,AC$6),'Курсы'!$H$2:$L$1980,if($G269="USD",2,if($G269="EUR",3,if($G269="YEN",4,5))))*$H269*$C269,0)</f>
        <v>0</v>
      </c>
      <c r="AD269" s="7">
        <f>if(AD$6&lt;=$B269,vlookup(EDATE($D269,AD$6),'Курсы'!$H$2:$L$1980,if($G269="USD",2,if($G269="EUR",3,if($G269="YEN",4,5))))*$H269*$C269,0)</f>
        <v>0</v>
      </c>
      <c r="AE269" s="7">
        <f>if(AE$6&lt;=$B269,vlookup(EDATE($D269,AE$6),'Курсы'!$H$2:$L$1980,if($G269="USD",2,if($G269="EUR",3,if($G269="YEN",4,5))))*$H269*$C269,0)</f>
        <v>0</v>
      </c>
      <c r="AF269" s="7">
        <f>if(AF$6&lt;=$B269,vlookup(EDATE($D269,AF$6),'Курсы'!$H$2:$L$1980,if($G269="USD",2,if($G269="EUR",3,if($G269="YEN",4,5))))*$H269*$C269,0)</f>
        <v>0</v>
      </c>
      <c r="AG269" s="7">
        <f>if(AG$6&lt;=$B269,vlookup(EDATE($D269,AG$6),'Курсы'!$H$2:$L$1980,if($G269="USD",2,if($G269="EUR",3,if($G269="YEN",4,5))))*$H269*$C269,0)</f>
        <v>0</v>
      </c>
      <c r="AH269" s="7">
        <f>if(AH$6&lt;=$B269,vlookup(EDATE($D269,AH$6),'Курсы'!$H$2:$L$1980,if($G269="USD",2,if($G269="EUR",3,if($G269="YEN",4,5))))*$H269*$C269,0)</f>
        <v>0</v>
      </c>
      <c r="AI269" s="7">
        <f>if(AI$6&lt;=$B269,vlookup(EDATE($D269,AI$6),'Курсы'!$H$2:$L$1980,if($G269="USD",2,if($G269="EUR",3,if($G269="YEN",4,5))))*$H269*$C269,0)</f>
        <v>0</v>
      </c>
      <c r="AJ269" s="7">
        <f>if(AJ$6&lt;=$B269,vlookup(EDATE($D269,AJ$6),'Курсы'!$H$2:$L$1980,if($G269="USD",2,if($G269="EUR",3,if($G269="YEN",4,5))))*$H269*$C269,0)</f>
        <v>0</v>
      </c>
      <c r="AK269" s="7">
        <f>if(AK$6&lt;=$B269,vlookup(EDATE($D269,AK$6),'Курсы'!$H$2:$L$1980,if($G269="USD",2,if($G269="EUR",3,if($G269="YEN",4,5))))*$H269*$C269,0)</f>
        <v>0</v>
      </c>
      <c r="AL269" s="7">
        <f>if(AL$6&lt;=$B269,vlookup(EDATE($D269,AL$6),'Курсы'!$H$2:$L$1980,if($G269="USD",2,if($G269="EUR",3,if($G269="YEN",4,5))))*$H269*$C269,0)</f>
        <v>0</v>
      </c>
      <c r="AM269" s="7">
        <f>if(AM$6&lt;=$B269,vlookup(EDATE($D269,AM$6),'Курсы'!$H$2:$L$1980,if($G269="USD",2,if($G269="EUR",3,if($G269="YEN",4,5))))*$H269*$C269,0)</f>
        <v>0</v>
      </c>
      <c r="AN269" s="7">
        <f>if(AN$6&lt;=$B269,vlookup(EDATE($D269,AN$6),'Курсы'!$H$2:$L$1980,if($G269="USD",2,if($G269="EUR",3,if($G269="YEN",4,5))))*$H269*$C269,0)</f>
        <v>0</v>
      </c>
      <c r="AO269" s="7">
        <f>if(AO$6&lt;=$B269,vlookup(EDATE($D269,AO$6),'Курсы'!$H$2:$L$1980,if($G269="USD",2,if($G269="EUR",3,if($G269="YEN",4,5))))*$H269*$C269,0)</f>
        <v>0</v>
      </c>
      <c r="AP269" s="7">
        <f>if(AP$6&lt;=$B269,vlookup(EDATE($D269,AP$6),'Курсы'!$H$2:$L$1980,if($G269="USD",2,if($G269="EUR",3,if($G269="YEN",4,5))))*$H269*$C269,0)</f>
        <v>0</v>
      </c>
      <c r="AQ269" s="7">
        <f>if(AQ$6&lt;=$B269,vlookup(EDATE($D269,AQ$6),'Курсы'!$H$2:$L$1980,if($G269="USD",2,if($G269="EUR",3,if($G269="YEN",4,5))))*$H269*$C269,0)</f>
        <v>0</v>
      </c>
      <c r="AR269" s="19">
        <f>if(AR$6&lt;=$B269,vlookup(EDATE($D269,AR$6),'Курсы'!$H$2:$L$1980,if($G269="USD",2,if($G269="EUR",3,if($G269="YEN",4,5))))*$H269*$C269,0)</f>
        <v>0</v>
      </c>
      <c r="AS269" s="7">
        <f t="shared" si="2"/>
        <v>2968487.273</v>
      </c>
    </row>
    <row r="270" ht="15.75" customHeight="1">
      <c r="A270" s="15">
        <v>324.0</v>
      </c>
      <c r="B270" s="16">
        <v>11.0</v>
      </c>
      <c r="C270" s="16">
        <v>0.026239431625578</v>
      </c>
      <c r="D270" s="17">
        <v>44195.0</v>
      </c>
      <c r="E270" s="17">
        <f t="shared" si="1"/>
        <v>44530</v>
      </c>
      <c r="F270" s="16" t="s">
        <v>22</v>
      </c>
      <c r="G270" s="16" t="s">
        <v>4</v>
      </c>
      <c r="H270" s="18">
        <v>100000.0</v>
      </c>
      <c r="I270" s="7">
        <f>if(I$6&lt;=$B270,vlookup(EDATE($D270,I$6),'Курсы'!$H$2:$L$1980,if($G270="USD",2,if($G270="EUR",3,if($G270="YEN",4,5))))*$H270*$C270,0)</f>
        <v>200082.7508</v>
      </c>
      <c r="J270" s="7">
        <f>if(J$6&lt;=$B270,vlookup(EDATE($D270,J$6),'Курсы'!$H$2:$L$1980,if($G270="USD",2,if($G270="EUR",3,if($G270="YEN",4,5))))*$H270*$C270,0)</f>
        <v>195319.2444</v>
      </c>
      <c r="K270" s="7">
        <f>if(K$6&lt;=$B270,vlookup(EDATE($D270,K$6),'Курсы'!$H$2:$L$1980,if($G270="USD",2,if($G270="EUR",3,if($G270="YEN",4,5))))*$H270*$C270,0)</f>
        <v>198970.1989</v>
      </c>
      <c r="L270" s="7">
        <f>if(L$6&lt;=$B270,vlookup(EDATE($D270,L$6),'Курсы'!$H$2:$L$1980,if($G270="USD",2,if($G270="EUR",3,if($G270="YEN",4,5))))*$H270*$C270,0)</f>
        <v>195174.9275</v>
      </c>
      <c r="M270" s="7">
        <f>if(M$6&lt;=$B270,vlookup(EDATE($D270,M$6),'Курсы'!$H$2:$L$1980,if($G270="USD",2,if($G270="EUR",3,if($G270="YEN",4,5))))*$H270*$C270,0)</f>
        <v>193088.1055</v>
      </c>
      <c r="N270" s="7">
        <f>if(N$6&lt;=$B270,vlookup(EDATE($D270,N$6),'Курсы'!$H$2:$L$1980,if($G270="USD",2,if($G270="EUR",3,if($G270="YEN",4,5))))*$H270*$C270,0)</f>
        <v>189900.8017</v>
      </c>
      <c r="O270" s="7">
        <f>if(O$6&lt;=$B270,vlookup(EDATE($D270,O$6),'Курсы'!$H$2:$L$1980,if($G270="USD",2,if($G270="EUR",3,if($G270="YEN",4,5))))*$H270*$C270,0)</f>
        <v>192047.4496</v>
      </c>
      <c r="P270" s="7">
        <f>if(P$6&lt;=$B270,vlookup(EDATE($D270,P$6),'Курсы'!$H$2:$L$1980,if($G270="USD",2,if($G270="EUR",3,if($G270="YEN",4,5))))*$H270*$C270,0)</f>
        <v>191825.7012</v>
      </c>
      <c r="Q270" s="7">
        <f>if(Q$6&lt;=$B270,vlookup(EDATE($D270,Q$6),'Курсы'!$H$2:$L$1980,if($G270="USD",2,if($G270="EUR",3,if($G270="YEN",4,5))))*$H270*$C270,0)</f>
        <v>192098.9409</v>
      </c>
      <c r="R270" s="7">
        <f>if(R$6&lt;=$B270,vlookup(EDATE($D270,R$6),'Курсы'!$H$2:$L$1980,if($G270="USD",2,if($G270="EUR",3,if($G270="YEN",4,5))))*$H270*$C270,0)</f>
        <v>192355.3787</v>
      </c>
      <c r="S270" s="7">
        <f>if(S$6&lt;=$B270,vlookup(EDATE($D270,S$6),'Курсы'!$H$2:$L$1980,if($G270="USD",2,if($G270="EUR",3,if($G270="YEN",4,5))))*$H270*$C270,0)</f>
        <v>192612.5971</v>
      </c>
      <c r="T270" s="7">
        <f>if(T$6&lt;=$B270,vlookup(EDATE($D270,T$6),'Курсы'!$H$2:$L$1980,if($G270="USD",2,if($G270="EUR",3,if($G270="YEN",4,5))))*$H270*$C270,0)</f>
        <v>0</v>
      </c>
      <c r="U270" s="7">
        <f>if(U$6&lt;=$B270,vlookup(EDATE($D270,U$6),'Курсы'!$H$2:$L$1980,if($G270="USD",2,if($G270="EUR",3,if($G270="YEN",4,5))))*$H270*$C270,0)</f>
        <v>0</v>
      </c>
      <c r="V270" s="7">
        <f>if(V$6&lt;=$B270,vlookup(EDATE($D270,V$6),'Курсы'!$H$2:$L$1980,if($G270="USD",2,if($G270="EUR",3,if($G270="YEN",4,5))))*$H270*$C270,0)</f>
        <v>0</v>
      </c>
      <c r="W270" s="7">
        <f>if(W$6&lt;=$B270,vlookup(EDATE($D270,W$6),'Курсы'!$H$2:$L$1980,if($G270="USD",2,if($G270="EUR",3,if($G270="YEN",4,5))))*$H270*$C270,0)</f>
        <v>0</v>
      </c>
      <c r="X270" s="7">
        <f>if(X$6&lt;=$B270,vlookup(EDATE($D270,X$6),'Курсы'!$H$2:$L$1980,if($G270="USD",2,if($G270="EUR",3,if($G270="YEN",4,5))))*$H270*$C270,0)</f>
        <v>0</v>
      </c>
      <c r="Y270" s="7">
        <f>if(Y$6&lt;=$B270,vlookup(EDATE($D270,Y$6),'Курсы'!$H$2:$L$1980,if($G270="USD",2,if($G270="EUR",3,if($G270="YEN",4,5))))*$H270*$C270,0)</f>
        <v>0</v>
      </c>
      <c r="Z270" s="7">
        <f>if(Z$6&lt;=$B270,vlookup(EDATE($D270,Z$6),'Курсы'!$H$2:$L$1980,if($G270="USD",2,if($G270="EUR",3,if($G270="YEN",4,5))))*$H270*$C270,0)</f>
        <v>0</v>
      </c>
      <c r="AA270" s="7">
        <f>if(AA$6&lt;=$B270,vlookup(EDATE($D270,AA$6),'Курсы'!$H$2:$L$1980,if($G270="USD",2,if($G270="EUR",3,if($G270="YEN",4,5))))*$H270*$C270,0)</f>
        <v>0</v>
      </c>
      <c r="AB270" s="7">
        <f>if(AB$6&lt;=$B270,vlookup(EDATE($D270,AB$6),'Курсы'!$H$2:$L$1980,if($G270="USD",2,if($G270="EUR",3,if($G270="YEN",4,5))))*$H270*$C270,0)</f>
        <v>0</v>
      </c>
      <c r="AC270" s="7">
        <f>if(AC$6&lt;=$B270,vlookup(EDATE($D270,AC$6),'Курсы'!$H$2:$L$1980,if($G270="USD",2,if($G270="EUR",3,if($G270="YEN",4,5))))*$H270*$C270,0)</f>
        <v>0</v>
      </c>
      <c r="AD270" s="7">
        <f>if(AD$6&lt;=$B270,vlookup(EDATE($D270,AD$6),'Курсы'!$H$2:$L$1980,if($G270="USD",2,if($G270="EUR",3,if($G270="YEN",4,5))))*$H270*$C270,0)</f>
        <v>0</v>
      </c>
      <c r="AE270" s="7">
        <f>if(AE$6&lt;=$B270,vlookup(EDATE($D270,AE$6),'Курсы'!$H$2:$L$1980,if($G270="USD",2,if($G270="EUR",3,if($G270="YEN",4,5))))*$H270*$C270,0)</f>
        <v>0</v>
      </c>
      <c r="AF270" s="7">
        <f>if(AF$6&lt;=$B270,vlookup(EDATE($D270,AF$6),'Курсы'!$H$2:$L$1980,if($G270="USD",2,if($G270="EUR",3,if($G270="YEN",4,5))))*$H270*$C270,0)</f>
        <v>0</v>
      </c>
      <c r="AG270" s="7">
        <f>if(AG$6&lt;=$B270,vlookup(EDATE($D270,AG$6),'Курсы'!$H$2:$L$1980,if($G270="USD",2,if($G270="EUR",3,if($G270="YEN",4,5))))*$H270*$C270,0)</f>
        <v>0</v>
      </c>
      <c r="AH270" s="7">
        <f>if(AH$6&lt;=$B270,vlookup(EDATE($D270,AH$6),'Курсы'!$H$2:$L$1980,if($G270="USD",2,if($G270="EUR",3,if($G270="YEN",4,5))))*$H270*$C270,0)</f>
        <v>0</v>
      </c>
      <c r="AI270" s="7">
        <f>if(AI$6&lt;=$B270,vlookup(EDATE($D270,AI$6),'Курсы'!$H$2:$L$1980,if($G270="USD",2,if($G270="EUR",3,if($G270="YEN",4,5))))*$H270*$C270,0)</f>
        <v>0</v>
      </c>
      <c r="AJ270" s="7">
        <f>if(AJ$6&lt;=$B270,vlookup(EDATE($D270,AJ$6),'Курсы'!$H$2:$L$1980,if($G270="USD",2,if($G270="EUR",3,if($G270="YEN",4,5))))*$H270*$C270,0)</f>
        <v>0</v>
      </c>
      <c r="AK270" s="7">
        <f>if(AK$6&lt;=$B270,vlookup(EDATE($D270,AK$6),'Курсы'!$H$2:$L$1980,if($G270="USD",2,if($G270="EUR",3,if($G270="YEN",4,5))))*$H270*$C270,0)</f>
        <v>0</v>
      </c>
      <c r="AL270" s="7">
        <f>if(AL$6&lt;=$B270,vlookup(EDATE($D270,AL$6),'Курсы'!$H$2:$L$1980,if($G270="USD",2,if($G270="EUR",3,if($G270="YEN",4,5))))*$H270*$C270,0)</f>
        <v>0</v>
      </c>
      <c r="AM270" s="7">
        <f>if(AM$6&lt;=$B270,vlookup(EDATE($D270,AM$6),'Курсы'!$H$2:$L$1980,if($G270="USD",2,if($G270="EUR",3,if($G270="YEN",4,5))))*$H270*$C270,0)</f>
        <v>0</v>
      </c>
      <c r="AN270" s="7">
        <f>if(AN$6&lt;=$B270,vlookup(EDATE($D270,AN$6),'Курсы'!$H$2:$L$1980,if($G270="USD",2,if($G270="EUR",3,if($G270="YEN",4,5))))*$H270*$C270,0)</f>
        <v>0</v>
      </c>
      <c r="AO270" s="7">
        <f>if(AO$6&lt;=$B270,vlookup(EDATE($D270,AO$6),'Курсы'!$H$2:$L$1980,if($G270="USD",2,if($G270="EUR",3,if($G270="YEN",4,5))))*$H270*$C270,0)</f>
        <v>0</v>
      </c>
      <c r="AP270" s="7">
        <f>if(AP$6&lt;=$B270,vlookup(EDATE($D270,AP$6),'Курсы'!$H$2:$L$1980,if($G270="USD",2,if($G270="EUR",3,if($G270="YEN",4,5))))*$H270*$C270,0)</f>
        <v>0</v>
      </c>
      <c r="AQ270" s="7">
        <f>if(AQ$6&lt;=$B270,vlookup(EDATE($D270,AQ$6),'Курсы'!$H$2:$L$1980,if($G270="USD",2,if($G270="EUR",3,if($G270="YEN",4,5))))*$H270*$C270,0)</f>
        <v>0</v>
      </c>
      <c r="AR270" s="19">
        <f>if(AR$6&lt;=$B270,vlookup(EDATE($D270,AR$6),'Курсы'!$H$2:$L$1980,if($G270="USD",2,if($G270="EUR",3,if($G270="YEN",4,5))))*$H270*$C270,0)</f>
        <v>0</v>
      </c>
      <c r="AS270" s="7">
        <f t="shared" si="2"/>
        <v>2133476.096</v>
      </c>
    </row>
    <row r="271" ht="15.75" customHeight="1">
      <c r="A271" s="15">
        <v>326.0</v>
      </c>
      <c r="B271" s="16">
        <v>36.0</v>
      </c>
      <c r="C271" s="16">
        <v>0.0204840982978999</v>
      </c>
      <c r="D271" s="17">
        <v>44196.0</v>
      </c>
      <c r="E271" s="17">
        <f t="shared" si="1"/>
        <v>45291</v>
      </c>
      <c r="F271" s="16" t="s">
        <v>19</v>
      </c>
      <c r="G271" s="16" t="s">
        <v>5</v>
      </c>
      <c r="H271" s="18">
        <v>75000.0</v>
      </c>
      <c r="I271" s="7">
        <f>if(I$6&lt;=$B271,vlookup(EDATE($D271,I$6),'Курсы'!$H$2:$L$1980,if($G271="USD",2,if($G271="EUR",3,if($G271="YEN",4,5))))*$H271*$C271,0)</f>
        <v>141795.4861</v>
      </c>
      <c r="J271" s="7">
        <f>if(J$6&lt;=$B271,vlookup(EDATE($D271,J$6),'Курсы'!$H$2:$L$1980,if($G271="USD",2,if($G271="EUR",3,if($G271="YEN",4,5))))*$H271*$C271,0)</f>
        <v>138842.7034</v>
      </c>
      <c r="K271" s="7">
        <f>if(K$6&lt;=$B271,vlookup(EDATE($D271,K$6),'Курсы'!$H$2:$L$1980,if($G271="USD",2,if($G271="EUR",3,if($G271="YEN",4,5))))*$H271*$C271,0)</f>
        <v>136550.2255</v>
      </c>
      <c r="L271" s="7">
        <f>if(L$6&lt;=$B271,vlookup(EDATE($D271,L$6),'Курсы'!$H$2:$L$1980,if($G271="USD",2,if($G271="EUR",3,if($G271="YEN",4,5))))*$H271*$C271,0)</f>
        <v>138500.1068</v>
      </c>
      <c r="M271" s="7">
        <f>if(M$6&lt;=$B271,vlookup(EDATE($D271,M$6),'Курсы'!$H$2:$L$1980,if($G271="USD",2,if($G271="EUR",3,if($G271="YEN",4,5))))*$H271*$C271,0)</f>
        <v>137765.4446</v>
      </c>
      <c r="N271" s="7">
        <f>if(N$6&lt;=$B271,vlookup(EDATE($D271,N$6),'Курсы'!$H$2:$L$1980,if($G271="USD",2,if($G271="EUR",3,if($G271="YEN",4,5))))*$H271*$C271,0)</f>
        <v>132433.6899</v>
      </c>
      <c r="O271" s="7">
        <f>if(O$6&lt;=$B271,vlookup(EDATE($D271,O$6),'Курсы'!$H$2:$L$1980,if($G271="USD",2,if($G271="EUR",3,if($G271="YEN",4,5))))*$H271*$C271,0)</f>
        <v>133645.3755</v>
      </c>
      <c r="P271" s="7">
        <f>if(P$6&lt;=$B271,vlookup(EDATE($D271,P$6),'Курсы'!$H$2:$L$1980,if($G271="USD",2,if($G271="EUR",3,if($G271="YEN",4,5))))*$H271*$C271,0)</f>
        <v>131360.099</v>
      </c>
      <c r="Q271" s="7">
        <f>if(Q$6&lt;=$B271,vlookup(EDATE($D271,Q$6),'Курсы'!$H$2:$L$1980,if($G271="USD",2,if($G271="EUR",3,if($G271="YEN",4,5))))*$H271*$C271,0)</f>
        <v>131605.1434</v>
      </c>
      <c r="R271" s="7">
        <f>if(R$6&lt;=$B271,vlookup(EDATE($D271,R$6),'Курсы'!$H$2:$L$1980,if($G271="USD",2,if($G271="EUR",3,if($G271="YEN",4,5))))*$H271*$C271,0)</f>
        <v>131850.7134</v>
      </c>
      <c r="S271" s="7">
        <f>if(S$6&lt;=$B271,vlookup(EDATE($D271,S$6),'Курсы'!$H$2:$L$1980,if($G271="USD",2,if($G271="EUR",3,if($G271="YEN",4,5))))*$H271*$C271,0)</f>
        <v>132081.3969</v>
      </c>
      <c r="T271" s="7">
        <f>if(T$6&lt;=$B271,vlookup(EDATE($D271,T$6),'Курсы'!$H$2:$L$1980,if($G271="USD",2,if($G271="EUR",3,if($G271="YEN",4,5))))*$H271*$C271,0)</f>
        <v>132312.9847</v>
      </c>
      <c r="U271" s="7">
        <f>if(U$6&lt;=$B271,vlookup(EDATE($D271,U$6),'Курсы'!$H$2:$L$1980,if($G271="USD",2,if($G271="EUR",3,if($G271="YEN",4,5))))*$H271*$C271,0)</f>
        <v>132538.0598</v>
      </c>
      <c r="V271" s="7">
        <f>if(V$6&lt;=$B271,vlookup(EDATE($D271,V$6),'Курсы'!$H$2:$L$1980,if($G271="USD",2,if($G271="EUR",3,if($G271="YEN",4,5))))*$H271*$C271,0)</f>
        <v>132736.0527</v>
      </c>
      <c r="W271" s="7">
        <f>if(W$6&lt;=$B271,vlookup(EDATE($D271,W$6),'Курсы'!$H$2:$L$1980,if($G271="USD",2,if($G271="EUR",3,if($G271="YEN",4,5))))*$H271*$C271,0)</f>
        <v>132949.6934</v>
      </c>
      <c r="X271" s="7">
        <f>if(X$6&lt;=$B271,vlookup(EDATE($D271,X$6),'Курсы'!$H$2:$L$1980,if($G271="USD",2,if($G271="EUR",3,if($G271="YEN",4,5))))*$H271*$C271,0)</f>
        <v>133151.1511</v>
      </c>
      <c r="Y271" s="7">
        <f>if(Y$6&lt;=$B271,vlookup(EDATE($D271,Y$6),'Курсы'!$H$2:$L$1980,if($G271="USD",2,if($G271="EUR",3,if($G271="YEN",4,5))))*$H271*$C271,0)</f>
        <v>133354.1305</v>
      </c>
      <c r="Z271" s="7">
        <f>if(Z$6&lt;=$B271,vlookup(EDATE($D271,Z$6),'Курсы'!$H$2:$L$1980,if($G271="USD",2,if($G271="EUR",3,if($G271="YEN",4,5))))*$H271*$C271,0)</f>
        <v>133545.7796</v>
      </c>
      <c r="AA271" s="7">
        <f>if(AA$6&lt;=$B271,vlookup(EDATE($D271,AA$6),'Курсы'!$H$2:$L$1980,if($G271="USD",2,if($G271="EUR",3,if($G271="YEN",4,5))))*$H271*$C271,0)</f>
        <v>133739.1111</v>
      </c>
      <c r="AB271" s="7">
        <f>if(AB$6&lt;=$B271,vlookup(EDATE($D271,AB$6),'Курсы'!$H$2:$L$1980,if($G271="USD",2,if($G271="EUR",3,if($G271="YEN",4,5))))*$H271*$C271,0)</f>
        <v>133927.8829</v>
      </c>
      <c r="AC271" s="7">
        <f>if(AC$6&lt;=$B271,vlookup(EDATE($D271,AC$6),'Курсы'!$H$2:$L$1980,if($G271="USD",2,if($G271="EUR",3,if($G271="YEN",4,5))))*$H271*$C271,0)</f>
        <v>134106.4218</v>
      </c>
      <c r="AD271" s="7">
        <f>if(AD$6&lt;=$B271,vlookup(EDATE($D271,AD$6),'Курсы'!$H$2:$L$1980,if($G271="USD",2,if($G271="EUR",3,if($G271="YEN",4,5))))*$H271*$C271,0)</f>
        <v>134286.8213</v>
      </c>
      <c r="AE271" s="7">
        <f>if(AE$6&lt;=$B271,vlookup(EDATE($D271,AE$6),'Курсы'!$H$2:$L$1980,if($G271="USD",2,if($G271="EUR",3,if($G271="YEN",4,5))))*$H271*$C271,0)</f>
        <v>134457.6136</v>
      </c>
      <c r="AF271" s="7">
        <f>if(AF$6&lt;=$B271,vlookup(EDATE($D271,AF$6),'Курсы'!$H$2:$L$1980,if($G271="USD",2,if($G271="EUR",3,if($G271="YEN",4,5))))*$H271*$C271,0)</f>
        <v>134630.3519</v>
      </c>
      <c r="AG271" s="7">
        <f>if(AG$6&lt;=$B271,vlookup(EDATE($D271,AG$6),'Курсы'!$H$2:$L$1980,if($G271="USD",2,if($G271="EUR",3,if($G271="YEN",4,5))))*$H271*$C271,0)</f>
        <v>134799.441</v>
      </c>
      <c r="AH271" s="7">
        <f>if(AH$6&lt;=$B271,vlookup(EDATE($D271,AH$6),'Курсы'!$H$2:$L$1980,if($G271="USD",2,if($G271="EUR",3,if($G271="YEN",4,5))))*$H271*$C271,0)</f>
        <v>134949.1558</v>
      </c>
      <c r="AI271" s="7">
        <f>if(AI$6&lt;=$B271,vlookup(EDATE($D271,AI$6),'Курсы'!$H$2:$L$1980,if($G271="USD",2,if($G271="EUR",3,if($G271="YEN",4,5))))*$H271*$C271,0)</f>
        <v>135111.7091</v>
      </c>
      <c r="AJ271" s="7">
        <f>if(AJ$6&lt;=$B271,vlookup(EDATE($D271,AJ$6),'Курсы'!$H$2:$L$1980,if($G271="USD",2,if($G271="EUR",3,if($G271="YEN",4,5))))*$H271*$C271,0)</f>
        <v>135265.9366</v>
      </c>
      <c r="AK271" s="7">
        <f>if(AK$6&lt;=$B271,vlookup(EDATE($D271,AK$6),'Курсы'!$H$2:$L$1980,if($G271="USD",2,if($G271="EUR",3,if($G271="YEN",4,5))))*$H271*$C271,0)</f>
        <v>135422.2433</v>
      </c>
      <c r="AL271" s="7">
        <f>if(AL$6&lt;=$B271,vlookup(EDATE($D271,AL$6),'Курсы'!$H$2:$L$1980,if($G271="USD",2,if($G271="EUR",3,if($G271="YEN",4,5))))*$H271*$C271,0)</f>
        <v>135570.656</v>
      </c>
      <c r="AM271" s="7">
        <f>if(AM$6&lt;=$B271,vlookup(EDATE($D271,AM$6),'Курсы'!$H$2:$L$1980,if($G271="USD",2,if($G271="EUR",3,if($G271="YEN",4,5))))*$H271*$C271,0)</f>
        <v>135721.1785</v>
      </c>
      <c r="AN271" s="7">
        <f>if(AN$6&lt;=$B271,vlookup(EDATE($D271,AN$6),'Курсы'!$H$2:$L$1980,if($G271="USD",2,if($G271="EUR",3,if($G271="YEN",4,5))))*$H271*$C271,0)</f>
        <v>135868.9225</v>
      </c>
      <c r="AO271" s="7">
        <f>if(AO$6&lt;=$B271,vlookup(EDATE($D271,AO$6),'Курсы'!$H$2:$L$1980,if($G271="USD",2,if($G271="EUR",3,if($G271="YEN",4,5))))*$H271*$C271,0)</f>
        <v>136009.35</v>
      </c>
      <c r="AP271" s="7">
        <f>if(AP$6&lt;=$B271,vlookup(EDATE($D271,AP$6),'Курсы'!$H$2:$L$1980,if($G271="USD",2,if($G271="EUR",3,if($G271="YEN",4,5))))*$H271*$C271,0)</f>
        <v>136151.9156</v>
      </c>
      <c r="AQ271" s="7">
        <f>if(AQ$6&lt;=$B271,vlookup(EDATE($D271,AQ$6),'Курсы'!$H$2:$L$1980,if($G271="USD",2,if($G271="EUR",3,if($G271="YEN",4,5))))*$H271*$C271,0)</f>
        <v>136287.506</v>
      </c>
      <c r="AR271" s="19">
        <f>if(AR$6&lt;=$B271,vlookup(EDATE($D271,AR$6),'Курсы'!$H$2:$L$1980,if($G271="USD",2,if($G271="EUR",3,if($G271="YEN",4,5))))*$H271*$C271,0)</f>
        <v>136425.2441</v>
      </c>
      <c r="AS271" s="7">
        <f t="shared" si="2"/>
        <v>4849749.697</v>
      </c>
    </row>
    <row r="272" ht="15.75" customHeight="1">
      <c r="A272" s="15">
        <v>308.0</v>
      </c>
      <c r="B272" s="16">
        <v>33.0</v>
      </c>
      <c r="C272" s="16">
        <v>0.0263854246659468</v>
      </c>
      <c r="D272" s="17">
        <v>44200.0</v>
      </c>
      <c r="E272" s="17">
        <f t="shared" si="1"/>
        <v>45203</v>
      </c>
      <c r="F272" s="16" t="s">
        <v>22</v>
      </c>
      <c r="G272" s="16" t="s">
        <v>4</v>
      </c>
      <c r="H272" s="18">
        <v>100000.0</v>
      </c>
      <c r="I272" s="7">
        <f>if(I$6&lt;=$B272,vlookup(EDATE($D272,I$6),'Курсы'!$H$2:$L$1980,if($G272="USD",2,if($G272="EUR",3,if($G272="YEN",4,5))))*$H272*$C272,0)</f>
        <v>200740.5747</v>
      </c>
      <c r="J272" s="7">
        <f>if(J$6&lt;=$B272,vlookup(EDATE($D272,J$6),'Курсы'!$H$2:$L$1980,if($G272="USD",2,if($G272="EUR",3,if($G272="YEN",4,5))))*$H272*$C272,0)</f>
        <v>193982.212</v>
      </c>
      <c r="K272" s="7">
        <f>if(K$6&lt;=$B272,vlookup(EDATE($D272,K$6),'Курсы'!$H$2:$L$1980,if($G272="USD",2,if($G272="EUR",3,if($G272="YEN",4,5))))*$H272*$C272,0)</f>
        <v>200722.8965</v>
      </c>
      <c r="L272" s="7">
        <f>if(L$6&lt;=$B272,vlookup(EDATE($D272,L$6),'Курсы'!$H$2:$L$1980,if($G272="USD",2,if($G272="EUR",3,if($G272="YEN",4,5))))*$H272*$C272,0)</f>
        <v>197481.9748</v>
      </c>
      <c r="M272" s="7">
        <f>if(M$6&lt;=$B272,vlookup(EDATE($D272,M$6),'Курсы'!$H$2:$L$1980,if($G272="USD",2,if($G272="EUR",3,if($G272="YEN",4,5))))*$H272*$C272,0)</f>
        <v>193309.1199</v>
      </c>
      <c r="N272" s="7">
        <f>if(N$6&lt;=$B272,vlookup(EDATE($D272,N$6),'Курсы'!$H$2:$L$1980,if($G272="USD",2,if($G272="EUR",3,if($G272="YEN",4,5))))*$H272*$C272,0)</f>
        <v>194242.9</v>
      </c>
      <c r="O272" s="7">
        <f>if(O$6&lt;=$B272,vlookup(EDATE($D272,O$6),'Курсы'!$H$2:$L$1980,if($G272="USD",2,if($G272="EUR",3,if($G272="YEN",4,5))))*$H272*$C272,0)</f>
        <v>192276.922</v>
      </c>
      <c r="P272" s="7">
        <f>if(P$6&lt;=$B272,vlookup(EDATE($D272,P$6),'Курсы'!$H$2:$L$1980,if($G272="USD",2,if($G272="EUR",3,if($G272="YEN",4,5))))*$H272*$C272,0)</f>
        <v>192937.9048</v>
      </c>
      <c r="Q272" s="7">
        <f>if(Q$6&lt;=$B272,vlookup(EDATE($D272,Q$6),'Курсы'!$H$2:$L$1980,if($G272="USD",2,if($G272="EUR",3,if($G272="YEN",4,5))))*$H272*$C272,0)</f>
        <v>193202.584</v>
      </c>
      <c r="R272" s="7">
        <f>if(R$6&lt;=$B272,vlookup(EDATE($D272,R$6),'Курсы'!$H$2:$L$1980,if($G272="USD",2,if($G272="EUR",3,if($G272="YEN",4,5))))*$H272*$C272,0)</f>
        <v>193467.8633</v>
      </c>
      <c r="S272" s="7">
        <f>if(S$6&lt;=$B272,vlookup(EDATE($D272,S$6),'Курсы'!$H$2:$L$1980,if($G272="USD",2,if($G272="EUR",3,if($G272="YEN",4,5))))*$H272*$C272,0)</f>
        <v>193717.0902</v>
      </c>
      <c r="T272" s="7">
        <f>if(T$6&lt;=$B272,vlookup(EDATE($D272,T$6),'Курсы'!$H$2:$L$1980,if($G272="USD",2,if($G272="EUR",3,if($G272="YEN",4,5))))*$H272*$C272,0)</f>
        <v>193967.3213</v>
      </c>
      <c r="U272" s="7">
        <f>if(U$6&lt;=$B272,vlookup(EDATE($D272,U$6),'Курсы'!$H$2:$L$1980,if($G272="USD",2,if($G272="EUR",3,if($G272="YEN",4,5))))*$H272*$C272,0)</f>
        <v>194210.541</v>
      </c>
      <c r="V272" s="7">
        <f>if(V$6&lt;=$B272,vlookup(EDATE($D272,V$6),'Курсы'!$H$2:$L$1980,if($G272="USD",2,if($G272="EUR",3,if($G272="YEN",4,5))))*$H272*$C272,0)</f>
        <v>194424.5153</v>
      </c>
      <c r="W272" s="7">
        <f>if(W$6&lt;=$B272,vlookup(EDATE($D272,W$6),'Курсы'!$H$2:$L$1980,if($G272="USD",2,if($G272="EUR",3,if($G272="YEN",4,5))))*$H272*$C272,0)</f>
        <v>194655.4212</v>
      </c>
      <c r="X272" s="7">
        <f>if(X$6&lt;=$B272,vlookup(EDATE($D272,X$6),'Курсы'!$H$2:$L$1980,if($G272="USD",2,if($G272="EUR",3,if($G272="YEN",4,5))))*$H272*$C272,0)</f>
        <v>194873.1785</v>
      </c>
      <c r="Y272" s="7">
        <f>if(Y$6&lt;=$B272,vlookup(EDATE($D272,Y$6),'Курсы'!$H$2:$L$1980,if($G272="USD",2,if($G272="EUR",3,if($G272="YEN",4,5))))*$H272*$C272,0)</f>
        <v>195092.5991</v>
      </c>
      <c r="Z272" s="7">
        <f>if(Z$6&lt;=$B272,vlookup(EDATE($D272,Z$6),'Курсы'!$H$2:$L$1980,if($G272="USD",2,if($G272="EUR",3,if($G272="YEN",4,5))))*$H272*$C272,0)</f>
        <v>195299.788</v>
      </c>
      <c r="AA272" s="7">
        <f>if(AA$6&lt;=$B272,vlookup(EDATE($D272,AA$6),'Курсы'!$H$2:$L$1980,if($G272="USD",2,if($G272="EUR",3,if($G272="YEN",4,5))))*$H272*$C272,0)</f>
        <v>195508.8117</v>
      </c>
      <c r="AB272" s="7">
        <f>if(AB$6&lt;=$B272,vlookup(EDATE($D272,AB$6),'Курсы'!$H$2:$L$1980,if($G272="USD",2,if($G272="EUR",3,if($G272="YEN",4,5))))*$H272*$C272,0)</f>
        <v>195712.9204</v>
      </c>
      <c r="AC272" s="7">
        <f>if(AC$6&lt;=$B272,vlookup(EDATE($D272,AC$6),'Курсы'!$H$2:$L$1980,if($G272="USD",2,if($G272="EUR",3,if($G272="YEN",4,5))))*$H272*$C272,0)</f>
        <v>195905.9781</v>
      </c>
      <c r="AD272" s="7">
        <f>if(AD$6&lt;=$B272,vlookup(EDATE($D272,AD$6),'Курсы'!$H$2:$L$1980,if($G272="USD",2,if($G272="EUR",3,if($G272="YEN",4,5))))*$H272*$C272,0)</f>
        <v>196101.0606</v>
      </c>
      <c r="AE272" s="7">
        <f>if(AE$6&lt;=$B272,vlookup(EDATE($D272,AE$6),'Курсы'!$H$2:$L$1980,if($G272="USD",2,if($G272="EUR",3,if($G272="YEN",4,5))))*$H272*$C272,0)</f>
        <v>196285.7655</v>
      </c>
      <c r="AF272" s="7">
        <f>if(AF$6&lt;=$B272,vlookup(EDATE($D272,AF$6),'Курсы'!$H$2:$L$1980,if($G272="USD",2,if($G272="EUR",3,if($G272="YEN",4,5))))*$H272*$C272,0)</f>
        <v>196472.5863</v>
      </c>
      <c r="AG272" s="7">
        <f>if(AG$6&lt;=$B272,vlookup(EDATE($D272,AG$6),'Курсы'!$H$2:$L$1980,if($G272="USD",2,if($G272="EUR",3,if($G272="YEN",4,5))))*$H272*$C272,0)</f>
        <v>196655.471</v>
      </c>
      <c r="AH272" s="7">
        <f>if(AH$6&lt;=$B272,vlookup(EDATE($D272,AH$6),'Курсы'!$H$2:$L$1980,if($G272="USD",2,if($G272="EUR",3,if($G272="YEN",4,5))))*$H272*$C272,0)</f>
        <v>196817.4095</v>
      </c>
      <c r="AI272" s="7">
        <f>if(AI$6&lt;=$B272,vlookup(EDATE($D272,AI$6),'Курсы'!$H$2:$L$1980,if($G272="USD",2,if($G272="EUR",3,if($G272="YEN",4,5))))*$H272*$C272,0)</f>
        <v>196993.2436</v>
      </c>
      <c r="AJ272" s="7">
        <f>if(AJ$6&lt;=$B272,vlookup(EDATE($D272,AJ$6),'Курсы'!$H$2:$L$1980,if($G272="USD",2,if($G272="EUR",3,if($G272="YEN",4,5))))*$H272*$C272,0)</f>
        <v>197160.0803</v>
      </c>
      <c r="AK272" s="7">
        <f>if(AK$6&lt;=$B272,vlookup(EDATE($D272,AK$6),'Курсы'!$H$2:$L$1980,if($G272="USD",2,if($G272="EUR",3,if($G272="YEN",4,5))))*$H272*$C272,0)</f>
        <v>197329.1746</v>
      </c>
      <c r="AL272" s="7">
        <f>if(AL$6&lt;=$B272,vlookup(EDATE($D272,AL$6),'Курсы'!$H$2:$L$1980,if($G272="USD",2,if($G272="EUR",3,if($G272="YEN",4,5))))*$H272*$C272,0)</f>
        <v>197489.7366</v>
      </c>
      <c r="AM272" s="7">
        <f>if(AM$6&lt;=$B272,vlookup(EDATE($D272,AM$6),'Курсы'!$H$2:$L$1980,if($G272="USD",2,if($G272="EUR",3,if($G272="YEN",4,5))))*$H272*$C272,0)</f>
        <v>197652.5885</v>
      </c>
      <c r="AN272" s="7">
        <f>if(AN$6&lt;=$B272,vlookup(EDATE($D272,AN$6),'Курсы'!$H$2:$L$1980,if($G272="USD",2,if($G272="EUR",3,if($G272="YEN",4,5))))*$H272*$C272,0)</f>
        <v>197812.4415</v>
      </c>
      <c r="AO272" s="7">
        <f>if(AO$6&lt;=$B272,vlookup(EDATE($D272,AO$6),'Курсы'!$H$2:$L$1980,if($G272="USD",2,if($G272="EUR",3,if($G272="YEN",4,5))))*$H272*$C272,0)</f>
        <v>197964.3848</v>
      </c>
      <c r="AP272" s="7">
        <f>if(AP$6&lt;=$B272,vlookup(EDATE($D272,AP$6),'Курсы'!$H$2:$L$1980,if($G272="USD",2,if($G272="EUR",3,if($G272="YEN",4,5))))*$H272*$C272,0)</f>
        <v>0</v>
      </c>
      <c r="AQ272" s="7">
        <f>if(AQ$6&lt;=$B272,vlookup(EDATE($D272,AQ$6),'Курсы'!$H$2:$L$1980,if($G272="USD",2,if($G272="EUR",3,if($G272="YEN",4,5))))*$H272*$C272,0)</f>
        <v>0</v>
      </c>
      <c r="AR272" s="19">
        <f>if(AR$6&lt;=$B272,vlookup(EDATE($D272,AR$6),'Курсы'!$H$2:$L$1980,if($G272="USD",2,if($G272="EUR",3,if($G272="YEN",4,5))))*$H272*$C272,0)</f>
        <v>0</v>
      </c>
      <c r="AS272" s="7">
        <f t="shared" si="2"/>
        <v>6460467.059</v>
      </c>
    </row>
    <row r="273" ht="15.75" customHeight="1">
      <c r="A273" s="15">
        <v>242.0</v>
      </c>
      <c r="B273" s="16">
        <v>35.0</v>
      </c>
      <c r="C273" s="16">
        <v>0.05933962203507</v>
      </c>
      <c r="D273" s="17">
        <v>44204.0</v>
      </c>
      <c r="E273" s="17">
        <f t="shared" si="1"/>
        <v>45268</v>
      </c>
      <c r="F273" s="16" t="s">
        <v>20</v>
      </c>
      <c r="G273" s="16" t="s">
        <v>5</v>
      </c>
      <c r="H273" s="18">
        <v>250000.0</v>
      </c>
      <c r="I273" s="7">
        <f>if(I$6&lt;=$B273,vlookup(EDATE($D273,I$6),'Курсы'!$H$2:$L$1980,if($G273="USD",2,if($G273="EUR",3,if($G273="YEN",4,5))))*$H273*$C273,0)</f>
        <v>1333435.482</v>
      </c>
      <c r="J273" s="7">
        <f>if(J$6&lt;=$B273,vlookup(EDATE($D273,J$6),'Курсы'!$H$2:$L$1980,if($G273="USD",2,if($G273="EUR",3,if($G273="YEN",4,5))))*$H273*$C273,0)</f>
        <v>1319318.586</v>
      </c>
      <c r="K273" s="7">
        <f>if(K$6&lt;=$B273,vlookup(EDATE($D273,K$6),'Курсы'!$H$2:$L$1980,if($G273="USD",2,if($G273="EUR",3,if($G273="YEN",4,5))))*$H273*$C273,0)</f>
        <v>1369737.979</v>
      </c>
      <c r="L273" s="7">
        <f>if(L$6&lt;=$B273,vlookup(EDATE($D273,L$6),'Курсы'!$H$2:$L$1980,if($G273="USD",2,if($G273="EUR",3,if($G273="YEN",4,5))))*$H273*$C273,0)</f>
        <v>1327813.052</v>
      </c>
      <c r="M273" s="7">
        <f>if(M$6&lt;=$B273,vlookup(EDATE($D273,M$6),'Курсы'!$H$2:$L$1980,if($G273="USD",2,if($G273="EUR",3,if($G273="YEN",4,5))))*$H273*$C273,0)</f>
        <v>1315158.878</v>
      </c>
      <c r="N273" s="7">
        <f>if(N$6&lt;=$B273,vlookup(EDATE($D273,N$6),'Курсы'!$H$2:$L$1980,if($G273="USD",2,if($G273="EUR",3,if($G273="YEN",4,5))))*$H273*$C273,0)</f>
        <v>1298926.524</v>
      </c>
      <c r="O273" s="7">
        <f>if(O$6&lt;=$B273,vlookup(EDATE($D273,O$6),'Курсы'!$H$2:$L$1980,if($G273="USD",2,if($G273="EUR",3,if($G273="YEN",4,5))))*$H273*$C273,0)</f>
        <v>1282657.084</v>
      </c>
      <c r="P273" s="7">
        <f>if(P$6&lt;=$B273,vlookup(EDATE($D273,P$6),'Курсы'!$H$2:$L$1980,if($G273="USD",2,if($G273="EUR",3,if($G273="YEN",4,5))))*$H273*$C273,0)</f>
        <v>1269078.71</v>
      </c>
      <c r="Q273" s="7">
        <f>if(Q$6&lt;=$B273,vlookup(EDATE($D273,Q$6),'Курсы'!$H$2:$L$1980,if($G273="USD",2,if($G273="EUR",3,if($G273="YEN",4,5))))*$H273*$C273,0)</f>
        <v>1271425.749</v>
      </c>
      <c r="R273" s="7">
        <f>if(R$6&lt;=$B273,vlookup(EDATE($D273,R$6),'Курсы'!$H$2:$L$1980,if($G273="USD",2,if($G273="EUR",3,if($G273="YEN",4,5))))*$H273*$C273,0)</f>
        <v>1273778.395</v>
      </c>
      <c r="S273" s="7">
        <f>if(S$6&lt;=$B273,vlookup(EDATE($D273,S$6),'Курсы'!$H$2:$L$1980,if($G273="USD",2,if($G273="EUR",3,if($G273="YEN",4,5))))*$H273*$C273,0)</f>
        <v>1275988.933</v>
      </c>
      <c r="T273" s="7">
        <f>if(T$6&lt;=$B273,vlookup(EDATE($D273,T$6),'Курсы'!$H$2:$L$1980,if($G273="USD",2,if($G273="EUR",3,if($G273="YEN",4,5))))*$H273*$C273,0)</f>
        <v>1278208.618</v>
      </c>
      <c r="U273" s="7">
        <f>if(U$6&lt;=$B273,vlookup(EDATE($D273,U$6),'Курсы'!$H$2:$L$1980,if($G273="USD",2,if($G273="EUR",3,if($G273="YEN",4,5))))*$H273*$C273,0)</f>
        <v>1280366.332</v>
      </c>
      <c r="V273" s="7">
        <f>if(V$6&lt;=$B273,vlookup(EDATE($D273,V$6),'Курсы'!$H$2:$L$1980,if($G273="USD",2,if($G273="EUR",3,if($G273="YEN",4,5))))*$H273*$C273,0)</f>
        <v>1282264.775</v>
      </c>
      <c r="W273" s="7">
        <f>if(W$6&lt;=$B273,vlookup(EDATE($D273,W$6),'Курсы'!$H$2:$L$1980,if($G273="USD",2,if($G273="EUR",3,if($G273="YEN",4,5))))*$H273*$C273,0)</f>
        <v>1284313.621</v>
      </c>
      <c r="X273" s="7">
        <f>if(X$6&lt;=$B273,vlookup(EDATE($D273,X$6),'Курсы'!$H$2:$L$1980,if($G273="USD",2,if($G273="EUR",3,if($G273="YEN",4,5))))*$H273*$C273,0)</f>
        <v>1286245.968</v>
      </c>
      <c r="Y273" s="7">
        <f>if(Y$6&lt;=$B273,vlookup(EDATE($D273,Y$6),'Курсы'!$H$2:$L$1980,if($G273="USD",2,if($G273="EUR",3,if($G273="YEN",4,5))))*$H273*$C273,0)</f>
        <v>1288193.236</v>
      </c>
      <c r="Z273" s="7">
        <f>if(Z$6&lt;=$B273,vlookup(EDATE($D273,Z$6),'Курсы'!$H$2:$L$1980,if($G273="USD",2,if($G273="EUR",3,if($G273="YEN",4,5))))*$H273*$C273,0)</f>
        <v>1290032.098</v>
      </c>
      <c r="AA273" s="7">
        <f>if(AA$6&lt;=$B273,vlookup(EDATE($D273,AA$6),'Курсы'!$H$2:$L$1980,if($G273="USD",2,if($G273="EUR",3,if($G273="YEN",4,5))))*$H273*$C273,0)</f>
        <v>1291887.383</v>
      </c>
      <c r="AB273" s="7">
        <f>if(AB$6&lt;=$B273,vlookup(EDATE($D273,AB$6),'Курсы'!$H$2:$L$1980,if($G273="USD",2,if($G273="EUR",3,if($G273="YEN",4,5))))*$H273*$C273,0)</f>
        <v>1293699.175</v>
      </c>
      <c r="AC273" s="7">
        <f>if(AC$6&lt;=$B273,vlookup(EDATE($D273,AC$6),'Курсы'!$H$2:$L$1980,if($G273="USD",2,if($G273="EUR",3,if($G273="YEN",4,5))))*$H273*$C273,0)</f>
        <v>1295412.989</v>
      </c>
      <c r="AD273" s="7">
        <f>if(AD$6&lt;=$B273,vlookup(EDATE($D273,AD$6),'Курсы'!$H$2:$L$1980,if($G273="USD",2,if($G273="EUR",3,if($G273="YEN",4,5))))*$H273*$C273,0)</f>
        <v>1297144.891</v>
      </c>
      <c r="AE273" s="7">
        <f>if(AE$6&lt;=$B273,vlookup(EDATE($D273,AE$6),'Курсы'!$H$2:$L$1980,if($G273="USD",2,if($G273="EUR",3,if($G273="YEN",4,5))))*$H273*$C273,0)</f>
        <v>1298784.765</v>
      </c>
      <c r="AF273" s="7">
        <f>if(AF$6&lt;=$B273,vlookup(EDATE($D273,AF$6),'Курсы'!$H$2:$L$1980,if($G273="USD",2,if($G273="EUR",3,if($G273="YEN",4,5))))*$H273*$C273,0)</f>
        <v>1300443.525</v>
      </c>
      <c r="AG273" s="7">
        <f>if(AG$6&lt;=$B273,vlookup(EDATE($D273,AG$6),'Курсы'!$H$2:$L$1980,if($G273="USD",2,if($G273="EUR",3,if($G273="YEN",4,5))))*$H273*$C273,0)</f>
        <v>1302067.431</v>
      </c>
      <c r="AH273" s="7">
        <f>if(AH$6&lt;=$B273,vlookup(EDATE($D273,AH$6),'Курсы'!$H$2:$L$1980,if($G273="USD",2,if($G273="EUR",3,if($G273="YEN",4,5))))*$H273*$C273,0)</f>
        <v>1303505.423</v>
      </c>
      <c r="AI273" s="7">
        <f>if(AI$6&lt;=$B273,vlookup(EDATE($D273,AI$6),'Курсы'!$H$2:$L$1980,if($G273="USD",2,if($G273="EUR",3,if($G273="YEN",4,5))))*$H273*$C273,0)</f>
        <v>1305066.888</v>
      </c>
      <c r="AJ273" s="7">
        <f>if(AJ$6&lt;=$B273,vlookup(EDATE($D273,AJ$6),'Курсы'!$H$2:$L$1980,if($G273="USD",2,if($G273="EUR",3,if($G273="YEN",4,5))))*$H273*$C273,0)</f>
        <v>1306548.528</v>
      </c>
      <c r="AK273" s="7">
        <f>if(AK$6&lt;=$B273,vlookup(EDATE($D273,AK$6),'Курсы'!$H$2:$L$1980,if($G273="USD",2,if($G273="EUR",3,if($G273="YEN",4,5))))*$H273*$C273,0)</f>
        <v>1308050.289</v>
      </c>
      <c r="AL273" s="7">
        <f>if(AL$6&lt;=$B273,vlookup(EDATE($D273,AL$6),'Курсы'!$H$2:$L$1980,if($G273="USD",2,if($G273="EUR",3,if($G273="YEN",4,5))))*$H273*$C273,0)</f>
        <v>1309476.342</v>
      </c>
      <c r="AM273" s="7">
        <f>if(AM$6&lt;=$B273,vlookup(EDATE($D273,AM$6),'Курсы'!$H$2:$L$1980,if($G273="USD",2,if($G273="EUR",3,if($G273="YEN",4,5))))*$H273*$C273,0)</f>
        <v>1310922.799</v>
      </c>
      <c r="AN273" s="7">
        <f>if(AN$6&lt;=$B273,vlookup(EDATE($D273,AN$6),'Курсы'!$H$2:$L$1980,if($G273="USD",2,if($G273="EUR",3,if($G273="YEN",4,5))))*$H273*$C273,0)</f>
        <v>1312342.682</v>
      </c>
      <c r="AO273" s="7">
        <f>if(AO$6&lt;=$B273,vlookup(EDATE($D273,AO$6),'Курсы'!$H$2:$L$1980,if($G273="USD",2,if($G273="EUR",3,if($G273="YEN",4,5))))*$H273*$C273,0)</f>
        <v>1313692.365</v>
      </c>
      <c r="AP273" s="7">
        <f>if(AP$6&lt;=$B273,vlookup(EDATE($D273,AP$6),'Курсы'!$H$2:$L$1980,if($G273="USD",2,if($G273="EUR",3,if($G273="YEN",4,5))))*$H273*$C273,0)</f>
        <v>1315062.71</v>
      </c>
      <c r="AQ273" s="7">
        <f>if(AQ$6&lt;=$B273,vlookup(EDATE($D273,AQ$6),'Курсы'!$H$2:$L$1980,if($G273="USD",2,if($G273="EUR",3,if($G273="YEN",4,5))))*$H273*$C273,0)</f>
        <v>1316366.111</v>
      </c>
      <c r="AR273" s="19">
        <f>if(AR$6&lt;=$B273,vlookup(EDATE($D273,AR$6),'Курсы'!$H$2:$L$1980,if($G273="USD",2,if($G273="EUR",3,if($G273="YEN",4,5))))*$H273*$C273,0)</f>
        <v>0</v>
      </c>
      <c r="AS273" s="7">
        <f t="shared" si="2"/>
        <v>45507418.31</v>
      </c>
    </row>
    <row r="274" ht="15.75" customHeight="1">
      <c r="A274" s="15">
        <v>279.0</v>
      </c>
      <c r="B274" s="16">
        <v>28.0</v>
      </c>
      <c r="C274" s="16">
        <v>0.0229697011809026</v>
      </c>
      <c r="D274" s="17">
        <v>44204.0</v>
      </c>
      <c r="E274" s="17">
        <f t="shared" si="1"/>
        <v>45054</v>
      </c>
      <c r="F274" s="16" t="s">
        <v>22</v>
      </c>
      <c r="G274" s="16" t="s">
        <v>4</v>
      </c>
      <c r="H274" s="18">
        <v>100000.0</v>
      </c>
      <c r="I274" s="7">
        <f>if(I$6&lt;=$B274,vlookup(EDATE($D274,I$6),'Курсы'!$H$2:$L$1980,if($G274="USD",2,if($G274="EUR",3,if($G274="YEN",4,5))))*$H274*$C274,0)</f>
        <v>172527.0334</v>
      </c>
      <c r="J274" s="7">
        <f>if(J$6&lt;=$B274,vlookup(EDATE($D274,J$6),'Курсы'!$H$2:$L$1980,if($G274="USD",2,if($G274="EUR",3,if($G274="YEN",4,5))))*$H274*$C274,0)</f>
        <v>170957.7435</v>
      </c>
      <c r="K274" s="7">
        <f>if(K$6&lt;=$B274,vlookup(EDATE($D274,K$6),'Курсы'!$H$2:$L$1980,if($G274="USD",2,if($G274="EUR",3,if($G274="YEN",4,5))))*$H274*$C274,0)</f>
        <v>178642.257</v>
      </c>
      <c r="L274" s="7">
        <f>if(L$6&lt;=$B274,vlookup(EDATE($D274,L$6),'Курсы'!$H$2:$L$1980,if($G274="USD",2,if($G274="EUR",3,if($G274="YEN",4,5))))*$H274*$C274,0)</f>
        <v>170291.1627</v>
      </c>
      <c r="M274" s="7">
        <f>if(M$6&lt;=$B274,vlookup(EDATE($D274,M$6),'Курсы'!$H$2:$L$1980,if($G274="USD",2,if($G274="EUR",3,if($G274="YEN",4,5))))*$H274*$C274,0)</f>
        <v>167516.6525</v>
      </c>
      <c r="N274" s="7">
        <f>if(N$6&lt;=$B274,vlookup(EDATE($D274,N$6),'Курсы'!$H$2:$L$1980,if($G274="USD",2,if($G274="EUR",3,if($G274="YEN",4,5))))*$H274*$C274,0)</f>
        <v>170109.013</v>
      </c>
      <c r="O274" s="7">
        <f>if(O$6&lt;=$B274,vlookup(EDATE($D274,O$6),'Курсы'!$H$2:$L$1980,if($G274="USD",2,if($G274="EUR",3,if($G274="YEN",4,5))))*$H274*$C274,0)</f>
        <v>167978.3435</v>
      </c>
      <c r="P274" s="7">
        <f>if(P$6&lt;=$B274,vlookup(EDATE($D274,P$6),'Курсы'!$H$2:$L$1980,if($G274="USD",2,if($G274="EUR",3,if($G274="YEN",4,5))))*$H274*$C274,0)</f>
        <v>167992.2715</v>
      </c>
      <c r="Q274" s="7">
        <f>if(Q$6&lt;=$B274,vlookup(EDATE($D274,Q$6),'Курсы'!$H$2:$L$1980,if($G274="USD",2,if($G274="EUR",3,if($G274="YEN",4,5))))*$H274*$C274,0)</f>
        <v>168221.7537</v>
      </c>
      <c r="R274" s="7">
        <f>if(R$6&lt;=$B274,vlookup(EDATE($D274,R$6),'Курсы'!$H$2:$L$1980,if($G274="USD",2,if($G274="EUR",3,if($G274="YEN",4,5))))*$H274*$C274,0)</f>
        <v>168451.7842</v>
      </c>
      <c r="S274" s="7">
        <f>if(S$6&lt;=$B274,vlookup(EDATE($D274,S$6),'Курсы'!$H$2:$L$1980,if($G274="USD",2,if($G274="EUR",3,if($G274="YEN",4,5))))*$H274*$C274,0)</f>
        <v>168667.9199</v>
      </c>
      <c r="T274" s="7">
        <f>if(T$6&lt;=$B274,vlookup(EDATE($D274,T$6),'Курсы'!$H$2:$L$1980,if($G274="USD",2,if($G274="EUR",3,if($G274="YEN",4,5))))*$H274*$C274,0)</f>
        <v>168884.9501</v>
      </c>
      <c r="U274" s="7">
        <f>if(U$6&lt;=$B274,vlookup(EDATE($D274,U$6),'Курсы'!$H$2:$L$1980,if($G274="USD",2,if($G274="EUR",3,if($G274="YEN",4,5))))*$H274*$C274,0)</f>
        <v>169095.921</v>
      </c>
      <c r="V274" s="7">
        <f>if(V$6&lt;=$B274,vlookup(EDATE($D274,V$6),'Курсы'!$H$2:$L$1980,if($G274="USD",2,if($G274="EUR",3,if($G274="YEN",4,5))))*$H274*$C274,0)</f>
        <v>169281.5417</v>
      </c>
      <c r="W274" s="7">
        <f>if(W$6&lt;=$B274,vlookup(EDATE($D274,W$6),'Курсы'!$H$2:$L$1980,if($G274="USD",2,if($G274="EUR",3,if($G274="YEN",4,5))))*$H274*$C274,0)</f>
        <v>169481.868</v>
      </c>
      <c r="X274" s="7">
        <f>if(X$6&lt;=$B274,vlookup(EDATE($D274,X$6),'Курсы'!$H$2:$L$1980,if($G274="USD",2,if($G274="EUR",3,if($G274="YEN",4,5))))*$H274*$C274,0)</f>
        <v>169670.8037</v>
      </c>
      <c r="Y274" s="7">
        <f>if(Y$6&lt;=$B274,vlookup(EDATE($D274,Y$6),'Курсы'!$H$2:$L$1980,if($G274="USD",2,if($G274="EUR",3,if($G274="YEN",4,5))))*$H274*$C274,0)</f>
        <v>169861.1981</v>
      </c>
      <c r="Z274" s="7">
        <f>if(Z$6&lt;=$B274,vlookup(EDATE($D274,Z$6),'Курсы'!$H$2:$L$1980,if($G274="USD",2,if($G274="EUR",3,if($G274="YEN",4,5))))*$H274*$C274,0)</f>
        <v>170040.9932</v>
      </c>
      <c r="AA274" s="7">
        <f>if(AA$6&lt;=$B274,vlookup(EDATE($D274,AA$6),'Курсы'!$H$2:$L$1980,if($G274="USD",2,if($G274="EUR",3,if($G274="YEN",4,5))))*$H274*$C274,0)</f>
        <v>170222.3941</v>
      </c>
      <c r="AB274" s="7">
        <f>if(AB$6&lt;=$B274,vlookup(EDATE($D274,AB$6),'Курсы'!$H$2:$L$1980,if($G274="USD",2,if($G274="EUR",3,if($G274="YEN",4,5))))*$H274*$C274,0)</f>
        <v>170399.5425</v>
      </c>
      <c r="AC274" s="7">
        <f>if(AC$6&lt;=$B274,vlookup(EDATE($D274,AC$6),'Курсы'!$H$2:$L$1980,if($G274="USD",2,if($G274="EUR",3,if($G274="YEN",4,5))))*$H274*$C274,0)</f>
        <v>170567.111</v>
      </c>
      <c r="AD274" s="7">
        <f>if(AD$6&lt;=$B274,vlookup(EDATE($D274,AD$6),'Курсы'!$H$2:$L$1980,if($G274="USD",2,if($G274="EUR",3,if($G274="YEN",4,5))))*$H274*$C274,0)</f>
        <v>170736.448</v>
      </c>
      <c r="AE274" s="7">
        <f>if(AE$6&lt;=$B274,vlookup(EDATE($D274,AE$6),'Курсы'!$H$2:$L$1980,if($G274="USD",2,if($G274="EUR",3,if($G274="YEN",4,5))))*$H274*$C274,0)</f>
        <v>170896.7871</v>
      </c>
      <c r="AF274" s="7">
        <f>if(AF$6&lt;=$B274,vlookup(EDATE($D274,AF$6),'Курсы'!$H$2:$L$1980,if($G274="USD",2,if($G274="EUR",3,if($G274="YEN",4,5))))*$H274*$C274,0)</f>
        <v>171058.9726</v>
      </c>
      <c r="AG274" s="7">
        <f>if(AG$6&lt;=$B274,vlookup(EDATE($D274,AG$6),'Курсы'!$H$2:$L$1980,if($G274="USD",2,if($G274="EUR",3,if($G274="YEN",4,5))))*$H274*$C274,0)</f>
        <v>171217.7504</v>
      </c>
      <c r="AH274" s="7">
        <f>if(AH$6&lt;=$B274,vlookup(EDATE($D274,AH$6),'Курсы'!$H$2:$L$1980,if($G274="USD",2,if($G274="EUR",3,if($G274="YEN",4,5))))*$H274*$C274,0)</f>
        <v>171358.3504</v>
      </c>
      <c r="AI274" s="7">
        <f>if(AI$6&lt;=$B274,vlookup(EDATE($D274,AI$6),'Курсы'!$H$2:$L$1980,if($G274="USD",2,if($G274="EUR",3,if($G274="YEN",4,5))))*$H274*$C274,0)</f>
        <v>171511.0229</v>
      </c>
      <c r="AJ274" s="7">
        <f>if(AJ$6&lt;=$B274,vlookup(EDATE($D274,AJ$6),'Курсы'!$H$2:$L$1980,if($G274="USD",2,if($G274="EUR",3,if($G274="YEN",4,5))))*$H274*$C274,0)</f>
        <v>171655.8906</v>
      </c>
      <c r="AK274" s="7">
        <f>if(AK$6&lt;=$B274,vlookup(EDATE($D274,AK$6),'Курсы'!$H$2:$L$1980,if($G274="USD",2,if($G274="EUR",3,if($G274="YEN",4,5))))*$H274*$C274,0)</f>
        <v>0</v>
      </c>
      <c r="AL274" s="7">
        <f>if(AL$6&lt;=$B274,vlookup(EDATE($D274,AL$6),'Курсы'!$H$2:$L$1980,if($G274="USD",2,if($G274="EUR",3,if($G274="YEN",4,5))))*$H274*$C274,0)</f>
        <v>0</v>
      </c>
      <c r="AM274" s="7">
        <f>if(AM$6&lt;=$B274,vlookup(EDATE($D274,AM$6),'Курсы'!$H$2:$L$1980,if($G274="USD",2,if($G274="EUR",3,if($G274="YEN",4,5))))*$H274*$C274,0)</f>
        <v>0</v>
      </c>
      <c r="AN274" s="7">
        <f>if(AN$6&lt;=$B274,vlookup(EDATE($D274,AN$6),'Курсы'!$H$2:$L$1980,if($G274="USD",2,if($G274="EUR",3,if($G274="YEN",4,5))))*$H274*$C274,0)</f>
        <v>0</v>
      </c>
      <c r="AO274" s="7">
        <f>if(AO$6&lt;=$B274,vlookup(EDATE($D274,AO$6),'Курсы'!$H$2:$L$1980,if($G274="USD",2,if($G274="EUR",3,if($G274="YEN",4,5))))*$H274*$C274,0)</f>
        <v>0</v>
      </c>
      <c r="AP274" s="7">
        <f>if(AP$6&lt;=$B274,vlookup(EDATE($D274,AP$6),'Курсы'!$H$2:$L$1980,if($G274="USD",2,if($G274="EUR",3,if($G274="YEN",4,5))))*$H274*$C274,0)</f>
        <v>0</v>
      </c>
      <c r="AQ274" s="7">
        <f>if(AQ$6&lt;=$B274,vlookup(EDATE($D274,AQ$6),'Курсы'!$H$2:$L$1980,if($G274="USD",2,if($G274="EUR",3,if($G274="YEN",4,5))))*$H274*$C274,0)</f>
        <v>0</v>
      </c>
      <c r="AR274" s="19">
        <f>if(AR$6&lt;=$B274,vlookup(EDATE($D274,AR$6),'Курсы'!$H$2:$L$1980,if($G274="USD",2,if($G274="EUR",3,if($G274="YEN",4,5))))*$H274*$C274,0)</f>
        <v>0</v>
      </c>
      <c r="AS274" s="7">
        <f t="shared" si="2"/>
        <v>4767297.48</v>
      </c>
    </row>
    <row r="275" ht="15.75" customHeight="1">
      <c r="A275" s="15">
        <v>26.0</v>
      </c>
      <c r="B275" s="16">
        <v>15.0</v>
      </c>
      <c r="C275" s="16">
        <v>0.059270192157345</v>
      </c>
      <c r="D275" s="17">
        <v>44215.0</v>
      </c>
      <c r="E275" s="17">
        <f t="shared" si="1"/>
        <v>44670</v>
      </c>
      <c r="F275" s="16" t="s">
        <v>20</v>
      </c>
      <c r="G275" s="16" t="s">
        <v>7</v>
      </c>
      <c r="H275" s="18">
        <v>1500000.0</v>
      </c>
      <c r="I275" s="7">
        <f>if(I$6&lt;=$B275,vlookup(EDATE($D275,I$6),'Курсы'!$H$2:$L$1980,if($G275="USD",2,if($G275="EUR",3,if($G275="YEN",4,5))))*$H275*$C275,0)</f>
        <v>88905.28824</v>
      </c>
      <c r="J275" s="7">
        <f>if(J$6&lt;=$B275,vlookup(EDATE($D275,J$6),'Курсы'!$H$2:$L$1980,if($G275="USD",2,if($G275="EUR",3,if($G275="YEN",4,5))))*$H275*$C275,0)</f>
        <v>88905.28824</v>
      </c>
      <c r="K275" s="7">
        <f>if(K$6&lt;=$B275,vlookup(EDATE($D275,K$6),'Курсы'!$H$2:$L$1980,if($G275="USD",2,if($G275="EUR",3,if($G275="YEN",4,5))))*$H275*$C275,0)</f>
        <v>88905.28824</v>
      </c>
      <c r="L275" s="7">
        <f>if(L$6&lt;=$B275,vlookup(EDATE($D275,L$6),'Курсы'!$H$2:$L$1980,if($G275="USD",2,if($G275="EUR",3,if($G275="YEN",4,5))))*$H275*$C275,0)</f>
        <v>88905.28824</v>
      </c>
      <c r="M275" s="7">
        <f>if(M$6&lt;=$B275,vlookup(EDATE($D275,M$6),'Курсы'!$H$2:$L$1980,if($G275="USD",2,if($G275="EUR",3,if($G275="YEN",4,5))))*$H275*$C275,0)</f>
        <v>88905.28824</v>
      </c>
      <c r="N275" s="7">
        <f>if(N$6&lt;=$B275,vlookup(EDATE($D275,N$6),'Курсы'!$H$2:$L$1980,if($G275="USD",2,if($G275="EUR",3,if($G275="YEN",4,5))))*$H275*$C275,0)</f>
        <v>88905.28824</v>
      </c>
      <c r="O275" s="7">
        <f>if(O$6&lt;=$B275,vlookup(EDATE($D275,O$6),'Курсы'!$H$2:$L$1980,if($G275="USD",2,if($G275="EUR",3,if($G275="YEN",4,5))))*$H275*$C275,0)</f>
        <v>88905.28824</v>
      </c>
      <c r="P275" s="7">
        <f>if(P$6&lt;=$B275,vlookup(EDATE($D275,P$6),'Курсы'!$H$2:$L$1980,if($G275="USD",2,if($G275="EUR",3,if($G275="YEN",4,5))))*$H275*$C275,0)</f>
        <v>88905.28824</v>
      </c>
      <c r="Q275" s="7">
        <f>if(Q$6&lt;=$B275,vlookup(EDATE($D275,Q$6),'Курсы'!$H$2:$L$1980,if($G275="USD",2,if($G275="EUR",3,if($G275="YEN",4,5))))*$H275*$C275,0)</f>
        <v>88905.28824</v>
      </c>
      <c r="R275" s="7">
        <f>if(R$6&lt;=$B275,vlookup(EDATE($D275,R$6),'Курсы'!$H$2:$L$1980,if($G275="USD",2,if($G275="EUR",3,if($G275="YEN",4,5))))*$H275*$C275,0)</f>
        <v>88905.28824</v>
      </c>
      <c r="S275" s="7">
        <f>if(S$6&lt;=$B275,vlookup(EDATE($D275,S$6),'Курсы'!$H$2:$L$1980,if($G275="USD",2,if($G275="EUR",3,if($G275="YEN",4,5))))*$H275*$C275,0)</f>
        <v>88905.28824</v>
      </c>
      <c r="T275" s="7">
        <f>if(T$6&lt;=$B275,vlookup(EDATE($D275,T$6),'Курсы'!$H$2:$L$1980,if($G275="USD",2,if($G275="EUR",3,if($G275="YEN",4,5))))*$H275*$C275,0)</f>
        <v>88905.28824</v>
      </c>
      <c r="U275" s="7">
        <f>if(U$6&lt;=$B275,vlookup(EDATE($D275,U$6),'Курсы'!$H$2:$L$1980,if($G275="USD",2,if($G275="EUR",3,if($G275="YEN",4,5))))*$H275*$C275,0)</f>
        <v>88905.28824</v>
      </c>
      <c r="V275" s="7">
        <f>if(V$6&lt;=$B275,vlookup(EDATE($D275,V$6),'Курсы'!$H$2:$L$1980,if($G275="USD",2,if($G275="EUR",3,if($G275="YEN",4,5))))*$H275*$C275,0)</f>
        <v>88905.28824</v>
      </c>
      <c r="W275" s="7">
        <f>if(W$6&lt;=$B275,vlookup(EDATE($D275,W$6),'Курсы'!$H$2:$L$1980,if($G275="USD",2,if($G275="EUR",3,if($G275="YEN",4,5))))*$H275*$C275,0)</f>
        <v>88905.28824</v>
      </c>
      <c r="X275" s="7">
        <f>if(X$6&lt;=$B275,vlookup(EDATE($D275,X$6),'Курсы'!$H$2:$L$1980,if($G275="USD",2,if($G275="EUR",3,if($G275="YEN",4,5))))*$H275*$C275,0)</f>
        <v>0</v>
      </c>
      <c r="Y275" s="7">
        <f>if(Y$6&lt;=$B275,vlookup(EDATE($D275,Y$6),'Курсы'!$H$2:$L$1980,if($G275="USD",2,if($G275="EUR",3,if($G275="YEN",4,5))))*$H275*$C275,0)</f>
        <v>0</v>
      </c>
      <c r="Z275" s="7">
        <f>if(Z$6&lt;=$B275,vlookup(EDATE($D275,Z$6),'Курсы'!$H$2:$L$1980,if($G275="USD",2,if($G275="EUR",3,if($G275="YEN",4,5))))*$H275*$C275,0)</f>
        <v>0</v>
      </c>
      <c r="AA275" s="7">
        <f>if(AA$6&lt;=$B275,vlookup(EDATE($D275,AA$6),'Курсы'!$H$2:$L$1980,if($G275="USD",2,if($G275="EUR",3,if($G275="YEN",4,5))))*$H275*$C275,0)</f>
        <v>0</v>
      </c>
      <c r="AB275" s="7">
        <f>if(AB$6&lt;=$B275,vlookup(EDATE($D275,AB$6),'Курсы'!$H$2:$L$1980,if($G275="USD",2,if($G275="EUR",3,if($G275="YEN",4,5))))*$H275*$C275,0)</f>
        <v>0</v>
      </c>
      <c r="AC275" s="7">
        <f>if(AC$6&lt;=$B275,vlookup(EDATE($D275,AC$6),'Курсы'!$H$2:$L$1980,if($G275="USD",2,if($G275="EUR",3,if($G275="YEN",4,5))))*$H275*$C275,0)</f>
        <v>0</v>
      </c>
      <c r="AD275" s="7">
        <f>if(AD$6&lt;=$B275,vlookup(EDATE($D275,AD$6),'Курсы'!$H$2:$L$1980,if($G275="USD",2,if($G275="EUR",3,if($G275="YEN",4,5))))*$H275*$C275,0)</f>
        <v>0</v>
      </c>
      <c r="AE275" s="7">
        <f>if(AE$6&lt;=$B275,vlookup(EDATE($D275,AE$6),'Курсы'!$H$2:$L$1980,if($G275="USD",2,if($G275="EUR",3,if($G275="YEN",4,5))))*$H275*$C275,0)</f>
        <v>0</v>
      </c>
      <c r="AF275" s="7">
        <f>if(AF$6&lt;=$B275,vlookup(EDATE($D275,AF$6),'Курсы'!$H$2:$L$1980,if($G275="USD",2,if($G275="EUR",3,if($G275="YEN",4,5))))*$H275*$C275,0)</f>
        <v>0</v>
      </c>
      <c r="AG275" s="7">
        <f>if(AG$6&lt;=$B275,vlookup(EDATE($D275,AG$6),'Курсы'!$H$2:$L$1980,if($G275="USD",2,if($G275="EUR",3,if($G275="YEN",4,5))))*$H275*$C275,0)</f>
        <v>0</v>
      </c>
      <c r="AH275" s="7">
        <f>if(AH$6&lt;=$B275,vlookup(EDATE($D275,AH$6),'Курсы'!$H$2:$L$1980,if($G275="USD",2,if($G275="EUR",3,if($G275="YEN",4,5))))*$H275*$C275,0)</f>
        <v>0</v>
      </c>
      <c r="AI275" s="7">
        <f>if(AI$6&lt;=$B275,vlookup(EDATE($D275,AI$6),'Курсы'!$H$2:$L$1980,if($G275="USD",2,if($G275="EUR",3,if($G275="YEN",4,5))))*$H275*$C275,0)</f>
        <v>0</v>
      </c>
      <c r="AJ275" s="7">
        <f>if(AJ$6&lt;=$B275,vlookup(EDATE($D275,AJ$6),'Курсы'!$H$2:$L$1980,if($G275="USD",2,if($G275="EUR",3,if($G275="YEN",4,5))))*$H275*$C275,0)</f>
        <v>0</v>
      </c>
      <c r="AK275" s="7">
        <f>if(AK$6&lt;=$B275,vlookup(EDATE($D275,AK$6),'Курсы'!$H$2:$L$1980,if($G275="USD",2,if($G275="EUR",3,if($G275="YEN",4,5))))*$H275*$C275,0)</f>
        <v>0</v>
      </c>
      <c r="AL275" s="7">
        <f>if(AL$6&lt;=$B275,vlookup(EDATE($D275,AL$6),'Курсы'!$H$2:$L$1980,if($G275="USD",2,if($G275="EUR",3,if($G275="YEN",4,5))))*$H275*$C275,0)</f>
        <v>0</v>
      </c>
      <c r="AM275" s="7">
        <f>if(AM$6&lt;=$B275,vlookup(EDATE($D275,AM$6),'Курсы'!$H$2:$L$1980,if($G275="USD",2,if($G275="EUR",3,if($G275="YEN",4,5))))*$H275*$C275,0)</f>
        <v>0</v>
      </c>
      <c r="AN275" s="7">
        <f>if(AN$6&lt;=$B275,vlookup(EDATE($D275,AN$6),'Курсы'!$H$2:$L$1980,if($G275="USD",2,if($G275="EUR",3,if($G275="YEN",4,5))))*$H275*$C275,0)</f>
        <v>0</v>
      </c>
      <c r="AO275" s="7">
        <f>if(AO$6&lt;=$B275,vlookup(EDATE($D275,AO$6),'Курсы'!$H$2:$L$1980,if($G275="USD",2,if($G275="EUR",3,if($G275="YEN",4,5))))*$H275*$C275,0)</f>
        <v>0</v>
      </c>
      <c r="AP275" s="7">
        <f>if(AP$6&lt;=$B275,vlookup(EDATE($D275,AP$6),'Курсы'!$H$2:$L$1980,if($G275="USD",2,if($G275="EUR",3,if($G275="YEN",4,5))))*$H275*$C275,0)</f>
        <v>0</v>
      </c>
      <c r="AQ275" s="7">
        <f>if(AQ$6&lt;=$B275,vlookup(EDATE($D275,AQ$6),'Курсы'!$H$2:$L$1980,if($G275="USD",2,if($G275="EUR",3,if($G275="YEN",4,5))))*$H275*$C275,0)</f>
        <v>0</v>
      </c>
      <c r="AR275" s="19">
        <f>if(AR$6&lt;=$B275,vlookup(EDATE($D275,AR$6),'Курсы'!$H$2:$L$1980,if($G275="USD",2,if($G275="EUR",3,if($G275="YEN",4,5))))*$H275*$C275,0)</f>
        <v>0</v>
      </c>
      <c r="AS275" s="7">
        <f t="shared" si="2"/>
        <v>1333579.324</v>
      </c>
    </row>
    <row r="276" ht="15.75" customHeight="1">
      <c r="A276" s="15">
        <v>89.0</v>
      </c>
      <c r="B276" s="16">
        <v>15.0</v>
      </c>
      <c r="C276" s="16">
        <v>0.0348982165784127</v>
      </c>
      <c r="D276" s="17">
        <v>44216.0</v>
      </c>
      <c r="E276" s="17">
        <f t="shared" si="1"/>
        <v>44671</v>
      </c>
      <c r="F276" s="16" t="s">
        <v>21</v>
      </c>
      <c r="G276" s="16" t="s">
        <v>4</v>
      </c>
      <c r="H276" s="18">
        <v>75000.0</v>
      </c>
      <c r="I276" s="7">
        <f>if(I$6&lt;=$B276,vlookup(EDATE($D276,I$6),'Курсы'!$H$2:$L$1980,if($G276="USD",2,if($G276="EUR",3,if($G276="YEN",4,5))))*$H276*$C276,0)</f>
        <v>193611.0305</v>
      </c>
      <c r="J276" s="7">
        <f>if(J$6&lt;=$B276,vlookup(EDATE($D276,J$6),'Курсы'!$H$2:$L$1980,if($G276="USD",2,if($G276="EUR",3,if($G276="YEN",4,5))))*$H276*$C276,0)</f>
        <v>194048.9159</v>
      </c>
      <c r="K276" s="7">
        <f>if(K$6&lt;=$B276,vlookup(EDATE($D276,K$6),'Курсы'!$H$2:$L$1980,if($G276="USD",2,if($G276="EUR",3,if($G276="YEN",4,5))))*$H276*$C276,0)</f>
        <v>199571.8204</v>
      </c>
      <c r="L276" s="7">
        <f>if(L$6&lt;=$B276,vlookup(EDATE($D276,L$6),'Курсы'!$H$2:$L$1980,if($G276="USD",2,if($G276="EUR",3,if($G276="YEN",4,5))))*$H276*$C276,0)</f>
        <v>192841.7866</v>
      </c>
      <c r="M276" s="7">
        <f>if(M$6&lt;=$B276,vlookup(EDATE($D276,M$6),'Курсы'!$H$2:$L$1980,if($G276="USD",2,if($G276="EUR",3,if($G276="YEN",4,5))))*$H276*$C276,0)</f>
        <v>189030.3779</v>
      </c>
      <c r="N276" s="7">
        <f>if(N$6&lt;=$B276,vlookup(EDATE($D276,N$6),'Курсы'!$H$2:$L$1980,if($G276="USD",2,if($G276="EUR",3,if($G276="YEN",4,5))))*$H276*$C276,0)</f>
        <v>194591.4959</v>
      </c>
      <c r="O276" s="7">
        <f>if(O$6&lt;=$B276,vlookup(EDATE($D276,O$6),'Курсы'!$H$2:$L$1980,if($G276="USD",2,if($G276="EUR",3,if($G276="YEN",4,5))))*$H276*$C276,0)</f>
        <v>194078.4922</v>
      </c>
      <c r="P276" s="7">
        <f>if(P$6&lt;=$B276,vlookup(EDATE($D276,P$6),'Курсы'!$H$2:$L$1980,if($G276="USD",2,if($G276="EUR",3,if($G276="YEN",4,5))))*$H276*$C276,0)</f>
        <v>191530.4626</v>
      </c>
      <c r="Q276" s="7">
        <f>if(Q$6&lt;=$B276,vlookup(EDATE($D276,Q$6),'Курсы'!$H$2:$L$1980,if($G276="USD",2,if($G276="EUR",3,if($G276="YEN",4,5))))*$H276*$C276,0)</f>
        <v>191788.816</v>
      </c>
      <c r="R276" s="7">
        <f>if(R$6&lt;=$B276,vlookup(EDATE($D276,R$6),'Курсы'!$H$2:$L$1980,if($G276="USD",2,if($G276="EUR",3,if($G276="YEN",4,5))))*$H276*$C276,0)</f>
        <v>192047.8799</v>
      </c>
      <c r="S276" s="7">
        <f>if(S$6&lt;=$B276,vlookup(EDATE($D276,S$6),'Курсы'!$H$2:$L$1980,if($G276="USD",2,if($G276="EUR",3,if($G276="YEN",4,5))))*$H276*$C276,0)</f>
        <v>192291.3777</v>
      </c>
      <c r="T276" s="7">
        <f>if(T$6&lt;=$B276,vlookup(EDATE($D276,T$6),'Курсы'!$H$2:$L$1980,if($G276="USD",2,if($G276="EUR",3,if($G276="YEN",4,5))))*$H276*$C276,0)</f>
        <v>192535.9615</v>
      </c>
      <c r="U276" s="7">
        <f>if(U$6&lt;=$B276,vlookup(EDATE($D276,U$6),'Курсы'!$H$2:$L$1980,if($G276="USD",2,if($G276="EUR",3,if($G276="YEN",4,5))))*$H276*$C276,0)</f>
        <v>192773.7897</v>
      </c>
      <c r="V276" s="7">
        <f>if(V$6&lt;=$B276,vlookup(EDATE($D276,V$6),'Курсы'!$H$2:$L$1980,if($G276="USD",2,if($G276="EUR",3,if($G276="YEN",4,5))))*$H276*$C276,0)</f>
        <v>192983.0984</v>
      </c>
      <c r="W276" s="7">
        <f>if(W$6&lt;=$B276,vlookup(EDATE($D276,W$6),'Курсы'!$H$2:$L$1980,if($G276="USD",2,if($G276="EUR",3,if($G276="YEN",4,5))))*$H276*$C276,0)</f>
        <v>193209.0489</v>
      </c>
      <c r="X276" s="7">
        <f>if(X$6&lt;=$B276,vlookup(EDATE($D276,X$6),'Курсы'!$H$2:$L$1980,if($G276="USD",2,if($G276="EUR",3,if($G276="YEN",4,5))))*$H276*$C276,0)</f>
        <v>0</v>
      </c>
      <c r="Y276" s="7">
        <f>if(Y$6&lt;=$B276,vlookup(EDATE($D276,Y$6),'Курсы'!$H$2:$L$1980,if($G276="USD",2,if($G276="EUR",3,if($G276="YEN",4,5))))*$H276*$C276,0)</f>
        <v>0</v>
      </c>
      <c r="Z276" s="7">
        <f>if(Z$6&lt;=$B276,vlookup(EDATE($D276,Z$6),'Курсы'!$H$2:$L$1980,if($G276="USD",2,if($G276="EUR",3,if($G276="YEN",4,5))))*$H276*$C276,0)</f>
        <v>0</v>
      </c>
      <c r="AA276" s="7">
        <f>if(AA$6&lt;=$B276,vlookup(EDATE($D276,AA$6),'Курсы'!$H$2:$L$1980,if($G276="USD",2,if($G276="EUR",3,if($G276="YEN",4,5))))*$H276*$C276,0)</f>
        <v>0</v>
      </c>
      <c r="AB276" s="7">
        <f>if(AB$6&lt;=$B276,vlookup(EDATE($D276,AB$6),'Курсы'!$H$2:$L$1980,if($G276="USD",2,if($G276="EUR",3,if($G276="YEN",4,5))))*$H276*$C276,0)</f>
        <v>0</v>
      </c>
      <c r="AC276" s="7">
        <f>if(AC$6&lt;=$B276,vlookup(EDATE($D276,AC$6),'Курсы'!$H$2:$L$1980,if($G276="USD",2,if($G276="EUR",3,if($G276="YEN",4,5))))*$H276*$C276,0)</f>
        <v>0</v>
      </c>
      <c r="AD276" s="7">
        <f>if(AD$6&lt;=$B276,vlookup(EDATE($D276,AD$6),'Курсы'!$H$2:$L$1980,if($G276="USD",2,if($G276="EUR",3,if($G276="YEN",4,5))))*$H276*$C276,0)</f>
        <v>0</v>
      </c>
      <c r="AE276" s="7">
        <f>if(AE$6&lt;=$B276,vlookup(EDATE($D276,AE$6),'Курсы'!$H$2:$L$1980,if($G276="USD",2,if($G276="EUR",3,if($G276="YEN",4,5))))*$H276*$C276,0)</f>
        <v>0</v>
      </c>
      <c r="AF276" s="7">
        <f>if(AF$6&lt;=$B276,vlookup(EDATE($D276,AF$6),'Курсы'!$H$2:$L$1980,if($G276="USD",2,if($G276="EUR",3,if($G276="YEN",4,5))))*$H276*$C276,0)</f>
        <v>0</v>
      </c>
      <c r="AG276" s="7">
        <f>if(AG$6&lt;=$B276,vlookup(EDATE($D276,AG$6),'Курсы'!$H$2:$L$1980,if($G276="USD",2,if($G276="EUR",3,if($G276="YEN",4,5))))*$H276*$C276,0)</f>
        <v>0</v>
      </c>
      <c r="AH276" s="7">
        <f>if(AH$6&lt;=$B276,vlookup(EDATE($D276,AH$6),'Курсы'!$H$2:$L$1980,if($G276="USD",2,if($G276="EUR",3,if($G276="YEN",4,5))))*$H276*$C276,0)</f>
        <v>0</v>
      </c>
      <c r="AI276" s="7">
        <f>if(AI$6&lt;=$B276,vlookup(EDATE($D276,AI$6),'Курсы'!$H$2:$L$1980,if($G276="USD",2,if($G276="EUR",3,if($G276="YEN",4,5))))*$H276*$C276,0)</f>
        <v>0</v>
      </c>
      <c r="AJ276" s="7">
        <f>if(AJ$6&lt;=$B276,vlookup(EDATE($D276,AJ$6),'Курсы'!$H$2:$L$1980,if($G276="USD",2,if($G276="EUR",3,if($G276="YEN",4,5))))*$H276*$C276,0)</f>
        <v>0</v>
      </c>
      <c r="AK276" s="7">
        <f>if(AK$6&lt;=$B276,vlookup(EDATE($D276,AK$6),'Курсы'!$H$2:$L$1980,if($G276="USD",2,if($G276="EUR",3,if($G276="YEN",4,5))))*$H276*$C276,0)</f>
        <v>0</v>
      </c>
      <c r="AL276" s="7">
        <f>if(AL$6&lt;=$B276,vlookup(EDATE($D276,AL$6),'Курсы'!$H$2:$L$1980,if($G276="USD",2,if($G276="EUR",3,if($G276="YEN",4,5))))*$H276*$C276,0)</f>
        <v>0</v>
      </c>
      <c r="AM276" s="7">
        <f>if(AM$6&lt;=$B276,vlookup(EDATE($D276,AM$6),'Курсы'!$H$2:$L$1980,if($G276="USD",2,if($G276="EUR",3,if($G276="YEN",4,5))))*$H276*$C276,0)</f>
        <v>0</v>
      </c>
      <c r="AN276" s="7">
        <f>if(AN$6&lt;=$B276,vlookup(EDATE($D276,AN$6),'Курсы'!$H$2:$L$1980,if($G276="USD",2,if($G276="EUR",3,if($G276="YEN",4,5))))*$H276*$C276,0)</f>
        <v>0</v>
      </c>
      <c r="AO276" s="7">
        <f>if(AO$6&lt;=$B276,vlookup(EDATE($D276,AO$6),'Курсы'!$H$2:$L$1980,if($G276="USD",2,if($G276="EUR",3,if($G276="YEN",4,5))))*$H276*$C276,0)</f>
        <v>0</v>
      </c>
      <c r="AP276" s="7">
        <f>if(AP$6&lt;=$B276,vlookup(EDATE($D276,AP$6),'Курсы'!$H$2:$L$1980,if($G276="USD",2,if($G276="EUR",3,if($G276="YEN",4,5))))*$H276*$C276,0)</f>
        <v>0</v>
      </c>
      <c r="AQ276" s="7">
        <f>if(AQ$6&lt;=$B276,vlookup(EDATE($D276,AQ$6),'Курсы'!$H$2:$L$1980,if($G276="USD",2,if($G276="EUR",3,if($G276="YEN",4,5))))*$H276*$C276,0)</f>
        <v>0</v>
      </c>
      <c r="AR276" s="19">
        <f>if(AR$6&lt;=$B276,vlookup(EDATE($D276,AR$6),'Курсы'!$H$2:$L$1980,if($G276="USD",2,if($G276="EUR",3,if($G276="YEN",4,5))))*$H276*$C276,0)</f>
        <v>0</v>
      </c>
      <c r="AS276" s="7">
        <f t="shared" si="2"/>
        <v>2896934.354</v>
      </c>
    </row>
    <row r="277" ht="15.75" customHeight="1">
      <c r="A277" s="15">
        <v>76.0</v>
      </c>
      <c r="B277" s="16">
        <v>23.0</v>
      </c>
      <c r="C277" s="16">
        <v>0.0429333146241073</v>
      </c>
      <c r="D277" s="17">
        <v>44218.0</v>
      </c>
      <c r="E277" s="17">
        <f t="shared" si="1"/>
        <v>44917</v>
      </c>
      <c r="F277" s="16" t="s">
        <v>21</v>
      </c>
      <c r="G277" s="16" t="s">
        <v>7</v>
      </c>
      <c r="H277" s="18">
        <v>750000.0</v>
      </c>
      <c r="I277" s="7">
        <f>if(I$6&lt;=$B277,vlookup(EDATE($D277,I$6),'Курсы'!$H$2:$L$1980,if($G277="USD",2,if($G277="EUR",3,if($G277="YEN",4,5))))*$H277*$C277,0)</f>
        <v>32199.98597</v>
      </c>
      <c r="J277" s="7">
        <f>if(J$6&lt;=$B277,vlookup(EDATE($D277,J$6),'Курсы'!$H$2:$L$1980,if($G277="USD",2,if($G277="EUR",3,if($G277="YEN",4,5))))*$H277*$C277,0)</f>
        <v>32199.98597</v>
      </c>
      <c r="K277" s="7">
        <f>if(K$6&lt;=$B277,vlookup(EDATE($D277,K$6),'Курсы'!$H$2:$L$1980,if($G277="USD",2,if($G277="EUR",3,if($G277="YEN",4,5))))*$H277*$C277,0)</f>
        <v>32199.98597</v>
      </c>
      <c r="L277" s="7">
        <f>if(L$6&lt;=$B277,vlookup(EDATE($D277,L$6),'Курсы'!$H$2:$L$1980,if($G277="USD",2,if($G277="EUR",3,if($G277="YEN",4,5))))*$H277*$C277,0)</f>
        <v>32199.98597</v>
      </c>
      <c r="M277" s="7">
        <f>if(M$6&lt;=$B277,vlookup(EDATE($D277,M$6),'Курсы'!$H$2:$L$1980,if($G277="USD",2,if($G277="EUR",3,if($G277="YEN",4,5))))*$H277*$C277,0)</f>
        <v>32199.98597</v>
      </c>
      <c r="N277" s="7">
        <f>if(N$6&lt;=$B277,vlookup(EDATE($D277,N$6),'Курсы'!$H$2:$L$1980,if($G277="USD",2,if($G277="EUR",3,if($G277="YEN",4,5))))*$H277*$C277,0)</f>
        <v>32199.98597</v>
      </c>
      <c r="O277" s="7">
        <f>if(O$6&lt;=$B277,vlookup(EDATE($D277,O$6),'Курсы'!$H$2:$L$1980,if($G277="USD",2,if($G277="EUR",3,if($G277="YEN",4,5))))*$H277*$C277,0)</f>
        <v>32199.98597</v>
      </c>
      <c r="P277" s="7">
        <f>if(P$6&lt;=$B277,vlookup(EDATE($D277,P$6),'Курсы'!$H$2:$L$1980,if($G277="USD",2,if($G277="EUR",3,if($G277="YEN",4,5))))*$H277*$C277,0)</f>
        <v>32199.98597</v>
      </c>
      <c r="Q277" s="7">
        <f>if(Q$6&lt;=$B277,vlookup(EDATE($D277,Q$6),'Курсы'!$H$2:$L$1980,if($G277="USD",2,if($G277="EUR",3,if($G277="YEN",4,5))))*$H277*$C277,0)</f>
        <v>32199.98597</v>
      </c>
      <c r="R277" s="7">
        <f>if(R$6&lt;=$B277,vlookup(EDATE($D277,R$6),'Курсы'!$H$2:$L$1980,if($G277="USD",2,if($G277="EUR",3,if($G277="YEN",4,5))))*$H277*$C277,0)</f>
        <v>32199.98597</v>
      </c>
      <c r="S277" s="7">
        <f>if(S$6&lt;=$B277,vlookup(EDATE($D277,S$6),'Курсы'!$H$2:$L$1980,if($G277="USD",2,if($G277="EUR",3,if($G277="YEN",4,5))))*$H277*$C277,0)</f>
        <v>32199.98597</v>
      </c>
      <c r="T277" s="7">
        <f>if(T$6&lt;=$B277,vlookup(EDATE($D277,T$6),'Курсы'!$H$2:$L$1980,if($G277="USD",2,if($G277="EUR",3,if($G277="YEN",4,5))))*$H277*$C277,0)</f>
        <v>32199.98597</v>
      </c>
      <c r="U277" s="7">
        <f>if(U$6&lt;=$B277,vlookup(EDATE($D277,U$6),'Курсы'!$H$2:$L$1980,if($G277="USD",2,if($G277="EUR",3,if($G277="YEN",4,5))))*$H277*$C277,0)</f>
        <v>32199.98597</v>
      </c>
      <c r="V277" s="7">
        <f>if(V$6&lt;=$B277,vlookup(EDATE($D277,V$6),'Курсы'!$H$2:$L$1980,if($G277="USD",2,if($G277="EUR",3,if($G277="YEN",4,5))))*$H277*$C277,0)</f>
        <v>32199.98597</v>
      </c>
      <c r="W277" s="7">
        <f>if(W$6&lt;=$B277,vlookup(EDATE($D277,W$6),'Курсы'!$H$2:$L$1980,if($G277="USD",2,if($G277="EUR",3,if($G277="YEN",4,5))))*$H277*$C277,0)</f>
        <v>32199.98597</v>
      </c>
      <c r="X277" s="7">
        <f>if(X$6&lt;=$B277,vlookup(EDATE($D277,X$6),'Курсы'!$H$2:$L$1980,if($G277="USD",2,if($G277="EUR",3,if($G277="YEN",4,5))))*$H277*$C277,0)</f>
        <v>32199.98597</v>
      </c>
      <c r="Y277" s="7">
        <f>if(Y$6&lt;=$B277,vlookup(EDATE($D277,Y$6),'Курсы'!$H$2:$L$1980,if($G277="USD",2,if($G277="EUR",3,if($G277="YEN",4,5))))*$H277*$C277,0)</f>
        <v>32199.98597</v>
      </c>
      <c r="Z277" s="7">
        <f>if(Z$6&lt;=$B277,vlookup(EDATE($D277,Z$6),'Курсы'!$H$2:$L$1980,if($G277="USD",2,if($G277="EUR",3,if($G277="YEN",4,5))))*$H277*$C277,0)</f>
        <v>32199.98597</v>
      </c>
      <c r="AA277" s="7">
        <f>if(AA$6&lt;=$B277,vlookup(EDATE($D277,AA$6),'Курсы'!$H$2:$L$1980,if($G277="USD",2,if($G277="EUR",3,if($G277="YEN",4,5))))*$H277*$C277,0)</f>
        <v>32199.98597</v>
      </c>
      <c r="AB277" s="7">
        <f>if(AB$6&lt;=$B277,vlookup(EDATE($D277,AB$6),'Курсы'!$H$2:$L$1980,if($G277="USD",2,if($G277="EUR",3,if($G277="YEN",4,5))))*$H277*$C277,0)</f>
        <v>32199.98597</v>
      </c>
      <c r="AC277" s="7">
        <f>if(AC$6&lt;=$B277,vlookup(EDATE($D277,AC$6),'Курсы'!$H$2:$L$1980,if($G277="USD",2,if($G277="EUR",3,if($G277="YEN",4,5))))*$H277*$C277,0)</f>
        <v>32199.98597</v>
      </c>
      <c r="AD277" s="7">
        <f>if(AD$6&lt;=$B277,vlookup(EDATE($D277,AD$6),'Курсы'!$H$2:$L$1980,if($G277="USD",2,if($G277="EUR",3,if($G277="YEN",4,5))))*$H277*$C277,0)</f>
        <v>32199.98597</v>
      </c>
      <c r="AE277" s="7">
        <f>if(AE$6&lt;=$B277,vlookup(EDATE($D277,AE$6),'Курсы'!$H$2:$L$1980,if($G277="USD",2,if($G277="EUR",3,if($G277="YEN",4,5))))*$H277*$C277,0)</f>
        <v>32199.98597</v>
      </c>
      <c r="AF277" s="7">
        <f>if(AF$6&lt;=$B277,vlookup(EDATE($D277,AF$6),'Курсы'!$H$2:$L$1980,if($G277="USD",2,if($G277="EUR",3,if($G277="YEN",4,5))))*$H277*$C277,0)</f>
        <v>0</v>
      </c>
      <c r="AG277" s="7">
        <f>if(AG$6&lt;=$B277,vlookup(EDATE($D277,AG$6),'Курсы'!$H$2:$L$1980,if($G277="USD",2,if($G277="EUR",3,if($G277="YEN",4,5))))*$H277*$C277,0)</f>
        <v>0</v>
      </c>
      <c r="AH277" s="7">
        <f>if(AH$6&lt;=$B277,vlookup(EDATE($D277,AH$6),'Курсы'!$H$2:$L$1980,if($G277="USD",2,if($G277="EUR",3,if($G277="YEN",4,5))))*$H277*$C277,0)</f>
        <v>0</v>
      </c>
      <c r="AI277" s="7">
        <f>if(AI$6&lt;=$B277,vlookup(EDATE($D277,AI$6),'Курсы'!$H$2:$L$1980,if($G277="USD",2,if($G277="EUR",3,if($G277="YEN",4,5))))*$H277*$C277,0)</f>
        <v>0</v>
      </c>
      <c r="AJ277" s="7">
        <f>if(AJ$6&lt;=$B277,vlookup(EDATE($D277,AJ$6),'Курсы'!$H$2:$L$1980,if($G277="USD",2,if($G277="EUR",3,if($G277="YEN",4,5))))*$H277*$C277,0)</f>
        <v>0</v>
      </c>
      <c r="AK277" s="7">
        <f>if(AK$6&lt;=$B277,vlookup(EDATE($D277,AK$6),'Курсы'!$H$2:$L$1980,if($G277="USD",2,if($G277="EUR",3,if($G277="YEN",4,5))))*$H277*$C277,0)</f>
        <v>0</v>
      </c>
      <c r="AL277" s="7">
        <f>if(AL$6&lt;=$B277,vlookup(EDATE($D277,AL$6),'Курсы'!$H$2:$L$1980,if($G277="USD",2,if($G277="EUR",3,if($G277="YEN",4,5))))*$H277*$C277,0)</f>
        <v>0</v>
      </c>
      <c r="AM277" s="7">
        <f>if(AM$6&lt;=$B277,vlookup(EDATE($D277,AM$6),'Курсы'!$H$2:$L$1980,if($G277="USD",2,if($G277="EUR",3,if($G277="YEN",4,5))))*$H277*$C277,0)</f>
        <v>0</v>
      </c>
      <c r="AN277" s="7">
        <f>if(AN$6&lt;=$B277,vlookup(EDATE($D277,AN$6),'Курсы'!$H$2:$L$1980,if($G277="USD",2,if($G277="EUR",3,if($G277="YEN",4,5))))*$H277*$C277,0)</f>
        <v>0</v>
      </c>
      <c r="AO277" s="7">
        <f>if(AO$6&lt;=$B277,vlookup(EDATE($D277,AO$6),'Курсы'!$H$2:$L$1980,if($G277="USD",2,if($G277="EUR",3,if($G277="YEN",4,5))))*$H277*$C277,0)</f>
        <v>0</v>
      </c>
      <c r="AP277" s="7">
        <f>if(AP$6&lt;=$B277,vlookup(EDATE($D277,AP$6),'Курсы'!$H$2:$L$1980,if($G277="USD",2,if($G277="EUR",3,if($G277="YEN",4,5))))*$H277*$C277,0)</f>
        <v>0</v>
      </c>
      <c r="AQ277" s="7">
        <f>if(AQ$6&lt;=$B277,vlookup(EDATE($D277,AQ$6),'Курсы'!$H$2:$L$1980,if($G277="USD",2,if($G277="EUR",3,if($G277="YEN",4,5))))*$H277*$C277,0)</f>
        <v>0</v>
      </c>
      <c r="AR277" s="19">
        <f>if(AR$6&lt;=$B277,vlookup(EDATE($D277,AR$6),'Курсы'!$H$2:$L$1980,if($G277="USD",2,if($G277="EUR",3,if($G277="YEN",4,5))))*$H277*$C277,0)</f>
        <v>0</v>
      </c>
      <c r="AS277" s="7">
        <f t="shared" si="2"/>
        <v>740599.6773</v>
      </c>
    </row>
    <row r="278" ht="15.75" customHeight="1">
      <c r="A278" s="15">
        <v>2.0</v>
      </c>
      <c r="B278" s="16">
        <v>33.0</v>
      </c>
      <c r="C278" s="16">
        <v>0.0278512066492732</v>
      </c>
      <c r="D278" s="17">
        <v>44219.0</v>
      </c>
      <c r="E278" s="17">
        <f t="shared" si="1"/>
        <v>45222</v>
      </c>
      <c r="F278" s="16" t="s">
        <v>22</v>
      </c>
      <c r="G278" s="16" t="s">
        <v>7</v>
      </c>
      <c r="H278" s="18">
        <v>750000.0</v>
      </c>
      <c r="I278" s="7">
        <f>if(I$6&lt;=$B278,vlookup(EDATE($D278,I$6),'Курсы'!$H$2:$L$1980,if($G278="USD",2,if($G278="EUR",3,if($G278="YEN",4,5))))*$H278*$C278,0)</f>
        <v>20888.40499</v>
      </c>
      <c r="J278" s="7">
        <f>if(J$6&lt;=$B278,vlookup(EDATE($D278,J$6),'Курсы'!$H$2:$L$1980,if($G278="USD",2,if($G278="EUR",3,if($G278="YEN",4,5))))*$H278*$C278,0)</f>
        <v>20888.40499</v>
      </c>
      <c r="K278" s="7">
        <f>if(K$6&lt;=$B278,vlookup(EDATE($D278,K$6),'Курсы'!$H$2:$L$1980,if($G278="USD",2,if($G278="EUR",3,if($G278="YEN",4,5))))*$H278*$C278,0)</f>
        <v>20888.40499</v>
      </c>
      <c r="L278" s="7">
        <f>if(L$6&lt;=$B278,vlookup(EDATE($D278,L$6),'Курсы'!$H$2:$L$1980,if($G278="USD",2,if($G278="EUR",3,if($G278="YEN",4,5))))*$H278*$C278,0)</f>
        <v>20888.40499</v>
      </c>
      <c r="M278" s="7">
        <f>if(M$6&lt;=$B278,vlookup(EDATE($D278,M$6),'Курсы'!$H$2:$L$1980,if($G278="USD",2,if($G278="EUR",3,if($G278="YEN",4,5))))*$H278*$C278,0)</f>
        <v>20888.40499</v>
      </c>
      <c r="N278" s="7">
        <f>if(N$6&lt;=$B278,vlookup(EDATE($D278,N$6),'Курсы'!$H$2:$L$1980,if($G278="USD",2,if($G278="EUR",3,if($G278="YEN",4,5))))*$H278*$C278,0)</f>
        <v>20888.40499</v>
      </c>
      <c r="O278" s="7">
        <f>if(O$6&lt;=$B278,vlookup(EDATE($D278,O$6),'Курсы'!$H$2:$L$1980,if($G278="USD",2,if($G278="EUR",3,if($G278="YEN",4,5))))*$H278*$C278,0)</f>
        <v>20888.40499</v>
      </c>
      <c r="P278" s="7">
        <f>if(P$6&lt;=$B278,vlookup(EDATE($D278,P$6),'Курсы'!$H$2:$L$1980,if($G278="USD",2,if($G278="EUR",3,if($G278="YEN",4,5))))*$H278*$C278,0)</f>
        <v>20888.40499</v>
      </c>
      <c r="Q278" s="7">
        <f>if(Q$6&lt;=$B278,vlookup(EDATE($D278,Q$6),'Курсы'!$H$2:$L$1980,if($G278="USD",2,if($G278="EUR",3,if($G278="YEN",4,5))))*$H278*$C278,0)</f>
        <v>20888.40499</v>
      </c>
      <c r="R278" s="7">
        <f>if(R$6&lt;=$B278,vlookup(EDATE($D278,R$6),'Курсы'!$H$2:$L$1980,if($G278="USD",2,if($G278="EUR",3,if($G278="YEN",4,5))))*$H278*$C278,0)</f>
        <v>20888.40499</v>
      </c>
      <c r="S278" s="7">
        <f>if(S$6&lt;=$B278,vlookup(EDATE($D278,S$6),'Курсы'!$H$2:$L$1980,if($G278="USD",2,if($G278="EUR",3,if($G278="YEN",4,5))))*$H278*$C278,0)</f>
        <v>20888.40499</v>
      </c>
      <c r="T278" s="7">
        <f>if(T$6&lt;=$B278,vlookup(EDATE($D278,T$6),'Курсы'!$H$2:$L$1980,if($G278="USD",2,if($G278="EUR",3,if($G278="YEN",4,5))))*$H278*$C278,0)</f>
        <v>20888.40499</v>
      </c>
      <c r="U278" s="7">
        <f>if(U$6&lt;=$B278,vlookup(EDATE($D278,U$6),'Курсы'!$H$2:$L$1980,if($G278="USD",2,if($G278="EUR",3,if($G278="YEN",4,5))))*$H278*$C278,0)</f>
        <v>20888.40499</v>
      </c>
      <c r="V278" s="7">
        <f>if(V$6&lt;=$B278,vlookup(EDATE($D278,V$6),'Курсы'!$H$2:$L$1980,if($G278="USD",2,if($G278="EUR",3,if($G278="YEN",4,5))))*$H278*$C278,0)</f>
        <v>20888.40499</v>
      </c>
      <c r="W278" s="7">
        <f>if(W$6&lt;=$B278,vlookup(EDATE($D278,W$6),'Курсы'!$H$2:$L$1980,if($G278="USD",2,if($G278="EUR",3,if($G278="YEN",4,5))))*$H278*$C278,0)</f>
        <v>20888.40499</v>
      </c>
      <c r="X278" s="7">
        <f>if(X$6&lt;=$B278,vlookup(EDATE($D278,X$6),'Курсы'!$H$2:$L$1980,if($G278="USD",2,if($G278="EUR",3,if($G278="YEN",4,5))))*$H278*$C278,0)</f>
        <v>20888.40499</v>
      </c>
      <c r="Y278" s="7">
        <f>if(Y$6&lt;=$B278,vlookup(EDATE($D278,Y$6),'Курсы'!$H$2:$L$1980,if($G278="USD",2,if($G278="EUR",3,if($G278="YEN",4,5))))*$H278*$C278,0)</f>
        <v>20888.40499</v>
      </c>
      <c r="Z278" s="7">
        <f>if(Z$6&lt;=$B278,vlookup(EDATE($D278,Z$6),'Курсы'!$H$2:$L$1980,if($G278="USD",2,if($G278="EUR",3,if($G278="YEN",4,5))))*$H278*$C278,0)</f>
        <v>20888.40499</v>
      </c>
      <c r="AA278" s="7">
        <f>if(AA$6&lt;=$B278,vlookup(EDATE($D278,AA$6),'Курсы'!$H$2:$L$1980,if($G278="USD",2,if($G278="EUR",3,if($G278="YEN",4,5))))*$H278*$C278,0)</f>
        <v>20888.40499</v>
      </c>
      <c r="AB278" s="7">
        <f>if(AB$6&lt;=$B278,vlookup(EDATE($D278,AB$6),'Курсы'!$H$2:$L$1980,if($G278="USD",2,if($G278="EUR",3,if($G278="YEN",4,5))))*$H278*$C278,0)</f>
        <v>20888.40499</v>
      </c>
      <c r="AC278" s="7">
        <f>if(AC$6&lt;=$B278,vlookup(EDATE($D278,AC$6),'Курсы'!$H$2:$L$1980,if($G278="USD",2,if($G278="EUR",3,if($G278="YEN",4,5))))*$H278*$C278,0)</f>
        <v>20888.40499</v>
      </c>
      <c r="AD278" s="7">
        <f>if(AD$6&lt;=$B278,vlookup(EDATE($D278,AD$6),'Курсы'!$H$2:$L$1980,if($G278="USD",2,if($G278="EUR",3,if($G278="YEN",4,5))))*$H278*$C278,0)</f>
        <v>20888.40499</v>
      </c>
      <c r="AE278" s="7">
        <f>if(AE$6&lt;=$B278,vlookup(EDATE($D278,AE$6),'Курсы'!$H$2:$L$1980,if($G278="USD",2,if($G278="EUR",3,if($G278="YEN",4,5))))*$H278*$C278,0)</f>
        <v>20888.40499</v>
      </c>
      <c r="AF278" s="7">
        <f>if(AF$6&lt;=$B278,vlookup(EDATE($D278,AF$6),'Курсы'!$H$2:$L$1980,if($G278="USD",2,if($G278="EUR",3,if($G278="YEN",4,5))))*$H278*$C278,0)</f>
        <v>20888.40499</v>
      </c>
      <c r="AG278" s="7">
        <f>if(AG$6&lt;=$B278,vlookup(EDATE($D278,AG$6),'Курсы'!$H$2:$L$1980,if($G278="USD",2,if($G278="EUR",3,if($G278="YEN",4,5))))*$H278*$C278,0)</f>
        <v>20888.40499</v>
      </c>
      <c r="AH278" s="7">
        <f>if(AH$6&lt;=$B278,vlookup(EDATE($D278,AH$6),'Курсы'!$H$2:$L$1980,if($G278="USD",2,if($G278="EUR",3,if($G278="YEN",4,5))))*$H278*$C278,0)</f>
        <v>20888.40499</v>
      </c>
      <c r="AI278" s="7">
        <f>if(AI$6&lt;=$B278,vlookup(EDATE($D278,AI$6),'Курсы'!$H$2:$L$1980,if($G278="USD",2,if($G278="EUR",3,if($G278="YEN",4,5))))*$H278*$C278,0)</f>
        <v>20888.40499</v>
      </c>
      <c r="AJ278" s="7">
        <f>if(AJ$6&lt;=$B278,vlookup(EDATE($D278,AJ$6),'Курсы'!$H$2:$L$1980,if($G278="USD",2,if($G278="EUR",3,if($G278="YEN",4,5))))*$H278*$C278,0)</f>
        <v>20888.40499</v>
      </c>
      <c r="AK278" s="7">
        <f>if(AK$6&lt;=$B278,vlookup(EDATE($D278,AK$6),'Курсы'!$H$2:$L$1980,if($G278="USD",2,if($G278="EUR",3,if($G278="YEN",4,5))))*$H278*$C278,0)</f>
        <v>20888.40499</v>
      </c>
      <c r="AL278" s="7">
        <f>if(AL$6&lt;=$B278,vlookup(EDATE($D278,AL$6),'Курсы'!$H$2:$L$1980,if($G278="USD",2,if($G278="EUR",3,if($G278="YEN",4,5))))*$H278*$C278,0)</f>
        <v>20888.40499</v>
      </c>
      <c r="AM278" s="7">
        <f>if(AM$6&lt;=$B278,vlookup(EDATE($D278,AM$6),'Курсы'!$H$2:$L$1980,if($G278="USD",2,if($G278="EUR",3,if($G278="YEN",4,5))))*$H278*$C278,0)</f>
        <v>20888.40499</v>
      </c>
      <c r="AN278" s="7">
        <f>if(AN$6&lt;=$B278,vlookup(EDATE($D278,AN$6),'Курсы'!$H$2:$L$1980,if($G278="USD",2,if($G278="EUR",3,if($G278="YEN",4,5))))*$H278*$C278,0)</f>
        <v>20888.40499</v>
      </c>
      <c r="AO278" s="7">
        <f>if(AO$6&lt;=$B278,vlookup(EDATE($D278,AO$6),'Курсы'!$H$2:$L$1980,if($G278="USD",2,if($G278="EUR",3,if($G278="YEN",4,5))))*$H278*$C278,0)</f>
        <v>20888.40499</v>
      </c>
      <c r="AP278" s="7">
        <f>if(AP$6&lt;=$B278,vlookup(EDATE($D278,AP$6),'Курсы'!$H$2:$L$1980,if($G278="USD",2,if($G278="EUR",3,if($G278="YEN",4,5))))*$H278*$C278,0)</f>
        <v>0</v>
      </c>
      <c r="AQ278" s="7">
        <f>if(AQ$6&lt;=$B278,vlookup(EDATE($D278,AQ$6),'Курсы'!$H$2:$L$1980,if($G278="USD",2,if($G278="EUR",3,if($G278="YEN",4,5))))*$H278*$C278,0)</f>
        <v>0</v>
      </c>
      <c r="AR278" s="19">
        <f>if(AR$6&lt;=$B278,vlookup(EDATE($D278,AR$6),'Курсы'!$H$2:$L$1980,if($G278="USD",2,if($G278="EUR",3,if($G278="YEN",4,5))))*$H278*$C278,0)</f>
        <v>0</v>
      </c>
      <c r="AS278" s="7">
        <f t="shared" si="2"/>
        <v>689317.3646</v>
      </c>
    </row>
    <row r="279" ht="15.75" customHeight="1">
      <c r="A279" s="15">
        <v>303.0</v>
      </c>
      <c r="B279" s="16">
        <v>12.0</v>
      </c>
      <c r="C279" s="16">
        <v>0.035838877520851</v>
      </c>
      <c r="D279" s="17">
        <v>44219.0</v>
      </c>
      <c r="E279" s="17">
        <f t="shared" si="1"/>
        <v>44584</v>
      </c>
      <c r="F279" s="16" t="s">
        <v>21</v>
      </c>
      <c r="G279" s="16" t="s">
        <v>4</v>
      </c>
      <c r="H279" s="18">
        <v>250000.0</v>
      </c>
      <c r="I279" s="7">
        <f>if(I$6&lt;=$B279,vlookup(EDATE($D279,I$6),'Курсы'!$H$2:$L$1980,if($G279="USD",2,if($G279="EUR",3,if($G279="YEN",4,5))))*$H279*$C279,0)</f>
        <v>662869.6068</v>
      </c>
      <c r="J279" s="7">
        <f>if(J$6&lt;=$B279,vlookup(EDATE($D279,J$6),'Курсы'!$H$2:$L$1980,if($G279="USD",2,if($G279="EUR",3,if($G279="YEN",4,5))))*$H279*$C279,0)</f>
        <v>668471.2234</v>
      </c>
      <c r="K279" s="7">
        <f>if(K$6&lt;=$B279,vlookup(EDATE($D279,K$6),'Курсы'!$H$2:$L$1980,if($G279="USD",2,if($G279="EUR",3,if($G279="YEN",4,5))))*$H279*$C279,0)</f>
        <v>684716.9866</v>
      </c>
      <c r="L279" s="7">
        <f>if(L$6&lt;=$B279,vlookup(EDATE($D279,L$6),'Курсы'!$H$2:$L$1980,if($G279="USD",2,if($G279="EUR",3,if($G279="YEN",4,5))))*$H279*$C279,0)</f>
        <v>659258.8399</v>
      </c>
      <c r="M279" s="7">
        <f>if(M$6&lt;=$B279,vlookup(EDATE($D279,M$6),'Курсы'!$H$2:$L$1980,if($G279="USD",2,if($G279="EUR",3,if($G279="YEN",4,5))))*$H279*$C279,0)</f>
        <v>655547.7241</v>
      </c>
      <c r="N279" s="7">
        <f>if(N$6&lt;=$B279,vlookup(EDATE($D279,N$6),'Курсы'!$H$2:$L$1980,if($G279="USD",2,if($G279="EUR",3,if($G279="YEN",4,5))))*$H279*$C279,0)</f>
        <v>660282.0399</v>
      </c>
      <c r="O279" s="7">
        <f>if(O$6&lt;=$B279,vlookup(EDATE($D279,O$6),'Курсы'!$H$2:$L$1980,if($G279="USD",2,if($G279="EUR",3,if($G279="YEN",4,5))))*$H279*$C279,0)</f>
        <v>654793.4337</v>
      </c>
      <c r="P279" s="7">
        <f>if(P$6&lt;=$B279,vlookup(EDATE($D279,P$6),'Курсы'!$H$2:$L$1980,if($G279="USD",2,if($G279="EUR",3,if($G279="YEN",4,5))))*$H279*$C279,0)</f>
        <v>655733.1552</v>
      </c>
      <c r="Q279" s="7">
        <f>if(Q$6&lt;=$B279,vlookup(EDATE($D279,Q$6),'Курсы'!$H$2:$L$1980,if($G279="USD",2,if($G279="EUR",3,if($G279="YEN",4,5))))*$H279*$C279,0)</f>
        <v>656614.9002</v>
      </c>
      <c r="R279" s="7">
        <f>if(R$6&lt;=$B279,vlookup(EDATE($D279,R$6),'Курсы'!$H$2:$L$1980,if($G279="USD",2,if($G279="EUR",3,if($G279="YEN",4,5))))*$H279*$C279,0)</f>
        <v>657499.1482</v>
      </c>
      <c r="S279" s="7">
        <f>if(S$6&lt;=$B279,vlookup(EDATE($D279,S$6),'Курсы'!$H$2:$L$1980,if($G279="USD",2,if($G279="EUR",3,if($G279="YEN",4,5))))*$H279*$C279,0)</f>
        <v>658330.3351</v>
      </c>
      <c r="T279" s="7">
        <f>if(T$6&lt;=$B279,vlookup(EDATE($D279,T$6),'Курсы'!$H$2:$L$1980,if($G279="USD",2,if($G279="EUR",3,if($G279="YEN",4,5))))*$H279*$C279,0)</f>
        <v>659165.2943</v>
      </c>
      <c r="U279" s="7">
        <f>if(U$6&lt;=$B279,vlookup(EDATE($D279,U$6),'Курсы'!$H$2:$L$1980,if($G279="USD",2,if($G279="EUR",3,if($G279="YEN",4,5))))*$H279*$C279,0)</f>
        <v>0</v>
      </c>
      <c r="V279" s="7">
        <f>if(V$6&lt;=$B279,vlookup(EDATE($D279,V$6),'Курсы'!$H$2:$L$1980,if($G279="USD",2,if($G279="EUR",3,if($G279="YEN",4,5))))*$H279*$C279,0)</f>
        <v>0</v>
      </c>
      <c r="W279" s="7">
        <f>if(W$6&lt;=$B279,vlookup(EDATE($D279,W$6),'Курсы'!$H$2:$L$1980,if($G279="USD",2,if($G279="EUR",3,if($G279="YEN",4,5))))*$H279*$C279,0)</f>
        <v>0</v>
      </c>
      <c r="X279" s="7">
        <f>if(X$6&lt;=$B279,vlookup(EDATE($D279,X$6),'Курсы'!$H$2:$L$1980,if($G279="USD",2,if($G279="EUR",3,if($G279="YEN",4,5))))*$H279*$C279,0)</f>
        <v>0</v>
      </c>
      <c r="Y279" s="7">
        <f>if(Y$6&lt;=$B279,vlookup(EDATE($D279,Y$6),'Курсы'!$H$2:$L$1980,if($G279="USD",2,if($G279="EUR",3,if($G279="YEN",4,5))))*$H279*$C279,0)</f>
        <v>0</v>
      </c>
      <c r="Z279" s="7">
        <f>if(Z$6&lt;=$B279,vlookup(EDATE($D279,Z$6),'Курсы'!$H$2:$L$1980,if($G279="USD",2,if($G279="EUR",3,if($G279="YEN",4,5))))*$H279*$C279,0)</f>
        <v>0</v>
      </c>
      <c r="AA279" s="7">
        <f>if(AA$6&lt;=$B279,vlookup(EDATE($D279,AA$6),'Курсы'!$H$2:$L$1980,if($G279="USD",2,if($G279="EUR",3,if($G279="YEN",4,5))))*$H279*$C279,0)</f>
        <v>0</v>
      </c>
      <c r="AB279" s="7">
        <f>if(AB$6&lt;=$B279,vlookup(EDATE($D279,AB$6),'Курсы'!$H$2:$L$1980,if($G279="USD",2,if($G279="EUR",3,if($G279="YEN",4,5))))*$H279*$C279,0)</f>
        <v>0</v>
      </c>
      <c r="AC279" s="7">
        <f>if(AC$6&lt;=$B279,vlookup(EDATE($D279,AC$6),'Курсы'!$H$2:$L$1980,if($G279="USD",2,if($G279="EUR",3,if($G279="YEN",4,5))))*$H279*$C279,0)</f>
        <v>0</v>
      </c>
      <c r="AD279" s="7">
        <f>if(AD$6&lt;=$B279,vlookup(EDATE($D279,AD$6),'Курсы'!$H$2:$L$1980,if($G279="USD",2,if($G279="EUR",3,if($G279="YEN",4,5))))*$H279*$C279,0)</f>
        <v>0</v>
      </c>
      <c r="AE279" s="7">
        <f>if(AE$6&lt;=$B279,vlookup(EDATE($D279,AE$6),'Курсы'!$H$2:$L$1980,if($G279="USD",2,if($G279="EUR",3,if($G279="YEN",4,5))))*$H279*$C279,0)</f>
        <v>0</v>
      </c>
      <c r="AF279" s="7">
        <f>if(AF$6&lt;=$B279,vlookup(EDATE($D279,AF$6),'Курсы'!$H$2:$L$1980,if($G279="USD",2,if($G279="EUR",3,if($G279="YEN",4,5))))*$H279*$C279,0)</f>
        <v>0</v>
      </c>
      <c r="AG279" s="7">
        <f>if(AG$6&lt;=$B279,vlookup(EDATE($D279,AG$6),'Курсы'!$H$2:$L$1980,if($G279="USD",2,if($G279="EUR",3,if($G279="YEN",4,5))))*$H279*$C279,0)</f>
        <v>0</v>
      </c>
      <c r="AH279" s="7">
        <f>if(AH$6&lt;=$B279,vlookup(EDATE($D279,AH$6),'Курсы'!$H$2:$L$1980,if($G279="USD",2,if($G279="EUR",3,if($G279="YEN",4,5))))*$H279*$C279,0)</f>
        <v>0</v>
      </c>
      <c r="AI279" s="7">
        <f>if(AI$6&lt;=$B279,vlookup(EDATE($D279,AI$6),'Курсы'!$H$2:$L$1980,if($G279="USD",2,if($G279="EUR",3,if($G279="YEN",4,5))))*$H279*$C279,0)</f>
        <v>0</v>
      </c>
      <c r="AJ279" s="7">
        <f>if(AJ$6&lt;=$B279,vlookup(EDATE($D279,AJ$6),'Курсы'!$H$2:$L$1980,if($G279="USD",2,if($G279="EUR",3,if($G279="YEN",4,5))))*$H279*$C279,0)</f>
        <v>0</v>
      </c>
      <c r="AK279" s="7">
        <f>if(AK$6&lt;=$B279,vlookup(EDATE($D279,AK$6),'Курсы'!$H$2:$L$1980,if($G279="USD",2,if($G279="EUR",3,if($G279="YEN",4,5))))*$H279*$C279,0)</f>
        <v>0</v>
      </c>
      <c r="AL279" s="7">
        <f>if(AL$6&lt;=$B279,vlookup(EDATE($D279,AL$6),'Курсы'!$H$2:$L$1980,if($G279="USD",2,if($G279="EUR",3,if($G279="YEN",4,5))))*$H279*$C279,0)</f>
        <v>0</v>
      </c>
      <c r="AM279" s="7">
        <f>if(AM$6&lt;=$B279,vlookup(EDATE($D279,AM$6),'Курсы'!$H$2:$L$1980,if($G279="USD",2,if($G279="EUR",3,if($G279="YEN",4,5))))*$H279*$C279,0)</f>
        <v>0</v>
      </c>
      <c r="AN279" s="7">
        <f>if(AN$6&lt;=$B279,vlookup(EDATE($D279,AN$6),'Курсы'!$H$2:$L$1980,if($G279="USD",2,if($G279="EUR",3,if($G279="YEN",4,5))))*$H279*$C279,0)</f>
        <v>0</v>
      </c>
      <c r="AO279" s="7">
        <f>if(AO$6&lt;=$B279,vlookup(EDATE($D279,AO$6),'Курсы'!$H$2:$L$1980,if($G279="USD",2,if($G279="EUR",3,if($G279="YEN",4,5))))*$H279*$C279,0)</f>
        <v>0</v>
      </c>
      <c r="AP279" s="7">
        <f>if(AP$6&lt;=$B279,vlookup(EDATE($D279,AP$6),'Курсы'!$H$2:$L$1980,if($G279="USD",2,if($G279="EUR",3,if($G279="YEN",4,5))))*$H279*$C279,0)</f>
        <v>0</v>
      </c>
      <c r="AQ279" s="7">
        <f>if(AQ$6&lt;=$B279,vlookup(EDATE($D279,AQ$6),'Курсы'!$H$2:$L$1980,if($G279="USD",2,if($G279="EUR",3,if($G279="YEN",4,5))))*$H279*$C279,0)</f>
        <v>0</v>
      </c>
      <c r="AR279" s="19">
        <f>if(AR$6&lt;=$B279,vlookup(EDATE($D279,AR$6),'Курсы'!$H$2:$L$1980,if($G279="USD",2,if($G279="EUR",3,if($G279="YEN",4,5))))*$H279*$C279,0)</f>
        <v>0</v>
      </c>
      <c r="AS279" s="7">
        <f t="shared" si="2"/>
        <v>7933282.687</v>
      </c>
    </row>
    <row r="280" ht="15.75" customHeight="1">
      <c r="A280" s="15">
        <v>206.0</v>
      </c>
      <c r="B280" s="16">
        <v>19.0</v>
      </c>
      <c r="C280" s="16">
        <v>0.0543703375309914</v>
      </c>
      <c r="D280" s="17">
        <v>44222.0</v>
      </c>
      <c r="E280" s="17">
        <f t="shared" si="1"/>
        <v>44799</v>
      </c>
      <c r="F280" s="16" t="s">
        <v>21</v>
      </c>
      <c r="G280" s="16" t="s">
        <v>4</v>
      </c>
      <c r="H280" s="18">
        <v>75000.0</v>
      </c>
      <c r="I280" s="7">
        <f>if(I$6&lt;=$B280,vlookup(EDATE($D280,I$6),'Курсы'!$H$2:$L$1980,if($G280="USD",2,if($G280="EUR",3,if($G280="YEN",4,5))))*$H280*$C280,0)</f>
        <v>299613.3179</v>
      </c>
      <c r="J280" s="7">
        <f>if(J$6&lt;=$B280,vlookup(EDATE($D280,J$6),'Курсы'!$H$2:$L$1980,if($G280="USD",2,if($G280="EUR",3,if($G280="YEN",4,5))))*$H280*$C280,0)</f>
        <v>310620.8646</v>
      </c>
      <c r="K280" s="7">
        <f>if(K$6&lt;=$B280,vlookup(EDATE($D280,K$6),'Курсы'!$H$2:$L$1980,if($G280="USD",2,if($G280="EUR",3,if($G280="YEN",4,5))))*$H280*$C280,0)</f>
        <v>306197.2939</v>
      </c>
      <c r="L280" s="7">
        <f>if(L$6&lt;=$B280,vlookup(EDATE($D280,L$6),'Курсы'!$H$2:$L$1980,if($G280="USD",2,if($G280="EUR",3,if($G280="YEN",4,5))))*$H280*$C280,0)</f>
        <v>299293.6203</v>
      </c>
      <c r="M280" s="7">
        <f>if(M$6&lt;=$B280,vlookup(EDATE($D280,M$6),'Курсы'!$H$2:$L$1980,if($G280="USD",2,if($G280="EUR",3,if($G280="YEN",4,5))))*$H280*$C280,0)</f>
        <v>294290.5978</v>
      </c>
      <c r="N280" s="7">
        <f>if(N$6&lt;=$B280,vlookup(EDATE($D280,N$6),'Курсы'!$H$2:$L$1980,if($G280="USD",2,if($G280="EUR",3,if($G280="YEN",4,5))))*$H280*$C280,0)</f>
        <v>300802.3972</v>
      </c>
      <c r="O280" s="7">
        <f>if(O$6&lt;=$B280,vlookup(EDATE($D280,O$6),'Курсы'!$H$2:$L$1980,if($G280="USD",2,if($G280="EUR",3,if($G280="YEN",4,5))))*$H280*$C280,0)</f>
        <v>298053.6117</v>
      </c>
      <c r="P280" s="7">
        <f>if(P$6&lt;=$B280,vlookup(EDATE($D280,P$6),'Курсы'!$H$2:$L$1980,if($G280="USD",2,if($G280="EUR",3,if($G280="YEN",4,5))))*$H280*$C280,0)</f>
        <v>298479.9852</v>
      </c>
      <c r="Q280" s="7">
        <f>if(Q$6&lt;=$B280,vlookup(EDATE($D280,Q$6),'Курсы'!$H$2:$L$1980,if($G280="USD",2,if($G280="EUR",3,if($G280="YEN",4,5))))*$H280*$C280,0)</f>
        <v>298880.0908</v>
      </c>
      <c r="R280" s="7">
        <f>if(R$6&lt;=$B280,vlookup(EDATE($D280,R$6),'Курсы'!$H$2:$L$1980,if($G280="USD",2,if($G280="EUR",3,if($G280="YEN",4,5))))*$H280*$C280,0)</f>
        <v>299281.3675</v>
      </c>
      <c r="S280" s="7">
        <f>if(S$6&lt;=$B280,vlookup(EDATE($D280,S$6),'Курсы'!$H$2:$L$1980,if($G280="USD",2,if($G280="EUR",3,if($G280="YEN",4,5))))*$H280*$C280,0)</f>
        <v>299658.5961</v>
      </c>
      <c r="T280" s="7">
        <f>if(T$6&lt;=$B280,vlookup(EDATE($D280,T$6),'Курсы'!$H$2:$L$1980,if($G280="USD",2,if($G280="EUR",3,if($G280="YEN",4,5))))*$H280*$C280,0)</f>
        <v>300037.5665</v>
      </c>
      <c r="U280" s="7">
        <f>if(U$6&lt;=$B280,vlookup(EDATE($D280,U$6),'Курсы'!$H$2:$L$1980,if($G280="USD",2,if($G280="EUR",3,if($G280="YEN",4,5))))*$H280*$C280,0)</f>
        <v>300406.1251</v>
      </c>
      <c r="V280" s="7">
        <f>if(V$6&lt;=$B280,vlookup(EDATE($D280,V$6),'Курсы'!$H$2:$L$1980,if($G280="USD",2,if($G280="EUR",3,if($G280="YEN",4,5))))*$H280*$C280,0)</f>
        <v>300730.5318</v>
      </c>
      <c r="W280" s="7">
        <f>if(W$6&lt;=$B280,vlookup(EDATE($D280,W$6),'Курсы'!$H$2:$L$1980,if($G280="USD",2,if($G280="EUR",3,if($G280="YEN",4,5))))*$H280*$C280,0)</f>
        <v>301080.7768</v>
      </c>
      <c r="X280" s="7">
        <f>if(X$6&lt;=$B280,vlookup(EDATE($D280,X$6),'Курсы'!$H$2:$L$1980,if($G280="USD",2,if($G280="EUR",3,if($G280="YEN",4,5))))*$H280*$C280,0)</f>
        <v>301411.234</v>
      </c>
      <c r="Y280" s="7">
        <f>if(Y$6&lt;=$B280,vlookup(EDATE($D280,Y$6),'Курсы'!$H$2:$L$1980,if($G280="USD",2,if($G280="EUR",3,if($G280="YEN",4,5))))*$H280*$C280,0)</f>
        <v>301744.3647</v>
      </c>
      <c r="Z280" s="7">
        <f>if(Z$6&lt;=$B280,vlookup(EDATE($D280,Z$6),'Курсы'!$H$2:$L$1980,if($G280="USD",2,if($G280="EUR",3,if($G280="YEN",4,5))))*$H280*$C280,0)</f>
        <v>302059.0596</v>
      </c>
      <c r="AA280" s="7">
        <f>if(AA$6&lt;=$B280,vlookup(EDATE($D280,AA$6),'Курсы'!$H$2:$L$1980,if($G280="USD",2,if($G280="EUR",3,if($G280="YEN",4,5))))*$H280*$C280,0)</f>
        <v>302376.6707</v>
      </c>
      <c r="AB280" s="7">
        <f>if(AB$6&lt;=$B280,vlookup(EDATE($D280,AB$6),'Курсы'!$H$2:$L$1980,if($G280="USD",2,if($G280="EUR",3,if($G280="YEN",4,5))))*$H280*$C280,0)</f>
        <v>0</v>
      </c>
      <c r="AC280" s="7">
        <f>if(AC$6&lt;=$B280,vlookup(EDATE($D280,AC$6),'Курсы'!$H$2:$L$1980,if($G280="USD",2,if($G280="EUR",3,if($G280="YEN",4,5))))*$H280*$C280,0)</f>
        <v>0</v>
      </c>
      <c r="AD280" s="7">
        <f>if(AD$6&lt;=$B280,vlookup(EDATE($D280,AD$6),'Курсы'!$H$2:$L$1980,if($G280="USD",2,if($G280="EUR",3,if($G280="YEN",4,5))))*$H280*$C280,0)</f>
        <v>0</v>
      </c>
      <c r="AE280" s="7">
        <f>if(AE$6&lt;=$B280,vlookup(EDATE($D280,AE$6),'Курсы'!$H$2:$L$1980,if($G280="USD",2,if($G280="EUR",3,if($G280="YEN",4,5))))*$H280*$C280,0)</f>
        <v>0</v>
      </c>
      <c r="AF280" s="7">
        <f>if(AF$6&lt;=$B280,vlookup(EDATE($D280,AF$6),'Курсы'!$H$2:$L$1980,if($G280="USD",2,if($G280="EUR",3,if($G280="YEN",4,5))))*$H280*$C280,0)</f>
        <v>0</v>
      </c>
      <c r="AG280" s="7">
        <f>if(AG$6&lt;=$B280,vlookup(EDATE($D280,AG$6),'Курсы'!$H$2:$L$1980,if($G280="USD",2,if($G280="EUR",3,if($G280="YEN",4,5))))*$H280*$C280,0)</f>
        <v>0</v>
      </c>
      <c r="AH280" s="7">
        <f>if(AH$6&lt;=$B280,vlookup(EDATE($D280,AH$6),'Курсы'!$H$2:$L$1980,if($G280="USD",2,if($G280="EUR",3,if($G280="YEN",4,5))))*$H280*$C280,0)</f>
        <v>0</v>
      </c>
      <c r="AI280" s="7">
        <f>if(AI$6&lt;=$B280,vlookup(EDATE($D280,AI$6),'Курсы'!$H$2:$L$1980,if($G280="USD",2,if($G280="EUR",3,if($G280="YEN",4,5))))*$H280*$C280,0)</f>
        <v>0</v>
      </c>
      <c r="AJ280" s="7">
        <f>if(AJ$6&lt;=$B280,vlookup(EDATE($D280,AJ$6),'Курсы'!$H$2:$L$1980,if($G280="USD",2,if($G280="EUR",3,if($G280="YEN",4,5))))*$H280*$C280,0)</f>
        <v>0</v>
      </c>
      <c r="AK280" s="7">
        <f>if(AK$6&lt;=$B280,vlookup(EDATE($D280,AK$6),'Курсы'!$H$2:$L$1980,if($G280="USD",2,if($G280="EUR",3,if($G280="YEN",4,5))))*$H280*$C280,0)</f>
        <v>0</v>
      </c>
      <c r="AL280" s="7">
        <f>if(AL$6&lt;=$B280,vlookup(EDATE($D280,AL$6),'Курсы'!$H$2:$L$1980,if($G280="USD",2,if($G280="EUR",3,if($G280="YEN",4,5))))*$H280*$C280,0)</f>
        <v>0</v>
      </c>
      <c r="AM280" s="7">
        <f>if(AM$6&lt;=$B280,vlookup(EDATE($D280,AM$6),'Курсы'!$H$2:$L$1980,if($G280="USD",2,if($G280="EUR",3,if($G280="YEN",4,5))))*$H280*$C280,0)</f>
        <v>0</v>
      </c>
      <c r="AN280" s="7">
        <f>if(AN$6&lt;=$B280,vlookup(EDATE($D280,AN$6),'Курсы'!$H$2:$L$1980,if($G280="USD",2,if($G280="EUR",3,if($G280="YEN",4,5))))*$H280*$C280,0)</f>
        <v>0</v>
      </c>
      <c r="AO280" s="7">
        <f>if(AO$6&lt;=$B280,vlookup(EDATE($D280,AO$6),'Курсы'!$H$2:$L$1980,if($G280="USD",2,if($G280="EUR",3,if($G280="YEN",4,5))))*$H280*$C280,0)</f>
        <v>0</v>
      </c>
      <c r="AP280" s="7">
        <f>if(AP$6&lt;=$B280,vlookup(EDATE($D280,AP$6),'Курсы'!$H$2:$L$1980,if($G280="USD",2,if($G280="EUR",3,if($G280="YEN",4,5))))*$H280*$C280,0)</f>
        <v>0</v>
      </c>
      <c r="AQ280" s="7">
        <f>if(AQ$6&lt;=$B280,vlookup(EDATE($D280,AQ$6),'Курсы'!$H$2:$L$1980,if($G280="USD",2,if($G280="EUR",3,if($G280="YEN",4,5))))*$H280*$C280,0)</f>
        <v>0</v>
      </c>
      <c r="AR280" s="19">
        <f>if(AR$6&lt;=$B280,vlookup(EDATE($D280,AR$6),'Курсы'!$H$2:$L$1980,if($G280="USD",2,if($G280="EUR",3,if($G280="YEN",4,5))))*$H280*$C280,0)</f>
        <v>0</v>
      </c>
      <c r="AS280" s="7">
        <f t="shared" si="2"/>
        <v>5715018.072</v>
      </c>
    </row>
    <row r="281" ht="15.75" customHeight="1">
      <c r="A281" s="15">
        <v>268.0</v>
      </c>
      <c r="B281" s="16">
        <v>10.0</v>
      </c>
      <c r="C281" s="16">
        <v>0.0305061515834117</v>
      </c>
      <c r="D281" s="17">
        <v>44224.0</v>
      </c>
      <c r="E281" s="17">
        <f t="shared" si="1"/>
        <v>44528</v>
      </c>
      <c r="F281" s="16" t="s">
        <v>22</v>
      </c>
      <c r="G281" s="16" t="s">
        <v>4</v>
      </c>
      <c r="H281" s="18">
        <v>100000.0</v>
      </c>
      <c r="I281" s="7">
        <f>if(I$6&lt;=$B281,vlookup(EDATE($D281,I$6),'Курсы'!$H$2:$L$1980,if($G281="USD",2,if($G281="EUR",3,if($G281="YEN",4,5))))*$H281*$C281,0)</f>
        <v>227079.5557</v>
      </c>
      <c r="J281" s="7">
        <f>if(J$6&lt;=$B281,vlookup(EDATE($D281,J$6),'Курсы'!$H$2:$L$1980,if($G281="USD",2,if($G281="EUR",3,if($G281="YEN",4,5))))*$H281*$C281,0)</f>
        <v>231107.2829</v>
      </c>
      <c r="K281" s="7">
        <f>if(K$6&lt;=$B281,vlookup(EDATE($D281,K$6),'Курсы'!$H$2:$L$1980,if($G281="USD",2,if($G281="EUR",3,if($G281="YEN",4,5))))*$H281*$C281,0)</f>
        <v>228667.4009</v>
      </c>
      <c r="L281" s="7">
        <f>if(L$6&lt;=$B281,vlookup(EDATE($D281,L$6),'Курсы'!$H$2:$L$1980,if($G281="USD",2,if($G281="EUR",3,if($G281="YEN",4,5))))*$H281*$C281,0)</f>
        <v>224092.0883</v>
      </c>
      <c r="M281" s="7">
        <f>if(M$6&lt;=$B281,vlookup(EDATE($D281,M$6),'Курсы'!$H$2:$L$1980,if($G281="USD",2,if($G281="EUR",3,if($G281="YEN",4,5))))*$H281*$C281,0)</f>
        <v>220161.0656</v>
      </c>
      <c r="N281" s="7">
        <f>if(N$6&lt;=$B281,vlookup(EDATE($D281,N$6),'Курсы'!$H$2:$L$1980,if($G281="USD",2,if($G281="EUR",3,if($G281="YEN",4,5))))*$H281*$C281,0)</f>
        <v>225279.0827</v>
      </c>
      <c r="O281" s="7">
        <f>if(O$6&lt;=$B281,vlookup(EDATE($D281,O$6),'Курсы'!$H$2:$L$1980,if($G281="USD",2,if($G281="EUR",3,if($G281="YEN",4,5))))*$H281*$C281,0)</f>
        <v>222997.093</v>
      </c>
      <c r="P281" s="7">
        <f>if(P$6&lt;=$B281,vlookup(EDATE($D281,P$6),'Курсы'!$H$2:$L$1980,if($G281="USD",2,if($G281="EUR",3,if($G281="YEN",4,5))))*$H281*$C281,0)</f>
        <v>223315.4135</v>
      </c>
      <c r="Q281" s="7">
        <f>if(Q$6&lt;=$B281,vlookup(EDATE($D281,Q$6),'Курсы'!$H$2:$L$1980,if($G281="USD",2,if($G281="EUR",3,if($G281="YEN",4,5))))*$H281*$C281,0)</f>
        <v>223614.1417</v>
      </c>
      <c r="R281" s="7">
        <f>if(R$6&lt;=$B281,vlookup(EDATE($D281,R$6),'Курсы'!$H$2:$L$1980,if($G281="USD",2,if($G281="EUR",3,if($G281="YEN",4,5))))*$H281*$C281,0)</f>
        <v>223913.7616</v>
      </c>
      <c r="S281" s="7">
        <f>if(S$6&lt;=$B281,vlookup(EDATE($D281,S$6),'Курсы'!$H$2:$L$1980,if($G281="USD",2,if($G281="EUR",3,if($G281="YEN",4,5))))*$H281*$C281,0)</f>
        <v>0</v>
      </c>
      <c r="T281" s="7">
        <f>if(T$6&lt;=$B281,vlookup(EDATE($D281,T$6),'Курсы'!$H$2:$L$1980,if($G281="USD",2,if($G281="EUR",3,if($G281="YEN",4,5))))*$H281*$C281,0)</f>
        <v>0</v>
      </c>
      <c r="U281" s="7">
        <f>if(U$6&lt;=$B281,vlookup(EDATE($D281,U$6),'Курсы'!$H$2:$L$1980,if($G281="USD",2,if($G281="EUR",3,if($G281="YEN",4,5))))*$H281*$C281,0)</f>
        <v>0</v>
      </c>
      <c r="V281" s="7">
        <f>if(V$6&lt;=$B281,vlookup(EDATE($D281,V$6),'Курсы'!$H$2:$L$1980,if($G281="USD",2,if($G281="EUR",3,if($G281="YEN",4,5))))*$H281*$C281,0)</f>
        <v>0</v>
      </c>
      <c r="W281" s="7">
        <f>if(W$6&lt;=$B281,vlookup(EDATE($D281,W$6),'Курсы'!$H$2:$L$1980,if($G281="USD",2,if($G281="EUR",3,if($G281="YEN",4,5))))*$H281*$C281,0)</f>
        <v>0</v>
      </c>
      <c r="X281" s="7">
        <f>if(X$6&lt;=$B281,vlookup(EDATE($D281,X$6),'Курсы'!$H$2:$L$1980,if($G281="USD",2,if($G281="EUR",3,if($G281="YEN",4,5))))*$H281*$C281,0)</f>
        <v>0</v>
      </c>
      <c r="Y281" s="7">
        <f>if(Y$6&lt;=$B281,vlookup(EDATE($D281,Y$6),'Курсы'!$H$2:$L$1980,if($G281="USD",2,if($G281="EUR",3,if($G281="YEN",4,5))))*$H281*$C281,0)</f>
        <v>0</v>
      </c>
      <c r="Z281" s="7">
        <f>if(Z$6&lt;=$B281,vlookup(EDATE($D281,Z$6),'Курсы'!$H$2:$L$1980,if($G281="USD",2,if($G281="EUR",3,if($G281="YEN",4,5))))*$H281*$C281,0)</f>
        <v>0</v>
      </c>
      <c r="AA281" s="7">
        <f>if(AA$6&lt;=$B281,vlookup(EDATE($D281,AA$6),'Курсы'!$H$2:$L$1980,if($G281="USD",2,if($G281="EUR",3,if($G281="YEN",4,5))))*$H281*$C281,0)</f>
        <v>0</v>
      </c>
      <c r="AB281" s="7">
        <f>if(AB$6&lt;=$B281,vlookup(EDATE($D281,AB$6),'Курсы'!$H$2:$L$1980,if($G281="USD",2,if($G281="EUR",3,if($G281="YEN",4,5))))*$H281*$C281,0)</f>
        <v>0</v>
      </c>
      <c r="AC281" s="7">
        <f>if(AC$6&lt;=$B281,vlookup(EDATE($D281,AC$6),'Курсы'!$H$2:$L$1980,if($G281="USD",2,if($G281="EUR",3,if($G281="YEN",4,5))))*$H281*$C281,0)</f>
        <v>0</v>
      </c>
      <c r="AD281" s="7">
        <f>if(AD$6&lt;=$B281,vlookup(EDATE($D281,AD$6),'Курсы'!$H$2:$L$1980,if($G281="USD",2,if($G281="EUR",3,if($G281="YEN",4,5))))*$H281*$C281,0)</f>
        <v>0</v>
      </c>
      <c r="AE281" s="7">
        <f>if(AE$6&lt;=$B281,vlookup(EDATE($D281,AE$6),'Курсы'!$H$2:$L$1980,if($G281="USD",2,if($G281="EUR",3,if($G281="YEN",4,5))))*$H281*$C281,0)</f>
        <v>0</v>
      </c>
      <c r="AF281" s="7">
        <f>if(AF$6&lt;=$B281,vlookup(EDATE($D281,AF$6),'Курсы'!$H$2:$L$1980,if($G281="USD",2,if($G281="EUR",3,if($G281="YEN",4,5))))*$H281*$C281,0)</f>
        <v>0</v>
      </c>
      <c r="AG281" s="7">
        <f>if(AG$6&lt;=$B281,vlookup(EDATE($D281,AG$6),'Курсы'!$H$2:$L$1980,if($G281="USD",2,if($G281="EUR",3,if($G281="YEN",4,5))))*$H281*$C281,0)</f>
        <v>0</v>
      </c>
      <c r="AH281" s="7">
        <f>if(AH$6&lt;=$B281,vlookup(EDATE($D281,AH$6),'Курсы'!$H$2:$L$1980,if($G281="USD",2,if($G281="EUR",3,if($G281="YEN",4,5))))*$H281*$C281,0)</f>
        <v>0</v>
      </c>
      <c r="AI281" s="7">
        <f>if(AI$6&lt;=$B281,vlookup(EDATE($D281,AI$6),'Курсы'!$H$2:$L$1980,if($G281="USD",2,if($G281="EUR",3,if($G281="YEN",4,5))))*$H281*$C281,0)</f>
        <v>0</v>
      </c>
      <c r="AJ281" s="7">
        <f>if(AJ$6&lt;=$B281,vlookup(EDATE($D281,AJ$6),'Курсы'!$H$2:$L$1980,if($G281="USD",2,if($G281="EUR",3,if($G281="YEN",4,5))))*$H281*$C281,0)</f>
        <v>0</v>
      </c>
      <c r="AK281" s="7">
        <f>if(AK$6&lt;=$B281,vlookup(EDATE($D281,AK$6),'Курсы'!$H$2:$L$1980,if($G281="USD",2,if($G281="EUR",3,if($G281="YEN",4,5))))*$H281*$C281,0)</f>
        <v>0</v>
      </c>
      <c r="AL281" s="7">
        <f>if(AL$6&lt;=$B281,vlookup(EDATE($D281,AL$6),'Курсы'!$H$2:$L$1980,if($G281="USD",2,if($G281="EUR",3,if($G281="YEN",4,5))))*$H281*$C281,0)</f>
        <v>0</v>
      </c>
      <c r="AM281" s="7">
        <f>if(AM$6&lt;=$B281,vlookup(EDATE($D281,AM$6),'Курсы'!$H$2:$L$1980,if($G281="USD",2,if($G281="EUR",3,if($G281="YEN",4,5))))*$H281*$C281,0)</f>
        <v>0</v>
      </c>
      <c r="AN281" s="7">
        <f>if(AN$6&lt;=$B281,vlookup(EDATE($D281,AN$6),'Курсы'!$H$2:$L$1980,if($G281="USD",2,if($G281="EUR",3,if($G281="YEN",4,5))))*$H281*$C281,0)</f>
        <v>0</v>
      </c>
      <c r="AO281" s="7">
        <f>if(AO$6&lt;=$B281,vlookup(EDATE($D281,AO$6),'Курсы'!$H$2:$L$1980,if($G281="USD",2,if($G281="EUR",3,if($G281="YEN",4,5))))*$H281*$C281,0)</f>
        <v>0</v>
      </c>
      <c r="AP281" s="7">
        <f>if(AP$6&lt;=$B281,vlookup(EDATE($D281,AP$6),'Курсы'!$H$2:$L$1980,if($G281="USD",2,if($G281="EUR",3,if($G281="YEN",4,5))))*$H281*$C281,0)</f>
        <v>0</v>
      </c>
      <c r="AQ281" s="7">
        <f>if(AQ$6&lt;=$B281,vlookup(EDATE($D281,AQ$6),'Курсы'!$H$2:$L$1980,if($G281="USD",2,if($G281="EUR",3,if($G281="YEN",4,5))))*$H281*$C281,0)</f>
        <v>0</v>
      </c>
      <c r="AR281" s="19">
        <f>if(AR$6&lt;=$B281,vlookup(EDATE($D281,AR$6),'Курсы'!$H$2:$L$1980,if($G281="USD",2,if($G281="EUR",3,if($G281="YEN",4,5))))*$H281*$C281,0)</f>
        <v>0</v>
      </c>
      <c r="AS281" s="7">
        <f t="shared" si="2"/>
        <v>2250226.886</v>
      </c>
    </row>
    <row r="282" ht="15.75" customHeight="1">
      <c r="A282" s="15">
        <v>251.0</v>
      </c>
      <c r="B282" s="16">
        <v>22.0</v>
      </c>
      <c r="C282" s="16">
        <v>0.0163457637272474</v>
      </c>
      <c r="D282" s="17">
        <v>44228.0</v>
      </c>
      <c r="E282" s="17">
        <f t="shared" si="1"/>
        <v>44896</v>
      </c>
      <c r="F282" s="16" t="s">
        <v>19</v>
      </c>
      <c r="G282" s="16" t="s">
        <v>5</v>
      </c>
      <c r="H282" s="18">
        <v>75000.0</v>
      </c>
      <c r="I282" s="7">
        <f>if(I$6&lt;=$B282,vlookup(EDATE($D282,I$6),'Курсы'!$H$2:$L$1980,if($G282="USD",2,if($G282="EUR",3,if($G282="YEN",4,5))))*$H282*$C282,0)</f>
        <v>110792.7716</v>
      </c>
      <c r="J282" s="7">
        <f>if(J$6&lt;=$B282,vlookup(EDATE($D282,J$6),'Курсы'!$H$2:$L$1980,if($G282="USD",2,if($G282="EUR",3,if($G282="YEN",4,5))))*$H282*$C282,0)</f>
        <v>108795.6053</v>
      </c>
      <c r="K282" s="7">
        <f>if(K$6&lt;=$B282,vlookup(EDATE($D282,K$6),'Курсы'!$H$2:$L$1980,if($G282="USD",2,if($G282="EUR",3,if($G282="YEN",4,5))))*$H282*$C282,0)</f>
        <v>111051.0755</v>
      </c>
      <c r="L282" s="7">
        <f>if(L$6&lt;=$B282,vlookup(EDATE($D282,L$6),'Курсы'!$H$2:$L$1980,if($G282="USD",2,if($G282="EUR",3,if($G282="YEN",4,5))))*$H282*$C282,0)</f>
        <v>109571.1301</v>
      </c>
      <c r="M282" s="7">
        <f>if(M$6&lt;=$B282,vlookup(EDATE($D282,M$6),'Курсы'!$H$2:$L$1980,if($G282="USD",2,if($G282="EUR",3,if($G282="YEN",4,5))))*$H282*$C282,0)</f>
        <v>106057.6082</v>
      </c>
      <c r="N282" s="7">
        <f>if(N$6&lt;=$B282,vlookup(EDATE($D282,N$6),'Курсы'!$H$2:$L$1980,if($G282="USD",2,if($G282="EUR",3,if($G282="YEN",4,5))))*$H282*$C282,0)</f>
        <v>106645.4427</v>
      </c>
      <c r="O282" s="7">
        <f>if(O$6&lt;=$B282,vlookup(EDATE($D282,O$6),'Курсы'!$H$2:$L$1980,if($G282="USD",2,if($G282="EUR",3,if($G282="YEN",4,5))))*$H282*$C282,0)</f>
        <v>104828.4683</v>
      </c>
      <c r="P282" s="7">
        <f>if(P$6&lt;=$B282,vlookup(EDATE($D282,P$6),'Курсы'!$H$2:$L$1980,if($G282="USD",2,if($G282="EUR",3,if($G282="YEN",4,5))))*$H282*$C282,0)</f>
        <v>105023.8079</v>
      </c>
      <c r="Q282" s="7">
        <f>if(Q$6&lt;=$B282,vlookup(EDATE($D282,Q$6),'Курсы'!$H$2:$L$1980,if($G282="USD",2,if($G282="EUR",3,if($G282="YEN",4,5))))*$H282*$C282,0)</f>
        <v>105219.5725</v>
      </c>
      <c r="R282" s="7">
        <f>if(R$6&lt;=$B282,vlookup(EDATE($D282,R$6),'Курсы'!$H$2:$L$1980,if($G282="USD",2,if($G282="EUR",3,if($G282="YEN",4,5))))*$H282*$C282,0)</f>
        <v>105403.475</v>
      </c>
      <c r="S282" s="7">
        <f>if(S$6&lt;=$B282,vlookup(EDATE($D282,S$6),'Курсы'!$H$2:$L$1980,if($G282="USD",2,if($G282="EUR",3,if($G282="YEN",4,5))))*$H282*$C282,0)</f>
        <v>105588.1036</v>
      </c>
      <c r="T282" s="7">
        <f>if(T$6&lt;=$B282,vlookup(EDATE($D282,T$6),'Курсы'!$H$2:$L$1980,if($G282="USD",2,if($G282="EUR",3,if($G282="YEN",4,5))))*$H282*$C282,0)</f>
        <v>105767.5447</v>
      </c>
      <c r="U282" s="7">
        <f>if(U$6&lt;=$B282,vlookup(EDATE($D282,U$6),'Курсы'!$H$2:$L$1980,if($G282="USD",2,if($G282="EUR",3,if($G282="YEN",4,5))))*$H282*$C282,0)</f>
        <v>105925.3983</v>
      </c>
      <c r="V282" s="7">
        <f>if(V$6&lt;=$B282,vlookup(EDATE($D282,V$6),'Курсы'!$H$2:$L$1980,if($G282="USD",2,if($G282="EUR",3,if($G282="YEN",4,5))))*$H282*$C282,0)</f>
        <v>106095.7313</v>
      </c>
      <c r="W282" s="7">
        <f>if(W$6&lt;=$B282,vlookup(EDATE($D282,W$6),'Курсы'!$H$2:$L$1980,if($G282="USD",2,if($G282="EUR",3,if($G282="YEN",4,5))))*$H282*$C282,0)</f>
        <v>106256.3543</v>
      </c>
      <c r="X282" s="7">
        <f>if(X$6&lt;=$B282,vlookup(EDATE($D282,X$6),'Курсы'!$H$2:$L$1980,if($G282="USD",2,if($G282="EUR",3,if($G282="YEN",4,5))))*$H282*$C282,0)</f>
        <v>106418.1941</v>
      </c>
      <c r="Y282" s="7">
        <f>if(Y$6&lt;=$B282,vlookup(EDATE($D282,Y$6),'Курсы'!$H$2:$L$1980,if($G282="USD",2,if($G282="EUR",3,if($G282="YEN",4,5))))*$H282*$C282,0)</f>
        <v>106571.003</v>
      </c>
      <c r="Z282" s="7">
        <f>if(Z$6&lt;=$B282,vlookup(EDATE($D282,Z$6),'Курсы'!$H$2:$L$1980,if($G282="USD",2,if($G282="EUR",3,if($G282="YEN",4,5))))*$H282*$C282,0)</f>
        <v>106725.1563</v>
      </c>
      <c r="AA282" s="7">
        <f>if(AA$6&lt;=$B282,vlookup(EDATE($D282,AA$6),'Курсы'!$H$2:$L$1980,if($G282="USD",2,if($G282="EUR",3,if($G282="YEN",4,5))))*$H282*$C282,0)</f>
        <v>106875.6766</v>
      </c>
      <c r="AB282" s="7">
        <f>if(AB$6&lt;=$B282,vlookup(EDATE($D282,AB$6),'Курсы'!$H$2:$L$1980,if($G282="USD",2,if($G282="EUR",3,if($G282="YEN",4,5))))*$H282*$C282,0)</f>
        <v>107018.04</v>
      </c>
      <c r="AC282" s="7">
        <f>if(AC$6&lt;=$B282,vlookup(EDATE($D282,AC$6),'Курсы'!$H$2:$L$1980,if($G282="USD",2,if($G282="EUR",3,if($G282="YEN",4,5))))*$H282*$C282,0)</f>
        <v>107161.8894</v>
      </c>
      <c r="AD282" s="7">
        <f>if(AD$6&lt;=$B282,vlookup(EDATE($D282,AD$6),'Курсы'!$H$2:$L$1980,if($G282="USD",2,if($G282="EUR",3,if($G282="YEN",4,5))))*$H282*$C282,0)</f>
        <v>107298.0802</v>
      </c>
      <c r="AE282" s="7">
        <f>if(AE$6&lt;=$B282,vlookup(EDATE($D282,AE$6),'Курсы'!$H$2:$L$1980,if($G282="USD",2,if($G282="EUR",3,if($G282="YEN",4,5))))*$H282*$C282,0)</f>
        <v>0</v>
      </c>
      <c r="AF282" s="7">
        <f>if(AF$6&lt;=$B282,vlookup(EDATE($D282,AF$6),'Курсы'!$H$2:$L$1980,if($G282="USD",2,if($G282="EUR",3,if($G282="YEN",4,5))))*$H282*$C282,0)</f>
        <v>0</v>
      </c>
      <c r="AG282" s="7">
        <f>if(AG$6&lt;=$B282,vlookup(EDATE($D282,AG$6),'Курсы'!$H$2:$L$1980,if($G282="USD",2,if($G282="EUR",3,if($G282="YEN",4,5))))*$H282*$C282,0)</f>
        <v>0</v>
      </c>
      <c r="AH282" s="7">
        <f>if(AH$6&lt;=$B282,vlookup(EDATE($D282,AH$6),'Курсы'!$H$2:$L$1980,if($G282="USD",2,if($G282="EUR",3,if($G282="YEN",4,5))))*$H282*$C282,0)</f>
        <v>0</v>
      </c>
      <c r="AI282" s="7">
        <f>if(AI$6&lt;=$B282,vlookup(EDATE($D282,AI$6),'Курсы'!$H$2:$L$1980,if($G282="USD",2,if($G282="EUR",3,if($G282="YEN",4,5))))*$H282*$C282,0)</f>
        <v>0</v>
      </c>
      <c r="AJ282" s="7">
        <f>if(AJ$6&lt;=$B282,vlookup(EDATE($D282,AJ$6),'Курсы'!$H$2:$L$1980,if($G282="USD",2,if($G282="EUR",3,if($G282="YEN",4,5))))*$H282*$C282,0)</f>
        <v>0</v>
      </c>
      <c r="AK282" s="7">
        <f>if(AK$6&lt;=$B282,vlookup(EDATE($D282,AK$6),'Курсы'!$H$2:$L$1980,if($G282="USD",2,if($G282="EUR",3,if($G282="YEN",4,5))))*$H282*$C282,0)</f>
        <v>0</v>
      </c>
      <c r="AL282" s="7">
        <f>if(AL$6&lt;=$B282,vlookup(EDATE($D282,AL$6),'Курсы'!$H$2:$L$1980,if($G282="USD",2,if($G282="EUR",3,if($G282="YEN",4,5))))*$H282*$C282,0)</f>
        <v>0</v>
      </c>
      <c r="AM282" s="7">
        <f>if(AM$6&lt;=$B282,vlookup(EDATE($D282,AM$6),'Курсы'!$H$2:$L$1980,if($G282="USD",2,if($G282="EUR",3,if($G282="YEN",4,5))))*$H282*$C282,0)</f>
        <v>0</v>
      </c>
      <c r="AN282" s="7">
        <f>if(AN$6&lt;=$B282,vlookup(EDATE($D282,AN$6),'Курсы'!$H$2:$L$1980,if($G282="USD",2,if($G282="EUR",3,if($G282="YEN",4,5))))*$H282*$C282,0)</f>
        <v>0</v>
      </c>
      <c r="AO282" s="7">
        <f>if(AO$6&lt;=$B282,vlookup(EDATE($D282,AO$6),'Курсы'!$H$2:$L$1980,if($G282="USD",2,if($G282="EUR",3,if($G282="YEN",4,5))))*$H282*$C282,0)</f>
        <v>0</v>
      </c>
      <c r="AP282" s="7">
        <f>if(AP$6&lt;=$B282,vlookup(EDATE($D282,AP$6),'Курсы'!$H$2:$L$1980,if($G282="USD",2,if($G282="EUR",3,if($G282="YEN",4,5))))*$H282*$C282,0)</f>
        <v>0</v>
      </c>
      <c r="AQ282" s="7">
        <f>if(AQ$6&lt;=$B282,vlookup(EDATE($D282,AQ$6),'Курсы'!$H$2:$L$1980,if($G282="USD",2,if($G282="EUR",3,if($G282="YEN",4,5))))*$H282*$C282,0)</f>
        <v>0</v>
      </c>
      <c r="AR282" s="19">
        <f>if(AR$6&lt;=$B282,vlookup(EDATE($D282,AR$6),'Курсы'!$H$2:$L$1980,if($G282="USD",2,if($G282="EUR",3,if($G282="YEN",4,5))))*$H282*$C282,0)</f>
        <v>0</v>
      </c>
      <c r="AS282" s="7">
        <f t="shared" si="2"/>
        <v>2351090.129</v>
      </c>
    </row>
    <row r="283" ht="15.75" customHeight="1">
      <c r="A283" s="15">
        <v>297.0</v>
      </c>
      <c r="B283" s="16">
        <v>2.0</v>
      </c>
      <c r="C283" s="16">
        <v>0.0210120444794109</v>
      </c>
      <c r="D283" s="17">
        <v>44229.0</v>
      </c>
      <c r="E283" s="17">
        <f t="shared" si="1"/>
        <v>44288</v>
      </c>
      <c r="F283" s="16" t="s">
        <v>19</v>
      </c>
      <c r="G283" s="16" t="s">
        <v>5</v>
      </c>
      <c r="H283" s="18">
        <v>250000.0</v>
      </c>
      <c r="I283" s="7">
        <f>if(I$6&lt;=$B283,vlookup(EDATE($D283,I$6),'Курсы'!$H$2:$L$1980,if($G283="USD",2,if($G283="EUR",3,if($G283="YEN",4,5))))*$H283*$C283,0)</f>
        <v>469861.3579</v>
      </c>
      <c r="J283" s="7">
        <f>if(J$6&lt;=$B283,vlookup(EDATE($D283,J$6),'Курсы'!$H$2:$L$1980,if($G283="USD",2,if($G283="EUR",3,if($G283="YEN",4,5))))*$H283*$C283,0)</f>
        <v>467267.421</v>
      </c>
      <c r="K283" s="7">
        <f>if(K$6&lt;=$B283,vlookup(EDATE($D283,K$6),'Курсы'!$H$2:$L$1980,if($G283="USD",2,if($G283="EUR",3,if($G283="YEN",4,5))))*$H283*$C283,0)</f>
        <v>0</v>
      </c>
      <c r="L283" s="7">
        <f>if(L$6&lt;=$B283,vlookup(EDATE($D283,L$6),'Курсы'!$H$2:$L$1980,if($G283="USD",2,if($G283="EUR",3,if($G283="YEN",4,5))))*$H283*$C283,0)</f>
        <v>0</v>
      </c>
      <c r="M283" s="7">
        <f>if(M$6&lt;=$B283,vlookup(EDATE($D283,M$6),'Курсы'!$H$2:$L$1980,if($G283="USD",2,if($G283="EUR",3,if($G283="YEN",4,5))))*$H283*$C283,0)</f>
        <v>0</v>
      </c>
      <c r="N283" s="7">
        <f>if(N$6&lt;=$B283,vlookup(EDATE($D283,N$6),'Курсы'!$H$2:$L$1980,if($G283="USD",2,if($G283="EUR",3,if($G283="YEN",4,5))))*$H283*$C283,0)</f>
        <v>0</v>
      </c>
      <c r="O283" s="7">
        <f>if(O$6&lt;=$B283,vlookup(EDATE($D283,O$6),'Курсы'!$H$2:$L$1980,if($G283="USD",2,if($G283="EUR",3,if($G283="YEN",4,5))))*$H283*$C283,0)</f>
        <v>0</v>
      </c>
      <c r="P283" s="7">
        <f>if(P$6&lt;=$B283,vlookup(EDATE($D283,P$6),'Курсы'!$H$2:$L$1980,if($G283="USD",2,if($G283="EUR",3,if($G283="YEN",4,5))))*$H283*$C283,0)</f>
        <v>0</v>
      </c>
      <c r="Q283" s="7">
        <f>if(Q$6&lt;=$B283,vlookup(EDATE($D283,Q$6),'Курсы'!$H$2:$L$1980,if($G283="USD",2,if($G283="EUR",3,if($G283="YEN",4,5))))*$H283*$C283,0)</f>
        <v>0</v>
      </c>
      <c r="R283" s="7">
        <f>if(R$6&lt;=$B283,vlookup(EDATE($D283,R$6),'Курсы'!$H$2:$L$1980,if($G283="USD",2,if($G283="EUR",3,if($G283="YEN",4,5))))*$H283*$C283,0)</f>
        <v>0</v>
      </c>
      <c r="S283" s="7">
        <f>if(S$6&lt;=$B283,vlookup(EDATE($D283,S$6),'Курсы'!$H$2:$L$1980,if($G283="USD",2,if($G283="EUR",3,if($G283="YEN",4,5))))*$H283*$C283,0)</f>
        <v>0</v>
      </c>
      <c r="T283" s="7">
        <f>if(T$6&lt;=$B283,vlookup(EDATE($D283,T$6),'Курсы'!$H$2:$L$1980,if($G283="USD",2,if($G283="EUR",3,if($G283="YEN",4,5))))*$H283*$C283,0)</f>
        <v>0</v>
      </c>
      <c r="U283" s="7">
        <f>if(U$6&lt;=$B283,vlookup(EDATE($D283,U$6),'Курсы'!$H$2:$L$1980,if($G283="USD",2,if($G283="EUR",3,if($G283="YEN",4,5))))*$H283*$C283,0)</f>
        <v>0</v>
      </c>
      <c r="V283" s="7">
        <f>if(V$6&lt;=$B283,vlookup(EDATE($D283,V$6),'Курсы'!$H$2:$L$1980,if($G283="USD",2,if($G283="EUR",3,if($G283="YEN",4,5))))*$H283*$C283,0)</f>
        <v>0</v>
      </c>
      <c r="W283" s="7">
        <f>if(W$6&lt;=$B283,vlookup(EDATE($D283,W$6),'Курсы'!$H$2:$L$1980,if($G283="USD",2,if($G283="EUR",3,if($G283="YEN",4,5))))*$H283*$C283,0)</f>
        <v>0</v>
      </c>
      <c r="X283" s="7">
        <f>if(X$6&lt;=$B283,vlookup(EDATE($D283,X$6),'Курсы'!$H$2:$L$1980,if($G283="USD",2,if($G283="EUR",3,if($G283="YEN",4,5))))*$H283*$C283,0)</f>
        <v>0</v>
      </c>
      <c r="Y283" s="7">
        <f>if(Y$6&lt;=$B283,vlookup(EDATE($D283,Y$6),'Курсы'!$H$2:$L$1980,if($G283="USD",2,if($G283="EUR",3,if($G283="YEN",4,5))))*$H283*$C283,0)</f>
        <v>0</v>
      </c>
      <c r="Z283" s="7">
        <f>if(Z$6&lt;=$B283,vlookup(EDATE($D283,Z$6),'Курсы'!$H$2:$L$1980,if($G283="USD",2,if($G283="EUR",3,if($G283="YEN",4,5))))*$H283*$C283,0)</f>
        <v>0</v>
      </c>
      <c r="AA283" s="7">
        <f>if(AA$6&lt;=$B283,vlookup(EDATE($D283,AA$6),'Курсы'!$H$2:$L$1980,if($G283="USD",2,if($G283="EUR",3,if($G283="YEN",4,5))))*$H283*$C283,0)</f>
        <v>0</v>
      </c>
      <c r="AB283" s="7">
        <f>if(AB$6&lt;=$B283,vlookup(EDATE($D283,AB$6),'Курсы'!$H$2:$L$1980,if($G283="USD",2,if($G283="EUR",3,if($G283="YEN",4,5))))*$H283*$C283,0)</f>
        <v>0</v>
      </c>
      <c r="AC283" s="7">
        <f>if(AC$6&lt;=$B283,vlookup(EDATE($D283,AC$6),'Курсы'!$H$2:$L$1980,if($G283="USD",2,if($G283="EUR",3,if($G283="YEN",4,5))))*$H283*$C283,0)</f>
        <v>0</v>
      </c>
      <c r="AD283" s="7">
        <f>if(AD$6&lt;=$B283,vlookup(EDATE($D283,AD$6),'Курсы'!$H$2:$L$1980,if($G283="USD",2,if($G283="EUR",3,if($G283="YEN",4,5))))*$H283*$C283,0)</f>
        <v>0</v>
      </c>
      <c r="AE283" s="7">
        <f>if(AE$6&lt;=$B283,vlookup(EDATE($D283,AE$6),'Курсы'!$H$2:$L$1980,if($G283="USD",2,if($G283="EUR",3,if($G283="YEN",4,5))))*$H283*$C283,0)</f>
        <v>0</v>
      </c>
      <c r="AF283" s="7">
        <f>if(AF$6&lt;=$B283,vlookup(EDATE($D283,AF$6),'Курсы'!$H$2:$L$1980,if($G283="USD",2,if($G283="EUR",3,if($G283="YEN",4,5))))*$H283*$C283,0)</f>
        <v>0</v>
      </c>
      <c r="AG283" s="7">
        <f>if(AG$6&lt;=$B283,vlookup(EDATE($D283,AG$6),'Курсы'!$H$2:$L$1980,if($G283="USD",2,if($G283="EUR",3,if($G283="YEN",4,5))))*$H283*$C283,0)</f>
        <v>0</v>
      </c>
      <c r="AH283" s="7">
        <f>if(AH$6&lt;=$B283,vlookup(EDATE($D283,AH$6),'Курсы'!$H$2:$L$1980,if($G283="USD",2,if($G283="EUR",3,if($G283="YEN",4,5))))*$H283*$C283,0)</f>
        <v>0</v>
      </c>
      <c r="AI283" s="7">
        <f>if(AI$6&lt;=$B283,vlookup(EDATE($D283,AI$6),'Курсы'!$H$2:$L$1980,if($G283="USD",2,if($G283="EUR",3,if($G283="YEN",4,5))))*$H283*$C283,0)</f>
        <v>0</v>
      </c>
      <c r="AJ283" s="7">
        <f>if(AJ$6&lt;=$B283,vlookup(EDATE($D283,AJ$6),'Курсы'!$H$2:$L$1980,if($G283="USD",2,if($G283="EUR",3,if($G283="YEN",4,5))))*$H283*$C283,0)</f>
        <v>0</v>
      </c>
      <c r="AK283" s="7">
        <f>if(AK$6&lt;=$B283,vlookup(EDATE($D283,AK$6),'Курсы'!$H$2:$L$1980,if($G283="USD",2,if($G283="EUR",3,if($G283="YEN",4,5))))*$H283*$C283,0)</f>
        <v>0</v>
      </c>
      <c r="AL283" s="7">
        <f>if(AL$6&lt;=$B283,vlookup(EDATE($D283,AL$6),'Курсы'!$H$2:$L$1980,if($G283="USD",2,if($G283="EUR",3,if($G283="YEN",4,5))))*$H283*$C283,0)</f>
        <v>0</v>
      </c>
      <c r="AM283" s="7">
        <f>if(AM$6&lt;=$B283,vlookup(EDATE($D283,AM$6),'Курсы'!$H$2:$L$1980,if($G283="USD",2,if($G283="EUR",3,if($G283="YEN",4,5))))*$H283*$C283,0)</f>
        <v>0</v>
      </c>
      <c r="AN283" s="7">
        <f>if(AN$6&lt;=$B283,vlookup(EDATE($D283,AN$6),'Курсы'!$H$2:$L$1980,if($G283="USD",2,if($G283="EUR",3,if($G283="YEN",4,5))))*$H283*$C283,0)</f>
        <v>0</v>
      </c>
      <c r="AO283" s="7">
        <f>if(AO$6&lt;=$B283,vlookup(EDATE($D283,AO$6),'Курсы'!$H$2:$L$1980,if($G283="USD",2,if($G283="EUR",3,if($G283="YEN",4,5))))*$H283*$C283,0)</f>
        <v>0</v>
      </c>
      <c r="AP283" s="7">
        <f>if(AP$6&lt;=$B283,vlookup(EDATE($D283,AP$6),'Курсы'!$H$2:$L$1980,if($G283="USD",2,if($G283="EUR",3,if($G283="YEN",4,5))))*$H283*$C283,0)</f>
        <v>0</v>
      </c>
      <c r="AQ283" s="7">
        <f>if(AQ$6&lt;=$B283,vlookup(EDATE($D283,AQ$6),'Курсы'!$H$2:$L$1980,if($G283="USD",2,if($G283="EUR",3,if($G283="YEN",4,5))))*$H283*$C283,0)</f>
        <v>0</v>
      </c>
      <c r="AR283" s="19">
        <f>if(AR$6&lt;=$B283,vlookup(EDATE($D283,AR$6),'Курсы'!$H$2:$L$1980,if($G283="USD",2,if($G283="EUR",3,if($G283="YEN",4,5))))*$H283*$C283,0)</f>
        <v>0</v>
      </c>
      <c r="AS283" s="7">
        <f t="shared" si="2"/>
        <v>937128.779</v>
      </c>
    </row>
    <row r="284" ht="15.75" customHeight="1">
      <c r="A284" s="15">
        <v>164.0</v>
      </c>
      <c r="B284" s="16">
        <v>22.0</v>
      </c>
      <c r="C284" s="16">
        <v>0.0583573025013615</v>
      </c>
      <c r="D284" s="17">
        <v>44230.0</v>
      </c>
      <c r="E284" s="17">
        <f t="shared" si="1"/>
        <v>44898</v>
      </c>
      <c r="F284" s="16" t="s">
        <v>20</v>
      </c>
      <c r="G284" s="16" t="s">
        <v>7</v>
      </c>
      <c r="H284" s="18">
        <v>2500000.0</v>
      </c>
      <c r="I284" s="7">
        <f>if(I$6&lt;=$B284,vlookup(EDATE($D284,I$6),'Курсы'!$H$2:$L$1980,if($G284="USD",2,if($G284="EUR",3,if($G284="YEN",4,5))))*$H284*$C284,0)</f>
        <v>145893.2563</v>
      </c>
      <c r="J284" s="7">
        <f>if(J$6&lt;=$B284,vlookup(EDATE($D284,J$6),'Курсы'!$H$2:$L$1980,if($G284="USD",2,if($G284="EUR",3,if($G284="YEN",4,5))))*$H284*$C284,0)</f>
        <v>145893.2563</v>
      </c>
      <c r="K284" s="7">
        <f>if(K$6&lt;=$B284,vlookup(EDATE($D284,K$6),'Курсы'!$H$2:$L$1980,if($G284="USD",2,if($G284="EUR",3,if($G284="YEN",4,5))))*$H284*$C284,0)</f>
        <v>145893.2563</v>
      </c>
      <c r="L284" s="7">
        <f>if(L$6&lt;=$B284,vlookup(EDATE($D284,L$6),'Курсы'!$H$2:$L$1980,if($G284="USD",2,if($G284="EUR",3,if($G284="YEN",4,5))))*$H284*$C284,0)</f>
        <v>145893.2563</v>
      </c>
      <c r="M284" s="7">
        <f>if(M$6&lt;=$B284,vlookup(EDATE($D284,M$6),'Курсы'!$H$2:$L$1980,if($G284="USD",2,if($G284="EUR",3,if($G284="YEN",4,5))))*$H284*$C284,0)</f>
        <v>145893.2563</v>
      </c>
      <c r="N284" s="7">
        <f>if(N$6&lt;=$B284,vlookup(EDATE($D284,N$6),'Курсы'!$H$2:$L$1980,if($G284="USD",2,if($G284="EUR",3,if($G284="YEN",4,5))))*$H284*$C284,0)</f>
        <v>145893.2563</v>
      </c>
      <c r="O284" s="7">
        <f>if(O$6&lt;=$B284,vlookup(EDATE($D284,O$6),'Курсы'!$H$2:$L$1980,if($G284="USD",2,if($G284="EUR",3,if($G284="YEN",4,5))))*$H284*$C284,0)</f>
        <v>145893.2563</v>
      </c>
      <c r="P284" s="7">
        <f>if(P$6&lt;=$B284,vlookup(EDATE($D284,P$6),'Курсы'!$H$2:$L$1980,if($G284="USD",2,if($G284="EUR",3,if($G284="YEN",4,5))))*$H284*$C284,0)</f>
        <v>145893.2563</v>
      </c>
      <c r="Q284" s="7">
        <f>if(Q$6&lt;=$B284,vlookup(EDATE($D284,Q$6),'Курсы'!$H$2:$L$1980,if($G284="USD",2,if($G284="EUR",3,if($G284="YEN",4,5))))*$H284*$C284,0)</f>
        <v>145893.2563</v>
      </c>
      <c r="R284" s="7">
        <f>if(R$6&lt;=$B284,vlookup(EDATE($D284,R$6),'Курсы'!$H$2:$L$1980,if($G284="USD",2,if($G284="EUR",3,if($G284="YEN",4,5))))*$H284*$C284,0)</f>
        <v>145893.2563</v>
      </c>
      <c r="S284" s="7">
        <f>if(S$6&lt;=$B284,vlookup(EDATE($D284,S$6),'Курсы'!$H$2:$L$1980,if($G284="USD",2,if($G284="EUR",3,if($G284="YEN",4,5))))*$H284*$C284,0)</f>
        <v>145893.2563</v>
      </c>
      <c r="T284" s="7">
        <f>if(T$6&lt;=$B284,vlookup(EDATE($D284,T$6),'Курсы'!$H$2:$L$1980,if($G284="USD",2,if($G284="EUR",3,if($G284="YEN",4,5))))*$H284*$C284,0)</f>
        <v>145893.2563</v>
      </c>
      <c r="U284" s="7">
        <f>if(U$6&lt;=$B284,vlookup(EDATE($D284,U$6),'Курсы'!$H$2:$L$1980,if($G284="USD",2,if($G284="EUR",3,if($G284="YEN",4,5))))*$H284*$C284,0)</f>
        <v>145893.2563</v>
      </c>
      <c r="V284" s="7">
        <f>if(V$6&lt;=$B284,vlookup(EDATE($D284,V$6),'Курсы'!$H$2:$L$1980,if($G284="USD",2,if($G284="EUR",3,if($G284="YEN",4,5))))*$H284*$C284,0)</f>
        <v>145893.2563</v>
      </c>
      <c r="W284" s="7">
        <f>if(W$6&lt;=$B284,vlookup(EDATE($D284,W$6),'Курсы'!$H$2:$L$1980,if($G284="USD",2,if($G284="EUR",3,if($G284="YEN",4,5))))*$H284*$C284,0)</f>
        <v>145893.2563</v>
      </c>
      <c r="X284" s="7">
        <f>if(X$6&lt;=$B284,vlookup(EDATE($D284,X$6),'Курсы'!$H$2:$L$1980,if($G284="USD",2,if($G284="EUR",3,if($G284="YEN",4,5))))*$H284*$C284,0)</f>
        <v>145893.2563</v>
      </c>
      <c r="Y284" s="7">
        <f>if(Y$6&lt;=$B284,vlookup(EDATE($D284,Y$6),'Курсы'!$H$2:$L$1980,if($G284="USD",2,if($G284="EUR",3,if($G284="YEN",4,5))))*$H284*$C284,0)</f>
        <v>145893.2563</v>
      </c>
      <c r="Z284" s="7">
        <f>if(Z$6&lt;=$B284,vlookup(EDATE($D284,Z$6),'Курсы'!$H$2:$L$1980,if($G284="USD",2,if($G284="EUR",3,if($G284="YEN",4,5))))*$H284*$C284,0)</f>
        <v>145893.2563</v>
      </c>
      <c r="AA284" s="7">
        <f>if(AA$6&lt;=$B284,vlookup(EDATE($D284,AA$6),'Курсы'!$H$2:$L$1980,if($G284="USD",2,if($G284="EUR",3,if($G284="YEN",4,5))))*$H284*$C284,0)</f>
        <v>145893.2563</v>
      </c>
      <c r="AB284" s="7">
        <f>if(AB$6&lt;=$B284,vlookup(EDATE($D284,AB$6),'Курсы'!$H$2:$L$1980,if($G284="USD",2,if($G284="EUR",3,if($G284="YEN",4,5))))*$H284*$C284,0)</f>
        <v>145893.2563</v>
      </c>
      <c r="AC284" s="7">
        <f>if(AC$6&lt;=$B284,vlookup(EDATE($D284,AC$6),'Курсы'!$H$2:$L$1980,if($G284="USD",2,if($G284="EUR",3,if($G284="YEN",4,5))))*$H284*$C284,0)</f>
        <v>145893.2563</v>
      </c>
      <c r="AD284" s="7">
        <f>if(AD$6&lt;=$B284,vlookup(EDATE($D284,AD$6),'Курсы'!$H$2:$L$1980,if($G284="USD",2,if($G284="EUR",3,if($G284="YEN",4,5))))*$H284*$C284,0)</f>
        <v>145893.2563</v>
      </c>
      <c r="AE284" s="7">
        <f>if(AE$6&lt;=$B284,vlookup(EDATE($D284,AE$6),'Курсы'!$H$2:$L$1980,if($G284="USD",2,if($G284="EUR",3,if($G284="YEN",4,5))))*$H284*$C284,0)</f>
        <v>0</v>
      </c>
      <c r="AF284" s="7">
        <f>if(AF$6&lt;=$B284,vlookup(EDATE($D284,AF$6),'Курсы'!$H$2:$L$1980,if($G284="USD",2,if($G284="EUR",3,if($G284="YEN",4,5))))*$H284*$C284,0)</f>
        <v>0</v>
      </c>
      <c r="AG284" s="7">
        <f>if(AG$6&lt;=$B284,vlookup(EDATE($D284,AG$6),'Курсы'!$H$2:$L$1980,if($G284="USD",2,if($G284="EUR",3,if($G284="YEN",4,5))))*$H284*$C284,0)</f>
        <v>0</v>
      </c>
      <c r="AH284" s="7">
        <f>if(AH$6&lt;=$B284,vlookup(EDATE($D284,AH$6),'Курсы'!$H$2:$L$1980,if($G284="USD",2,if($G284="EUR",3,if($G284="YEN",4,5))))*$H284*$C284,0)</f>
        <v>0</v>
      </c>
      <c r="AI284" s="7">
        <f>if(AI$6&lt;=$B284,vlookup(EDATE($D284,AI$6),'Курсы'!$H$2:$L$1980,if($G284="USD",2,if($G284="EUR",3,if($G284="YEN",4,5))))*$H284*$C284,0)</f>
        <v>0</v>
      </c>
      <c r="AJ284" s="7">
        <f>if(AJ$6&lt;=$B284,vlookup(EDATE($D284,AJ$6),'Курсы'!$H$2:$L$1980,if($G284="USD",2,if($G284="EUR",3,if($G284="YEN",4,5))))*$H284*$C284,0)</f>
        <v>0</v>
      </c>
      <c r="AK284" s="7">
        <f>if(AK$6&lt;=$B284,vlookup(EDATE($D284,AK$6),'Курсы'!$H$2:$L$1980,if($G284="USD",2,if($G284="EUR",3,if($G284="YEN",4,5))))*$H284*$C284,0)</f>
        <v>0</v>
      </c>
      <c r="AL284" s="7">
        <f>if(AL$6&lt;=$B284,vlookup(EDATE($D284,AL$6),'Курсы'!$H$2:$L$1980,if($G284="USD",2,if($G284="EUR",3,if($G284="YEN",4,5))))*$H284*$C284,0)</f>
        <v>0</v>
      </c>
      <c r="AM284" s="7">
        <f>if(AM$6&lt;=$B284,vlookup(EDATE($D284,AM$6),'Курсы'!$H$2:$L$1980,if($G284="USD",2,if($G284="EUR",3,if($G284="YEN",4,5))))*$H284*$C284,0)</f>
        <v>0</v>
      </c>
      <c r="AN284" s="7">
        <f>if(AN$6&lt;=$B284,vlookup(EDATE($D284,AN$6),'Курсы'!$H$2:$L$1980,if($G284="USD",2,if($G284="EUR",3,if($G284="YEN",4,5))))*$H284*$C284,0)</f>
        <v>0</v>
      </c>
      <c r="AO284" s="7">
        <f>if(AO$6&lt;=$B284,vlookup(EDATE($D284,AO$6),'Курсы'!$H$2:$L$1980,if($G284="USD",2,if($G284="EUR",3,if($G284="YEN",4,5))))*$H284*$C284,0)</f>
        <v>0</v>
      </c>
      <c r="AP284" s="7">
        <f>if(AP$6&lt;=$B284,vlookup(EDATE($D284,AP$6),'Курсы'!$H$2:$L$1980,if($G284="USD",2,if($G284="EUR",3,if($G284="YEN",4,5))))*$H284*$C284,0)</f>
        <v>0</v>
      </c>
      <c r="AQ284" s="7">
        <f>if(AQ$6&lt;=$B284,vlookup(EDATE($D284,AQ$6),'Курсы'!$H$2:$L$1980,if($G284="USD",2,if($G284="EUR",3,if($G284="YEN",4,5))))*$H284*$C284,0)</f>
        <v>0</v>
      </c>
      <c r="AR284" s="19">
        <f>if(AR$6&lt;=$B284,vlookup(EDATE($D284,AR$6),'Курсы'!$H$2:$L$1980,if($G284="USD",2,if($G284="EUR",3,if($G284="YEN",4,5))))*$H284*$C284,0)</f>
        <v>0</v>
      </c>
      <c r="AS284" s="7">
        <f t="shared" si="2"/>
        <v>3209651.638</v>
      </c>
    </row>
    <row r="285" ht="15.75" customHeight="1">
      <c r="A285" s="15">
        <v>150.0</v>
      </c>
      <c r="B285" s="16">
        <v>27.0</v>
      </c>
      <c r="C285" s="16">
        <v>0.0458333358448891</v>
      </c>
      <c r="D285" s="17">
        <v>44232.0</v>
      </c>
      <c r="E285" s="17">
        <f t="shared" si="1"/>
        <v>45051</v>
      </c>
      <c r="F285" s="16" t="s">
        <v>21</v>
      </c>
      <c r="G285" s="16" t="s">
        <v>5</v>
      </c>
      <c r="H285" s="18">
        <v>100000.0</v>
      </c>
      <c r="I285" s="7">
        <f>if(I$6&lt;=$B285,vlookup(EDATE($D285,I$6),'Курсы'!$H$2:$L$1980,if($G285="USD",2,if($G285="EUR",3,if($G285="YEN",4,5))))*$H285*$C285,0)</f>
        <v>407651.314</v>
      </c>
      <c r="J285" s="7">
        <f>if(J$6&lt;=$B285,vlookup(EDATE($D285,J$6),'Курсы'!$H$2:$L$1980,if($G285="USD",2,if($G285="EUR",3,if($G285="YEN",4,5))))*$H285*$C285,0)</f>
        <v>410628.1892</v>
      </c>
      <c r="K285" s="7">
        <f>if(K$6&lt;=$B285,vlookup(EDATE($D285,K$6),'Курсы'!$H$2:$L$1980,if($G285="USD",2,if($G285="EUR",3,if($G285="YEN",4,5))))*$H285*$C285,0)</f>
        <v>414567.1061</v>
      </c>
      <c r="L285" s="7">
        <f>if(L$6&lt;=$B285,vlookup(EDATE($D285,L$6),'Курсы'!$H$2:$L$1980,if($G285="USD",2,if($G285="EUR",3,if($G285="YEN",4,5))))*$H285*$C285,0)</f>
        <v>406791.4806</v>
      </c>
      <c r="M285" s="7">
        <f>if(M$6&lt;=$B285,vlookup(EDATE($D285,M$6),'Курсы'!$H$2:$L$1980,if($G285="USD",2,if($G285="EUR",3,if($G285="YEN",4,5))))*$H285*$C285,0)</f>
        <v>399092.8552</v>
      </c>
      <c r="N285" s="7">
        <f>if(N$6&lt;=$B285,vlookup(EDATE($D285,N$6),'Курсы'!$H$2:$L$1980,if($G285="USD",2,if($G285="EUR",3,if($G285="YEN",4,5))))*$H285*$C285,0)</f>
        <v>396051.355</v>
      </c>
      <c r="O285" s="7">
        <f>if(O$6&lt;=$B285,vlookup(EDATE($D285,O$6),'Курсы'!$H$2:$L$1980,if($G285="USD",2,if($G285="EUR",3,if($G285="YEN",4,5))))*$H285*$C285,0)</f>
        <v>392015.7873</v>
      </c>
      <c r="P285" s="7">
        <f>if(P$6&lt;=$B285,vlookup(EDATE($D285,P$6),'Курсы'!$H$2:$L$1980,if($G285="USD",2,if($G285="EUR",3,if($G285="YEN",4,5))))*$H285*$C285,0)</f>
        <v>392743.1278</v>
      </c>
      <c r="Q285" s="7">
        <f>if(Q$6&lt;=$B285,vlookup(EDATE($D285,Q$6),'Курсы'!$H$2:$L$1980,if($G285="USD",2,if($G285="EUR",3,if($G285="YEN",4,5))))*$H285*$C285,0)</f>
        <v>393472.1398</v>
      </c>
      <c r="R285" s="7">
        <f>if(R$6&lt;=$B285,vlookup(EDATE($D285,R$6),'Курсы'!$H$2:$L$1980,if($G285="USD",2,if($G285="EUR",3,if($G285="YEN",4,5))))*$H285*$C285,0)</f>
        <v>394157.0577</v>
      </c>
      <c r="S285" s="7">
        <f>if(S$6&lt;=$B285,vlookup(EDATE($D285,S$6),'Курсы'!$H$2:$L$1980,if($G285="USD",2,if($G285="EUR",3,if($G285="YEN",4,5))))*$H285*$C285,0)</f>
        <v>394844.7543</v>
      </c>
      <c r="T285" s="7">
        <f>if(T$6&lt;=$B285,vlookup(EDATE($D285,T$6),'Курсы'!$H$2:$L$1980,if($G285="USD",2,if($G285="EUR",3,if($G285="YEN",4,5))))*$H285*$C285,0)</f>
        <v>395513.199</v>
      </c>
      <c r="U285" s="7">
        <f>if(U$6&lt;=$B285,vlookup(EDATE($D285,U$6),'Курсы'!$H$2:$L$1980,if($G285="USD",2,if($G285="EUR",3,if($G285="YEN",4,5))))*$H285*$C285,0)</f>
        <v>396101.2822</v>
      </c>
      <c r="V285" s="7">
        <f>if(V$6&lt;=$B285,vlookup(EDATE($D285,V$6),'Курсы'!$H$2:$L$1980,if($G285="USD",2,if($G285="EUR",3,if($G285="YEN",4,5))))*$H285*$C285,0)</f>
        <v>396735.9138</v>
      </c>
      <c r="W285" s="7">
        <f>if(W$6&lt;=$B285,vlookup(EDATE($D285,W$6),'Курсы'!$H$2:$L$1980,if($G285="USD",2,if($G285="EUR",3,if($G285="YEN",4,5))))*$H285*$C285,0)</f>
        <v>397334.4205</v>
      </c>
      <c r="X285" s="7">
        <f>if(X$6&lt;=$B285,vlookup(EDATE($D285,X$6),'Курсы'!$H$2:$L$1980,if($G285="USD",2,if($G285="EUR",3,if($G285="YEN",4,5))))*$H285*$C285,0)</f>
        <v>397937.511</v>
      </c>
      <c r="Y285" s="7">
        <f>if(Y$6&lt;=$B285,vlookup(EDATE($D285,Y$6),'Курсы'!$H$2:$L$1980,if($G285="USD",2,if($G285="EUR",3,if($G285="YEN",4,5))))*$H285*$C285,0)</f>
        <v>398506.9935</v>
      </c>
      <c r="Z285" s="7">
        <f>if(Z$6&lt;=$B285,vlookup(EDATE($D285,Z$6),'Курсы'!$H$2:$L$1980,if($G285="USD",2,if($G285="EUR",3,if($G285="YEN",4,5))))*$H285*$C285,0)</f>
        <v>399081.5297</v>
      </c>
      <c r="AA285" s="7">
        <f>if(AA$6&lt;=$B285,vlookup(EDATE($D285,AA$6),'Курсы'!$H$2:$L$1980,if($G285="USD",2,if($G285="EUR",3,if($G285="YEN",4,5))))*$H285*$C285,0)</f>
        <v>399642.5666</v>
      </c>
      <c r="AB285" s="7">
        <f>if(AB$6&lt;=$B285,vlookup(EDATE($D285,AB$6),'Курсы'!$H$2:$L$1980,if($G285="USD",2,if($G285="EUR",3,if($G285="YEN",4,5))))*$H285*$C285,0)</f>
        <v>400173.2367</v>
      </c>
      <c r="AC285" s="7">
        <f>if(AC$6&lt;=$B285,vlookup(EDATE($D285,AC$6),'Курсы'!$H$2:$L$1980,if($G285="USD",2,if($G285="EUR",3,if($G285="YEN",4,5))))*$H285*$C285,0)</f>
        <v>400709.481</v>
      </c>
      <c r="AD285" s="7">
        <f>if(AD$6&lt;=$B285,vlookup(EDATE($D285,AD$6),'Курсы'!$H$2:$L$1980,if($G285="USD",2,if($G285="EUR",3,if($G285="YEN",4,5))))*$H285*$C285,0)</f>
        <v>401217.2075</v>
      </c>
      <c r="AE285" s="7">
        <f>if(AE$6&lt;=$B285,vlookup(EDATE($D285,AE$6),'Курсы'!$H$2:$L$1980,if($G285="USD",2,if($G285="EUR",3,if($G285="YEN",4,5))))*$H285*$C285,0)</f>
        <v>401730.7577</v>
      </c>
      <c r="AF285" s="7">
        <f>if(AF$6&lt;=$B285,vlookup(EDATE($D285,AF$6),'Курсы'!$H$2:$L$1980,if($G285="USD",2,if($G285="EUR",3,if($G285="YEN",4,5))))*$H285*$C285,0)</f>
        <v>402233.4956</v>
      </c>
      <c r="AG285" s="7">
        <f>if(AG$6&lt;=$B285,vlookup(EDATE($D285,AG$6),'Курсы'!$H$2:$L$1980,if($G285="USD",2,if($G285="EUR",3,if($G285="YEN",4,5))))*$H285*$C285,0)</f>
        <v>402678.6595</v>
      </c>
      <c r="AH285" s="7">
        <f>if(AH$6&lt;=$B285,vlookup(EDATE($D285,AH$6),'Курсы'!$H$2:$L$1980,if($G285="USD",2,if($G285="EUR",3,if($G285="YEN",4,5))))*$H285*$C285,0)</f>
        <v>403162.0284</v>
      </c>
      <c r="AI285" s="7">
        <f>if(AI$6&lt;=$B285,vlookup(EDATE($D285,AI$6),'Курсы'!$H$2:$L$1980,if($G285="USD",2,if($G285="EUR",3,if($G285="YEN",4,5))))*$H285*$C285,0)</f>
        <v>403620.6693</v>
      </c>
      <c r="AJ285" s="7">
        <f>if(AJ$6&lt;=$B285,vlookup(EDATE($D285,AJ$6),'Курсы'!$H$2:$L$1980,if($G285="USD",2,if($G285="EUR",3,if($G285="YEN",4,5))))*$H285*$C285,0)</f>
        <v>0</v>
      </c>
      <c r="AK285" s="7">
        <f>if(AK$6&lt;=$B285,vlookup(EDATE($D285,AK$6),'Курсы'!$H$2:$L$1980,if($G285="USD",2,if($G285="EUR",3,if($G285="YEN",4,5))))*$H285*$C285,0)</f>
        <v>0</v>
      </c>
      <c r="AL285" s="7">
        <f>if(AL$6&lt;=$B285,vlookup(EDATE($D285,AL$6),'Курсы'!$H$2:$L$1980,if($G285="USD",2,if($G285="EUR",3,if($G285="YEN",4,5))))*$H285*$C285,0)</f>
        <v>0</v>
      </c>
      <c r="AM285" s="7">
        <f>if(AM$6&lt;=$B285,vlookup(EDATE($D285,AM$6),'Курсы'!$H$2:$L$1980,if($G285="USD",2,if($G285="EUR",3,if($G285="YEN",4,5))))*$H285*$C285,0)</f>
        <v>0</v>
      </c>
      <c r="AN285" s="7">
        <f>if(AN$6&lt;=$B285,vlookup(EDATE($D285,AN$6),'Курсы'!$H$2:$L$1980,if($G285="USD",2,if($G285="EUR",3,if($G285="YEN",4,5))))*$H285*$C285,0)</f>
        <v>0</v>
      </c>
      <c r="AO285" s="7">
        <f>if(AO$6&lt;=$B285,vlookup(EDATE($D285,AO$6),'Курсы'!$H$2:$L$1980,if($G285="USD",2,if($G285="EUR",3,if($G285="YEN",4,5))))*$H285*$C285,0)</f>
        <v>0</v>
      </c>
      <c r="AP285" s="7">
        <f>if(AP$6&lt;=$B285,vlookup(EDATE($D285,AP$6),'Курсы'!$H$2:$L$1980,if($G285="USD",2,if($G285="EUR",3,if($G285="YEN",4,5))))*$H285*$C285,0)</f>
        <v>0</v>
      </c>
      <c r="AQ285" s="7">
        <f>if(AQ$6&lt;=$B285,vlookup(EDATE($D285,AQ$6),'Курсы'!$H$2:$L$1980,if($G285="USD",2,if($G285="EUR",3,if($G285="YEN",4,5))))*$H285*$C285,0)</f>
        <v>0</v>
      </c>
      <c r="AR285" s="19">
        <f>if(AR$6&lt;=$B285,vlookup(EDATE($D285,AR$6),'Курсы'!$H$2:$L$1980,if($G285="USD",2,if($G285="EUR",3,if($G285="YEN",4,5))))*$H285*$C285,0)</f>
        <v>0</v>
      </c>
      <c r="AS285" s="7">
        <f t="shared" si="2"/>
        <v>10798394.12</v>
      </c>
    </row>
    <row r="286" ht="15.75" customHeight="1">
      <c r="A286" s="15">
        <v>216.0</v>
      </c>
      <c r="B286" s="16">
        <v>13.0</v>
      </c>
      <c r="C286" s="16">
        <v>0.0336233034650634</v>
      </c>
      <c r="D286" s="17">
        <v>44238.0</v>
      </c>
      <c r="E286" s="17">
        <f t="shared" si="1"/>
        <v>44631</v>
      </c>
      <c r="F286" s="16" t="s">
        <v>21</v>
      </c>
      <c r="G286" s="16" t="s">
        <v>5</v>
      </c>
      <c r="H286" s="18">
        <v>100000.0</v>
      </c>
      <c r="I286" s="7">
        <f>if(I$6&lt;=$B286,vlookup(EDATE($D286,I$6),'Курсы'!$H$2:$L$1980,if($G286="USD",2,if($G286="EUR",3,if($G286="YEN",4,5))))*$H286*$C286,0)</f>
        <v>295746.2062</v>
      </c>
      <c r="J286" s="7">
        <f>if(J$6&lt;=$B286,vlookup(EDATE($D286,J$6),'Курсы'!$H$2:$L$1980,if($G286="USD",2,if($G286="EUR",3,if($G286="YEN",4,5))))*$H286*$C286,0)</f>
        <v>308597.7053</v>
      </c>
      <c r="K286" s="7">
        <f>if(K$6&lt;=$B286,vlookup(EDATE($D286,K$6),'Курсы'!$H$2:$L$1980,if($G286="USD",2,if($G286="EUR",3,if($G286="YEN",4,5))))*$H286*$C286,0)</f>
        <v>300948.74</v>
      </c>
      <c r="L286" s="7">
        <f>if(L$6&lt;=$B286,vlookup(EDATE($D286,L$6),'Курсы'!$H$2:$L$1980,if($G286="USD",2,if($G286="EUR",3,if($G286="YEN",4,5))))*$H286*$C286,0)</f>
        <v>295234.4596</v>
      </c>
      <c r="M286" s="7">
        <f>if(M$6&lt;=$B286,vlookup(EDATE($D286,M$6),'Курсы'!$H$2:$L$1980,if($G286="USD",2,if($G286="EUR",3,if($G286="YEN",4,5))))*$H286*$C286,0)</f>
        <v>296354.788</v>
      </c>
      <c r="N286" s="7">
        <f>if(N$6&lt;=$B286,vlookup(EDATE($D286,N$6),'Курсы'!$H$2:$L$1980,if($G286="USD",2,if($G286="EUR",3,if($G286="YEN",4,5))))*$H286*$C286,0)</f>
        <v>290363.4516</v>
      </c>
      <c r="O286" s="7">
        <f>if(O$6&lt;=$B286,vlookup(EDATE($D286,O$6),'Курсы'!$H$2:$L$1980,if($G286="USD",2,if($G286="EUR",3,if($G286="YEN",4,5))))*$H286*$C286,0)</f>
        <v>287690.5337</v>
      </c>
      <c r="P286" s="7">
        <f>if(P$6&lt;=$B286,vlookup(EDATE($D286,P$6),'Курсы'!$H$2:$L$1980,if($G286="USD",2,if($G286="EUR",3,if($G286="YEN",4,5))))*$H286*$C286,0)</f>
        <v>288220.8792</v>
      </c>
      <c r="Q286" s="7">
        <f>if(Q$6&lt;=$B286,vlookup(EDATE($D286,Q$6),'Курсы'!$H$2:$L$1980,if($G286="USD",2,if($G286="EUR",3,if($G286="YEN",4,5))))*$H286*$C286,0)</f>
        <v>288752.5401</v>
      </c>
      <c r="R286" s="7">
        <f>if(R$6&lt;=$B286,vlookup(EDATE($D286,R$6),'Курсы'!$H$2:$L$1980,if($G286="USD",2,if($G286="EUR",3,if($G286="YEN",4,5))))*$H286*$C286,0)</f>
        <v>289252.1294</v>
      </c>
      <c r="S286" s="7">
        <f>if(S$6&lt;=$B286,vlookup(EDATE($D286,S$6),'Курсы'!$H$2:$L$1980,if($G286="USD",2,if($G286="EUR",3,if($G286="YEN",4,5))))*$H286*$C286,0)</f>
        <v>289753.8264</v>
      </c>
      <c r="T286" s="7">
        <f>if(T$6&lt;=$B286,vlookup(EDATE($D286,T$6),'Курсы'!$H$2:$L$1980,if($G286="USD",2,if($G286="EUR",3,if($G286="YEN",4,5))))*$H286*$C286,0)</f>
        <v>290241.5544</v>
      </c>
      <c r="U286" s="7">
        <f>if(U$6&lt;=$B286,vlookup(EDATE($D286,U$6),'Курсы'!$H$2:$L$1980,if($G286="USD",2,if($G286="EUR",3,if($G286="YEN",4,5))))*$H286*$C286,0)</f>
        <v>290670.7069</v>
      </c>
      <c r="V286" s="7">
        <f>if(V$6&lt;=$B286,vlookup(EDATE($D286,V$6),'Курсы'!$H$2:$L$1980,if($G286="USD",2,if($G286="EUR",3,if($G286="YEN",4,5))))*$H286*$C286,0)</f>
        <v>0</v>
      </c>
      <c r="W286" s="7">
        <f>if(W$6&lt;=$B286,vlookup(EDATE($D286,W$6),'Курсы'!$H$2:$L$1980,if($G286="USD",2,if($G286="EUR",3,if($G286="YEN",4,5))))*$H286*$C286,0)</f>
        <v>0</v>
      </c>
      <c r="X286" s="7">
        <f>if(X$6&lt;=$B286,vlookup(EDATE($D286,X$6),'Курсы'!$H$2:$L$1980,if($G286="USD",2,if($G286="EUR",3,if($G286="YEN",4,5))))*$H286*$C286,0)</f>
        <v>0</v>
      </c>
      <c r="Y286" s="7">
        <f>if(Y$6&lt;=$B286,vlookup(EDATE($D286,Y$6),'Курсы'!$H$2:$L$1980,if($G286="USD",2,if($G286="EUR",3,if($G286="YEN",4,5))))*$H286*$C286,0)</f>
        <v>0</v>
      </c>
      <c r="Z286" s="7">
        <f>if(Z$6&lt;=$B286,vlookup(EDATE($D286,Z$6),'Курсы'!$H$2:$L$1980,if($G286="USD",2,if($G286="EUR",3,if($G286="YEN",4,5))))*$H286*$C286,0)</f>
        <v>0</v>
      </c>
      <c r="AA286" s="7">
        <f>if(AA$6&lt;=$B286,vlookup(EDATE($D286,AA$6),'Курсы'!$H$2:$L$1980,if($G286="USD",2,if($G286="EUR",3,if($G286="YEN",4,5))))*$H286*$C286,0)</f>
        <v>0</v>
      </c>
      <c r="AB286" s="7">
        <f>if(AB$6&lt;=$B286,vlookup(EDATE($D286,AB$6),'Курсы'!$H$2:$L$1980,if($G286="USD",2,if($G286="EUR",3,if($G286="YEN",4,5))))*$H286*$C286,0)</f>
        <v>0</v>
      </c>
      <c r="AC286" s="7">
        <f>if(AC$6&lt;=$B286,vlookup(EDATE($D286,AC$6),'Курсы'!$H$2:$L$1980,if($G286="USD",2,if($G286="EUR",3,if($G286="YEN",4,5))))*$H286*$C286,0)</f>
        <v>0</v>
      </c>
      <c r="AD286" s="7">
        <f>if(AD$6&lt;=$B286,vlookup(EDATE($D286,AD$6),'Курсы'!$H$2:$L$1980,if($G286="USD",2,if($G286="EUR",3,if($G286="YEN",4,5))))*$H286*$C286,0)</f>
        <v>0</v>
      </c>
      <c r="AE286" s="7">
        <f>if(AE$6&lt;=$B286,vlookup(EDATE($D286,AE$6),'Курсы'!$H$2:$L$1980,if($G286="USD",2,if($G286="EUR",3,if($G286="YEN",4,5))))*$H286*$C286,0)</f>
        <v>0</v>
      </c>
      <c r="AF286" s="7">
        <f>if(AF$6&lt;=$B286,vlookup(EDATE($D286,AF$6),'Курсы'!$H$2:$L$1980,if($G286="USD",2,if($G286="EUR",3,if($G286="YEN",4,5))))*$H286*$C286,0)</f>
        <v>0</v>
      </c>
      <c r="AG286" s="7">
        <f>if(AG$6&lt;=$B286,vlookup(EDATE($D286,AG$6),'Курсы'!$H$2:$L$1980,if($G286="USD",2,if($G286="EUR",3,if($G286="YEN",4,5))))*$H286*$C286,0)</f>
        <v>0</v>
      </c>
      <c r="AH286" s="7">
        <f>if(AH$6&lt;=$B286,vlookup(EDATE($D286,AH$6),'Курсы'!$H$2:$L$1980,if($G286="USD",2,if($G286="EUR",3,if($G286="YEN",4,5))))*$H286*$C286,0)</f>
        <v>0</v>
      </c>
      <c r="AI286" s="7">
        <f>if(AI$6&lt;=$B286,vlookup(EDATE($D286,AI$6),'Курсы'!$H$2:$L$1980,if($G286="USD",2,if($G286="EUR",3,if($G286="YEN",4,5))))*$H286*$C286,0)</f>
        <v>0</v>
      </c>
      <c r="AJ286" s="7">
        <f>if(AJ$6&lt;=$B286,vlookup(EDATE($D286,AJ$6),'Курсы'!$H$2:$L$1980,if($G286="USD",2,if($G286="EUR",3,if($G286="YEN",4,5))))*$H286*$C286,0)</f>
        <v>0</v>
      </c>
      <c r="AK286" s="7">
        <f>if(AK$6&lt;=$B286,vlookup(EDATE($D286,AK$6),'Курсы'!$H$2:$L$1980,if($G286="USD",2,if($G286="EUR",3,if($G286="YEN",4,5))))*$H286*$C286,0)</f>
        <v>0</v>
      </c>
      <c r="AL286" s="7">
        <f>if(AL$6&lt;=$B286,vlookup(EDATE($D286,AL$6),'Курсы'!$H$2:$L$1980,if($G286="USD",2,if($G286="EUR",3,if($G286="YEN",4,5))))*$H286*$C286,0)</f>
        <v>0</v>
      </c>
      <c r="AM286" s="7">
        <f>if(AM$6&lt;=$B286,vlookup(EDATE($D286,AM$6),'Курсы'!$H$2:$L$1980,if($G286="USD",2,if($G286="EUR",3,if($G286="YEN",4,5))))*$H286*$C286,0)</f>
        <v>0</v>
      </c>
      <c r="AN286" s="7">
        <f>if(AN$6&lt;=$B286,vlookup(EDATE($D286,AN$6),'Курсы'!$H$2:$L$1980,if($G286="USD",2,if($G286="EUR",3,if($G286="YEN",4,5))))*$H286*$C286,0)</f>
        <v>0</v>
      </c>
      <c r="AO286" s="7">
        <f>if(AO$6&lt;=$B286,vlookup(EDATE($D286,AO$6),'Курсы'!$H$2:$L$1980,if($G286="USD",2,if($G286="EUR",3,if($G286="YEN",4,5))))*$H286*$C286,0)</f>
        <v>0</v>
      </c>
      <c r="AP286" s="7">
        <f>if(AP$6&lt;=$B286,vlookup(EDATE($D286,AP$6),'Курсы'!$H$2:$L$1980,if($G286="USD",2,if($G286="EUR",3,if($G286="YEN",4,5))))*$H286*$C286,0)</f>
        <v>0</v>
      </c>
      <c r="AQ286" s="7">
        <f>if(AQ$6&lt;=$B286,vlookup(EDATE($D286,AQ$6),'Курсы'!$H$2:$L$1980,if($G286="USD",2,if($G286="EUR",3,if($G286="YEN",4,5))))*$H286*$C286,0)</f>
        <v>0</v>
      </c>
      <c r="AR286" s="19">
        <f>if(AR$6&lt;=$B286,vlookup(EDATE($D286,AR$6),'Курсы'!$H$2:$L$1980,if($G286="USD",2,if($G286="EUR",3,if($G286="YEN",4,5))))*$H286*$C286,0)</f>
        <v>0</v>
      </c>
      <c r="AS286" s="7">
        <f t="shared" si="2"/>
        <v>3811827.521</v>
      </c>
    </row>
    <row r="287" ht="15.75" customHeight="1">
      <c r="A287" s="15">
        <v>230.0</v>
      </c>
      <c r="B287" s="16">
        <v>3.0</v>
      </c>
      <c r="C287" s="16">
        <v>0.00806917499392381</v>
      </c>
      <c r="D287" s="17">
        <v>44238.0</v>
      </c>
      <c r="E287" s="17">
        <f t="shared" si="1"/>
        <v>44327</v>
      </c>
      <c r="F287" s="16" t="s">
        <v>18</v>
      </c>
      <c r="G287" s="16" t="s">
        <v>6</v>
      </c>
      <c r="H287" s="18">
        <v>1000000.0</v>
      </c>
      <c r="I287" s="7">
        <f>if(I$6&lt;=$B287,vlookup(EDATE($D287,I$6),'Курсы'!$H$2:$L$1980,if($G287="USD",2,if($G287="EUR",3,if($G287="YEN",4,5))))*$H287*$C287,0)</f>
        <v>5490.887992</v>
      </c>
      <c r="J287" s="7">
        <f>if(J$6&lt;=$B287,vlookup(EDATE($D287,J$6),'Курсы'!$H$2:$L$1980,if($G287="USD",2,if($G287="EUR",3,if($G287="YEN",4,5))))*$H287*$C287,0)</f>
        <v>5683.313608</v>
      </c>
      <c r="K287" s="7">
        <f>if(K$6&lt;=$B287,vlookup(EDATE($D287,K$6),'Курсы'!$H$2:$L$1980,if($G287="USD",2,if($G287="EUR",3,if($G287="YEN",4,5))))*$H287*$C287,0)</f>
        <v>5481.02746</v>
      </c>
      <c r="L287" s="7">
        <f>if(L$6&lt;=$B287,vlookup(EDATE($D287,L$6),'Курсы'!$H$2:$L$1980,if($G287="USD",2,if($G287="EUR",3,if($G287="YEN",4,5))))*$H287*$C287,0)</f>
        <v>0</v>
      </c>
      <c r="M287" s="7">
        <f>if(M$6&lt;=$B287,vlookup(EDATE($D287,M$6),'Курсы'!$H$2:$L$1980,if($G287="USD",2,if($G287="EUR",3,if($G287="YEN",4,5))))*$H287*$C287,0)</f>
        <v>0</v>
      </c>
      <c r="N287" s="7">
        <f>if(N$6&lt;=$B287,vlookup(EDATE($D287,N$6),'Курсы'!$H$2:$L$1980,if($G287="USD",2,if($G287="EUR",3,if($G287="YEN",4,5))))*$H287*$C287,0)</f>
        <v>0</v>
      </c>
      <c r="O287" s="7">
        <f>if(O$6&lt;=$B287,vlookup(EDATE($D287,O$6),'Курсы'!$H$2:$L$1980,if($G287="USD",2,if($G287="EUR",3,if($G287="YEN",4,5))))*$H287*$C287,0)</f>
        <v>0</v>
      </c>
      <c r="P287" s="7">
        <f>if(P$6&lt;=$B287,vlookup(EDATE($D287,P$6),'Курсы'!$H$2:$L$1980,if($G287="USD",2,if($G287="EUR",3,if($G287="YEN",4,5))))*$H287*$C287,0)</f>
        <v>0</v>
      </c>
      <c r="Q287" s="7">
        <f>if(Q$6&lt;=$B287,vlookup(EDATE($D287,Q$6),'Курсы'!$H$2:$L$1980,if($G287="USD",2,if($G287="EUR",3,if($G287="YEN",4,5))))*$H287*$C287,0)</f>
        <v>0</v>
      </c>
      <c r="R287" s="7">
        <f>if(R$6&lt;=$B287,vlookup(EDATE($D287,R$6),'Курсы'!$H$2:$L$1980,if($G287="USD",2,if($G287="EUR",3,if($G287="YEN",4,5))))*$H287*$C287,0)</f>
        <v>0</v>
      </c>
      <c r="S287" s="7">
        <f>if(S$6&lt;=$B287,vlookup(EDATE($D287,S$6),'Курсы'!$H$2:$L$1980,if($G287="USD",2,if($G287="EUR",3,if($G287="YEN",4,5))))*$H287*$C287,0)</f>
        <v>0</v>
      </c>
      <c r="T287" s="7">
        <f>if(T$6&lt;=$B287,vlookup(EDATE($D287,T$6),'Курсы'!$H$2:$L$1980,if($G287="USD",2,if($G287="EUR",3,if($G287="YEN",4,5))))*$H287*$C287,0)</f>
        <v>0</v>
      </c>
      <c r="U287" s="7">
        <f>if(U$6&lt;=$B287,vlookup(EDATE($D287,U$6),'Курсы'!$H$2:$L$1980,if($G287="USD",2,if($G287="EUR",3,if($G287="YEN",4,5))))*$H287*$C287,0)</f>
        <v>0</v>
      </c>
      <c r="V287" s="7">
        <f>if(V$6&lt;=$B287,vlookup(EDATE($D287,V$6),'Курсы'!$H$2:$L$1980,if($G287="USD",2,if($G287="EUR",3,if($G287="YEN",4,5))))*$H287*$C287,0)</f>
        <v>0</v>
      </c>
      <c r="W287" s="7">
        <f>if(W$6&lt;=$B287,vlookup(EDATE($D287,W$6),'Курсы'!$H$2:$L$1980,if($G287="USD",2,if($G287="EUR",3,if($G287="YEN",4,5))))*$H287*$C287,0)</f>
        <v>0</v>
      </c>
      <c r="X287" s="7">
        <f>if(X$6&lt;=$B287,vlookup(EDATE($D287,X$6),'Курсы'!$H$2:$L$1980,if($G287="USD",2,if($G287="EUR",3,if($G287="YEN",4,5))))*$H287*$C287,0)</f>
        <v>0</v>
      </c>
      <c r="Y287" s="7">
        <f>if(Y$6&lt;=$B287,vlookup(EDATE($D287,Y$6),'Курсы'!$H$2:$L$1980,if($G287="USD",2,if($G287="EUR",3,if($G287="YEN",4,5))))*$H287*$C287,0)</f>
        <v>0</v>
      </c>
      <c r="Z287" s="7">
        <f>if(Z$6&lt;=$B287,vlookup(EDATE($D287,Z$6),'Курсы'!$H$2:$L$1980,if($G287="USD",2,if($G287="EUR",3,if($G287="YEN",4,5))))*$H287*$C287,0)</f>
        <v>0</v>
      </c>
      <c r="AA287" s="7">
        <f>if(AA$6&lt;=$B287,vlookup(EDATE($D287,AA$6),'Курсы'!$H$2:$L$1980,if($G287="USD",2,if($G287="EUR",3,if($G287="YEN",4,5))))*$H287*$C287,0)</f>
        <v>0</v>
      </c>
      <c r="AB287" s="7">
        <f>if(AB$6&lt;=$B287,vlookup(EDATE($D287,AB$6),'Курсы'!$H$2:$L$1980,if($G287="USD",2,if($G287="EUR",3,if($G287="YEN",4,5))))*$H287*$C287,0)</f>
        <v>0</v>
      </c>
      <c r="AC287" s="7">
        <f>if(AC$6&lt;=$B287,vlookup(EDATE($D287,AC$6),'Курсы'!$H$2:$L$1980,if($G287="USD",2,if($G287="EUR",3,if($G287="YEN",4,5))))*$H287*$C287,0)</f>
        <v>0</v>
      </c>
      <c r="AD287" s="7">
        <f>if(AD$6&lt;=$B287,vlookup(EDATE($D287,AD$6),'Курсы'!$H$2:$L$1980,if($G287="USD",2,if($G287="EUR",3,if($G287="YEN",4,5))))*$H287*$C287,0)</f>
        <v>0</v>
      </c>
      <c r="AE287" s="7">
        <f>if(AE$6&lt;=$B287,vlookup(EDATE($D287,AE$6),'Курсы'!$H$2:$L$1980,if($G287="USD",2,if($G287="EUR",3,if($G287="YEN",4,5))))*$H287*$C287,0)</f>
        <v>0</v>
      </c>
      <c r="AF287" s="7">
        <f>if(AF$6&lt;=$B287,vlookup(EDATE($D287,AF$6),'Курсы'!$H$2:$L$1980,if($G287="USD",2,if($G287="EUR",3,if($G287="YEN",4,5))))*$H287*$C287,0)</f>
        <v>0</v>
      </c>
      <c r="AG287" s="7">
        <f>if(AG$6&lt;=$B287,vlookup(EDATE($D287,AG$6),'Курсы'!$H$2:$L$1980,if($G287="USD",2,if($G287="EUR",3,if($G287="YEN",4,5))))*$H287*$C287,0)</f>
        <v>0</v>
      </c>
      <c r="AH287" s="7">
        <f>if(AH$6&lt;=$B287,vlookup(EDATE($D287,AH$6),'Курсы'!$H$2:$L$1980,if($G287="USD",2,if($G287="EUR",3,if($G287="YEN",4,5))))*$H287*$C287,0)</f>
        <v>0</v>
      </c>
      <c r="AI287" s="7">
        <f>if(AI$6&lt;=$B287,vlookup(EDATE($D287,AI$6),'Курсы'!$H$2:$L$1980,if($G287="USD",2,if($G287="EUR",3,if($G287="YEN",4,5))))*$H287*$C287,0)</f>
        <v>0</v>
      </c>
      <c r="AJ287" s="7">
        <f>if(AJ$6&lt;=$B287,vlookup(EDATE($D287,AJ$6),'Курсы'!$H$2:$L$1980,if($G287="USD",2,if($G287="EUR",3,if($G287="YEN",4,5))))*$H287*$C287,0)</f>
        <v>0</v>
      </c>
      <c r="AK287" s="7">
        <f>if(AK$6&lt;=$B287,vlookup(EDATE($D287,AK$6),'Курсы'!$H$2:$L$1980,if($G287="USD",2,if($G287="EUR",3,if($G287="YEN",4,5))))*$H287*$C287,0)</f>
        <v>0</v>
      </c>
      <c r="AL287" s="7">
        <f>if(AL$6&lt;=$B287,vlookup(EDATE($D287,AL$6),'Курсы'!$H$2:$L$1980,if($G287="USD",2,if($G287="EUR",3,if($G287="YEN",4,5))))*$H287*$C287,0)</f>
        <v>0</v>
      </c>
      <c r="AM287" s="7">
        <f>if(AM$6&lt;=$B287,vlookup(EDATE($D287,AM$6),'Курсы'!$H$2:$L$1980,if($G287="USD",2,if($G287="EUR",3,if($G287="YEN",4,5))))*$H287*$C287,0)</f>
        <v>0</v>
      </c>
      <c r="AN287" s="7">
        <f>if(AN$6&lt;=$B287,vlookup(EDATE($D287,AN$6),'Курсы'!$H$2:$L$1980,if($G287="USD",2,if($G287="EUR",3,if($G287="YEN",4,5))))*$H287*$C287,0)</f>
        <v>0</v>
      </c>
      <c r="AO287" s="7">
        <f>if(AO$6&lt;=$B287,vlookup(EDATE($D287,AO$6),'Курсы'!$H$2:$L$1980,if($G287="USD",2,if($G287="EUR",3,if($G287="YEN",4,5))))*$H287*$C287,0)</f>
        <v>0</v>
      </c>
      <c r="AP287" s="7">
        <f>if(AP$6&lt;=$B287,vlookup(EDATE($D287,AP$6),'Курсы'!$H$2:$L$1980,if($G287="USD",2,if($G287="EUR",3,if($G287="YEN",4,5))))*$H287*$C287,0)</f>
        <v>0</v>
      </c>
      <c r="AQ287" s="7">
        <f>if(AQ$6&lt;=$B287,vlookup(EDATE($D287,AQ$6),'Курсы'!$H$2:$L$1980,if($G287="USD",2,if($G287="EUR",3,if($G287="YEN",4,5))))*$H287*$C287,0)</f>
        <v>0</v>
      </c>
      <c r="AR287" s="19">
        <f>if(AR$6&lt;=$B287,vlookup(EDATE($D287,AR$6),'Курсы'!$H$2:$L$1980,if($G287="USD",2,if($G287="EUR",3,if($G287="YEN",4,5))))*$H287*$C287,0)</f>
        <v>0</v>
      </c>
      <c r="AS287" s="7">
        <f t="shared" si="2"/>
        <v>16655.22906</v>
      </c>
    </row>
    <row r="288" ht="15.75" customHeight="1">
      <c r="A288" s="15">
        <v>55.0</v>
      </c>
      <c r="B288" s="16">
        <v>21.0</v>
      </c>
      <c r="C288" s="16">
        <v>0.00548298901583855</v>
      </c>
      <c r="D288" s="17">
        <v>44239.0</v>
      </c>
      <c r="E288" s="17">
        <f t="shared" si="1"/>
        <v>44877</v>
      </c>
      <c r="F288" s="16" t="s">
        <v>19</v>
      </c>
      <c r="G288" s="16" t="s">
        <v>7</v>
      </c>
      <c r="H288" s="18">
        <v>2500000.0</v>
      </c>
      <c r="I288" s="7">
        <f>if(I$6&lt;=$B288,vlookup(EDATE($D288,I$6),'Курсы'!$H$2:$L$1980,if($G288="USD",2,if($G288="EUR",3,if($G288="YEN",4,5))))*$H288*$C288,0)</f>
        <v>13707.47254</v>
      </c>
      <c r="J288" s="7">
        <f>if(J$6&lt;=$B288,vlookup(EDATE($D288,J$6),'Курсы'!$H$2:$L$1980,if($G288="USD",2,if($G288="EUR",3,if($G288="YEN",4,5))))*$H288*$C288,0)</f>
        <v>13707.47254</v>
      </c>
      <c r="K288" s="7">
        <f>if(K$6&lt;=$B288,vlookup(EDATE($D288,K$6),'Курсы'!$H$2:$L$1980,if($G288="USD",2,if($G288="EUR",3,if($G288="YEN",4,5))))*$H288*$C288,0)</f>
        <v>13707.47254</v>
      </c>
      <c r="L288" s="7">
        <f>if(L$6&lt;=$B288,vlookup(EDATE($D288,L$6),'Курсы'!$H$2:$L$1980,if($G288="USD",2,if($G288="EUR",3,if($G288="YEN",4,5))))*$H288*$C288,0)</f>
        <v>13707.47254</v>
      </c>
      <c r="M288" s="7">
        <f>if(M$6&lt;=$B288,vlookup(EDATE($D288,M$6),'Курсы'!$H$2:$L$1980,if($G288="USD",2,if($G288="EUR",3,if($G288="YEN",4,5))))*$H288*$C288,0)</f>
        <v>13707.47254</v>
      </c>
      <c r="N288" s="7">
        <f>if(N$6&lt;=$B288,vlookup(EDATE($D288,N$6),'Курсы'!$H$2:$L$1980,if($G288="USD",2,if($G288="EUR",3,if($G288="YEN",4,5))))*$H288*$C288,0)</f>
        <v>13707.47254</v>
      </c>
      <c r="O288" s="7">
        <f>if(O$6&lt;=$B288,vlookup(EDATE($D288,O$6),'Курсы'!$H$2:$L$1980,if($G288="USD",2,if($G288="EUR",3,if($G288="YEN",4,5))))*$H288*$C288,0)</f>
        <v>13707.47254</v>
      </c>
      <c r="P288" s="7">
        <f>if(P$6&lt;=$B288,vlookup(EDATE($D288,P$6),'Курсы'!$H$2:$L$1980,if($G288="USD",2,if($G288="EUR",3,if($G288="YEN",4,5))))*$H288*$C288,0)</f>
        <v>13707.47254</v>
      </c>
      <c r="Q288" s="7">
        <f>if(Q$6&lt;=$B288,vlookup(EDATE($D288,Q$6),'Курсы'!$H$2:$L$1980,if($G288="USD",2,if($G288="EUR",3,if($G288="YEN",4,5))))*$H288*$C288,0)</f>
        <v>13707.47254</v>
      </c>
      <c r="R288" s="7">
        <f>if(R$6&lt;=$B288,vlookup(EDATE($D288,R$6),'Курсы'!$H$2:$L$1980,if($G288="USD",2,if($G288="EUR",3,if($G288="YEN",4,5))))*$H288*$C288,0)</f>
        <v>13707.47254</v>
      </c>
      <c r="S288" s="7">
        <f>if(S$6&lt;=$B288,vlookup(EDATE($D288,S$6),'Курсы'!$H$2:$L$1980,if($G288="USD",2,if($G288="EUR",3,if($G288="YEN",4,5))))*$H288*$C288,0)</f>
        <v>13707.47254</v>
      </c>
      <c r="T288" s="7">
        <f>if(T$6&lt;=$B288,vlookup(EDATE($D288,T$6),'Курсы'!$H$2:$L$1980,if($G288="USD",2,if($G288="EUR",3,if($G288="YEN",4,5))))*$H288*$C288,0)</f>
        <v>13707.47254</v>
      </c>
      <c r="U288" s="7">
        <f>if(U$6&lt;=$B288,vlookup(EDATE($D288,U$6),'Курсы'!$H$2:$L$1980,if($G288="USD",2,if($G288="EUR",3,if($G288="YEN",4,5))))*$H288*$C288,0)</f>
        <v>13707.47254</v>
      </c>
      <c r="V288" s="7">
        <f>if(V$6&lt;=$B288,vlookup(EDATE($D288,V$6),'Курсы'!$H$2:$L$1980,if($G288="USD",2,if($G288="EUR",3,if($G288="YEN",4,5))))*$H288*$C288,0)</f>
        <v>13707.47254</v>
      </c>
      <c r="W288" s="7">
        <f>if(W$6&lt;=$B288,vlookup(EDATE($D288,W$6),'Курсы'!$H$2:$L$1980,if($G288="USD",2,if($G288="EUR",3,if($G288="YEN",4,5))))*$H288*$C288,0)</f>
        <v>13707.47254</v>
      </c>
      <c r="X288" s="7">
        <f>if(X$6&lt;=$B288,vlookup(EDATE($D288,X$6),'Курсы'!$H$2:$L$1980,if($G288="USD",2,if($G288="EUR",3,if($G288="YEN",4,5))))*$H288*$C288,0)</f>
        <v>13707.47254</v>
      </c>
      <c r="Y288" s="7">
        <f>if(Y$6&lt;=$B288,vlookup(EDATE($D288,Y$6),'Курсы'!$H$2:$L$1980,if($G288="USD",2,if($G288="EUR",3,if($G288="YEN",4,5))))*$H288*$C288,0)</f>
        <v>13707.47254</v>
      </c>
      <c r="Z288" s="7">
        <f>if(Z$6&lt;=$B288,vlookup(EDATE($D288,Z$6),'Курсы'!$H$2:$L$1980,if($G288="USD",2,if($G288="EUR",3,if($G288="YEN",4,5))))*$H288*$C288,0)</f>
        <v>13707.47254</v>
      </c>
      <c r="AA288" s="7">
        <f>if(AA$6&lt;=$B288,vlookup(EDATE($D288,AA$6),'Курсы'!$H$2:$L$1980,if($G288="USD",2,if($G288="EUR",3,if($G288="YEN",4,5))))*$H288*$C288,0)</f>
        <v>13707.47254</v>
      </c>
      <c r="AB288" s="7">
        <f>if(AB$6&lt;=$B288,vlookup(EDATE($D288,AB$6),'Курсы'!$H$2:$L$1980,if($G288="USD",2,if($G288="EUR",3,if($G288="YEN",4,5))))*$H288*$C288,0)</f>
        <v>13707.47254</v>
      </c>
      <c r="AC288" s="7">
        <f>if(AC$6&lt;=$B288,vlookup(EDATE($D288,AC$6),'Курсы'!$H$2:$L$1980,if($G288="USD",2,if($G288="EUR",3,if($G288="YEN",4,5))))*$H288*$C288,0)</f>
        <v>13707.47254</v>
      </c>
      <c r="AD288" s="7">
        <f>if(AD$6&lt;=$B288,vlookup(EDATE($D288,AD$6),'Курсы'!$H$2:$L$1980,if($G288="USD",2,if($G288="EUR",3,if($G288="YEN",4,5))))*$H288*$C288,0)</f>
        <v>0</v>
      </c>
      <c r="AE288" s="7">
        <f>if(AE$6&lt;=$B288,vlookup(EDATE($D288,AE$6),'Курсы'!$H$2:$L$1980,if($G288="USD",2,if($G288="EUR",3,if($G288="YEN",4,5))))*$H288*$C288,0)</f>
        <v>0</v>
      </c>
      <c r="AF288" s="7">
        <f>if(AF$6&lt;=$B288,vlookup(EDATE($D288,AF$6),'Курсы'!$H$2:$L$1980,if($G288="USD",2,if($G288="EUR",3,if($G288="YEN",4,5))))*$H288*$C288,0)</f>
        <v>0</v>
      </c>
      <c r="AG288" s="7">
        <f>if(AG$6&lt;=$B288,vlookup(EDATE($D288,AG$6),'Курсы'!$H$2:$L$1980,if($G288="USD",2,if($G288="EUR",3,if($G288="YEN",4,5))))*$H288*$C288,0)</f>
        <v>0</v>
      </c>
      <c r="AH288" s="7">
        <f>if(AH$6&lt;=$B288,vlookup(EDATE($D288,AH$6),'Курсы'!$H$2:$L$1980,if($G288="USD",2,if($G288="EUR",3,if($G288="YEN",4,5))))*$H288*$C288,0)</f>
        <v>0</v>
      </c>
      <c r="AI288" s="7">
        <f>if(AI$6&lt;=$B288,vlookup(EDATE($D288,AI$6),'Курсы'!$H$2:$L$1980,if($G288="USD",2,if($G288="EUR",3,if($G288="YEN",4,5))))*$H288*$C288,0)</f>
        <v>0</v>
      </c>
      <c r="AJ288" s="7">
        <f>if(AJ$6&lt;=$B288,vlookup(EDATE($D288,AJ$6),'Курсы'!$H$2:$L$1980,if($G288="USD",2,if($G288="EUR",3,if($G288="YEN",4,5))))*$H288*$C288,0)</f>
        <v>0</v>
      </c>
      <c r="AK288" s="7">
        <f>if(AK$6&lt;=$B288,vlookup(EDATE($D288,AK$6),'Курсы'!$H$2:$L$1980,if($G288="USD",2,if($G288="EUR",3,if($G288="YEN",4,5))))*$H288*$C288,0)</f>
        <v>0</v>
      </c>
      <c r="AL288" s="7">
        <f>if(AL$6&lt;=$B288,vlookup(EDATE($D288,AL$6),'Курсы'!$H$2:$L$1980,if($G288="USD",2,if($G288="EUR",3,if($G288="YEN",4,5))))*$H288*$C288,0)</f>
        <v>0</v>
      </c>
      <c r="AM288" s="7">
        <f>if(AM$6&lt;=$B288,vlookup(EDATE($D288,AM$6),'Курсы'!$H$2:$L$1980,if($G288="USD",2,if($G288="EUR",3,if($G288="YEN",4,5))))*$H288*$C288,0)</f>
        <v>0</v>
      </c>
      <c r="AN288" s="7">
        <f>if(AN$6&lt;=$B288,vlookup(EDATE($D288,AN$6),'Курсы'!$H$2:$L$1980,if($G288="USD",2,if($G288="EUR",3,if($G288="YEN",4,5))))*$H288*$C288,0)</f>
        <v>0</v>
      </c>
      <c r="AO288" s="7">
        <f>if(AO$6&lt;=$B288,vlookup(EDATE($D288,AO$6),'Курсы'!$H$2:$L$1980,if($G288="USD",2,if($G288="EUR",3,if($G288="YEN",4,5))))*$H288*$C288,0)</f>
        <v>0</v>
      </c>
      <c r="AP288" s="7">
        <f>if(AP$6&lt;=$B288,vlookup(EDATE($D288,AP$6),'Курсы'!$H$2:$L$1980,if($G288="USD",2,if($G288="EUR",3,if($G288="YEN",4,5))))*$H288*$C288,0)</f>
        <v>0</v>
      </c>
      <c r="AQ288" s="7">
        <f>if(AQ$6&lt;=$B288,vlookup(EDATE($D288,AQ$6),'Курсы'!$H$2:$L$1980,if($G288="USD",2,if($G288="EUR",3,if($G288="YEN",4,5))))*$H288*$C288,0)</f>
        <v>0</v>
      </c>
      <c r="AR288" s="19">
        <f>if(AR$6&lt;=$B288,vlookup(EDATE($D288,AR$6),'Курсы'!$H$2:$L$1980,if($G288="USD",2,if($G288="EUR",3,if($G288="YEN",4,5))))*$H288*$C288,0)</f>
        <v>0</v>
      </c>
      <c r="AS288" s="7">
        <f t="shared" si="2"/>
        <v>287856.9233</v>
      </c>
    </row>
    <row r="289" ht="15.75" customHeight="1">
      <c r="A289" s="15">
        <v>84.0</v>
      </c>
      <c r="B289" s="16">
        <v>1.0</v>
      </c>
      <c r="C289" s="16">
        <v>0.0451982372584058</v>
      </c>
      <c r="D289" s="17">
        <v>44240.0</v>
      </c>
      <c r="E289" s="17">
        <f t="shared" si="1"/>
        <v>44268</v>
      </c>
      <c r="F289" s="16" t="s">
        <v>21</v>
      </c>
      <c r="G289" s="16" t="s">
        <v>7</v>
      </c>
      <c r="H289" s="18">
        <v>1500000.0</v>
      </c>
      <c r="I289" s="7">
        <f>if(I$6&lt;=$B289,vlookup(EDATE($D289,I$6),'Курсы'!$H$2:$L$1980,if($G289="USD",2,if($G289="EUR",3,if($G289="YEN",4,5))))*$H289*$C289,0)</f>
        <v>67797.35589</v>
      </c>
      <c r="J289" s="7">
        <f>if(J$6&lt;=$B289,vlookup(EDATE($D289,J$6),'Курсы'!$H$2:$L$1980,if($G289="USD",2,if($G289="EUR",3,if($G289="YEN",4,5))))*$H289*$C289,0)</f>
        <v>0</v>
      </c>
      <c r="K289" s="7">
        <f>if(K$6&lt;=$B289,vlookup(EDATE($D289,K$6),'Курсы'!$H$2:$L$1980,if($G289="USD",2,if($G289="EUR",3,if($G289="YEN",4,5))))*$H289*$C289,0)</f>
        <v>0</v>
      </c>
      <c r="L289" s="7">
        <f>if(L$6&lt;=$B289,vlookup(EDATE($D289,L$6),'Курсы'!$H$2:$L$1980,if($G289="USD",2,if($G289="EUR",3,if($G289="YEN",4,5))))*$H289*$C289,0)</f>
        <v>0</v>
      </c>
      <c r="M289" s="7">
        <f>if(M$6&lt;=$B289,vlookup(EDATE($D289,M$6),'Курсы'!$H$2:$L$1980,if($G289="USD",2,if($G289="EUR",3,if($G289="YEN",4,5))))*$H289*$C289,0)</f>
        <v>0</v>
      </c>
      <c r="N289" s="7">
        <f>if(N$6&lt;=$B289,vlookup(EDATE($D289,N$6),'Курсы'!$H$2:$L$1980,if($G289="USD",2,if($G289="EUR",3,if($G289="YEN",4,5))))*$H289*$C289,0)</f>
        <v>0</v>
      </c>
      <c r="O289" s="7">
        <f>if(O$6&lt;=$B289,vlookup(EDATE($D289,O$6),'Курсы'!$H$2:$L$1980,if($G289="USD",2,if($G289="EUR",3,if($G289="YEN",4,5))))*$H289*$C289,0)</f>
        <v>0</v>
      </c>
      <c r="P289" s="7">
        <f>if(P$6&lt;=$B289,vlookup(EDATE($D289,P$6),'Курсы'!$H$2:$L$1980,if($G289="USD",2,if($G289="EUR",3,if($G289="YEN",4,5))))*$H289*$C289,0)</f>
        <v>0</v>
      </c>
      <c r="Q289" s="7">
        <f>if(Q$6&lt;=$B289,vlookup(EDATE($D289,Q$6),'Курсы'!$H$2:$L$1980,if($G289="USD",2,if($G289="EUR",3,if($G289="YEN",4,5))))*$H289*$C289,0)</f>
        <v>0</v>
      </c>
      <c r="R289" s="7">
        <f>if(R$6&lt;=$B289,vlookup(EDATE($D289,R$6),'Курсы'!$H$2:$L$1980,if($G289="USD",2,if($G289="EUR",3,if($G289="YEN",4,5))))*$H289*$C289,0)</f>
        <v>0</v>
      </c>
      <c r="S289" s="7">
        <f>if(S$6&lt;=$B289,vlookup(EDATE($D289,S$6),'Курсы'!$H$2:$L$1980,if($G289="USD",2,if($G289="EUR",3,if($G289="YEN",4,5))))*$H289*$C289,0)</f>
        <v>0</v>
      </c>
      <c r="T289" s="7">
        <f>if(T$6&lt;=$B289,vlookup(EDATE($D289,T$6),'Курсы'!$H$2:$L$1980,if($G289="USD",2,if($G289="EUR",3,if($G289="YEN",4,5))))*$H289*$C289,0)</f>
        <v>0</v>
      </c>
      <c r="U289" s="7">
        <f>if(U$6&lt;=$B289,vlookup(EDATE($D289,U$6),'Курсы'!$H$2:$L$1980,if($G289="USD",2,if($G289="EUR",3,if($G289="YEN",4,5))))*$H289*$C289,0)</f>
        <v>0</v>
      </c>
      <c r="V289" s="7">
        <f>if(V$6&lt;=$B289,vlookup(EDATE($D289,V$6),'Курсы'!$H$2:$L$1980,if($G289="USD",2,if($G289="EUR",3,if($G289="YEN",4,5))))*$H289*$C289,0)</f>
        <v>0</v>
      </c>
      <c r="W289" s="7">
        <f>if(W$6&lt;=$B289,vlookup(EDATE($D289,W$6),'Курсы'!$H$2:$L$1980,if($G289="USD",2,if($G289="EUR",3,if($G289="YEN",4,5))))*$H289*$C289,0)</f>
        <v>0</v>
      </c>
      <c r="X289" s="7">
        <f>if(X$6&lt;=$B289,vlookup(EDATE($D289,X$6),'Курсы'!$H$2:$L$1980,if($G289="USD",2,if($G289="EUR",3,if($G289="YEN",4,5))))*$H289*$C289,0)</f>
        <v>0</v>
      </c>
      <c r="Y289" s="7">
        <f>if(Y$6&lt;=$B289,vlookup(EDATE($D289,Y$6),'Курсы'!$H$2:$L$1980,if($G289="USD",2,if($G289="EUR",3,if($G289="YEN",4,5))))*$H289*$C289,0)</f>
        <v>0</v>
      </c>
      <c r="Z289" s="7">
        <f>if(Z$6&lt;=$B289,vlookup(EDATE($D289,Z$6),'Курсы'!$H$2:$L$1980,if($G289="USD",2,if($G289="EUR",3,if($G289="YEN",4,5))))*$H289*$C289,0)</f>
        <v>0</v>
      </c>
      <c r="AA289" s="7">
        <f>if(AA$6&lt;=$B289,vlookup(EDATE($D289,AA$6),'Курсы'!$H$2:$L$1980,if($G289="USD",2,if($G289="EUR",3,if($G289="YEN",4,5))))*$H289*$C289,0)</f>
        <v>0</v>
      </c>
      <c r="AB289" s="7">
        <f>if(AB$6&lt;=$B289,vlookup(EDATE($D289,AB$6),'Курсы'!$H$2:$L$1980,if($G289="USD",2,if($G289="EUR",3,if($G289="YEN",4,5))))*$H289*$C289,0)</f>
        <v>0</v>
      </c>
      <c r="AC289" s="7">
        <f>if(AC$6&lt;=$B289,vlookup(EDATE($D289,AC$6),'Курсы'!$H$2:$L$1980,if($G289="USD",2,if($G289="EUR",3,if($G289="YEN",4,5))))*$H289*$C289,0)</f>
        <v>0</v>
      </c>
      <c r="AD289" s="7">
        <f>if(AD$6&lt;=$B289,vlookup(EDATE($D289,AD$6),'Курсы'!$H$2:$L$1980,if($G289="USD",2,if($G289="EUR",3,if($G289="YEN",4,5))))*$H289*$C289,0)</f>
        <v>0</v>
      </c>
      <c r="AE289" s="7">
        <f>if(AE$6&lt;=$B289,vlookup(EDATE($D289,AE$6),'Курсы'!$H$2:$L$1980,if($G289="USD",2,if($G289="EUR",3,if($G289="YEN",4,5))))*$H289*$C289,0)</f>
        <v>0</v>
      </c>
      <c r="AF289" s="7">
        <f>if(AF$6&lt;=$B289,vlookup(EDATE($D289,AF$6),'Курсы'!$H$2:$L$1980,if($G289="USD",2,if($G289="EUR",3,if($G289="YEN",4,5))))*$H289*$C289,0)</f>
        <v>0</v>
      </c>
      <c r="AG289" s="7">
        <f>if(AG$6&lt;=$B289,vlookup(EDATE($D289,AG$6),'Курсы'!$H$2:$L$1980,if($G289="USD",2,if($G289="EUR",3,if($G289="YEN",4,5))))*$H289*$C289,0)</f>
        <v>0</v>
      </c>
      <c r="AH289" s="7">
        <f>if(AH$6&lt;=$B289,vlookup(EDATE($D289,AH$6),'Курсы'!$H$2:$L$1980,if($G289="USD",2,if($G289="EUR",3,if($G289="YEN",4,5))))*$H289*$C289,0)</f>
        <v>0</v>
      </c>
      <c r="AI289" s="7">
        <f>if(AI$6&lt;=$B289,vlookup(EDATE($D289,AI$6),'Курсы'!$H$2:$L$1980,if($G289="USD",2,if($G289="EUR",3,if($G289="YEN",4,5))))*$H289*$C289,0)</f>
        <v>0</v>
      </c>
      <c r="AJ289" s="7">
        <f>if(AJ$6&lt;=$B289,vlookup(EDATE($D289,AJ$6),'Курсы'!$H$2:$L$1980,if($G289="USD",2,if($G289="EUR",3,if($G289="YEN",4,5))))*$H289*$C289,0)</f>
        <v>0</v>
      </c>
      <c r="AK289" s="7">
        <f>if(AK$6&lt;=$B289,vlookup(EDATE($D289,AK$6),'Курсы'!$H$2:$L$1980,if($G289="USD",2,if($G289="EUR",3,if($G289="YEN",4,5))))*$H289*$C289,0)</f>
        <v>0</v>
      </c>
      <c r="AL289" s="7">
        <f>if(AL$6&lt;=$B289,vlookup(EDATE($D289,AL$6),'Курсы'!$H$2:$L$1980,if($G289="USD",2,if($G289="EUR",3,if($G289="YEN",4,5))))*$H289*$C289,0)</f>
        <v>0</v>
      </c>
      <c r="AM289" s="7">
        <f>if(AM$6&lt;=$B289,vlookup(EDATE($D289,AM$6),'Курсы'!$H$2:$L$1980,if($G289="USD",2,if($G289="EUR",3,if($G289="YEN",4,5))))*$H289*$C289,0)</f>
        <v>0</v>
      </c>
      <c r="AN289" s="7">
        <f>if(AN$6&lt;=$B289,vlookup(EDATE($D289,AN$6),'Курсы'!$H$2:$L$1980,if($G289="USD",2,if($G289="EUR",3,if($G289="YEN",4,5))))*$H289*$C289,0)</f>
        <v>0</v>
      </c>
      <c r="AO289" s="7">
        <f>if(AO$6&lt;=$B289,vlookup(EDATE($D289,AO$6),'Курсы'!$H$2:$L$1980,if($G289="USD",2,if($G289="EUR",3,if($G289="YEN",4,5))))*$H289*$C289,0)</f>
        <v>0</v>
      </c>
      <c r="AP289" s="7">
        <f>if(AP$6&lt;=$B289,vlookup(EDATE($D289,AP$6),'Курсы'!$H$2:$L$1980,if($G289="USD",2,if($G289="EUR",3,if($G289="YEN",4,5))))*$H289*$C289,0)</f>
        <v>0</v>
      </c>
      <c r="AQ289" s="7">
        <f>if(AQ$6&lt;=$B289,vlookup(EDATE($D289,AQ$6),'Курсы'!$H$2:$L$1980,if($G289="USD",2,if($G289="EUR",3,if($G289="YEN",4,5))))*$H289*$C289,0)</f>
        <v>0</v>
      </c>
      <c r="AR289" s="19">
        <f>if(AR$6&lt;=$B289,vlookup(EDATE($D289,AR$6),'Курсы'!$H$2:$L$1980,if($G289="USD",2,if($G289="EUR",3,if($G289="YEN",4,5))))*$H289*$C289,0)</f>
        <v>0</v>
      </c>
      <c r="AS289" s="7">
        <f t="shared" si="2"/>
        <v>67797.35589</v>
      </c>
    </row>
    <row r="290" ht="15.75" customHeight="1">
      <c r="A290" s="15">
        <v>286.0</v>
      </c>
      <c r="B290" s="16">
        <v>34.0</v>
      </c>
      <c r="C290" s="16">
        <v>0.0199783328242633</v>
      </c>
      <c r="D290" s="17">
        <v>44241.0</v>
      </c>
      <c r="E290" s="17">
        <f t="shared" si="1"/>
        <v>45274</v>
      </c>
      <c r="F290" s="16" t="s">
        <v>19</v>
      </c>
      <c r="G290" s="16" t="s">
        <v>7</v>
      </c>
      <c r="H290" s="18">
        <v>1000000.0</v>
      </c>
      <c r="I290" s="7">
        <f>if(I$6&lt;=$B290,vlookup(EDATE($D290,I$6),'Курсы'!$H$2:$L$1980,if($G290="USD",2,if($G290="EUR",3,if($G290="YEN",4,5))))*$H290*$C290,0)</f>
        <v>19978.33282</v>
      </c>
      <c r="J290" s="7">
        <f>if(J$6&lt;=$B290,vlookup(EDATE($D290,J$6),'Курсы'!$H$2:$L$1980,if($G290="USD",2,if($G290="EUR",3,if($G290="YEN",4,5))))*$H290*$C290,0)</f>
        <v>19978.33282</v>
      </c>
      <c r="K290" s="7">
        <f>if(K$6&lt;=$B290,vlookup(EDATE($D290,K$6),'Курсы'!$H$2:$L$1980,if($G290="USD",2,if($G290="EUR",3,if($G290="YEN",4,5))))*$H290*$C290,0)</f>
        <v>19978.33282</v>
      </c>
      <c r="L290" s="7">
        <f>if(L$6&lt;=$B290,vlookup(EDATE($D290,L$6),'Курсы'!$H$2:$L$1980,if($G290="USD",2,if($G290="EUR",3,if($G290="YEN",4,5))))*$H290*$C290,0)</f>
        <v>19978.33282</v>
      </c>
      <c r="M290" s="7">
        <f>if(M$6&lt;=$B290,vlookup(EDATE($D290,M$6),'Курсы'!$H$2:$L$1980,if($G290="USD",2,if($G290="EUR",3,if($G290="YEN",4,5))))*$H290*$C290,0)</f>
        <v>19978.33282</v>
      </c>
      <c r="N290" s="7">
        <f>if(N$6&lt;=$B290,vlookup(EDATE($D290,N$6),'Курсы'!$H$2:$L$1980,if($G290="USD",2,if($G290="EUR",3,if($G290="YEN",4,5))))*$H290*$C290,0)</f>
        <v>19978.33282</v>
      </c>
      <c r="O290" s="7">
        <f>if(O$6&lt;=$B290,vlookup(EDATE($D290,O$6),'Курсы'!$H$2:$L$1980,if($G290="USD",2,if($G290="EUR",3,if($G290="YEN",4,5))))*$H290*$C290,0)</f>
        <v>19978.33282</v>
      </c>
      <c r="P290" s="7">
        <f>if(P$6&lt;=$B290,vlookup(EDATE($D290,P$6),'Курсы'!$H$2:$L$1980,if($G290="USD",2,if($G290="EUR",3,if($G290="YEN",4,5))))*$H290*$C290,0)</f>
        <v>19978.33282</v>
      </c>
      <c r="Q290" s="7">
        <f>if(Q$6&lt;=$B290,vlookup(EDATE($D290,Q$6),'Курсы'!$H$2:$L$1980,if($G290="USD",2,if($G290="EUR",3,if($G290="YEN",4,5))))*$H290*$C290,0)</f>
        <v>19978.33282</v>
      </c>
      <c r="R290" s="7">
        <f>if(R$6&lt;=$B290,vlookup(EDATE($D290,R$6),'Курсы'!$H$2:$L$1980,if($G290="USD",2,if($G290="EUR",3,if($G290="YEN",4,5))))*$H290*$C290,0)</f>
        <v>19978.33282</v>
      </c>
      <c r="S290" s="7">
        <f>if(S$6&lt;=$B290,vlookup(EDATE($D290,S$6),'Курсы'!$H$2:$L$1980,if($G290="USD",2,if($G290="EUR",3,if($G290="YEN",4,5))))*$H290*$C290,0)</f>
        <v>19978.33282</v>
      </c>
      <c r="T290" s="7">
        <f>if(T$6&lt;=$B290,vlookup(EDATE($D290,T$6),'Курсы'!$H$2:$L$1980,if($G290="USD",2,if($G290="EUR",3,if($G290="YEN",4,5))))*$H290*$C290,0)</f>
        <v>19978.33282</v>
      </c>
      <c r="U290" s="7">
        <f>if(U$6&lt;=$B290,vlookup(EDATE($D290,U$6),'Курсы'!$H$2:$L$1980,if($G290="USD",2,if($G290="EUR",3,if($G290="YEN",4,5))))*$H290*$C290,0)</f>
        <v>19978.33282</v>
      </c>
      <c r="V290" s="7">
        <f>if(V$6&lt;=$B290,vlookup(EDATE($D290,V$6),'Курсы'!$H$2:$L$1980,if($G290="USD",2,if($G290="EUR",3,if($G290="YEN",4,5))))*$H290*$C290,0)</f>
        <v>19978.33282</v>
      </c>
      <c r="W290" s="7">
        <f>if(W$6&lt;=$B290,vlookup(EDATE($D290,W$6),'Курсы'!$H$2:$L$1980,if($G290="USD",2,if($G290="EUR",3,if($G290="YEN",4,5))))*$H290*$C290,0)</f>
        <v>19978.33282</v>
      </c>
      <c r="X290" s="7">
        <f>if(X$6&lt;=$B290,vlookup(EDATE($D290,X$6),'Курсы'!$H$2:$L$1980,if($G290="USD",2,if($G290="EUR",3,if($G290="YEN",4,5))))*$H290*$C290,0)</f>
        <v>19978.33282</v>
      </c>
      <c r="Y290" s="7">
        <f>if(Y$6&lt;=$B290,vlookup(EDATE($D290,Y$6),'Курсы'!$H$2:$L$1980,if($G290="USD",2,if($G290="EUR",3,if($G290="YEN",4,5))))*$H290*$C290,0)</f>
        <v>19978.33282</v>
      </c>
      <c r="Z290" s="7">
        <f>if(Z$6&lt;=$B290,vlookup(EDATE($D290,Z$6),'Курсы'!$H$2:$L$1980,if($G290="USD",2,if($G290="EUR",3,if($G290="YEN",4,5))))*$H290*$C290,0)</f>
        <v>19978.33282</v>
      </c>
      <c r="AA290" s="7">
        <f>if(AA$6&lt;=$B290,vlookup(EDATE($D290,AA$6),'Курсы'!$H$2:$L$1980,if($G290="USD",2,if($G290="EUR",3,if($G290="YEN",4,5))))*$H290*$C290,0)</f>
        <v>19978.33282</v>
      </c>
      <c r="AB290" s="7">
        <f>if(AB$6&lt;=$B290,vlookup(EDATE($D290,AB$6),'Курсы'!$H$2:$L$1980,if($G290="USD",2,if($G290="EUR",3,if($G290="YEN",4,5))))*$H290*$C290,0)</f>
        <v>19978.33282</v>
      </c>
      <c r="AC290" s="7">
        <f>if(AC$6&lt;=$B290,vlookup(EDATE($D290,AC$6),'Курсы'!$H$2:$L$1980,if($G290="USD",2,if($G290="EUR",3,if($G290="YEN",4,5))))*$H290*$C290,0)</f>
        <v>19978.33282</v>
      </c>
      <c r="AD290" s="7">
        <f>if(AD$6&lt;=$B290,vlookup(EDATE($D290,AD$6),'Курсы'!$H$2:$L$1980,if($G290="USD",2,if($G290="EUR",3,if($G290="YEN",4,5))))*$H290*$C290,0)</f>
        <v>19978.33282</v>
      </c>
      <c r="AE290" s="7">
        <f>if(AE$6&lt;=$B290,vlookup(EDATE($D290,AE$6),'Курсы'!$H$2:$L$1980,if($G290="USD",2,if($G290="EUR",3,if($G290="YEN",4,5))))*$H290*$C290,0)</f>
        <v>19978.33282</v>
      </c>
      <c r="AF290" s="7">
        <f>if(AF$6&lt;=$B290,vlookup(EDATE($D290,AF$6),'Курсы'!$H$2:$L$1980,if($G290="USD",2,if($G290="EUR",3,if($G290="YEN",4,5))))*$H290*$C290,0)</f>
        <v>19978.33282</v>
      </c>
      <c r="AG290" s="7">
        <f>if(AG$6&lt;=$B290,vlookup(EDATE($D290,AG$6),'Курсы'!$H$2:$L$1980,if($G290="USD",2,if($G290="EUR",3,if($G290="YEN",4,5))))*$H290*$C290,0)</f>
        <v>19978.33282</v>
      </c>
      <c r="AH290" s="7">
        <f>if(AH$6&lt;=$B290,vlookup(EDATE($D290,AH$6),'Курсы'!$H$2:$L$1980,if($G290="USD",2,if($G290="EUR",3,if($G290="YEN",4,5))))*$H290*$C290,0)</f>
        <v>19978.33282</v>
      </c>
      <c r="AI290" s="7">
        <f>if(AI$6&lt;=$B290,vlookup(EDATE($D290,AI$6),'Курсы'!$H$2:$L$1980,if($G290="USD",2,if($G290="EUR",3,if($G290="YEN",4,5))))*$H290*$C290,0)</f>
        <v>19978.33282</v>
      </c>
      <c r="AJ290" s="7">
        <f>if(AJ$6&lt;=$B290,vlookup(EDATE($D290,AJ$6),'Курсы'!$H$2:$L$1980,if($G290="USD",2,if($G290="EUR",3,if($G290="YEN",4,5))))*$H290*$C290,0)</f>
        <v>19978.33282</v>
      </c>
      <c r="AK290" s="7">
        <f>if(AK$6&lt;=$B290,vlookup(EDATE($D290,AK$6),'Курсы'!$H$2:$L$1980,if($G290="USD",2,if($G290="EUR",3,if($G290="YEN",4,5))))*$H290*$C290,0)</f>
        <v>19978.33282</v>
      </c>
      <c r="AL290" s="7">
        <f>if(AL$6&lt;=$B290,vlookup(EDATE($D290,AL$6),'Курсы'!$H$2:$L$1980,if($G290="USD",2,if($G290="EUR",3,if($G290="YEN",4,5))))*$H290*$C290,0)</f>
        <v>19978.33282</v>
      </c>
      <c r="AM290" s="7">
        <f>if(AM$6&lt;=$B290,vlookup(EDATE($D290,AM$6),'Курсы'!$H$2:$L$1980,if($G290="USD",2,if($G290="EUR",3,if($G290="YEN",4,5))))*$H290*$C290,0)</f>
        <v>19978.33282</v>
      </c>
      <c r="AN290" s="7">
        <f>if(AN$6&lt;=$B290,vlookup(EDATE($D290,AN$6),'Курсы'!$H$2:$L$1980,if($G290="USD",2,if($G290="EUR",3,if($G290="YEN",4,5))))*$H290*$C290,0)</f>
        <v>19978.33282</v>
      </c>
      <c r="AO290" s="7">
        <f>if(AO$6&lt;=$B290,vlookup(EDATE($D290,AO$6),'Курсы'!$H$2:$L$1980,if($G290="USD",2,if($G290="EUR",3,if($G290="YEN",4,5))))*$H290*$C290,0)</f>
        <v>19978.33282</v>
      </c>
      <c r="AP290" s="7">
        <f>if(AP$6&lt;=$B290,vlookup(EDATE($D290,AP$6),'Курсы'!$H$2:$L$1980,if($G290="USD",2,if($G290="EUR",3,if($G290="YEN",4,5))))*$H290*$C290,0)</f>
        <v>19978.33282</v>
      </c>
      <c r="AQ290" s="7">
        <f>if(AQ$6&lt;=$B290,vlookup(EDATE($D290,AQ$6),'Курсы'!$H$2:$L$1980,if($G290="USD",2,if($G290="EUR",3,if($G290="YEN",4,5))))*$H290*$C290,0)</f>
        <v>0</v>
      </c>
      <c r="AR290" s="19">
        <f>if(AR$6&lt;=$B290,vlookup(EDATE($D290,AR$6),'Курсы'!$H$2:$L$1980,if($G290="USD",2,if($G290="EUR",3,if($G290="YEN",4,5))))*$H290*$C290,0)</f>
        <v>0</v>
      </c>
      <c r="AS290" s="7">
        <f t="shared" si="2"/>
        <v>679263.316</v>
      </c>
    </row>
    <row r="291" ht="15.75" customHeight="1">
      <c r="A291" s="15">
        <v>48.0</v>
      </c>
      <c r="B291" s="16">
        <v>14.0</v>
      </c>
      <c r="C291" s="16">
        <v>0.0290445980417297</v>
      </c>
      <c r="D291" s="17">
        <v>44246.0</v>
      </c>
      <c r="E291" s="17">
        <f t="shared" si="1"/>
        <v>44670</v>
      </c>
      <c r="F291" s="16" t="s">
        <v>22</v>
      </c>
      <c r="G291" s="16" t="s">
        <v>7</v>
      </c>
      <c r="H291" s="18">
        <v>1000000.0</v>
      </c>
      <c r="I291" s="7">
        <f>if(I$6&lt;=$B291,vlookup(EDATE($D291,I$6),'Курсы'!$H$2:$L$1980,if($G291="USD",2,if($G291="EUR",3,if($G291="YEN",4,5))))*$H291*$C291,0)</f>
        <v>29044.59804</v>
      </c>
      <c r="J291" s="7">
        <f>if(J$6&lt;=$B291,vlookup(EDATE($D291,J$6),'Курсы'!$H$2:$L$1980,if($G291="USD",2,if($G291="EUR",3,if($G291="YEN",4,5))))*$H291*$C291,0)</f>
        <v>29044.59804</v>
      </c>
      <c r="K291" s="7">
        <f>if(K$6&lt;=$B291,vlookup(EDATE($D291,K$6),'Курсы'!$H$2:$L$1980,if($G291="USD",2,if($G291="EUR",3,if($G291="YEN",4,5))))*$H291*$C291,0)</f>
        <v>29044.59804</v>
      </c>
      <c r="L291" s="7">
        <f>if(L$6&lt;=$B291,vlookup(EDATE($D291,L$6),'Курсы'!$H$2:$L$1980,if($G291="USD",2,if($G291="EUR",3,if($G291="YEN",4,5))))*$H291*$C291,0)</f>
        <v>29044.59804</v>
      </c>
      <c r="M291" s="7">
        <f>if(M$6&lt;=$B291,vlookup(EDATE($D291,M$6),'Курсы'!$H$2:$L$1980,if($G291="USD",2,if($G291="EUR",3,if($G291="YEN",4,5))))*$H291*$C291,0)</f>
        <v>29044.59804</v>
      </c>
      <c r="N291" s="7">
        <f>if(N$6&lt;=$B291,vlookup(EDATE($D291,N$6),'Курсы'!$H$2:$L$1980,if($G291="USD",2,if($G291="EUR",3,if($G291="YEN",4,5))))*$H291*$C291,0)</f>
        <v>29044.59804</v>
      </c>
      <c r="O291" s="7">
        <f>if(O$6&lt;=$B291,vlookup(EDATE($D291,O$6),'Курсы'!$H$2:$L$1980,if($G291="USD",2,if($G291="EUR",3,if($G291="YEN",4,5))))*$H291*$C291,0)</f>
        <v>29044.59804</v>
      </c>
      <c r="P291" s="7">
        <f>if(P$6&lt;=$B291,vlookup(EDATE($D291,P$6),'Курсы'!$H$2:$L$1980,if($G291="USD",2,if($G291="EUR",3,if($G291="YEN",4,5))))*$H291*$C291,0)</f>
        <v>29044.59804</v>
      </c>
      <c r="Q291" s="7">
        <f>if(Q$6&lt;=$B291,vlookup(EDATE($D291,Q$6),'Курсы'!$H$2:$L$1980,if($G291="USD",2,if($G291="EUR",3,if($G291="YEN",4,5))))*$H291*$C291,0)</f>
        <v>29044.59804</v>
      </c>
      <c r="R291" s="7">
        <f>if(R$6&lt;=$B291,vlookup(EDATE($D291,R$6),'Курсы'!$H$2:$L$1980,if($G291="USD",2,if($G291="EUR",3,if($G291="YEN",4,5))))*$H291*$C291,0)</f>
        <v>29044.59804</v>
      </c>
      <c r="S291" s="7">
        <f>if(S$6&lt;=$B291,vlookup(EDATE($D291,S$6),'Курсы'!$H$2:$L$1980,if($G291="USD",2,if($G291="EUR",3,if($G291="YEN",4,5))))*$H291*$C291,0)</f>
        <v>29044.59804</v>
      </c>
      <c r="T291" s="7">
        <f>if(T$6&lt;=$B291,vlookup(EDATE($D291,T$6),'Курсы'!$H$2:$L$1980,if($G291="USD",2,if($G291="EUR",3,if($G291="YEN",4,5))))*$H291*$C291,0)</f>
        <v>29044.59804</v>
      </c>
      <c r="U291" s="7">
        <f>if(U$6&lt;=$B291,vlookup(EDATE($D291,U$6),'Курсы'!$H$2:$L$1980,if($G291="USD",2,if($G291="EUR",3,if($G291="YEN",4,5))))*$H291*$C291,0)</f>
        <v>29044.59804</v>
      </c>
      <c r="V291" s="7">
        <f>if(V$6&lt;=$B291,vlookup(EDATE($D291,V$6),'Курсы'!$H$2:$L$1980,if($G291="USD",2,if($G291="EUR",3,if($G291="YEN",4,5))))*$H291*$C291,0)</f>
        <v>29044.59804</v>
      </c>
      <c r="W291" s="7">
        <f>if(W$6&lt;=$B291,vlookup(EDATE($D291,W$6),'Курсы'!$H$2:$L$1980,if($G291="USD",2,if($G291="EUR",3,if($G291="YEN",4,5))))*$H291*$C291,0)</f>
        <v>0</v>
      </c>
      <c r="X291" s="7">
        <f>if(X$6&lt;=$B291,vlookup(EDATE($D291,X$6),'Курсы'!$H$2:$L$1980,if($G291="USD",2,if($G291="EUR",3,if($G291="YEN",4,5))))*$H291*$C291,0)</f>
        <v>0</v>
      </c>
      <c r="Y291" s="7">
        <f>if(Y$6&lt;=$B291,vlookup(EDATE($D291,Y$6),'Курсы'!$H$2:$L$1980,if($G291="USD",2,if($G291="EUR",3,if($G291="YEN",4,5))))*$H291*$C291,0)</f>
        <v>0</v>
      </c>
      <c r="Z291" s="7">
        <f>if(Z$6&lt;=$B291,vlookup(EDATE($D291,Z$6),'Курсы'!$H$2:$L$1980,if($G291="USD",2,if($G291="EUR",3,if($G291="YEN",4,5))))*$H291*$C291,0)</f>
        <v>0</v>
      </c>
      <c r="AA291" s="7">
        <f>if(AA$6&lt;=$B291,vlookup(EDATE($D291,AA$6),'Курсы'!$H$2:$L$1980,if($G291="USD",2,if($G291="EUR",3,if($G291="YEN",4,5))))*$H291*$C291,0)</f>
        <v>0</v>
      </c>
      <c r="AB291" s="7">
        <f>if(AB$6&lt;=$B291,vlookup(EDATE($D291,AB$6),'Курсы'!$H$2:$L$1980,if($G291="USD",2,if($G291="EUR",3,if($G291="YEN",4,5))))*$H291*$C291,0)</f>
        <v>0</v>
      </c>
      <c r="AC291" s="7">
        <f>if(AC$6&lt;=$B291,vlookup(EDATE($D291,AC$6),'Курсы'!$H$2:$L$1980,if($G291="USD",2,if($G291="EUR",3,if($G291="YEN",4,5))))*$H291*$C291,0)</f>
        <v>0</v>
      </c>
      <c r="AD291" s="7">
        <f>if(AD$6&lt;=$B291,vlookup(EDATE($D291,AD$6),'Курсы'!$H$2:$L$1980,if($G291="USD",2,if($G291="EUR",3,if($G291="YEN",4,5))))*$H291*$C291,0)</f>
        <v>0</v>
      </c>
      <c r="AE291" s="7">
        <f>if(AE$6&lt;=$B291,vlookup(EDATE($D291,AE$6),'Курсы'!$H$2:$L$1980,if($G291="USD",2,if($G291="EUR",3,if($G291="YEN",4,5))))*$H291*$C291,0)</f>
        <v>0</v>
      </c>
      <c r="AF291" s="7">
        <f>if(AF$6&lt;=$B291,vlookup(EDATE($D291,AF$6),'Курсы'!$H$2:$L$1980,if($G291="USD",2,if($G291="EUR",3,if($G291="YEN",4,5))))*$H291*$C291,0)</f>
        <v>0</v>
      </c>
      <c r="AG291" s="7">
        <f>if(AG$6&lt;=$B291,vlookup(EDATE($D291,AG$6),'Курсы'!$H$2:$L$1980,if($G291="USD",2,if($G291="EUR",3,if($G291="YEN",4,5))))*$H291*$C291,0)</f>
        <v>0</v>
      </c>
      <c r="AH291" s="7">
        <f>if(AH$6&lt;=$B291,vlookup(EDATE($D291,AH$6),'Курсы'!$H$2:$L$1980,if($G291="USD",2,if($G291="EUR",3,if($G291="YEN",4,5))))*$H291*$C291,0)</f>
        <v>0</v>
      </c>
      <c r="AI291" s="7">
        <f>if(AI$6&lt;=$B291,vlookup(EDATE($D291,AI$6),'Курсы'!$H$2:$L$1980,if($G291="USD",2,if($G291="EUR",3,if($G291="YEN",4,5))))*$H291*$C291,0)</f>
        <v>0</v>
      </c>
      <c r="AJ291" s="7">
        <f>if(AJ$6&lt;=$B291,vlookup(EDATE($D291,AJ$6),'Курсы'!$H$2:$L$1980,if($G291="USD",2,if($G291="EUR",3,if($G291="YEN",4,5))))*$H291*$C291,0)</f>
        <v>0</v>
      </c>
      <c r="AK291" s="7">
        <f>if(AK$6&lt;=$B291,vlookup(EDATE($D291,AK$6),'Курсы'!$H$2:$L$1980,if($G291="USD",2,if($G291="EUR",3,if($G291="YEN",4,5))))*$H291*$C291,0)</f>
        <v>0</v>
      </c>
      <c r="AL291" s="7">
        <f>if(AL$6&lt;=$B291,vlookup(EDATE($D291,AL$6),'Курсы'!$H$2:$L$1980,if($G291="USD",2,if($G291="EUR",3,if($G291="YEN",4,5))))*$H291*$C291,0)</f>
        <v>0</v>
      </c>
      <c r="AM291" s="7">
        <f>if(AM$6&lt;=$B291,vlookup(EDATE($D291,AM$6),'Курсы'!$H$2:$L$1980,if($G291="USD",2,if($G291="EUR",3,if($G291="YEN",4,5))))*$H291*$C291,0)</f>
        <v>0</v>
      </c>
      <c r="AN291" s="7">
        <f>if(AN$6&lt;=$B291,vlookup(EDATE($D291,AN$6),'Курсы'!$H$2:$L$1980,if($G291="USD",2,if($G291="EUR",3,if($G291="YEN",4,5))))*$H291*$C291,0)</f>
        <v>0</v>
      </c>
      <c r="AO291" s="7">
        <f>if(AO$6&lt;=$B291,vlookup(EDATE($D291,AO$6),'Курсы'!$H$2:$L$1980,if($G291="USD",2,if($G291="EUR",3,if($G291="YEN",4,5))))*$H291*$C291,0)</f>
        <v>0</v>
      </c>
      <c r="AP291" s="7">
        <f>if(AP$6&lt;=$B291,vlookup(EDATE($D291,AP$6),'Курсы'!$H$2:$L$1980,if($G291="USD",2,if($G291="EUR",3,if($G291="YEN",4,5))))*$H291*$C291,0)</f>
        <v>0</v>
      </c>
      <c r="AQ291" s="7">
        <f>if(AQ$6&lt;=$B291,vlookup(EDATE($D291,AQ$6),'Курсы'!$H$2:$L$1980,if($G291="USD",2,if($G291="EUR",3,if($G291="YEN",4,5))))*$H291*$C291,0)</f>
        <v>0</v>
      </c>
      <c r="AR291" s="19">
        <f>if(AR$6&lt;=$B291,vlookup(EDATE($D291,AR$6),'Курсы'!$H$2:$L$1980,if($G291="USD",2,if($G291="EUR",3,if($G291="YEN",4,5))))*$H291*$C291,0)</f>
        <v>0</v>
      </c>
      <c r="AS291" s="7">
        <f t="shared" si="2"/>
        <v>406624.3726</v>
      </c>
    </row>
    <row r="292" ht="15.75" customHeight="1">
      <c r="A292" s="15">
        <v>95.0</v>
      </c>
      <c r="B292" s="16">
        <v>3.0</v>
      </c>
      <c r="C292" s="16">
        <v>0.0222073749559492</v>
      </c>
      <c r="D292" s="17">
        <v>44252.0</v>
      </c>
      <c r="E292" s="17">
        <f t="shared" si="1"/>
        <v>44341</v>
      </c>
      <c r="F292" s="16" t="s">
        <v>19</v>
      </c>
      <c r="G292" s="16" t="s">
        <v>5</v>
      </c>
      <c r="H292" s="18">
        <v>100000.0</v>
      </c>
      <c r="I292" s="7">
        <f>if(I$6&lt;=$B292,vlookup(EDATE($D292,I$6),'Курсы'!$H$2:$L$1980,if($G292="USD",2,if($G292="EUR",3,if($G292="YEN",4,5))))*$H292*$C292,0)</f>
        <v>199980.7426</v>
      </c>
      <c r="J292" s="7">
        <f>if(J$6&lt;=$B292,vlookup(EDATE($D292,J$6),'Курсы'!$H$2:$L$1980,if($G292="USD",2,if($G292="EUR",3,if($G292="YEN",4,5))))*$H292*$C292,0)</f>
        <v>200904.7915</v>
      </c>
      <c r="K292" s="7">
        <f>if(K$6&lt;=$B292,vlookup(EDATE($D292,K$6),'Курсы'!$H$2:$L$1980,if($G292="USD",2,if($G292="EUR",3,if($G292="YEN",4,5))))*$H292*$C292,0)</f>
        <v>199172.8383</v>
      </c>
      <c r="L292" s="7">
        <f>if(L$6&lt;=$B292,vlookup(EDATE($D292,L$6),'Курсы'!$H$2:$L$1980,if($G292="USD",2,if($G292="EUR",3,if($G292="YEN",4,5))))*$H292*$C292,0)</f>
        <v>0</v>
      </c>
      <c r="M292" s="7">
        <f>if(M$6&lt;=$B292,vlookup(EDATE($D292,M$6),'Курсы'!$H$2:$L$1980,if($G292="USD",2,if($G292="EUR",3,if($G292="YEN",4,5))))*$H292*$C292,0)</f>
        <v>0</v>
      </c>
      <c r="N292" s="7">
        <f>if(N$6&lt;=$B292,vlookup(EDATE($D292,N$6),'Курсы'!$H$2:$L$1980,if($G292="USD",2,if($G292="EUR",3,if($G292="YEN",4,5))))*$H292*$C292,0)</f>
        <v>0</v>
      </c>
      <c r="O292" s="7">
        <f>if(O$6&lt;=$B292,vlookup(EDATE($D292,O$6),'Курсы'!$H$2:$L$1980,if($G292="USD",2,if($G292="EUR",3,if($G292="YEN",4,5))))*$H292*$C292,0)</f>
        <v>0</v>
      </c>
      <c r="P292" s="7">
        <f>if(P$6&lt;=$B292,vlookup(EDATE($D292,P$6),'Курсы'!$H$2:$L$1980,if($G292="USD",2,if($G292="EUR",3,if($G292="YEN",4,5))))*$H292*$C292,0)</f>
        <v>0</v>
      </c>
      <c r="Q292" s="7">
        <f>if(Q$6&lt;=$B292,vlookup(EDATE($D292,Q$6),'Курсы'!$H$2:$L$1980,if($G292="USD",2,if($G292="EUR",3,if($G292="YEN",4,5))))*$H292*$C292,0)</f>
        <v>0</v>
      </c>
      <c r="R292" s="7">
        <f>if(R$6&lt;=$B292,vlookup(EDATE($D292,R$6),'Курсы'!$H$2:$L$1980,if($G292="USD",2,if($G292="EUR",3,if($G292="YEN",4,5))))*$H292*$C292,0)</f>
        <v>0</v>
      </c>
      <c r="S292" s="7">
        <f>if(S$6&lt;=$B292,vlookup(EDATE($D292,S$6),'Курсы'!$H$2:$L$1980,if($G292="USD",2,if($G292="EUR",3,if($G292="YEN",4,5))))*$H292*$C292,0)</f>
        <v>0</v>
      </c>
      <c r="T292" s="7">
        <f>if(T$6&lt;=$B292,vlookup(EDATE($D292,T$6),'Курсы'!$H$2:$L$1980,if($G292="USD",2,if($G292="EUR",3,if($G292="YEN",4,5))))*$H292*$C292,0)</f>
        <v>0</v>
      </c>
      <c r="U292" s="7">
        <f>if(U$6&lt;=$B292,vlookup(EDATE($D292,U$6),'Курсы'!$H$2:$L$1980,if($G292="USD",2,if($G292="EUR",3,if($G292="YEN",4,5))))*$H292*$C292,0)</f>
        <v>0</v>
      </c>
      <c r="V292" s="7">
        <f>if(V$6&lt;=$B292,vlookup(EDATE($D292,V$6),'Курсы'!$H$2:$L$1980,if($G292="USD",2,if($G292="EUR",3,if($G292="YEN",4,5))))*$H292*$C292,0)</f>
        <v>0</v>
      </c>
      <c r="W292" s="7">
        <f>if(W$6&lt;=$B292,vlookup(EDATE($D292,W$6),'Курсы'!$H$2:$L$1980,if($G292="USD",2,if($G292="EUR",3,if($G292="YEN",4,5))))*$H292*$C292,0)</f>
        <v>0</v>
      </c>
      <c r="X292" s="7">
        <f>if(X$6&lt;=$B292,vlookup(EDATE($D292,X$6),'Курсы'!$H$2:$L$1980,if($G292="USD",2,if($G292="EUR",3,if($G292="YEN",4,5))))*$H292*$C292,0)</f>
        <v>0</v>
      </c>
      <c r="Y292" s="7">
        <f>if(Y$6&lt;=$B292,vlookup(EDATE($D292,Y$6),'Курсы'!$H$2:$L$1980,if($G292="USD",2,if($G292="EUR",3,if($G292="YEN",4,5))))*$H292*$C292,0)</f>
        <v>0</v>
      </c>
      <c r="Z292" s="7">
        <f>if(Z$6&lt;=$B292,vlookup(EDATE($D292,Z$6),'Курсы'!$H$2:$L$1980,if($G292="USD",2,if($G292="EUR",3,if($G292="YEN",4,5))))*$H292*$C292,0)</f>
        <v>0</v>
      </c>
      <c r="AA292" s="7">
        <f>if(AA$6&lt;=$B292,vlookup(EDATE($D292,AA$6),'Курсы'!$H$2:$L$1980,if($G292="USD",2,if($G292="EUR",3,if($G292="YEN",4,5))))*$H292*$C292,0)</f>
        <v>0</v>
      </c>
      <c r="AB292" s="7">
        <f>if(AB$6&lt;=$B292,vlookup(EDATE($D292,AB$6),'Курсы'!$H$2:$L$1980,if($G292="USD",2,if($G292="EUR",3,if($G292="YEN",4,5))))*$H292*$C292,0)</f>
        <v>0</v>
      </c>
      <c r="AC292" s="7">
        <f>if(AC$6&lt;=$B292,vlookup(EDATE($D292,AC$6),'Курсы'!$H$2:$L$1980,if($G292="USD",2,if($G292="EUR",3,if($G292="YEN",4,5))))*$H292*$C292,0)</f>
        <v>0</v>
      </c>
      <c r="AD292" s="7">
        <f>if(AD$6&lt;=$B292,vlookup(EDATE($D292,AD$6),'Курсы'!$H$2:$L$1980,if($G292="USD",2,if($G292="EUR",3,if($G292="YEN",4,5))))*$H292*$C292,0)</f>
        <v>0</v>
      </c>
      <c r="AE292" s="7">
        <f>if(AE$6&lt;=$B292,vlookup(EDATE($D292,AE$6),'Курсы'!$H$2:$L$1980,if($G292="USD",2,if($G292="EUR",3,if($G292="YEN",4,5))))*$H292*$C292,0)</f>
        <v>0</v>
      </c>
      <c r="AF292" s="7">
        <f>if(AF$6&lt;=$B292,vlookup(EDATE($D292,AF$6),'Курсы'!$H$2:$L$1980,if($G292="USD",2,if($G292="EUR",3,if($G292="YEN",4,5))))*$H292*$C292,0)</f>
        <v>0</v>
      </c>
      <c r="AG292" s="7">
        <f>if(AG$6&lt;=$B292,vlookup(EDATE($D292,AG$6),'Курсы'!$H$2:$L$1980,if($G292="USD",2,if($G292="EUR",3,if($G292="YEN",4,5))))*$H292*$C292,0)</f>
        <v>0</v>
      </c>
      <c r="AH292" s="7">
        <f>if(AH$6&lt;=$B292,vlookup(EDATE($D292,AH$6),'Курсы'!$H$2:$L$1980,if($G292="USD",2,if($G292="EUR",3,if($G292="YEN",4,5))))*$H292*$C292,0)</f>
        <v>0</v>
      </c>
      <c r="AI292" s="7">
        <f>if(AI$6&lt;=$B292,vlookup(EDATE($D292,AI$6),'Курсы'!$H$2:$L$1980,if($G292="USD",2,if($G292="EUR",3,if($G292="YEN",4,5))))*$H292*$C292,0)</f>
        <v>0</v>
      </c>
      <c r="AJ292" s="7">
        <f>if(AJ$6&lt;=$B292,vlookup(EDATE($D292,AJ$6),'Курсы'!$H$2:$L$1980,if($G292="USD",2,if($G292="EUR",3,if($G292="YEN",4,5))))*$H292*$C292,0)</f>
        <v>0</v>
      </c>
      <c r="AK292" s="7">
        <f>if(AK$6&lt;=$B292,vlookup(EDATE($D292,AK$6),'Курсы'!$H$2:$L$1980,if($G292="USD",2,if($G292="EUR",3,if($G292="YEN",4,5))))*$H292*$C292,0)</f>
        <v>0</v>
      </c>
      <c r="AL292" s="7">
        <f>if(AL$6&lt;=$B292,vlookup(EDATE($D292,AL$6),'Курсы'!$H$2:$L$1980,if($G292="USD",2,if($G292="EUR",3,if($G292="YEN",4,5))))*$H292*$C292,0)</f>
        <v>0</v>
      </c>
      <c r="AM292" s="7">
        <f>if(AM$6&lt;=$B292,vlookup(EDATE($D292,AM$6),'Курсы'!$H$2:$L$1980,if($G292="USD",2,if($G292="EUR",3,if($G292="YEN",4,5))))*$H292*$C292,0)</f>
        <v>0</v>
      </c>
      <c r="AN292" s="7">
        <f>if(AN$6&lt;=$B292,vlookup(EDATE($D292,AN$6),'Курсы'!$H$2:$L$1980,if($G292="USD",2,if($G292="EUR",3,if($G292="YEN",4,5))))*$H292*$C292,0)</f>
        <v>0</v>
      </c>
      <c r="AO292" s="7">
        <f>if(AO$6&lt;=$B292,vlookup(EDATE($D292,AO$6),'Курсы'!$H$2:$L$1980,if($G292="USD",2,if($G292="EUR",3,if($G292="YEN",4,5))))*$H292*$C292,0)</f>
        <v>0</v>
      </c>
      <c r="AP292" s="7">
        <f>if(AP$6&lt;=$B292,vlookup(EDATE($D292,AP$6),'Курсы'!$H$2:$L$1980,if($G292="USD",2,if($G292="EUR",3,if($G292="YEN",4,5))))*$H292*$C292,0)</f>
        <v>0</v>
      </c>
      <c r="AQ292" s="7">
        <f>if(AQ$6&lt;=$B292,vlookup(EDATE($D292,AQ$6),'Курсы'!$H$2:$L$1980,if($G292="USD",2,if($G292="EUR",3,if($G292="YEN",4,5))))*$H292*$C292,0)</f>
        <v>0</v>
      </c>
      <c r="AR292" s="19">
        <f>if(AR$6&lt;=$B292,vlookup(EDATE($D292,AR$6),'Курсы'!$H$2:$L$1980,if($G292="USD",2,if($G292="EUR",3,if($G292="YEN",4,5))))*$H292*$C292,0)</f>
        <v>0</v>
      </c>
      <c r="AS292" s="7">
        <f t="shared" si="2"/>
        <v>600058.3723</v>
      </c>
    </row>
    <row r="293" ht="15.75" customHeight="1">
      <c r="A293" s="15">
        <v>255.0</v>
      </c>
      <c r="B293" s="16">
        <v>12.0</v>
      </c>
      <c r="C293" s="16">
        <v>0.00794397540583859</v>
      </c>
      <c r="D293" s="17">
        <v>44254.0</v>
      </c>
      <c r="E293" s="17">
        <f t="shared" si="1"/>
        <v>44619</v>
      </c>
      <c r="F293" s="16" t="s">
        <v>18</v>
      </c>
      <c r="G293" s="16" t="s">
        <v>4</v>
      </c>
      <c r="H293" s="18">
        <v>75000.0</v>
      </c>
      <c r="I293" s="7">
        <f>if(I$6&lt;=$B293,vlookup(EDATE($D293,I$6),'Курсы'!$H$2:$L$1980,if($G293="USD",2,if($G293="EUR",3,if($G293="YEN",4,5))))*$H293*$C293,0)</f>
        <v>45136.23834</v>
      </c>
      <c r="J293" s="7">
        <f>if(J$6&lt;=$B293,vlookup(EDATE($D293,J$6),'Курсы'!$H$2:$L$1980,if($G293="USD",2,if($G293="EUR",3,if($G293="YEN",4,5))))*$H293*$C293,0)</f>
        <v>44546.63649</v>
      </c>
      <c r="K293" s="7">
        <f>if(K$6&lt;=$B293,vlookup(EDATE($D293,K$6),'Курсы'!$H$2:$L$1980,if($G293="USD",2,if($G293="EUR",3,if($G293="YEN",4,5))))*$H293*$C293,0)</f>
        <v>43775.49493</v>
      </c>
      <c r="L293" s="7">
        <f>if(L$6&lt;=$B293,vlookup(EDATE($D293,L$6),'Курсы'!$H$2:$L$1980,if($G293="USD",2,if($G293="EUR",3,if($G293="YEN",4,5))))*$H293*$C293,0)</f>
        <v>42998.3954</v>
      </c>
      <c r="M293" s="7">
        <f>if(M$6&lt;=$B293,vlookup(EDATE($D293,M$6),'Курсы'!$H$2:$L$1980,if($G293="USD",2,if($G293="EUR",3,if($G293="YEN",4,5))))*$H293*$C293,0)</f>
        <v>44147.45172</v>
      </c>
      <c r="N293" s="7">
        <f>if(N$6&lt;=$B293,vlookup(EDATE($D293,N$6),'Курсы'!$H$2:$L$1980,if($G293="USD",2,if($G293="EUR",3,if($G293="YEN",4,5))))*$H293*$C293,0)</f>
        <v>43550.24498</v>
      </c>
      <c r="O293" s="7">
        <f>if(O$6&lt;=$B293,vlookup(EDATE($D293,O$6),'Курсы'!$H$2:$L$1980,if($G293="USD",2,if($G293="EUR",3,if($G293="YEN",4,5))))*$H293*$C293,0)</f>
        <v>43612.47802</v>
      </c>
      <c r="P293" s="7">
        <f>if(P$6&lt;=$B293,vlookup(EDATE($D293,P$6),'Курсы'!$H$2:$L$1980,if($G293="USD",2,if($G293="EUR",3,if($G293="YEN",4,5))))*$H293*$C293,0)</f>
        <v>43670.87884</v>
      </c>
      <c r="Q293" s="7">
        <f>if(Q$6&lt;=$B293,vlookup(EDATE($D293,Q$6),'Курсы'!$H$2:$L$1980,if($G293="USD",2,if($G293="EUR",3,if($G293="YEN",4,5))))*$H293*$C293,0)</f>
        <v>43729.45231</v>
      </c>
      <c r="R293" s="7">
        <f>if(R$6&lt;=$B293,vlookup(EDATE($D293,R$6),'Курсы'!$H$2:$L$1980,if($G293="USD",2,if($G293="EUR",3,if($G293="YEN",4,5))))*$H293*$C293,0)</f>
        <v>43784.51705</v>
      </c>
      <c r="S293" s="7">
        <f>if(S$6&lt;=$B293,vlookup(EDATE($D293,S$6),'Курсы'!$H$2:$L$1980,if($G293="USD",2,if($G293="EUR",3,if($G293="YEN",4,5))))*$H293*$C293,0)</f>
        <v>43839.83748</v>
      </c>
      <c r="T293" s="7">
        <f>if(T$6&lt;=$B293,vlookup(EDATE($D293,T$6),'Курсы'!$H$2:$L$1980,if($G293="USD",2,if($G293="EUR",3,if($G293="YEN",4,5))))*$H293*$C293,0)</f>
        <v>43893.6394</v>
      </c>
      <c r="U293" s="7">
        <f>if(U$6&lt;=$B293,vlookup(EDATE($D293,U$6),'Курсы'!$H$2:$L$1980,if($G293="USD",2,if($G293="EUR",3,if($G293="YEN",4,5))))*$H293*$C293,0)</f>
        <v>0</v>
      </c>
      <c r="V293" s="7">
        <f>if(V$6&lt;=$B293,vlookup(EDATE($D293,V$6),'Курсы'!$H$2:$L$1980,if($G293="USD",2,if($G293="EUR",3,if($G293="YEN",4,5))))*$H293*$C293,0)</f>
        <v>0</v>
      </c>
      <c r="W293" s="7">
        <f>if(W$6&lt;=$B293,vlookup(EDATE($D293,W$6),'Курсы'!$H$2:$L$1980,if($G293="USD",2,if($G293="EUR",3,if($G293="YEN",4,5))))*$H293*$C293,0)</f>
        <v>0</v>
      </c>
      <c r="X293" s="7">
        <f>if(X$6&lt;=$B293,vlookup(EDATE($D293,X$6),'Курсы'!$H$2:$L$1980,if($G293="USD",2,if($G293="EUR",3,if($G293="YEN",4,5))))*$H293*$C293,0)</f>
        <v>0</v>
      </c>
      <c r="Y293" s="7">
        <f>if(Y$6&lt;=$B293,vlookup(EDATE($D293,Y$6),'Курсы'!$H$2:$L$1980,if($G293="USD",2,if($G293="EUR",3,if($G293="YEN",4,5))))*$H293*$C293,0)</f>
        <v>0</v>
      </c>
      <c r="Z293" s="7">
        <f>if(Z$6&lt;=$B293,vlookup(EDATE($D293,Z$6),'Курсы'!$H$2:$L$1980,if($G293="USD",2,if($G293="EUR",3,if($G293="YEN",4,5))))*$H293*$C293,0)</f>
        <v>0</v>
      </c>
      <c r="AA293" s="7">
        <f>if(AA$6&lt;=$B293,vlookup(EDATE($D293,AA$6),'Курсы'!$H$2:$L$1980,if($G293="USD",2,if($G293="EUR",3,if($G293="YEN",4,5))))*$H293*$C293,0)</f>
        <v>0</v>
      </c>
      <c r="AB293" s="7">
        <f>if(AB$6&lt;=$B293,vlookup(EDATE($D293,AB$6),'Курсы'!$H$2:$L$1980,if($G293="USD",2,if($G293="EUR",3,if($G293="YEN",4,5))))*$H293*$C293,0)</f>
        <v>0</v>
      </c>
      <c r="AC293" s="7">
        <f>if(AC$6&lt;=$B293,vlookup(EDATE($D293,AC$6),'Курсы'!$H$2:$L$1980,if($G293="USD",2,if($G293="EUR",3,if($G293="YEN",4,5))))*$H293*$C293,0)</f>
        <v>0</v>
      </c>
      <c r="AD293" s="7">
        <f>if(AD$6&lt;=$B293,vlookup(EDATE($D293,AD$6),'Курсы'!$H$2:$L$1980,if($G293="USD",2,if($G293="EUR",3,if($G293="YEN",4,5))))*$H293*$C293,0)</f>
        <v>0</v>
      </c>
      <c r="AE293" s="7">
        <f>if(AE$6&lt;=$B293,vlookup(EDATE($D293,AE$6),'Курсы'!$H$2:$L$1980,if($G293="USD",2,if($G293="EUR",3,if($G293="YEN",4,5))))*$H293*$C293,0)</f>
        <v>0</v>
      </c>
      <c r="AF293" s="7">
        <f>if(AF$6&lt;=$B293,vlookup(EDATE($D293,AF$6),'Курсы'!$H$2:$L$1980,if($G293="USD",2,if($G293="EUR",3,if($G293="YEN",4,5))))*$H293*$C293,0)</f>
        <v>0</v>
      </c>
      <c r="AG293" s="7">
        <f>if(AG$6&lt;=$B293,vlookup(EDATE($D293,AG$6),'Курсы'!$H$2:$L$1980,if($G293="USD",2,if($G293="EUR",3,if($G293="YEN",4,5))))*$H293*$C293,0)</f>
        <v>0</v>
      </c>
      <c r="AH293" s="7">
        <f>if(AH$6&lt;=$B293,vlookup(EDATE($D293,AH$6),'Курсы'!$H$2:$L$1980,if($G293="USD",2,if($G293="EUR",3,if($G293="YEN",4,5))))*$H293*$C293,0)</f>
        <v>0</v>
      </c>
      <c r="AI293" s="7">
        <f>if(AI$6&lt;=$B293,vlookup(EDATE($D293,AI$6),'Курсы'!$H$2:$L$1980,if($G293="USD",2,if($G293="EUR",3,if($G293="YEN",4,5))))*$H293*$C293,0)</f>
        <v>0</v>
      </c>
      <c r="AJ293" s="7">
        <f>if(AJ$6&lt;=$B293,vlookup(EDATE($D293,AJ$6),'Курсы'!$H$2:$L$1980,if($G293="USD",2,if($G293="EUR",3,if($G293="YEN",4,5))))*$H293*$C293,0)</f>
        <v>0</v>
      </c>
      <c r="AK293" s="7">
        <f>if(AK$6&lt;=$B293,vlookup(EDATE($D293,AK$6),'Курсы'!$H$2:$L$1980,if($G293="USD",2,if($G293="EUR",3,if($G293="YEN",4,5))))*$H293*$C293,0)</f>
        <v>0</v>
      </c>
      <c r="AL293" s="7">
        <f>if(AL$6&lt;=$B293,vlookup(EDATE($D293,AL$6),'Курсы'!$H$2:$L$1980,if($G293="USD",2,if($G293="EUR",3,if($G293="YEN",4,5))))*$H293*$C293,0)</f>
        <v>0</v>
      </c>
      <c r="AM293" s="7">
        <f>if(AM$6&lt;=$B293,vlookup(EDATE($D293,AM$6),'Курсы'!$H$2:$L$1980,if($G293="USD",2,if($G293="EUR",3,if($G293="YEN",4,5))))*$H293*$C293,0)</f>
        <v>0</v>
      </c>
      <c r="AN293" s="7">
        <f>if(AN$6&lt;=$B293,vlookup(EDATE($D293,AN$6),'Курсы'!$H$2:$L$1980,if($G293="USD",2,if($G293="EUR",3,if($G293="YEN",4,5))))*$H293*$C293,0)</f>
        <v>0</v>
      </c>
      <c r="AO293" s="7">
        <f>if(AO$6&lt;=$B293,vlookup(EDATE($D293,AO$6),'Курсы'!$H$2:$L$1980,if($G293="USD",2,if($G293="EUR",3,if($G293="YEN",4,5))))*$H293*$C293,0)</f>
        <v>0</v>
      </c>
      <c r="AP293" s="7">
        <f>if(AP$6&lt;=$B293,vlookup(EDATE($D293,AP$6),'Курсы'!$H$2:$L$1980,if($G293="USD",2,if($G293="EUR",3,if($G293="YEN",4,5))))*$H293*$C293,0)</f>
        <v>0</v>
      </c>
      <c r="AQ293" s="7">
        <f>if(AQ$6&lt;=$B293,vlookup(EDATE($D293,AQ$6),'Курсы'!$H$2:$L$1980,if($G293="USD",2,if($G293="EUR",3,if($G293="YEN",4,5))))*$H293*$C293,0)</f>
        <v>0</v>
      </c>
      <c r="AR293" s="19">
        <f>if(AR$6&lt;=$B293,vlookup(EDATE($D293,AR$6),'Курсы'!$H$2:$L$1980,if($G293="USD",2,if($G293="EUR",3,if($G293="YEN",4,5))))*$H293*$C293,0)</f>
        <v>0</v>
      </c>
      <c r="AS293" s="7">
        <f t="shared" si="2"/>
        <v>526685.265</v>
      </c>
    </row>
    <row r="294" ht="15.75" customHeight="1">
      <c r="A294" s="15">
        <v>299.0</v>
      </c>
      <c r="B294" s="16">
        <v>22.0</v>
      </c>
      <c r="C294" s="16">
        <v>0.0436115357536049</v>
      </c>
      <c r="D294" s="17">
        <v>44256.0</v>
      </c>
      <c r="E294" s="17">
        <f t="shared" si="1"/>
        <v>44927</v>
      </c>
      <c r="F294" s="16" t="s">
        <v>21</v>
      </c>
      <c r="G294" s="16" t="s">
        <v>5</v>
      </c>
      <c r="H294" s="18">
        <v>100000.0</v>
      </c>
      <c r="I294" s="7">
        <f>if(I$6&lt;=$B294,vlookup(EDATE($D294,I$6),'Курсы'!$H$2:$L$1980,if($G294="USD",2,if($G294="EUR",3,if($G294="YEN",4,5))))*$H294*$C294,0)</f>
        <v>387031.4463</v>
      </c>
      <c r="J294" s="7">
        <f>if(J$6&lt;=$B294,vlookup(EDATE($D294,J$6),'Курсы'!$H$2:$L$1980,if($G294="USD",2,if($G294="EUR",3,if($G294="YEN",4,5))))*$H294*$C294,0)</f>
        <v>395055.0966</v>
      </c>
      <c r="K294" s="7">
        <f>if(K$6&lt;=$B294,vlookup(EDATE($D294,K$6),'Курсы'!$H$2:$L$1980,if($G294="USD",2,if($G294="EUR",3,if($G294="YEN",4,5))))*$H294*$C294,0)</f>
        <v>389790.312</v>
      </c>
      <c r="L294" s="7">
        <f>if(L$6&lt;=$B294,vlookup(EDATE($D294,L$6),'Курсы'!$H$2:$L$1980,if($G294="USD",2,if($G294="EUR",3,if($G294="YEN",4,5))))*$H294*$C294,0)</f>
        <v>377291.2459</v>
      </c>
      <c r="M294" s="7">
        <f>if(M$6&lt;=$B294,vlookup(EDATE($D294,M$6),'Курсы'!$H$2:$L$1980,if($G294="USD",2,if($G294="EUR",3,if($G294="YEN",4,5))))*$H294*$C294,0)</f>
        <v>379382.419</v>
      </c>
      <c r="N294" s="7">
        <f>if(N$6&lt;=$B294,vlookup(EDATE($D294,N$6),'Курсы'!$H$2:$L$1980,if($G294="USD",2,if($G294="EUR",3,if($G294="YEN",4,5))))*$H294*$C294,0)</f>
        <v>372918.6817</v>
      </c>
      <c r="O294" s="7">
        <f>if(O$6&lt;=$B294,vlookup(EDATE($D294,O$6),'Курсы'!$H$2:$L$1980,if($G294="USD",2,if($G294="EUR",3,if($G294="YEN",4,5))))*$H294*$C294,0)</f>
        <v>373613.5863</v>
      </c>
      <c r="P294" s="7">
        <f>if(P$6&lt;=$B294,vlookup(EDATE($D294,P$6),'Курсы'!$H$2:$L$1980,if($G294="USD",2,if($G294="EUR",3,if($G294="YEN",4,5))))*$H294*$C294,0)</f>
        <v>374310.0026</v>
      </c>
      <c r="Q294" s="7">
        <f>if(Q$6&lt;=$B294,vlookup(EDATE($D294,Q$6),'Курсы'!$H$2:$L$1980,if($G294="USD",2,if($G294="EUR",3,if($G294="YEN",4,5))))*$H294*$C294,0)</f>
        <v>374964.2208</v>
      </c>
      <c r="R294" s="7">
        <f>if(R$6&lt;=$B294,vlookup(EDATE($D294,R$6),'Курсы'!$H$2:$L$1980,if($G294="USD",2,if($G294="EUR",3,if($G294="YEN",4,5))))*$H294*$C294,0)</f>
        <v>375621.0217</v>
      </c>
      <c r="S294" s="7">
        <f>if(S$6&lt;=$B294,vlookup(EDATE($D294,S$6),'Курсы'!$H$2:$L$1980,if($G294="USD",2,if($G294="EUR",3,if($G294="YEN",4,5))))*$H294*$C294,0)</f>
        <v>376259.369</v>
      </c>
      <c r="T294" s="7">
        <f>if(T$6&lt;=$B294,vlookup(EDATE($D294,T$6),'Курсы'!$H$2:$L$1980,if($G294="USD",2,if($G294="EUR",3,if($G294="YEN",4,5))))*$H294*$C294,0)</f>
        <v>376820.9202</v>
      </c>
      <c r="U294" s="7">
        <f>if(U$6&lt;=$B294,vlookup(EDATE($D294,U$6),'Курсы'!$H$2:$L$1980,if($G294="USD",2,if($G294="EUR",3,if($G294="YEN",4,5))))*$H294*$C294,0)</f>
        <v>377426.8657</v>
      </c>
      <c r="V294" s="7">
        <f>if(V$6&lt;=$B294,vlookup(EDATE($D294,V$6),'Курсы'!$H$2:$L$1980,if($G294="USD",2,if($G294="EUR",3,if($G294="YEN",4,5))))*$H294*$C294,0)</f>
        <v>377998.269</v>
      </c>
      <c r="W294" s="7">
        <f>if(W$6&lt;=$B294,vlookup(EDATE($D294,W$6),'Курсы'!$H$2:$L$1980,if($G294="USD",2,if($G294="EUR",3,if($G294="YEN",4,5))))*$H294*$C294,0)</f>
        <v>378574.0006</v>
      </c>
      <c r="X294" s="7">
        <f>if(X$6&lt;=$B294,vlookup(EDATE($D294,X$6),'Курсы'!$H$2:$L$1980,if($G294="USD",2,if($G294="EUR",3,if($G294="YEN",4,5))))*$H294*$C294,0)</f>
        <v>379117.6057</v>
      </c>
      <c r="Y294" s="7">
        <f>if(Y$6&lt;=$B294,vlookup(EDATE($D294,Y$6),'Курсы'!$H$2:$L$1980,if($G294="USD",2,if($G294="EUR",3,if($G294="YEN",4,5))))*$H294*$C294,0)</f>
        <v>379665.9935</v>
      </c>
      <c r="Z294" s="7">
        <f>if(Z$6&lt;=$B294,vlookup(EDATE($D294,Z$6),'Курсы'!$H$2:$L$1980,if($G294="USD",2,if($G294="EUR",3,if($G294="YEN",4,5))))*$H294*$C294,0)</f>
        <v>380201.4572</v>
      </c>
      <c r="AA294" s="7">
        <f>if(AA$6&lt;=$B294,vlookup(EDATE($D294,AA$6),'Курсы'!$H$2:$L$1980,if($G294="USD",2,if($G294="EUR",3,if($G294="YEN",4,5))))*$H294*$C294,0)</f>
        <v>380707.9034</v>
      </c>
      <c r="AB294" s="7">
        <f>if(AB$6&lt;=$B294,vlookup(EDATE($D294,AB$6),'Курсы'!$H$2:$L$1980,if($G294="USD",2,if($G294="EUR",3,if($G294="YEN",4,5))))*$H294*$C294,0)</f>
        <v>381219.6358</v>
      </c>
      <c r="AC294" s="7">
        <f>if(AC$6&lt;=$B294,vlookup(EDATE($D294,AC$6),'Курсы'!$H$2:$L$1980,if($G294="USD",2,if($G294="EUR",3,if($G294="YEN",4,5))))*$H294*$C294,0)</f>
        <v>381704.1235</v>
      </c>
      <c r="AD294" s="7">
        <f>if(AD$6&lt;=$B294,vlookup(EDATE($D294,AD$6),'Курсы'!$H$2:$L$1980,if($G294="USD",2,if($G294="EUR",3,if($G294="YEN",4,5))))*$H294*$C294,0)</f>
        <v>382194.1389</v>
      </c>
      <c r="AE294" s="7">
        <f>if(AE$6&lt;=$B294,vlookup(EDATE($D294,AE$6),'Курсы'!$H$2:$L$1980,if($G294="USD",2,if($G294="EUR",3,if($G294="YEN",4,5))))*$H294*$C294,0)</f>
        <v>0</v>
      </c>
      <c r="AF294" s="7">
        <f>if(AF$6&lt;=$B294,vlookup(EDATE($D294,AF$6),'Курсы'!$H$2:$L$1980,if($G294="USD",2,if($G294="EUR",3,if($G294="YEN",4,5))))*$H294*$C294,0)</f>
        <v>0</v>
      </c>
      <c r="AG294" s="7">
        <f>if(AG$6&lt;=$B294,vlookup(EDATE($D294,AG$6),'Курсы'!$H$2:$L$1980,if($G294="USD",2,if($G294="EUR",3,if($G294="YEN",4,5))))*$H294*$C294,0)</f>
        <v>0</v>
      </c>
      <c r="AH294" s="7">
        <f>if(AH$6&lt;=$B294,vlookup(EDATE($D294,AH$6),'Курсы'!$H$2:$L$1980,if($G294="USD",2,if($G294="EUR",3,if($G294="YEN",4,5))))*$H294*$C294,0)</f>
        <v>0</v>
      </c>
      <c r="AI294" s="7">
        <f>if(AI$6&lt;=$B294,vlookup(EDATE($D294,AI$6),'Курсы'!$H$2:$L$1980,if($G294="USD",2,if($G294="EUR",3,if($G294="YEN",4,5))))*$H294*$C294,0)</f>
        <v>0</v>
      </c>
      <c r="AJ294" s="7">
        <f>if(AJ$6&lt;=$B294,vlookup(EDATE($D294,AJ$6),'Курсы'!$H$2:$L$1980,if($G294="USD",2,if($G294="EUR",3,if($G294="YEN",4,5))))*$H294*$C294,0)</f>
        <v>0</v>
      </c>
      <c r="AK294" s="7">
        <f>if(AK$6&lt;=$B294,vlookup(EDATE($D294,AK$6),'Курсы'!$H$2:$L$1980,if($G294="USD",2,if($G294="EUR",3,if($G294="YEN",4,5))))*$H294*$C294,0)</f>
        <v>0</v>
      </c>
      <c r="AL294" s="7">
        <f>if(AL$6&lt;=$B294,vlookup(EDATE($D294,AL$6),'Курсы'!$H$2:$L$1980,if($G294="USD",2,if($G294="EUR",3,if($G294="YEN",4,5))))*$H294*$C294,0)</f>
        <v>0</v>
      </c>
      <c r="AM294" s="7">
        <f>if(AM$6&lt;=$B294,vlookup(EDATE($D294,AM$6),'Курсы'!$H$2:$L$1980,if($G294="USD",2,if($G294="EUR",3,if($G294="YEN",4,5))))*$H294*$C294,0)</f>
        <v>0</v>
      </c>
      <c r="AN294" s="7">
        <f>if(AN$6&lt;=$B294,vlookup(EDATE($D294,AN$6),'Курсы'!$H$2:$L$1980,if($G294="USD",2,if($G294="EUR",3,if($G294="YEN",4,5))))*$H294*$C294,0)</f>
        <v>0</v>
      </c>
      <c r="AO294" s="7">
        <f>if(AO$6&lt;=$B294,vlookup(EDATE($D294,AO$6),'Курсы'!$H$2:$L$1980,if($G294="USD",2,if($G294="EUR",3,if($G294="YEN",4,5))))*$H294*$C294,0)</f>
        <v>0</v>
      </c>
      <c r="AP294" s="7">
        <f>if(AP$6&lt;=$B294,vlookup(EDATE($D294,AP$6),'Курсы'!$H$2:$L$1980,if($G294="USD",2,if($G294="EUR",3,if($G294="YEN",4,5))))*$H294*$C294,0)</f>
        <v>0</v>
      </c>
      <c r="AQ294" s="7">
        <f>if(AQ$6&lt;=$B294,vlookup(EDATE($D294,AQ$6),'Курсы'!$H$2:$L$1980,if($G294="USD",2,if($G294="EUR",3,if($G294="YEN",4,5))))*$H294*$C294,0)</f>
        <v>0</v>
      </c>
      <c r="AR294" s="19">
        <f>if(AR$6&lt;=$B294,vlookup(EDATE($D294,AR$6),'Курсы'!$H$2:$L$1980,if($G294="USD",2,if($G294="EUR",3,if($G294="YEN",4,5))))*$H294*$C294,0)</f>
        <v>0</v>
      </c>
      <c r="AS294" s="7">
        <f t="shared" si="2"/>
        <v>8351868.316</v>
      </c>
    </row>
    <row r="295" ht="15.75" customHeight="1">
      <c r="A295" s="15">
        <v>323.0</v>
      </c>
      <c r="B295" s="16">
        <v>13.0</v>
      </c>
      <c r="C295" s="16">
        <v>0.0215902048632575</v>
      </c>
      <c r="D295" s="17">
        <v>44264.0</v>
      </c>
      <c r="E295" s="17">
        <f t="shared" si="1"/>
        <v>44660</v>
      </c>
      <c r="F295" s="16" t="s">
        <v>19</v>
      </c>
      <c r="G295" s="16" t="s">
        <v>4</v>
      </c>
      <c r="H295" s="18">
        <v>250000.0</v>
      </c>
      <c r="I295" s="7">
        <f>if(I$6&lt;=$B295,vlookup(EDATE($D295,I$6),'Курсы'!$H$2:$L$1980,if($G295="USD",2,if($G295="EUR",3,if($G295="YEN",4,5))))*$H295*$C295,0)</f>
        <v>416157.136</v>
      </c>
      <c r="J295" s="7">
        <f>if(J$6&lt;=$B295,vlookup(EDATE($D295,J$6),'Курсы'!$H$2:$L$1980,if($G295="USD",2,if($G295="EUR",3,if($G295="YEN",4,5))))*$H295*$C295,0)</f>
        <v>400159.8738</v>
      </c>
      <c r="K295" s="7">
        <f>if(K$6&lt;=$B295,vlookup(EDATE($D295,K$6),'Курсы'!$H$2:$L$1980,if($G295="USD",2,if($G295="EUR",3,if($G295="YEN",4,5))))*$H295*$C295,0)</f>
        <v>393079.9058</v>
      </c>
      <c r="L295" s="7">
        <f>if(L$6&lt;=$B295,vlookup(EDATE($D295,L$6),'Курсы'!$H$2:$L$1980,if($G295="USD",2,if($G295="EUR",3,if($G295="YEN",4,5))))*$H295*$C295,0)</f>
        <v>405869.9432</v>
      </c>
      <c r="M295" s="7">
        <f>if(M$6&lt;=$B295,vlookup(EDATE($D295,M$6),'Курсы'!$H$2:$L$1980,if($G295="USD",2,if($G295="EUR",3,if($G295="YEN",4,5))))*$H295*$C295,0)</f>
        <v>394725.0794</v>
      </c>
      <c r="N295" s="7">
        <f>if(N$6&lt;=$B295,vlookup(EDATE($D295,N$6),'Курсы'!$H$2:$L$1980,if($G295="USD",2,if($G295="EUR",3,if($G295="YEN",4,5))))*$H295*$C295,0)</f>
        <v>394776.0495</v>
      </c>
      <c r="O295" s="7">
        <f>if(O$6&lt;=$B295,vlookup(EDATE($D295,O$6),'Курсы'!$H$2:$L$1980,if($G295="USD",2,if($G295="EUR",3,if($G295="YEN",4,5))))*$H295*$C295,0)</f>
        <v>395314.7544</v>
      </c>
      <c r="P295" s="7">
        <f>if(P$6&lt;=$B295,vlookup(EDATE($D295,P$6),'Курсы'!$H$2:$L$1980,if($G295="USD",2,if($G295="EUR",3,if($G295="YEN",4,5))))*$H295*$C295,0)</f>
        <v>395854.7629</v>
      </c>
      <c r="Q295" s="7">
        <f>if(Q$6&lt;=$B295,vlookup(EDATE($D295,Q$6),'Курсы'!$H$2:$L$1980,if($G295="USD",2,if($G295="EUR",3,if($G295="YEN",4,5))))*$H295*$C295,0)</f>
        <v>396362.1673</v>
      </c>
      <c r="R295" s="7">
        <f>if(R$6&lt;=$B295,vlookup(EDATE($D295,R$6),'Курсы'!$H$2:$L$1980,if($G295="USD",2,if($G295="EUR",3,if($G295="YEN",4,5))))*$H295*$C295,0)</f>
        <v>396871.6851</v>
      </c>
      <c r="S295" s="7">
        <f>if(S$6&lt;=$B295,vlookup(EDATE($D295,S$6),'Курсы'!$H$2:$L$1980,if($G295="USD",2,if($G295="EUR",3,if($G295="YEN",4,5))))*$H295*$C295,0)</f>
        <v>397366.9905</v>
      </c>
      <c r="T295" s="7">
        <f>if(T$6&lt;=$B295,vlookup(EDATE($D295,T$6),'Курсы'!$H$2:$L$1980,if($G295="USD",2,if($G295="EUR",3,if($G295="YEN",4,5))))*$H295*$C295,0)</f>
        <v>397802.7901</v>
      </c>
      <c r="U295" s="7">
        <f>if(U$6&lt;=$B295,vlookup(EDATE($D295,U$6),'Курсы'!$H$2:$L$1980,if($G295="USD",2,if($G295="EUR",3,if($G295="YEN",4,5))))*$H295*$C295,0)</f>
        <v>398273.1262</v>
      </c>
      <c r="V295" s="7">
        <f>if(V$6&lt;=$B295,vlookup(EDATE($D295,V$6),'Курсы'!$H$2:$L$1980,if($G295="USD",2,if($G295="EUR",3,if($G295="YEN",4,5))))*$H295*$C295,0)</f>
        <v>0</v>
      </c>
      <c r="W295" s="7">
        <f>if(W$6&lt;=$B295,vlookup(EDATE($D295,W$6),'Курсы'!$H$2:$L$1980,if($G295="USD",2,if($G295="EUR",3,if($G295="YEN",4,5))))*$H295*$C295,0)</f>
        <v>0</v>
      </c>
      <c r="X295" s="7">
        <f>if(X$6&lt;=$B295,vlookup(EDATE($D295,X$6),'Курсы'!$H$2:$L$1980,if($G295="USD",2,if($G295="EUR",3,if($G295="YEN",4,5))))*$H295*$C295,0)</f>
        <v>0</v>
      </c>
      <c r="Y295" s="7">
        <f>if(Y$6&lt;=$B295,vlookup(EDATE($D295,Y$6),'Курсы'!$H$2:$L$1980,if($G295="USD",2,if($G295="EUR",3,if($G295="YEN",4,5))))*$H295*$C295,0)</f>
        <v>0</v>
      </c>
      <c r="Z295" s="7">
        <f>if(Z$6&lt;=$B295,vlookup(EDATE($D295,Z$6),'Курсы'!$H$2:$L$1980,if($G295="USD",2,if($G295="EUR",3,if($G295="YEN",4,5))))*$H295*$C295,0)</f>
        <v>0</v>
      </c>
      <c r="AA295" s="7">
        <f>if(AA$6&lt;=$B295,vlookup(EDATE($D295,AA$6),'Курсы'!$H$2:$L$1980,if($G295="USD",2,if($G295="EUR",3,if($G295="YEN",4,5))))*$H295*$C295,0)</f>
        <v>0</v>
      </c>
      <c r="AB295" s="7">
        <f>if(AB$6&lt;=$B295,vlookup(EDATE($D295,AB$6),'Курсы'!$H$2:$L$1980,if($G295="USD",2,if($G295="EUR",3,if($G295="YEN",4,5))))*$H295*$C295,0)</f>
        <v>0</v>
      </c>
      <c r="AC295" s="7">
        <f>if(AC$6&lt;=$B295,vlookup(EDATE($D295,AC$6),'Курсы'!$H$2:$L$1980,if($G295="USD",2,if($G295="EUR",3,if($G295="YEN",4,5))))*$H295*$C295,0)</f>
        <v>0</v>
      </c>
      <c r="AD295" s="7">
        <f>if(AD$6&lt;=$B295,vlookup(EDATE($D295,AD$6),'Курсы'!$H$2:$L$1980,if($G295="USD",2,if($G295="EUR",3,if($G295="YEN",4,5))))*$H295*$C295,0)</f>
        <v>0</v>
      </c>
      <c r="AE295" s="7">
        <f>if(AE$6&lt;=$B295,vlookup(EDATE($D295,AE$6),'Курсы'!$H$2:$L$1980,if($G295="USD",2,if($G295="EUR",3,if($G295="YEN",4,5))))*$H295*$C295,0)</f>
        <v>0</v>
      </c>
      <c r="AF295" s="7">
        <f>if(AF$6&lt;=$B295,vlookup(EDATE($D295,AF$6),'Курсы'!$H$2:$L$1980,if($G295="USD",2,if($G295="EUR",3,if($G295="YEN",4,5))))*$H295*$C295,0)</f>
        <v>0</v>
      </c>
      <c r="AG295" s="7">
        <f>if(AG$6&lt;=$B295,vlookup(EDATE($D295,AG$6),'Курсы'!$H$2:$L$1980,if($G295="USD",2,if($G295="EUR",3,if($G295="YEN",4,5))))*$H295*$C295,0)</f>
        <v>0</v>
      </c>
      <c r="AH295" s="7">
        <f>if(AH$6&lt;=$B295,vlookup(EDATE($D295,AH$6),'Курсы'!$H$2:$L$1980,if($G295="USD",2,if($G295="EUR",3,if($G295="YEN",4,5))))*$H295*$C295,0)</f>
        <v>0</v>
      </c>
      <c r="AI295" s="7">
        <f>if(AI$6&lt;=$B295,vlookup(EDATE($D295,AI$6),'Курсы'!$H$2:$L$1980,if($G295="USD",2,if($G295="EUR",3,if($G295="YEN",4,5))))*$H295*$C295,0)</f>
        <v>0</v>
      </c>
      <c r="AJ295" s="7">
        <f>if(AJ$6&lt;=$B295,vlookup(EDATE($D295,AJ$6),'Курсы'!$H$2:$L$1980,if($G295="USD",2,if($G295="EUR",3,if($G295="YEN",4,5))))*$H295*$C295,0)</f>
        <v>0</v>
      </c>
      <c r="AK295" s="7">
        <f>if(AK$6&lt;=$B295,vlookup(EDATE($D295,AK$6),'Курсы'!$H$2:$L$1980,if($G295="USD",2,if($G295="EUR",3,if($G295="YEN",4,5))))*$H295*$C295,0)</f>
        <v>0</v>
      </c>
      <c r="AL295" s="7">
        <f>if(AL$6&lt;=$B295,vlookup(EDATE($D295,AL$6),'Курсы'!$H$2:$L$1980,if($G295="USD",2,if($G295="EUR",3,if($G295="YEN",4,5))))*$H295*$C295,0)</f>
        <v>0</v>
      </c>
      <c r="AM295" s="7">
        <f>if(AM$6&lt;=$B295,vlookup(EDATE($D295,AM$6),'Курсы'!$H$2:$L$1980,if($G295="USD",2,if($G295="EUR",3,if($G295="YEN",4,5))))*$H295*$C295,0)</f>
        <v>0</v>
      </c>
      <c r="AN295" s="7">
        <f>if(AN$6&lt;=$B295,vlookup(EDATE($D295,AN$6),'Курсы'!$H$2:$L$1980,if($G295="USD",2,if($G295="EUR",3,if($G295="YEN",4,5))))*$H295*$C295,0)</f>
        <v>0</v>
      </c>
      <c r="AO295" s="7">
        <f>if(AO$6&lt;=$B295,vlookup(EDATE($D295,AO$6),'Курсы'!$H$2:$L$1980,if($G295="USD",2,if($G295="EUR",3,if($G295="YEN",4,5))))*$H295*$C295,0)</f>
        <v>0</v>
      </c>
      <c r="AP295" s="7">
        <f>if(AP$6&lt;=$B295,vlookup(EDATE($D295,AP$6),'Курсы'!$H$2:$L$1980,if($G295="USD",2,if($G295="EUR",3,if($G295="YEN",4,5))))*$H295*$C295,0)</f>
        <v>0</v>
      </c>
      <c r="AQ295" s="7">
        <f>if(AQ$6&lt;=$B295,vlookup(EDATE($D295,AQ$6),'Курсы'!$H$2:$L$1980,if($G295="USD",2,if($G295="EUR",3,if($G295="YEN",4,5))))*$H295*$C295,0)</f>
        <v>0</v>
      </c>
      <c r="AR295" s="19">
        <f>if(AR$6&lt;=$B295,vlookup(EDATE($D295,AR$6),'Курсы'!$H$2:$L$1980,if($G295="USD",2,if($G295="EUR",3,if($G295="YEN",4,5))))*$H295*$C295,0)</f>
        <v>0</v>
      </c>
      <c r="AS295" s="7">
        <f t="shared" si="2"/>
        <v>5182614.264</v>
      </c>
    </row>
    <row r="296" ht="15.75" customHeight="1">
      <c r="A296" s="15">
        <v>166.0</v>
      </c>
      <c r="B296" s="16">
        <v>6.0</v>
      </c>
      <c r="C296" s="16">
        <v>0.00823979584181511</v>
      </c>
      <c r="D296" s="17">
        <v>44265.0</v>
      </c>
      <c r="E296" s="17">
        <f t="shared" si="1"/>
        <v>44449</v>
      </c>
      <c r="F296" s="16" t="s">
        <v>18</v>
      </c>
      <c r="G296" s="16" t="s">
        <v>6</v>
      </c>
      <c r="H296" s="18">
        <v>4000000.0</v>
      </c>
      <c r="I296" s="7">
        <f>if(I$6&lt;=$B296,vlookup(EDATE($D296,I$6),'Курсы'!$H$2:$L$1980,if($G296="USD",2,if($G296="EUR",3,if($G296="YEN",4,5))))*$H296*$C296,0)</f>
        <v>23213.94387</v>
      </c>
      <c r="J296" s="7">
        <f>if(J$6&lt;=$B296,vlookup(EDATE($D296,J$6),'Курсы'!$H$2:$L$1980,if($G296="USD",2,if($G296="EUR",3,if($G296="YEN",4,5))))*$H296*$C296,0)</f>
        <v>22387.6901</v>
      </c>
      <c r="K296" s="7">
        <f>if(K$6&lt;=$B296,vlookup(EDATE($D296,K$6),'Курсы'!$H$2:$L$1980,if($G296="USD",2,if($G296="EUR",3,if($G296="YEN",4,5))))*$H296*$C296,0)</f>
        <v>21707.64327</v>
      </c>
      <c r="L296" s="7">
        <f>if(L$6&lt;=$B296,vlookup(EDATE($D296,L$6),'Курсы'!$H$2:$L$1980,if($G296="USD",2,if($G296="EUR",3,if($G296="YEN",4,5))))*$H296*$C296,0)</f>
        <v>22301.46887</v>
      </c>
      <c r="M296" s="7">
        <f>if(M$6&lt;=$B296,vlookup(EDATE($D296,M$6),'Курсы'!$H$2:$L$1980,if($G296="USD",2,if($G296="EUR",3,if($G296="YEN",4,5))))*$H296*$C296,0)</f>
        <v>21986.08245</v>
      </c>
      <c r="N296" s="7">
        <f>if(N$6&lt;=$B296,vlookup(EDATE($D296,N$6),'Курсы'!$H$2:$L$1980,if($G296="USD",2,if($G296="EUR",3,if($G296="YEN",4,5))))*$H296*$C296,0)</f>
        <v>22534.29313</v>
      </c>
      <c r="O296" s="7">
        <f>if(O$6&lt;=$B296,vlookup(EDATE($D296,O$6),'Курсы'!$H$2:$L$1980,if($G296="USD",2,if($G296="EUR",3,if($G296="YEN",4,5))))*$H296*$C296,0)</f>
        <v>0</v>
      </c>
      <c r="P296" s="7">
        <f>if(P$6&lt;=$B296,vlookup(EDATE($D296,P$6),'Курсы'!$H$2:$L$1980,if($G296="USD",2,if($G296="EUR",3,if($G296="YEN",4,5))))*$H296*$C296,0)</f>
        <v>0</v>
      </c>
      <c r="Q296" s="7">
        <f>if(Q$6&lt;=$B296,vlookup(EDATE($D296,Q$6),'Курсы'!$H$2:$L$1980,if($G296="USD",2,if($G296="EUR",3,if($G296="YEN",4,5))))*$H296*$C296,0)</f>
        <v>0</v>
      </c>
      <c r="R296" s="7">
        <f>if(R$6&lt;=$B296,vlookup(EDATE($D296,R$6),'Курсы'!$H$2:$L$1980,if($G296="USD",2,if($G296="EUR",3,if($G296="YEN",4,5))))*$H296*$C296,0)</f>
        <v>0</v>
      </c>
      <c r="S296" s="7">
        <f>if(S$6&lt;=$B296,vlookup(EDATE($D296,S$6),'Курсы'!$H$2:$L$1980,if($G296="USD",2,if($G296="EUR",3,if($G296="YEN",4,5))))*$H296*$C296,0)</f>
        <v>0</v>
      </c>
      <c r="T296" s="7">
        <f>if(T$6&lt;=$B296,vlookup(EDATE($D296,T$6),'Курсы'!$H$2:$L$1980,if($G296="USD",2,if($G296="EUR",3,if($G296="YEN",4,5))))*$H296*$C296,0)</f>
        <v>0</v>
      </c>
      <c r="U296" s="7">
        <f>if(U$6&lt;=$B296,vlookup(EDATE($D296,U$6),'Курсы'!$H$2:$L$1980,if($G296="USD",2,if($G296="EUR",3,if($G296="YEN",4,5))))*$H296*$C296,0)</f>
        <v>0</v>
      </c>
      <c r="V296" s="7">
        <f>if(V$6&lt;=$B296,vlookup(EDATE($D296,V$6),'Курсы'!$H$2:$L$1980,if($G296="USD",2,if($G296="EUR",3,if($G296="YEN",4,5))))*$H296*$C296,0)</f>
        <v>0</v>
      </c>
      <c r="W296" s="7">
        <f>if(W$6&lt;=$B296,vlookup(EDATE($D296,W$6),'Курсы'!$H$2:$L$1980,if($G296="USD",2,if($G296="EUR",3,if($G296="YEN",4,5))))*$H296*$C296,0)</f>
        <v>0</v>
      </c>
      <c r="X296" s="7">
        <f>if(X$6&lt;=$B296,vlookup(EDATE($D296,X$6),'Курсы'!$H$2:$L$1980,if($G296="USD",2,if($G296="EUR",3,if($G296="YEN",4,5))))*$H296*$C296,0)</f>
        <v>0</v>
      </c>
      <c r="Y296" s="7">
        <f>if(Y$6&lt;=$B296,vlookup(EDATE($D296,Y$6),'Курсы'!$H$2:$L$1980,if($G296="USD",2,if($G296="EUR",3,if($G296="YEN",4,5))))*$H296*$C296,0)</f>
        <v>0</v>
      </c>
      <c r="Z296" s="7">
        <f>if(Z$6&lt;=$B296,vlookup(EDATE($D296,Z$6),'Курсы'!$H$2:$L$1980,if($G296="USD",2,if($G296="EUR",3,if($G296="YEN",4,5))))*$H296*$C296,0)</f>
        <v>0</v>
      </c>
      <c r="AA296" s="7">
        <f>if(AA$6&lt;=$B296,vlookup(EDATE($D296,AA$6),'Курсы'!$H$2:$L$1980,if($G296="USD",2,if($G296="EUR",3,if($G296="YEN",4,5))))*$H296*$C296,0)</f>
        <v>0</v>
      </c>
      <c r="AB296" s="7">
        <f>if(AB$6&lt;=$B296,vlookup(EDATE($D296,AB$6),'Курсы'!$H$2:$L$1980,if($G296="USD",2,if($G296="EUR",3,if($G296="YEN",4,5))))*$H296*$C296,0)</f>
        <v>0</v>
      </c>
      <c r="AC296" s="7">
        <f>if(AC$6&lt;=$B296,vlookup(EDATE($D296,AC$6),'Курсы'!$H$2:$L$1980,if($G296="USD",2,if($G296="EUR",3,if($G296="YEN",4,5))))*$H296*$C296,0)</f>
        <v>0</v>
      </c>
      <c r="AD296" s="7">
        <f>if(AD$6&lt;=$B296,vlookup(EDATE($D296,AD$6),'Курсы'!$H$2:$L$1980,if($G296="USD",2,if($G296="EUR",3,if($G296="YEN",4,5))))*$H296*$C296,0)</f>
        <v>0</v>
      </c>
      <c r="AE296" s="7">
        <f>if(AE$6&lt;=$B296,vlookup(EDATE($D296,AE$6),'Курсы'!$H$2:$L$1980,if($G296="USD",2,if($G296="EUR",3,if($G296="YEN",4,5))))*$H296*$C296,0)</f>
        <v>0</v>
      </c>
      <c r="AF296" s="7">
        <f>if(AF$6&lt;=$B296,vlookup(EDATE($D296,AF$6),'Курсы'!$H$2:$L$1980,if($G296="USD",2,if($G296="EUR",3,if($G296="YEN",4,5))))*$H296*$C296,0)</f>
        <v>0</v>
      </c>
      <c r="AG296" s="7">
        <f>if(AG$6&lt;=$B296,vlookup(EDATE($D296,AG$6),'Курсы'!$H$2:$L$1980,if($G296="USD",2,if($G296="EUR",3,if($G296="YEN",4,5))))*$H296*$C296,0)</f>
        <v>0</v>
      </c>
      <c r="AH296" s="7">
        <f>if(AH$6&lt;=$B296,vlookup(EDATE($D296,AH$6),'Курсы'!$H$2:$L$1980,if($G296="USD",2,if($G296="EUR",3,if($G296="YEN",4,5))))*$H296*$C296,0)</f>
        <v>0</v>
      </c>
      <c r="AI296" s="7">
        <f>if(AI$6&lt;=$B296,vlookup(EDATE($D296,AI$6),'Курсы'!$H$2:$L$1980,if($G296="USD",2,if($G296="EUR",3,if($G296="YEN",4,5))))*$H296*$C296,0)</f>
        <v>0</v>
      </c>
      <c r="AJ296" s="7">
        <f>if(AJ$6&lt;=$B296,vlookup(EDATE($D296,AJ$6),'Курсы'!$H$2:$L$1980,if($G296="USD",2,if($G296="EUR",3,if($G296="YEN",4,5))))*$H296*$C296,0)</f>
        <v>0</v>
      </c>
      <c r="AK296" s="7">
        <f>if(AK$6&lt;=$B296,vlookup(EDATE($D296,AK$6),'Курсы'!$H$2:$L$1980,if($G296="USD",2,if($G296="EUR",3,if($G296="YEN",4,5))))*$H296*$C296,0)</f>
        <v>0</v>
      </c>
      <c r="AL296" s="7">
        <f>if(AL$6&lt;=$B296,vlookup(EDATE($D296,AL$6),'Курсы'!$H$2:$L$1980,if($G296="USD",2,if($G296="EUR",3,if($G296="YEN",4,5))))*$H296*$C296,0)</f>
        <v>0</v>
      </c>
      <c r="AM296" s="7">
        <f>if(AM$6&lt;=$B296,vlookup(EDATE($D296,AM$6),'Курсы'!$H$2:$L$1980,if($G296="USD",2,if($G296="EUR",3,if($G296="YEN",4,5))))*$H296*$C296,0)</f>
        <v>0</v>
      </c>
      <c r="AN296" s="7">
        <f>if(AN$6&lt;=$B296,vlookup(EDATE($D296,AN$6),'Курсы'!$H$2:$L$1980,if($G296="USD",2,if($G296="EUR",3,if($G296="YEN",4,5))))*$H296*$C296,0)</f>
        <v>0</v>
      </c>
      <c r="AO296" s="7">
        <f>if(AO$6&lt;=$B296,vlookup(EDATE($D296,AO$6),'Курсы'!$H$2:$L$1980,if($G296="USD",2,if($G296="EUR",3,if($G296="YEN",4,5))))*$H296*$C296,0)</f>
        <v>0</v>
      </c>
      <c r="AP296" s="7">
        <f>if(AP$6&lt;=$B296,vlookup(EDATE($D296,AP$6),'Курсы'!$H$2:$L$1980,if($G296="USD",2,if($G296="EUR",3,if($G296="YEN",4,5))))*$H296*$C296,0)</f>
        <v>0</v>
      </c>
      <c r="AQ296" s="7">
        <f>if(AQ$6&lt;=$B296,vlookup(EDATE($D296,AQ$6),'Курсы'!$H$2:$L$1980,if($G296="USD",2,if($G296="EUR",3,if($G296="YEN",4,5))))*$H296*$C296,0)</f>
        <v>0</v>
      </c>
      <c r="AR296" s="19">
        <f>if(AR$6&lt;=$B296,vlookup(EDATE($D296,AR$6),'Курсы'!$H$2:$L$1980,if($G296="USD",2,if($G296="EUR",3,if($G296="YEN",4,5))))*$H296*$C296,0)</f>
        <v>0</v>
      </c>
      <c r="AS296" s="7">
        <f t="shared" si="2"/>
        <v>134131.1217</v>
      </c>
    </row>
    <row r="297" ht="15.75" customHeight="1">
      <c r="A297" s="15">
        <v>29.0</v>
      </c>
      <c r="B297" s="16">
        <v>35.0</v>
      </c>
      <c r="C297" s="16">
        <v>0.0545415711693069</v>
      </c>
      <c r="D297" s="17">
        <v>44269.0</v>
      </c>
      <c r="E297" s="17">
        <f t="shared" si="1"/>
        <v>45336</v>
      </c>
      <c r="F297" s="16" t="s">
        <v>21</v>
      </c>
      <c r="G297" s="16" t="s">
        <v>5</v>
      </c>
      <c r="H297" s="18">
        <v>75000.0</v>
      </c>
      <c r="I297" s="7">
        <f>if(I$6&lt;=$B297,vlookup(EDATE($D297,I$6),'Курсы'!$H$2:$L$1980,if($G297="USD",2,if($G297="EUR",3,if($G297="YEN",4,5))))*$H297*$C297,0)</f>
        <v>375994.0473</v>
      </c>
      <c r="J297" s="7">
        <f>if(J$6&lt;=$B297,vlookup(EDATE($D297,J$6),'Курсы'!$H$2:$L$1980,if($G297="USD",2,if($G297="EUR",3,if($G297="YEN",4,5))))*$H297*$C297,0)</f>
        <v>367886.8518</v>
      </c>
      <c r="K297" s="7">
        <f>if(K$6&lt;=$B297,vlookup(EDATE($D297,K$6),'Курсы'!$H$2:$L$1980,if($G297="USD",2,if($G297="EUR",3,if($G297="YEN",4,5))))*$H297*$C297,0)</f>
        <v>357223.0202</v>
      </c>
      <c r="L297" s="7">
        <f>if(L$6&lt;=$B297,vlookup(EDATE($D297,L$6),'Курсы'!$H$2:$L$1980,if($G297="USD",2,if($G297="EUR",3,if($G297="YEN",4,5))))*$H297*$C297,0)</f>
        <v>359082.615</v>
      </c>
      <c r="M297" s="7">
        <f>if(M$6&lt;=$B297,vlookup(EDATE($D297,M$6),'Курсы'!$H$2:$L$1980,if($G297="USD",2,if($G297="EUR",3,if($G297="YEN",4,5))))*$H297*$C297,0)</f>
        <v>352691.0247</v>
      </c>
      <c r="N297" s="7">
        <f>if(N$6&lt;=$B297,vlookup(EDATE($D297,N$6),'Курсы'!$H$2:$L$1980,if($G297="USD",2,if($G297="EUR",3,if($G297="YEN",4,5))))*$H297*$C297,0)</f>
        <v>350070.2879</v>
      </c>
      <c r="O297" s="7">
        <f>if(O$6&lt;=$B297,vlookup(EDATE($D297,O$6),'Курсы'!$H$2:$L$1980,if($G297="USD",2,if($G297="EUR",3,if($G297="YEN",4,5))))*$H297*$C297,0)</f>
        <v>350713.5597</v>
      </c>
      <c r="P297" s="7">
        <f>if(P$6&lt;=$B297,vlookup(EDATE($D297,P$6),'Курсы'!$H$2:$L$1980,if($G297="USD",2,if($G297="EUR",3,if($G297="YEN",4,5))))*$H297*$C297,0)</f>
        <v>351358.4851</v>
      </c>
      <c r="Q297" s="7">
        <f>if(Q$6&lt;=$B297,vlookup(EDATE($D297,Q$6),'Курсы'!$H$2:$L$1980,if($G297="USD",2,if($G297="EUR",3,if($G297="YEN",4,5))))*$H297*$C297,0)</f>
        <v>351964.5578</v>
      </c>
      <c r="R297" s="7">
        <f>if(R$6&lt;=$B297,vlookup(EDATE($D297,R$6),'Курсы'!$H$2:$L$1980,if($G297="USD",2,if($G297="EUR",3,if($G297="YEN",4,5))))*$H297*$C297,0)</f>
        <v>352573.2363</v>
      </c>
      <c r="S297" s="7">
        <f>if(S$6&lt;=$B297,vlookup(EDATE($D297,S$6),'Курсы'!$H$2:$L$1980,if($G297="USD",2,if($G297="EUR",3,if($G297="YEN",4,5))))*$H297*$C297,0)</f>
        <v>353165.0126</v>
      </c>
      <c r="T297" s="7">
        <f>if(T$6&lt;=$B297,vlookup(EDATE($D297,T$6),'Курсы'!$H$2:$L$1980,if($G297="USD",2,if($G297="EUR",3,if($G297="YEN",4,5))))*$H297*$C297,0)</f>
        <v>353685.7534</v>
      </c>
      <c r="U297" s="7">
        <f>if(U$6&lt;=$B297,vlookup(EDATE($D297,U$6),'Курсы'!$H$2:$L$1980,if($G297="USD",2,if($G297="EUR",3,if($G297="YEN",4,5))))*$H297*$C297,0)</f>
        <v>354247.824</v>
      </c>
      <c r="V297" s="7">
        <f>if(V$6&lt;=$B297,vlookup(EDATE($D297,V$6),'Курсы'!$H$2:$L$1980,if($G297="USD",2,if($G297="EUR",3,if($G297="YEN",4,5))))*$H297*$C297,0)</f>
        <v>354778.0036</v>
      </c>
      <c r="W297" s="7">
        <f>if(W$6&lt;=$B297,vlookup(EDATE($D297,W$6),'Курсы'!$H$2:$L$1980,if($G297="USD",2,if($G297="EUR",3,if($G297="YEN",4,5))))*$H297*$C297,0)</f>
        <v>355312.3427</v>
      </c>
      <c r="X297" s="7">
        <f>if(X$6&lt;=$B297,vlookup(EDATE($D297,X$6),'Курсы'!$H$2:$L$1980,if($G297="USD",2,if($G297="EUR",3,if($G297="YEN",4,5))))*$H297*$C297,0)</f>
        <v>355816.9941</v>
      </c>
      <c r="Y297" s="7">
        <f>if(Y$6&lt;=$B297,vlookup(EDATE($D297,Y$6),'Курсы'!$H$2:$L$1980,if($G297="USD",2,if($G297="EUR",3,if($G297="YEN",4,5))))*$H297*$C297,0)</f>
        <v>356326.2097</v>
      </c>
      <c r="Z297" s="7">
        <f>if(Z$6&lt;=$B297,vlookup(EDATE($D297,Z$6),'Курсы'!$H$2:$L$1980,if($G297="USD",2,if($G297="EUR",3,if($G297="YEN",4,5))))*$H297*$C297,0)</f>
        <v>356823.5417</v>
      </c>
      <c r="AA297" s="7">
        <f>if(AA$6&lt;=$B297,vlookup(EDATE($D297,AA$6),'Курсы'!$H$2:$L$1980,if($G297="USD",2,if($G297="EUR",3,if($G297="YEN",4,5))))*$H297*$C297,0)</f>
        <v>357294.027</v>
      </c>
      <c r="AB297" s="7">
        <f>if(AB$6&lt;=$B297,vlookup(EDATE($D297,AB$6),'Курсы'!$H$2:$L$1980,if($G297="USD",2,if($G297="EUR",3,if($G297="YEN",4,5))))*$H297*$C297,0)</f>
        <v>357769.524</v>
      </c>
      <c r="AC297" s="7">
        <f>if(AC$6&lt;=$B297,vlookup(EDATE($D297,AC$6),'Курсы'!$H$2:$L$1980,if($G297="USD",2,if($G297="EUR",3,if($G297="YEN",4,5))))*$H297*$C297,0)</f>
        <v>358219.7968</v>
      </c>
      <c r="AD297" s="7">
        <f>if(AD$6&lt;=$B297,vlookup(EDATE($D297,AD$6),'Курсы'!$H$2:$L$1980,if($G297="USD",2,if($G297="EUR",3,if($G297="YEN",4,5))))*$H297*$C297,0)</f>
        <v>358675.2955</v>
      </c>
      <c r="AE297" s="7">
        <f>if(AE$6&lt;=$B297,vlookup(EDATE($D297,AE$6),'Курсы'!$H$2:$L$1980,if($G297="USD",2,if($G297="EUR",3,if($G297="YEN",4,5))))*$H297*$C297,0)</f>
        <v>359121.2623</v>
      </c>
      <c r="AF297" s="7">
        <f>if(AF$6&lt;=$B297,vlookup(EDATE($D297,AF$6),'Курсы'!$H$2:$L$1980,if($G297="USD",2,if($G297="EUR",3,if($G297="YEN",4,5))))*$H297*$C297,0)</f>
        <v>359516.2037</v>
      </c>
      <c r="AG297" s="7">
        <f>if(AG$6&lt;=$B297,vlookup(EDATE($D297,AG$6),'Курсы'!$H$2:$L$1980,if($G297="USD",2,if($G297="EUR",3,if($G297="YEN",4,5))))*$H297*$C297,0)</f>
        <v>359945.0891</v>
      </c>
      <c r="AH297" s="7">
        <f>if(AH$6&lt;=$B297,vlookup(EDATE($D297,AH$6),'Курсы'!$H$2:$L$1980,if($G297="USD",2,if($G297="EUR",3,if($G297="YEN",4,5))))*$H297*$C297,0)</f>
        <v>360352.0802</v>
      </c>
      <c r="AI297" s="7">
        <f>if(AI$6&lt;=$B297,vlookup(EDATE($D297,AI$6),'Курсы'!$H$2:$L$1980,if($G297="USD",2,if($G297="EUR",3,if($G297="YEN",4,5))))*$H297*$C297,0)</f>
        <v>360764.6286</v>
      </c>
      <c r="AJ297" s="7">
        <f>if(AJ$6&lt;=$B297,vlookup(EDATE($D297,AJ$6),'Курсы'!$H$2:$L$1980,if($G297="USD",2,if($G297="EUR",3,if($G297="YEN",4,5))))*$H297*$C297,0)</f>
        <v>361156.4065</v>
      </c>
      <c r="AK297" s="7">
        <f>if(AK$6&lt;=$B297,vlookup(EDATE($D297,AK$6),'Курсы'!$H$2:$L$1980,if($G297="USD",2,if($G297="EUR",3,if($G297="YEN",4,5))))*$H297*$C297,0)</f>
        <v>361553.817</v>
      </c>
      <c r="AL297" s="7">
        <f>if(AL$6&lt;=$B297,vlookup(EDATE($D297,AL$6),'Курсы'!$H$2:$L$1980,if($G297="USD",2,if($G297="EUR",3,if($G297="YEN",4,5))))*$H297*$C297,0)</f>
        <v>361943.9523</v>
      </c>
      <c r="AM297" s="7">
        <f>if(AM$6&lt;=$B297,vlookup(EDATE($D297,AM$6),'Курсы'!$H$2:$L$1980,if($G297="USD",2,if($G297="EUR",3,if($G297="YEN",4,5))))*$H297*$C297,0)</f>
        <v>362314.8222</v>
      </c>
      <c r="AN297" s="7">
        <f>if(AN$6&lt;=$B297,vlookup(EDATE($D297,AN$6),'Курсы'!$H$2:$L$1980,if($G297="USD",2,if($G297="EUR",3,if($G297="YEN",4,5))))*$H297*$C297,0)</f>
        <v>362691.3926</v>
      </c>
      <c r="AO297" s="7">
        <f>if(AO$6&lt;=$B297,vlookup(EDATE($D297,AO$6),'Курсы'!$H$2:$L$1980,if($G297="USD",2,if($G297="EUR",3,if($G297="YEN",4,5))))*$H297*$C297,0)</f>
        <v>363049.5879</v>
      </c>
      <c r="AP297" s="7">
        <f>if(AP$6&lt;=$B297,vlookup(EDATE($D297,AP$6),'Курсы'!$H$2:$L$1980,if($G297="USD",2,if($G297="EUR",3,if($G297="YEN",4,5))))*$H297*$C297,0)</f>
        <v>363413.5052</v>
      </c>
      <c r="AQ297" s="7">
        <f>if(AQ$6&lt;=$B297,vlookup(EDATE($D297,AQ$6),'Курсы'!$H$2:$L$1980,if($G297="USD",2,if($G297="EUR",3,if($G297="YEN",4,5))))*$H297*$C297,0)</f>
        <v>363771.3125</v>
      </c>
      <c r="AR297" s="19">
        <f>if(AR$6&lt;=$B297,vlookup(EDATE($D297,AR$6),'Курсы'!$H$2:$L$1980,if($G297="USD",2,if($G297="EUR",3,if($G297="YEN",4,5))))*$H297*$C297,0)</f>
        <v>0</v>
      </c>
      <c r="AS297" s="7">
        <f t="shared" si="2"/>
        <v>12541266.07</v>
      </c>
    </row>
    <row r="298" ht="15.75" customHeight="1">
      <c r="A298" s="15">
        <v>314.0</v>
      </c>
      <c r="B298" s="16">
        <v>15.0</v>
      </c>
      <c r="C298" s="16">
        <v>0.0485625623231544</v>
      </c>
      <c r="D298" s="17">
        <v>44269.0</v>
      </c>
      <c r="E298" s="17">
        <f t="shared" si="1"/>
        <v>44726</v>
      </c>
      <c r="F298" s="16" t="s">
        <v>21</v>
      </c>
      <c r="G298" s="16" t="s">
        <v>4</v>
      </c>
      <c r="H298" s="18">
        <v>250000.0</v>
      </c>
      <c r="I298" s="7">
        <f>if(I$6&lt;=$B298,vlookup(EDATE($D298,I$6),'Курсы'!$H$2:$L$1980,if($G298="USD",2,if($G298="EUR",3,if($G298="YEN",4,5))))*$H298*$C298,0)</f>
        <v>937906.9771</v>
      </c>
      <c r="J298" s="7">
        <f>if(J$6&lt;=$B298,vlookup(EDATE($D298,J$6),'Курсы'!$H$2:$L$1980,if($G298="USD",2,if($G298="EUR",3,if($G298="YEN",4,5))))*$H298*$C298,0)</f>
        <v>902736.7554</v>
      </c>
      <c r="K298" s="7">
        <f>if(K$6&lt;=$B298,vlookup(EDATE($D298,K$6),'Курсы'!$H$2:$L$1980,if($G298="USD",2,if($G298="EUR",3,if($G298="YEN",4,5))))*$H298*$C298,0)</f>
        <v>870237.4746</v>
      </c>
      <c r="L298" s="7">
        <f>if(L$6&lt;=$B298,vlookup(EDATE($D298,L$6),'Курсы'!$H$2:$L$1980,if($G298="USD",2,if($G298="EUR",3,if($G298="YEN",4,5))))*$H298*$C298,0)</f>
        <v>899122.4867</v>
      </c>
      <c r="M298" s="7">
        <f>if(M$6&lt;=$B298,vlookup(EDATE($D298,M$6),'Курсы'!$H$2:$L$1980,if($G298="USD",2,if($G298="EUR",3,if($G298="YEN",4,5))))*$H298*$C298,0)</f>
        <v>891998.3588</v>
      </c>
      <c r="N298" s="7">
        <f>if(N$6&lt;=$B298,vlookup(EDATE($D298,N$6),'Курсы'!$H$2:$L$1980,if($G298="USD",2,if($G298="EUR",3,if($G298="YEN",4,5))))*$H298*$C298,0)</f>
        <v>888169.0685</v>
      </c>
      <c r="O298" s="7">
        <f>if(O$6&lt;=$B298,vlookup(EDATE($D298,O$6),'Курсы'!$H$2:$L$1980,if($G298="USD",2,if($G298="EUR",3,if($G298="YEN",4,5))))*$H298*$C298,0)</f>
        <v>889374.6743</v>
      </c>
      <c r="P298" s="7">
        <f>if(P$6&lt;=$B298,vlookup(EDATE($D298,P$6),'Курсы'!$H$2:$L$1980,if($G298="USD",2,if($G298="EUR",3,if($G298="YEN",4,5))))*$H298*$C298,0)</f>
        <v>890583.3795</v>
      </c>
      <c r="Q298" s="7">
        <f>if(Q$6&lt;=$B298,vlookup(EDATE($D298,Q$6),'Курсы'!$H$2:$L$1980,if($G298="USD",2,if($G298="EUR",3,if($G298="YEN",4,5))))*$H298*$C298,0)</f>
        <v>891719.2676</v>
      </c>
      <c r="R298" s="7">
        <f>if(R$6&lt;=$B298,vlookup(EDATE($D298,R$6),'Курсы'!$H$2:$L$1980,if($G298="USD",2,if($G298="EUR",3,if($G298="YEN",4,5))))*$H298*$C298,0)</f>
        <v>892860.0397</v>
      </c>
      <c r="S298" s="7">
        <f>if(S$6&lt;=$B298,vlookup(EDATE($D298,S$6),'Курсы'!$H$2:$L$1980,if($G298="USD",2,if($G298="EUR",3,if($G298="YEN",4,5))))*$H298*$C298,0)</f>
        <v>893969.1337</v>
      </c>
      <c r="T298" s="7">
        <f>if(T$6&lt;=$B298,vlookup(EDATE($D298,T$6),'Курсы'!$H$2:$L$1980,if($G298="USD",2,if($G298="EUR",3,if($G298="YEN",4,5))))*$H298*$C298,0)</f>
        <v>894945.0948</v>
      </c>
      <c r="U298" s="7">
        <f>if(U$6&lt;=$B298,vlookup(EDATE($D298,U$6),'Курсы'!$H$2:$L$1980,if($G298="USD",2,if($G298="EUR",3,if($G298="YEN",4,5))))*$H298*$C298,0)</f>
        <v>895998.5153</v>
      </c>
      <c r="V298" s="7">
        <f>if(V$6&lt;=$B298,vlookup(EDATE($D298,V$6),'Курсы'!$H$2:$L$1980,if($G298="USD",2,if($G298="EUR",3,if($G298="YEN",4,5))))*$H298*$C298,0)</f>
        <v>896992.1662</v>
      </c>
      <c r="W298" s="7">
        <f>if(W$6&lt;=$B298,vlookup(EDATE($D298,W$6),'Курсы'!$H$2:$L$1980,if($G298="USD",2,if($G298="EUR",3,if($G298="YEN",4,5))))*$H298*$C298,0)</f>
        <v>897993.6129</v>
      </c>
      <c r="X298" s="7">
        <f>if(X$6&lt;=$B298,vlookup(EDATE($D298,X$6),'Курсы'!$H$2:$L$1980,if($G298="USD",2,if($G298="EUR",3,if($G298="YEN",4,5))))*$H298*$C298,0)</f>
        <v>0</v>
      </c>
      <c r="Y298" s="7">
        <f>if(Y$6&lt;=$B298,vlookup(EDATE($D298,Y$6),'Курсы'!$H$2:$L$1980,if($G298="USD",2,if($G298="EUR",3,if($G298="YEN",4,5))))*$H298*$C298,0)</f>
        <v>0</v>
      </c>
      <c r="Z298" s="7">
        <f>if(Z$6&lt;=$B298,vlookup(EDATE($D298,Z$6),'Курсы'!$H$2:$L$1980,if($G298="USD",2,if($G298="EUR",3,if($G298="YEN",4,5))))*$H298*$C298,0)</f>
        <v>0</v>
      </c>
      <c r="AA298" s="7">
        <f>if(AA$6&lt;=$B298,vlookup(EDATE($D298,AA$6),'Курсы'!$H$2:$L$1980,if($G298="USD",2,if($G298="EUR",3,if($G298="YEN",4,5))))*$H298*$C298,0)</f>
        <v>0</v>
      </c>
      <c r="AB298" s="7">
        <f>if(AB$6&lt;=$B298,vlookup(EDATE($D298,AB$6),'Курсы'!$H$2:$L$1980,if($G298="USD",2,if($G298="EUR",3,if($G298="YEN",4,5))))*$H298*$C298,0)</f>
        <v>0</v>
      </c>
      <c r="AC298" s="7">
        <f>if(AC$6&lt;=$B298,vlookup(EDATE($D298,AC$6),'Курсы'!$H$2:$L$1980,if($G298="USD",2,if($G298="EUR",3,if($G298="YEN",4,5))))*$H298*$C298,0)</f>
        <v>0</v>
      </c>
      <c r="AD298" s="7">
        <f>if(AD$6&lt;=$B298,vlookup(EDATE($D298,AD$6),'Курсы'!$H$2:$L$1980,if($G298="USD",2,if($G298="EUR",3,if($G298="YEN",4,5))))*$H298*$C298,0)</f>
        <v>0</v>
      </c>
      <c r="AE298" s="7">
        <f>if(AE$6&lt;=$B298,vlookup(EDATE($D298,AE$6),'Курсы'!$H$2:$L$1980,if($G298="USD",2,if($G298="EUR",3,if($G298="YEN",4,5))))*$H298*$C298,0)</f>
        <v>0</v>
      </c>
      <c r="AF298" s="7">
        <f>if(AF$6&lt;=$B298,vlookup(EDATE($D298,AF$6),'Курсы'!$H$2:$L$1980,if($G298="USD",2,if($G298="EUR",3,if($G298="YEN",4,5))))*$H298*$C298,0)</f>
        <v>0</v>
      </c>
      <c r="AG298" s="7">
        <f>if(AG$6&lt;=$B298,vlookup(EDATE($D298,AG$6),'Курсы'!$H$2:$L$1980,if($G298="USD",2,if($G298="EUR",3,if($G298="YEN",4,5))))*$H298*$C298,0)</f>
        <v>0</v>
      </c>
      <c r="AH298" s="7">
        <f>if(AH$6&lt;=$B298,vlookup(EDATE($D298,AH$6),'Курсы'!$H$2:$L$1980,if($G298="USD",2,if($G298="EUR",3,if($G298="YEN",4,5))))*$H298*$C298,0)</f>
        <v>0</v>
      </c>
      <c r="AI298" s="7">
        <f>if(AI$6&lt;=$B298,vlookup(EDATE($D298,AI$6),'Курсы'!$H$2:$L$1980,if($G298="USD",2,if($G298="EUR",3,if($G298="YEN",4,5))))*$H298*$C298,0)</f>
        <v>0</v>
      </c>
      <c r="AJ298" s="7">
        <f>if(AJ$6&lt;=$B298,vlookup(EDATE($D298,AJ$6),'Курсы'!$H$2:$L$1980,if($G298="USD",2,if($G298="EUR",3,if($G298="YEN",4,5))))*$H298*$C298,0)</f>
        <v>0</v>
      </c>
      <c r="AK298" s="7">
        <f>if(AK$6&lt;=$B298,vlookup(EDATE($D298,AK$6),'Курсы'!$H$2:$L$1980,if($G298="USD",2,if($G298="EUR",3,if($G298="YEN",4,5))))*$H298*$C298,0)</f>
        <v>0</v>
      </c>
      <c r="AL298" s="7">
        <f>if(AL$6&lt;=$B298,vlookup(EDATE($D298,AL$6),'Курсы'!$H$2:$L$1980,if($G298="USD",2,if($G298="EUR",3,if($G298="YEN",4,5))))*$H298*$C298,0)</f>
        <v>0</v>
      </c>
      <c r="AM298" s="7">
        <f>if(AM$6&lt;=$B298,vlookup(EDATE($D298,AM$6),'Курсы'!$H$2:$L$1980,if($G298="USD",2,if($G298="EUR",3,if($G298="YEN",4,5))))*$H298*$C298,0)</f>
        <v>0</v>
      </c>
      <c r="AN298" s="7">
        <f>if(AN$6&lt;=$B298,vlookup(EDATE($D298,AN$6),'Курсы'!$H$2:$L$1980,if($G298="USD",2,if($G298="EUR",3,if($G298="YEN",4,5))))*$H298*$C298,0)</f>
        <v>0</v>
      </c>
      <c r="AO298" s="7">
        <f>if(AO$6&lt;=$B298,vlookup(EDATE($D298,AO$6),'Курсы'!$H$2:$L$1980,if($G298="USD",2,if($G298="EUR",3,if($G298="YEN",4,5))))*$H298*$C298,0)</f>
        <v>0</v>
      </c>
      <c r="AP298" s="7">
        <f>if(AP$6&lt;=$B298,vlookup(EDATE($D298,AP$6),'Курсы'!$H$2:$L$1980,if($G298="USD",2,if($G298="EUR",3,if($G298="YEN",4,5))))*$H298*$C298,0)</f>
        <v>0</v>
      </c>
      <c r="AQ298" s="7">
        <f>if(AQ$6&lt;=$B298,vlookup(EDATE($D298,AQ$6),'Курсы'!$H$2:$L$1980,if($G298="USD",2,if($G298="EUR",3,if($G298="YEN",4,5))))*$H298*$C298,0)</f>
        <v>0</v>
      </c>
      <c r="AR298" s="19">
        <f>if(AR$6&lt;=$B298,vlookup(EDATE($D298,AR$6),'Курсы'!$H$2:$L$1980,if($G298="USD",2,if($G298="EUR",3,if($G298="YEN",4,5))))*$H298*$C298,0)</f>
        <v>0</v>
      </c>
      <c r="AS298" s="7">
        <f t="shared" si="2"/>
        <v>13434607.01</v>
      </c>
    </row>
    <row r="299" ht="15.75" customHeight="1">
      <c r="A299" s="15">
        <v>65.0</v>
      </c>
      <c r="B299" s="16">
        <v>9.0</v>
      </c>
      <c r="C299" s="16">
        <v>0.00707265187039401</v>
      </c>
      <c r="D299" s="17">
        <v>44275.0</v>
      </c>
      <c r="E299" s="17">
        <f t="shared" si="1"/>
        <v>44550</v>
      </c>
      <c r="F299" s="16" t="s">
        <v>19</v>
      </c>
      <c r="G299" s="16" t="s">
        <v>7</v>
      </c>
      <c r="H299" s="18">
        <v>1000000.0</v>
      </c>
      <c r="I299" s="7">
        <f>if(I$6&lt;=$B299,vlookup(EDATE($D299,I$6),'Курсы'!$H$2:$L$1980,if($G299="USD",2,if($G299="EUR",3,if($G299="YEN",4,5))))*$H299*$C299,0)</f>
        <v>7072.65187</v>
      </c>
      <c r="J299" s="7">
        <f>if(J$6&lt;=$B299,vlookup(EDATE($D299,J$6),'Курсы'!$H$2:$L$1980,if($G299="USD",2,if($G299="EUR",3,if($G299="YEN",4,5))))*$H299*$C299,0)</f>
        <v>7072.65187</v>
      </c>
      <c r="K299" s="7">
        <f>if(K$6&lt;=$B299,vlookup(EDATE($D299,K$6),'Курсы'!$H$2:$L$1980,if($G299="USD",2,if($G299="EUR",3,if($G299="YEN",4,5))))*$H299*$C299,0)</f>
        <v>7072.65187</v>
      </c>
      <c r="L299" s="7">
        <f>if(L$6&lt;=$B299,vlookup(EDATE($D299,L$6),'Курсы'!$H$2:$L$1980,if($G299="USD",2,if($G299="EUR",3,if($G299="YEN",4,5))))*$H299*$C299,0)</f>
        <v>7072.65187</v>
      </c>
      <c r="M299" s="7">
        <f>if(M$6&lt;=$B299,vlookup(EDATE($D299,M$6),'Курсы'!$H$2:$L$1980,if($G299="USD",2,if($G299="EUR",3,if($G299="YEN",4,5))))*$H299*$C299,0)</f>
        <v>7072.65187</v>
      </c>
      <c r="N299" s="7">
        <f>if(N$6&lt;=$B299,vlookup(EDATE($D299,N$6),'Курсы'!$H$2:$L$1980,if($G299="USD",2,if($G299="EUR",3,if($G299="YEN",4,5))))*$H299*$C299,0)</f>
        <v>7072.65187</v>
      </c>
      <c r="O299" s="7">
        <f>if(O$6&lt;=$B299,vlookup(EDATE($D299,O$6),'Курсы'!$H$2:$L$1980,if($G299="USD",2,if($G299="EUR",3,if($G299="YEN",4,5))))*$H299*$C299,0)</f>
        <v>7072.65187</v>
      </c>
      <c r="P299" s="7">
        <f>if(P$6&lt;=$B299,vlookup(EDATE($D299,P$6),'Курсы'!$H$2:$L$1980,if($G299="USD",2,if($G299="EUR",3,if($G299="YEN",4,5))))*$H299*$C299,0)</f>
        <v>7072.65187</v>
      </c>
      <c r="Q299" s="7">
        <f>if(Q$6&lt;=$B299,vlookup(EDATE($D299,Q$6),'Курсы'!$H$2:$L$1980,if($G299="USD",2,if($G299="EUR",3,if($G299="YEN",4,5))))*$H299*$C299,0)</f>
        <v>7072.65187</v>
      </c>
      <c r="R299" s="7">
        <f>if(R$6&lt;=$B299,vlookup(EDATE($D299,R$6),'Курсы'!$H$2:$L$1980,if($G299="USD",2,if($G299="EUR",3,if($G299="YEN",4,5))))*$H299*$C299,0)</f>
        <v>0</v>
      </c>
      <c r="S299" s="7">
        <f>if(S$6&lt;=$B299,vlookup(EDATE($D299,S$6),'Курсы'!$H$2:$L$1980,if($G299="USD",2,if($G299="EUR",3,if($G299="YEN",4,5))))*$H299*$C299,0)</f>
        <v>0</v>
      </c>
      <c r="T299" s="7">
        <f>if(T$6&lt;=$B299,vlookup(EDATE($D299,T$6),'Курсы'!$H$2:$L$1980,if($G299="USD",2,if($G299="EUR",3,if($G299="YEN",4,5))))*$H299*$C299,0)</f>
        <v>0</v>
      </c>
      <c r="U299" s="7">
        <f>if(U$6&lt;=$B299,vlookup(EDATE($D299,U$6),'Курсы'!$H$2:$L$1980,if($G299="USD",2,if($G299="EUR",3,if($G299="YEN",4,5))))*$H299*$C299,0)</f>
        <v>0</v>
      </c>
      <c r="V299" s="7">
        <f>if(V$6&lt;=$B299,vlookup(EDATE($D299,V$6),'Курсы'!$H$2:$L$1980,if($G299="USD",2,if($G299="EUR",3,if($G299="YEN",4,5))))*$H299*$C299,0)</f>
        <v>0</v>
      </c>
      <c r="W299" s="7">
        <f>if(W$6&lt;=$B299,vlookup(EDATE($D299,W$6),'Курсы'!$H$2:$L$1980,if($G299="USD",2,if($G299="EUR",3,if($G299="YEN",4,5))))*$H299*$C299,0)</f>
        <v>0</v>
      </c>
      <c r="X299" s="7">
        <f>if(X$6&lt;=$B299,vlookup(EDATE($D299,X$6),'Курсы'!$H$2:$L$1980,if($G299="USD",2,if($G299="EUR",3,if($G299="YEN",4,5))))*$H299*$C299,0)</f>
        <v>0</v>
      </c>
      <c r="Y299" s="7">
        <f>if(Y$6&lt;=$B299,vlookup(EDATE($D299,Y$6),'Курсы'!$H$2:$L$1980,if($G299="USD",2,if($G299="EUR",3,if($G299="YEN",4,5))))*$H299*$C299,0)</f>
        <v>0</v>
      </c>
      <c r="Z299" s="7">
        <f>if(Z$6&lt;=$B299,vlookup(EDATE($D299,Z$6),'Курсы'!$H$2:$L$1980,if($G299="USD",2,if($G299="EUR",3,if($G299="YEN",4,5))))*$H299*$C299,0)</f>
        <v>0</v>
      </c>
      <c r="AA299" s="7">
        <f>if(AA$6&lt;=$B299,vlookup(EDATE($D299,AA$6),'Курсы'!$H$2:$L$1980,if($G299="USD",2,if($G299="EUR",3,if($G299="YEN",4,5))))*$H299*$C299,0)</f>
        <v>0</v>
      </c>
      <c r="AB299" s="7">
        <f>if(AB$6&lt;=$B299,vlookup(EDATE($D299,AB$6),'Курсы'!$H$2:$L$1980,if($G299="USD",2,if($G299="EUR",3,if($G299="YEN",4,5))))*$H299*$C299,0)</f>
        <v>0</v>
      </c>
      <c r="AC299" s="7">
        <f>if(AC$6&lt;=$B299,vlookup(EDATE($D299,AC$6),'Курсы'!$H$2:$L$1980,if($G299="USD",2,if($G299="EUR",3,if($G299="YEN",4,5))))*$H299*$C299,0)</f>
        <v>0</v>
      </c>
      <c r="AD299" s="7">
        <f>if(AD$6&lt;=$B299,vlookup(EDATE($D299,AD$6),'Курсы'!$H$2:$L$1980,if($G299="USD",2,if($G299="EUR",3,if($G299="YEN",4,5))))*$H299*$C299,0)</f>
        <v>0</v>
      </c>
      <c r="AE299" s="7">
        <f>if(AE$6&lt;=$B299,vlookup(EDATE($D299,AE$6),'Курсы'!$H$2:$L$1980,if($G299="USD",2,if($G299="EUR",3,if($G299="YEN",4,5))))*$H299*$C299,0)</f>
        <v>0</v>
      </c>
      <c r="AF299" s="7">
        <f>if(AF$6&lt;=$B299,vlookup(EDATE($D299,AF$6),'Курсы'!$H$2:$L$1980,if($G299="USD",2,if($G299="EUR",3,if($G299="YEN",4,5))))*$H299*$C299,0)</f>
        <v>0</v>
      </c>
      <c r="AG299" s="7">
        <f>if(AG$6&lt;=$B299,vlookup(EDATE($D299,AG$6),'Курсы'!$H$2:$L$1980,if($G299="USD",2,if($G299="EUR",3,if($G299="YEN",4,5))))*$H299*$C299,0)</f>
        <v>0</v>
      </c>
      <c r="AH299" s="7">
        <f>if(AH$6&lt;=$B299,vlookup(EDATE($D299,AH$6),'Курсы'!$H$2:$L$1980,if($G299="USD",2,if($G299="EUR",3,if($G299="YEN",4,5))))*$H299*$C299,0)</f>
        <v>0</v>
      </c>
      <c r="AI299" s="7">
        <f>if(AI$6&lt;=$B299,vlookup(EDATE($D299,AI$6),'Курсы'!$H$2:$L$1980,if($G299="USD",2,if($G299="EUR",3,if($G299="YEN",4,5))))*$H299*$C299,0)</f>
        <v>0</v>
      </c>
      <c r="AJ299" s="7">
        <f>if(AJ$6&lt;=$B299,vlookup(EDATE($D299,AJ$6),'Курсы'!$H$2:$L$1980,if($G299="USD",2,if($G299="EUR",3,if($G299="YEN",4,5))))*$H299*$C299,0)</f>
        <v>0</v>
      </c>
      <c r="AK299" s="7">
        <f>if(AK$6&lt;=$B299,vlookup(EDATE($D299,AK$6),'Курсы'!$H$2:$L$1980,if($G299="USD",2,if($G299="EUR",3,if($G299="YEN",4,5))))*$H299*$C299,0)</f>
        <v>0</v>
      </c>
      <c r="AL299" s="7">
        <f>if(AL$6&lt;=$B299,vlookup(EDATE($D299,AL$6),'Курсы'!$H$2:$L$1980,if($G299="USD",2,if($G299="EUR",3,if($G299="YEN",4,5))))*$H299*$C299,0)</f>
        <v>0</v>
      </c>
      <c r="AM299" s="7">
        <f>if(AM$6&lt;=$B299,vlookup(EDATE($D299,AM$6),'Курсы'!$H$2:$L$1980,if($G299="USD",2,if($G299="EUR",3,if($G299="YEN",4,5))))*$H299*$C299,0)</f>
        <v>0</v>
      </c>
      <c r="AN299" s="7">
        <f>if(AN$6&lt;=$B299,vlookup(EDATE($D299,AN$6),'Курсы'!$H$2:$L$1980,if($G299="USD",2,if($G299="EUR",3,if($G299="YEN",4,5))))*$H299*$C299,0)</f>
        <v>0</v>
      </c>
      <c r="AO299" s="7">
        <f>if(AO$6&lt;=$B299,vlookup(EDATE($D299,AO$6),'Курсы'!$H$2:$L$1980,if($G299="USD",2,if($G299="EUR",3,if($G299="YEN",4,5))))*$H299*$C299,0)</f>
        <v>0</v>
      </c>
      <c r="AP299" s="7">
        <f>if(AP$6&lt;=$B299,vlookup(EDATE($D299,AP$6),'Курсы'!$H$2:$L$1980,if($G299="USD",2,if($G299="EUR",3,if($G299="YEN",4,5))))*$H299*$C299,0)</f>
        <v>0</v>
      </c>
      <c r="AQ299" s="7">
        <f>if(AQ$6&lt;=$B299,vlookup(EDATE($D299,AQ$6),'Курсы'!$H$2:$L$1980,if($G299="USD",2,if($G299="EUR",3,if($G299="YEN",4,5))))*$H299*$C299,0)</f>
        <v>0</v>
      </c>
      <c r="AR299" s="19">
        <f>if(AR$6&lt;=$B299,vlookup(EDATE($D299,AR$6),'Курсы'!$H$2:$L$1980,if($G299="USD",2,if($G299="EUR",3,if($G299="YEN",4,5))))*$H299*$C299,0)</f>
        <v>0</v>
      </c>
      <c r="AS299" s="7">
        <f t="shared" si="2"/>
        <v>63653.86683</v>
      </c>
    </row>
    <row r="300" ht="15.75" customHeight="1">
      <c r="A300" s="15">
        <v>320.0</v>
      </c>
      <c r="B300" s="16">
        <v>22.0</v>
      </c>
      <c r="C300" s="16">
        <v>0.00659732903500337</v>
      </c>
      <c r="D300" s="17">
        <v>44275.0</v>
      </c>
      <c r="E300" s="17">
        <f t="shared" si="1"/>
        <v>44946</v>
      </c>
      <c r="F300" s="16" t="s">
        <v>19</v>
      </c>
      <c r="G300" s="16" t="s">
        <v>4</v>
      </c>
      <c r="H300" s="18">
        <v>100000.0</v>
      </c>
      <c r="I300" s="7">
        <f>if(I$6&lt;=$B300,vlookup(EDATE($D300,I$6),'Курсы'!$H$2:$L$1980,if($G300="USD",2,if($G300="EUR",3,if($G300="YEN",4,5))))*$H300*$C300,0)</f>
        <v>50304.04013</v>
      </c>
      <c r="J300" s="7">
        <f>if(J$6&lt;=$B300,vlookup(EDATE($D300,J$6),'Курсы'!$H$2:$L$1980,if($G300="USD",2,if($G300="EUR",3,if($G300="YEN",4,5))))*$H300*$C300,0)</f>
        <v>48607.66892</v>
      </c>
      <c r="K300" s="7">
        <f>if(K$6&lt;=$B300,vlookup(EDATE($D300,K$6),'Курсы'!$H$2:$L$1980,if($G300="USD",2,if($G300="EUR",3,if($G300="YEN",4,5))))*$H300*$C300,0)</f>
        <v>47646.96586</v>
      </c>
      <c r="L300" s="7">
        <f>if(L$6&lt;=$B300,vlookup(EDATE($D300,L$6),'Курсы'!$H$2:$L$1980,if($G300="USD",2,if($G300="EUR",3,if($G300="YEN",4,5))))*$H300*$C300,0)</f>
        <v>49048.70036</v>
      </c>
      <c r="M300" s="7">
        <f>if(M$6&lt;=$B300,vlookup(EDATE($D300,M$6),'Курсы'!$H$2:$L$1980,if($G300="USD",2,if($G300="EUR",3,if($G300="YEN",4,5))))*$H300*$C300,0)</f>
        <v>48919.39271</v>
      </c>
      <c r="N300" s="7">
        <f>if(N$6&lt;=$B300,vlookup(EDATE($D300,N$6),'Курсы'!$H$2:$L$1980,if($G300="USD",2,if($G300="EUR",3,if($G300="YEN",4,5))))*$H300*$C300,0)</f>
        <v>48277.13679</v>
      </c>
      <c r="O300" s="7">
        <f>if(O$6&lt;=$B300,vlookup(EDATE($D300,O$6),'Курсы'!$H$2:$L$1980,if($G300="USD",2,if($G300="EUR",3,if($G300="YEN",4,5))))*$H300*$C300,0)</f>
        <v>48342.25732</v>
      </c>
      <c r="P300" s="7">
        <f>if(P$6&lt;=$B300,vlookup(EDATE($D300,P$6),'Курсы'!$H$2:$L$1980,if($G300="USD",2,if($G300="EUR",3,if($G300="YEN",4,5))))*$H300*$C300,0)</f>
        <v>48407.55691</v>
      </c>
      <c r="Q300" s="7">
        <f>if(Q$6&lt;=$B300,vlookup(EDATE($D300,Q$6),'Курсы'!$H$2:$L$1980,if($G300="USD",2,if($G300="EUR",3,if($G300="YEN",4,5))))*$H300*$C300,0)</f>
        <v>48468.93295</v>
      </c>
      <c r="R300" s="7">
        <f>if(R$6&lt;=$B300,vlookup(EDATE($D300,R$6),'Курсы'!$H$2:$L$1980,if($G300="USD",2,if($G300="EUR",3,if($G300="YEN",4,5))))*$H300*$C300,0)</f>
        <v>48530.58268</v>
      </c>
      <c r="S300" s="7">
        <f>if(S$6&lt;=$B300,vlookup(EDATE($D300,S$6),'Курсы'!$H$2:$L$1980,if($G300="USD",2,if($G300="EUR",3,if($G300="YEN",4,5))))*$H300*$C300,0)</f>
        <v>48590.52962</v>
      </c>
      <c r="T300" s="7">
        <f>if(T$6&lt;=$B300,vlookup(EDATE($D300,T$6),'Курсы'!$H$2:$L$1980,if($G300="USD",2,if($G300="EUR",3,if($G300="YEN",4,5))))*$H300*$C300,0)</f>
        <v>48643.28794</v>
      </c>
      <c r="U300" s="7">
        <f>if(U$6&lt;=$B300,vlookup(EDATE($D300,U$6),'Курсы'!$H$2:$L$1980,if($G300="USD",2,if($G300="EUR",3,if($G300="YEN",4,5))))*$H300*$C300,0)</f>
        <v>48700.24098</v>
      </c>
      <c r="V300" s="7">
        <f>if(V$6&lt;=$B300,vlookup(EDATE($D300,V$6),'Курсы'!$H$2:$L$1980,if($G300="USD",2,if($G300="EUR",3,if($G300="YEN",4,5))))*$H300*$C300,0)</f>
        <v>48753.9695</v>
      </c>
      <c r="W300" s="7">
        <f>if(W$6&lt;=$B300,vlookup(EDATE($D300,W$6),'Курсы'!$H$2:$L$1980,if($G300="USD",2,if($G300="EUR",3,if($G300="YEN",4,5))))*$H300*$C300,0)</f>
        <v>48808.12616</v>
      </c>
      <c r="X300" s="7">
        <f>if(X$6&lt;=$B300,vlookup(EDATE($D300,X$6),'Курсы'!$H$2:$L$1980,if($G300="USD",2,if($G300="EUR",3,if($G300="YEN",4,5))))*$H300*$C300,0)</f>
        <v>48859.27985</v>
      </c>
      <c r="Y300" s="7">
        <f>if(Y$6&lt;=$B300,vlookup(EDATE($D300,Y$6),'Курсы'!$H$2:$L$1980,if($G300="USD",2,if($G300="EUR",3,if($G300="YEN",4,5))))*$H300*$C300,0)</f>
        <v>48910.90189</v>
      </c>
      <c r="Z300" s="7">
        <f>if(Z$6&lt;=$B300,vlookup(EDATE($D300,Z$6),'Курсы'!$H$2:$L$1980,if($G300="USD",2,if($G300="EUR",3,if($G300="YEN",4,5))))*$H300*$C300,0)</f>
        <v>48961.32466</v>
      </c>
      <c r="AA300" s="7">
        <f>if(AA$6&lt;=$B300,vlookup(EDATE($D300,AA$6),'Курсы'!$H$2:$L$1980,if($G300="USD",2,if($G300="EUR",3,if($G300="YEN",4,5))))*$H300*$C300,0)</f>
        <v>49009.03035</v>
      </c>
      <c r="AB300" s="7">
        <f>if(AB$6&lt;=$B300,vlookup(EDATE($D300,AB$6),'Курсы'!$H$2:$L$1980,if($G300="USD",2,if($G300="EUR",3,if($G300="YEN",4,5))))*$H300*$C300,0)</f>
        <v>49057.24885</v>
      </c>
      <c r="AC300" s="7">
        <f>if(AC$6&lt;=$B300,vlookup(EDATE($D300,AC$6),'Курсы'!$H$2:$L$1980,if($G300="USD",2,if($G300="EUR",3,if($G300="YEN",4,5))))*$H300*$C300,0)</f>
        <v>49102.91368</v>
      </c>
      <c r="AD300" s="7">
        <f>if(AD$6&lt;=$B300,vlookup(EDATE($D300,AD$6),'Курсы'!$H$2:$L$1980,if($G300="USD",2,if($G300="EUR",3,if($G300="YEN",4,5))))*$H300*$C300,0)</f>
        <v>49149.11258</v>
      </c>
      <c r="AE300" s="7">
        <f>if(AE$6&lt;=$B300,vlookup(EDATE($D300,AE$6),'Курсы'!$H$2:$L$1980,if($G300="USD",2,if($G300="EUR",3,if($G300="YEN",4,5))))*$H300*$C300,0)</f>
        <v>0</v>
      </c>
      <c r="AF300" s="7">
        <f>if(AF$6&lt;=$B300,vlookup(EDATE($D300,AF$6),'Курсы'!$H$2:$L$1980,if($G300="USD",2,if($G300="EUR",3,if($G300="YEN",4,5))))*$H300*$C300,0)</f>
        <v>0</v>
      </c>
      <c r="AG300" s="7">
        <f>if(AG$6&lt;=$B300,vlookup(EDATE($D300,AG$6),'Курсы'!$H$2:$L$1980,if($G300="USD",2,if($G300="EUR",3,if($G300="YEN",4,5))))*$H300*$C300,0)</f>
        <v>0</v>
      </c>
      <c r="AH300" s="7">
        <f>if(AH$6&lt;=$B300,vlookup(EDATE($D300,AH$6),'Курсы'!$H$2:$L$1980,if($G300="USD",2,if($G300="EUR",3,if($G300="YEN",4,5))))*$H300*$C300,0)</f>
        <v>0</v>
      </c>
      <c r="AI300" s="7">
        <f>if(AI$6&lt;=$B300,vlookup(EDATE($D300,AI$6),'Курсы'!$H$2:$L$1980,if($G300="USD",2,if($G300="EUR",3,if($G300="YEN",4,5))))*$H300*$C300,0)</f>
        <v>0</v>
      </c>
      <c r="AJ300" s="7">
        <f>if(AJ$6&lt;=$B300,vlookup(EDATE($D300,AJ$6),'Курсы'!$H$2:$L$1980,if($G300="USD",2,if($G300="EUR",3,if($G300="YEN",4,5))))*$H300*$C300,0)</f>
        <v>0</v>
      </c>
      <c r="AK300" s="7">
        <f>if(AK$6&lt;=$B300,vlookup(EDATE($D300,AK$6),'Курсы'!$H$2:$L$1980,if($G300="USD",2,if($G300="EUR",3,if($G300="YEN",4,5))))*$H300*$C300,0)</f>
        <v>0</v>
      </c>
      <c r="AL300" s="7">
        <f>if(AL$6&lt;=$B300,vlookup(EDATE($D300,AL$6),'Курсы'!$H$2:$L$1980,if($G300="USD",2,if($G300="EUR",3,if($G300="YEN",4,5))))*$H300*$C300,0)</f>
        <v>0</v>
      </c>
      <c r="AM300" s="7">
        <f>if(AM$6&lt;=$B300,vlookup(EDATE($D300,AM$6),'Курсы'!$H$2:$L$1980,if($G300="USD",2,if($G300="EUR",3,if($G300="YEN",4,5))))*$H300*$C300,0)</f>
        <v>0</v>
      </c>
      <c r="AN300" s="7">
        <f>if(AN$6&lt;=$B300,vlookup(EDATE($D300,AN$6),'Курсы'!$H$2:$L$1980,if($G300="USD",2,if($G300="EUR",3,if($G300="YEN",4,5))))*$H300*$C300,0)</f>
        <v>0</v>
      </c>
      <c r="AO300" s="7">
        <f>if(AO$6&lt;=$B300,vlookup(EDATE($D300,AO$6),'Курсы'!$H$2:$L$1980,if($G300="USD",2,if($G300="EUR",3,if($G300="YEN",4,5))))*$H300*$C300,0)</f>
        <v>0</v>
      </c>
      <c r="AP300" s="7">
        <f>if(AP$6&lt;=$B300,vlookup(EDATE($D300,AP$6),'Курсы'!$H$2:$L$1980,if($G300="USD",2,if($G300="EUR",3,if($G300="YEN",4,5))))*$H300*$C300,0)</f>
        <v>0</v>
      </c>
      <c r="AQ300" s="7">
        <f>if(AQ$6&lt;=$B300,vlookup(EDATE($D300,AQ$6),'Курсы'!$H$2:$L$1980,if($G300="USD",2,if($G300="EUR",3,if($G300="YEN",4,5))))*$H300*$C300,0)</f>
        <v>0</v>
      </c>
      <c r="AR300" s="19">
        <f>if(AR$6&lt;=$B300,vlookup(EDATE($D300,AR$6),'Курсы'!$H$2:$L$1980,if($G300="USD",2,if($G300="EUR",3,if($G300="YEN",4,5))))*$H300*$C300,0)</f>
        <v>0</v>
      </c>
      <c r="AS300" s="7">
        <f t="shared" si="2"/>
        <v>1073099.201</v>
      </c>
    </row>
    <row r="301" ht="15.75" customHeight="1">
      <c r="A301" s="15">
        <v>290.0</v>
      </c>
      <c r="B301" s="16">
        <v>10.0</v>
      </c>
      <c r="C301" s="16">
        <v>0.0383526074742552</v>
      </c>
      <c r="D301" s="17">
        <v>44278.0</v>
      </c>
      <c r="E301" s="17">
        <f t="shared" si="1"/>
        <v>44584</v>
      </c>
      <c r="F301" s="16" t="s">
        <v>19</v>
      </c>
      <c r="G301" s="16" t="s">
        <v>4</v>
      </c>
      <c r="H301" s="18">
        <v>500000.0</v>
      </c>
      <c r="I301" s="7">
        <f>if(I$6&lt;=$B301,vlookup(EDATE($D301,I$6),'Курсы'!$H$2:$L$1980,if($G301="USD",2,if($G301="EUR",3,if($G301="YEN",4,5))))*$H301*$C301,0)</f>
        <v>1465485.731</v>
      </c>
      <c r="J301" s="7">
        <f>if(J$6&lt;=$B301,vlookup(EDATE($D301,J$6),'Курсы'!$H$2:$L$1980,if($G301="USD",2,if($G301="EUR",3,if($G301="YEN",4,5))))*$H301*$C301,0)</f>
        <v>1410998.182</v>
      </c>
      <c r="K301" s="7">
        <f>if(K$6&lt;=$B301,vlookup(EDATE($D301,K$6),'Курсы'!$H$2:$L$1980,if($G301="USD",2,if($G301="EUR",3,if($G301="YEN",4,5))))*$H301*$C301,0)</f>
        <v>1403055.357</v>
      </c>
      <c r="L301" s="7">
        <f>if(L$6&lt;=$B301,vlookup(EDATE($D301,L$6),'Курсы'!$H$2:$L$1980,if($G301="USD",2,if($G301="EUR",3,if($G301="YEN",4,5))))*$H301*$C301,0)</f>
        <v>1413188.116</v>
      </c>
      <c r="M301" s="7">
        <f>if(M$6&lt;=$B301,vlookup(EDATE($D301,M$6),'Курсы'!$H$2:$L$1980,if($G301="USD",2,if($G301="EUR",3,if($G301="YEN",4,5))))*$H301*$C301,0)</f>
        <v>1401440.964</v>
      </c>
      <c r="N301" s="7">
        <f>if(N$6&lt;=$B301,vlookup(EDATE($D301,N$6),'Курсы'!$H$2:$L$1980,if($G301="USD",2,if($G301="EUR",3,if($G301="YEN",4,5))))*$H301*$C301,0)</f>
        <v>1403452.231</v>
      </c>
      <c r="O301" s="7">
        <f>if(O$6&lt;=$B301,vlookup(EDATE($D301,O$6),'Курсы'!$H$2:$L$1980,if($G301="USD",2,if($G301="EUR",3,if($G301="YEN",4,5))))*$H301*$C301,0)</f>
        <v>1405339.412</v>
      </c>
      <c r="P301" s="7">
        <f>if(P$6&lt;=$B301,vlookup(EDATE($D301,P$6),'Курсы'!$H$2:$L$1980,if($G301="USD",2,if($G301="EUR",3,if($G301="YEN",4,5))))*$H301*$C301,0)</f>
        <v>1407231.95</v>
      </c>
      <c r="Q301" s="7">
        <f>if(Q$6&lt;=$B301,vlookup(EDATE($D301,Q$6),'Курсы'!$H$2:$L$1980,if($G301="USD",2,if($G301="EUR",3,if($G301="YEN",4,5))))*$H301*$C301,0)</f>
        <v>1409010.922</v>
      </c>
      <c r="R301" s="7">
        <f>if(R$6&lt;=$B301,vlookup(EDATE($D301,R$6),'Курсы'!$H$2:$L$1980,if($G301="USD",2,if($G301="EUR",3,if($G301="YEN",4,5))))*$H301*$C301,0)</f>
        <v>1410797.968</v>
      </c>
      <c r="S301" s="7">
        <f>if(S$6&lt;=$B301,vlookup(EDATE($D301,S$6),'Курсы'!$H$2:$L$1980,if($G301="USD",2,if($G301="EUR",3,if($G301="YEN",4,5))))*$H301*$C301,0)</f>
        <v>0</v>
      </c>
      <c r="T301" s="7">
        <f>if(T$6&lt;=$B301,vlookup(EDATE($D301,T$6),'Курсы'!$H$2:$L$1980,if($G301="USD",2,if($G301="EUR",3,if($G301="YEN",4,5))))*$H301*$C301,0)</f>
        <v>0</v>
      </c>
      <c r="U301" s="7">
        <f>if(U$6&lt;=$B301,vlookup(EDATE($D301,U$6),'Курсы'!$H$2:$L$1980,if($G301="USD",2,if($G301="EUR",3,if($G301="YEN",4,5))))*$H301*$C301,0)</f>
        <v>0</v>
      </c>
      <c r="V301" s="7">
        <f>if(V$6&lt;=$B301,vlookup(EDATE($D301,V$6),'Курсы'!$H$2:$L$1980,if($G301="USD",2,if($G301="EUR",3,if($G301="YEN",4,5))))*$H301*$C301,0)</f>
        <v>0</v>
      </c>
      <c r="W301" s="7">
        <f>if(W$6&lt;=$B301,vlookup(EDATE($D301,W$6),'Курсы'!$H$2:$L$1980,if($G301="USD",2,if($G301="EUR",3,if($G301="YEN",4,5))))*$H301*$C301,0)</f>
        <v>0</v>
      </c>
      <c r="X301" s="7">
        <f>if(X$6&lt;=$B301,vlookup(EDATE($D301,X$6),'Курсы'!$H$2:$L$1980,if($G301="USD",2,if($G301="EUR",3,if($G301="YEN",4,5))))*$H301*$C301,0)</f>
        <v>0</v>
      </c>
      <c r="Y301" s="7">
        <f>if(Y$6&lt;=$B301,vlookup(EDATE($D301,Y$6),'Курсы'!$H$2:$L$1980,if($G301="USD",2,if($G301="EUR",3,if($G301="YEN",4,5))))*$H301*$C301,0)</f>
        <v>0</v>
      </c>
      <c r="Z301" s="7">
        <f>if(Z$6&lt;=$B301,vlookup(EDATE($D301,Z$6),'Курсы'!$H$2:$L$1980,if($G301="USD",2,if($G301="EUR",3,if($G301="YEN",4,5))))*$H301*$C301,0)</f>
        <v>0</v>
      </c>
      <c r="AA301" s="7">
        <f>if(AA$6&lt;=$B301,vlookup(EDATE($D301,AA$6),'Курсы'!$H$2:$L$1980,if($G301="USD",2,if($G301="EUR",3,if($G301="YEN",4,5))))*$H301*$C301,0)</f>
        <v>0</v>
      </c>
      <c r="AB301" s="7">
        <f>if(AB$6&lt;=$B301,vlookup(EDATE($D301,AB$6),'Курсы'!$H$2:$L$1980,if($G301="USD",2,if($G301="EUR",3,if($G301="YEN",4,5))))*$H301*$C301,0)</f>
        <v>0</v>
      </c>
      <c r="AC301" s="7">
        <f>if(AC$6&lt;=$B301,vlookup(EDATE($D301,AC$6),'Курсы'!$H$2:$L$1980,if($G301="USD",2,if($G301="EUR",3,if($G301="YEN",4,5))))*$H301*$C301,0)</f>
        <v>0</v>
      </c>
      <c r="AD301" s="7">
        <f>if(AD$6&lt;=$B301,vlookup(EDATE($D301,AD$6),'Курсы'!$H$2:$L$1980,if($G301="USD",2,if($G301="EUR",3,if($G301="YEN",4,5))))*$H301*$C301,0)</f>
        <v>0</v>
      </c>
      <c r="AE301" s="7">
        <f>if(AE$6&lt;=$B301,vlookup(EDATE($D301,AE$6),'Курсы'!$H$2:$L$1980,if($G301="USD",2,if($G301="EUR",3,if($G301="YEN",4,5))))*$H301*$C301,0)</f>
        <v>0</v>
      </c>
      <c r="AF301" s="7">
        <f>if(AF$6&lt;=$B301,vlookup(EDATE($D301,AF$6),'Курсы'!$H$2:$L$1980,if($G301="USD",2,if($G301="EUR",3,if($G301="YEN",4,5))))*$H301*$C301,0)</f>
        <v>0</v>
      </c>
      <c r="AG301" s="7">
        <f>if(AG$6&lt;=$B301,vlookup(EDATE($D301,AG$6),'Курсы'!$H$2:$L$1980,if($G301="USD",2,if($G301="EUR",3,if($G301="YEN",4,5))))*$H301*$C301,0)</f>
        <v>0</v>
      </c>
      <c r="AH301" s="7">
        <f>if(AH$6&lt;=$B301,vlookup(EDATE($D301,AH$6),'Курсы'!$H$2:$L$1980,if($G301="USD",2,if($G301="EUR",3,if($G301="YEN",4,5))))*$H301*$C301,0)</f>
        <v>0</v>
      </c>
      <c r="AI301" s="7">
        <f>if(AI$6&lt;=$B301,vlookup(EDATE($D301,AI$6),'Курсы'!$H$2:$L$1980,if($G301="USD",2,if($G301="EUR",3,if($G301="YEN",4,5))))*$H301*$C301,0)</f>
        <v>0</v>
      </c>
      <c r="AJ301" s="7">
        <f>if(AJ$6&lt;=$B301,vlookup(EDATE($D301,AJ$6),'Курсы'!$H$2:$L$1980,if($G301="USD",2,if($G301="EUR",3,if($G301="YEN",4,5))))*$H301*$C301,0)</f>
        <v>0</v>
      </c>
      <c r="AK301" s="7">
        <f>if(AK$6&lt;=$B301,vlookup(EDATE($D301,AK$6),'Курсы'!$H$2:$L$1980,if($G301="USD",2,if($G301="EUR",3,if($G301="YEN",4,5))))*$H301*$C301,0)</f>
        <v>0</v>
      </c>
      <c r="AL301" s="7">
        <f>if(AL$6&lt;=$B301,vlookup(EDATE($D301,AL$6),'Курсы'!$H$2:$L$1980,if($G301="USD",2,if($G301="EUR",3,if($G301="YEN",4,5))))*$H301*$C301,0)</f>
        <v>0</v>
      </c>
      <c r="AM301" s="7">
        <f>if(AM$6&lt;=$B301,vlookup(EDATE($D301,AM$6),'Курсы'!$H$2:$L$1980,if($G301="USD",2,if($G301="EUR",3,if($G301="YEN",4,5))))*$H301*$C301,0)</f>
        <v>0</v>
      </c>
      <c r="AN301" s="7">
        <f>if(AN$6&lt;=$B301,vlookup(EDATE($D301,AN$6),'Курсы'!$H$2:$L$1980,if($G301="USD",2,if($G301="EUR",3,if($G301="YEN",4,5))))*$H301*$C301,0)</f>
        <v>0</v>
      </c>
      <c r="AO301" s="7">
        <f>if(AO$6&lt;=$B301,vlookup(EDATE($D301,AO$6),'Курсы'!$H$2:$L$1980,if($G301="USD",2,if($G301="EUR",3,if($G301="YEN",4,5))))*$H301*$C301,0)</f>
        <v>0</v>
      </c>
      <c r="AP301" s="7">
        <f>if(AP$6&lt;=$B301,vlookup(EDATE($D301,AP$6),'Курсы'!$H$2:$L$1980,if($G301="USD",2,if($G301="EUR",3,if($G301="YEN",4,5))))*$H301*$C301,0)</f>
        <v>0</v>
      </c>
      <c r="AQ301" s="7">
        <f>if(AQ$6&lt;=$B301,vlookup(EDATE($D301,AQ$6),'Курсы'!$H$2:$L$1980,if($G301="USD",2,if($G301="EUR",3,if($G301="YEN",4,5))))*$H301*$C301,0)</f>
        <v>0</v>
      </c>
      <c r="AR301" s="19">
        <f>if(AR$6&lt;=$B301,vlookup(EDATE($D301,AR$6),'Курсы'!$H$2:$L$1980,if($G301="USD",2,if($G301="EUR",3,if($G301="YEN",4,5))))*$H301*$C301,0)</f>
        <v>0</v>
      </c>
      <c r="AS301" s="7">
        <f t="shared" si="2"/>
        <v>14130000.83</v>
      </c>
    </row>
    <row r="302" ht="15.75" customHeight="1">
      <c r="A302" s="15">
        <v>253.0</v>
      </c>
      <c r="B302" s="16">
        <v>23.0</v>
      </c>
      <c r="C302" s="16">
        <v>0.0262538392663739</v>
      </c>
      <c r="D302" s="17">
        <v>44288.0</v>
      </c>
      <c r="E302" s="17">
        <f t="shared" si="1"/>
        <v>44987</v>
      </c>
      <c r="F302" s="16" t="s">
        <v>22</v>
      </c>
      <c r="G302" s="16" t="s">
        <v>4</v>
      </c>
      <c r="H302" s="18">
        <v>250000.0</v>
      </c>
      <c r="I302" s="7">
        <f>if(I$6&lt;=$B302,vlookup(EDATE($D302,I$6),'Курсы'!$H$2:$L$1980,if($G302="USD",2,if($G302="EUR",3,if($G302="YEN",4,5))))*$H302*$C302,0)</f>
        <v>491242.8063</v>
      </c>
      <c r="J302" s="7">
        <f>if(J$6&lt;=$B302,vlookup(EDATE($D302,J$6),'Курсы'!$H$2:$L$1980,if($G302="USD",2,if($G302="EUR",3,if($G302="YEN",4,5))))*$H302*$C302,0)</f>
        <v>480715.0168</v>
      </c>
      <c r="K302" s="7">
        <f>if(K$6&lt;=$B302,vlookup(EDATE($D302,K$6),'Курсы'!$H$2:$L$1980,if($G302="USD",2,if($G302="EUR",3,if($G302="YEN",4,5))))*$H302*$C302,0)</f>
        <v>478532.6664</v>
      </c>
      <c r="L302" s="7">
        <f>if(L$6&lt;=$B302,vlookup(EDATE($D302,L$6),'Курсы'!$H$2:$L$1980,if($G302="USD",2,if($G302="EUR",3,if($G302="YEN",4,5))))*$H302*$C302,0)</f>
        <v>480043.5748</v>
      </c>
      <c r="M302" s="7">
        <f>if(M$6&lt;=$B302,vlookup(EDATE($D302,M$6),'Курсы'!$H$2:$L$1980,if($G302="USD",2,if($G302="EUR",3,if($G302="YEN",4,5))))*$H302*$C302,0)</f>
        <v>479894.6699</v>
      </c>
      <c r="N302" s="7">
        <f>if(N$6&lt;=$B302,vlookup(EDATE($D302,N$6),'Курсы'!$H$2:$L$1980,if($G302="USD",2,if($G302="EUR",3,if($G302="YEN",4,5))))*$H302*$C302,0)</f>
        <v>480554.4091</v>
      </c>
      <c r="O302" s="7">
        <f>if(O$6&lt;=$B302,vlookup(EDATE($D302,O$6),'Курсы'!$H$2:$L$1980,if($G302="USD",2,if($G302="EUR",3,if($G302="YEN",4,5))))*$H302*$C302,0)</f>
        <v>481215.6038</v>
      </c>
      <c r="P302" s="7">
        <f>if(P$6&lt;=$B302,vlookup(EDATE($D302,P$6),'Курсы'!$H$2:$L$1980,if($G302="USD",2,if($G302="EUR",3,if($G302="YEN",4,5))))*$H302*$C302,0)</f>
        <v>481836.7525</v>
      </c>
      <c r="Q302" s="7">
        <f>if(Q$6&lt;=$B302,vlookup(EDATE($D302,Q$6),'Курсы'!$H$2:$L$1980,if($G302="USD",2,if($G302="EUR",3,if($G302="YEN",4,5))))*$H302*$C302,0)</f>
        <v>482460.3704</v>
      </c>
      <c r="R302" s="7">
        <f>if(R$6&lt;=$B302,vlookup(EDATE($D302,R$6),'Курсы'!$H$2:$L$1980,if($G302="USD",2,if($G302="EUR",3,if($G302="YEN",4,5))))*$H302*$C302,0)</f>
        <v>483066.4829</v>
      </c>
      <c r="S302" s="7">
        <f>if(S$6&lt;=$B302,vlookup(EDATE($D302,S$6),'Курсы'!$H$2:$L$1980,if($G302="USD",2,if($G302="EUR",3,if($G302="YEN",4,5))))*$H302*$C302,0)</f>
        <v>483599.6898</v>
      </c>
      <c r="T302" s="7">
        <f>if(T$6&lt;=$B302,vlookup(EDATE($D302,T$6),'Курсы'!$H$2:$L$1980,if($G302="USD",2,if($G302="EUR",3,if($G302="YEN",4,5))))*$H302*$C302,0)</f>
        <v>484175.0631</v>
      </c>
      <c r="U302" s="7">
        <f>if(U$6&lt;=$B302,vlookup(EDATE($D302,U$6),'Курсы'!$H$2:$L$1980,if($G302="USD",2,if($G302="EUR",3,if($G302="YEN",4,5))))*$H302*$C302,0)</f>
        <v>484717.649</v>
      </c>
      <c r="V302" s="7">
        <f>if(V$6&lt;=$B302,vlookup(EDATE($D302,V$6),'Курсы'!$H$2:$L$1980,if($G302="USD",2,if($G302="EUR",3,if($G302="YEN",4,5))))*$H302*$C302,0)</f>
        <v>485264.3563</v>
      </c>
      <c r="W302" s="7">
        <f>if(W$6&lt;=$B302,vlookup(EDATE($D302,W$6),'Курсы'!$H$2:$L$1980,if($G302="USD",2,if($G302="EUR",3,if($G302="YEN",4,5))))*$H302*$C302,0)</f>
        <v>485780.5669</v>
      </c>
      <c r="X302" s="7">
        <f>if(X$6&lt;=$B302,vlookup(EDATE($D302,X$6),'Курсы'!$H$2:$L$1980,if($G302="USD",2,if($G302="EUR",3,if($G302="YEN",4,5))))*$H302*$C302,0)</f>
        <v>486301.329</v>
      </c>
      <c r="Y302" s="7">
        <f>if(Y$6&lt;=$B302,vlookup(EDATE($D302,Y$6),'Курсы'!$H$2:$L$1980,if($G302="USD",2,if($G302="EUR",3,if($G302="YEN",4,5))))*$H302*$C302,0)</f>
        <v>486809.8274</v>
      </c>
      <c r="Z302" s="7">
        <f>if(Z$6&lt;=$B302,vlookup(EDATE($D302,Z$6),'Курсы'!$H$2:$L$1980,if($G302="USD",2,if($G302="EUR",3,if($G302="YEN",4,5))))*$H302*$C302,0)</f>
        <v>487290.7779</v>
      </c>
      <c r="AA302" s="7">
        <f>if(AA$6&lt;=$B302,vlookup(EDATE($D302,AA$6),'Курсы'!$H$2:$L$1980,if($G302="USD",2,if($G302="EUR",3,if($G302="YEN",4,5))))*$H302*$C302,0)</f>
        <v>487776.7565</v>
      </c>
      <c r="AB302" s="7">
        <f>if(AB$6&lt;=$B302,vlookup(EDATE($D302,AB$6),'Курсы'!$H$2:$L$1980,if($G302="USD",2,if($G302="EUR",3,if($G302="YEN",4,5))))*$H302*$C302,0)</f>
        <v>488236.8687</v>
      </c>
      <c r="AC302" s="7">
        <f>if(AC$6&lt;=$B302,vlookup(EDATE($D302,AC$6),'Курсы'!$H$2:$L$1980,if($G302="USD",2,if($G302="EUR",3,if($G302="YEN",4,5))))*$H302*$C302,0)</f>
        <v>488702.2376</v>
      </c>
      <c r="AD302" s="7">
        <f>if(AD$6&lt;=$B302,vlookup(EDATE($D302,AD$6),'Курсы'!$H$2:$L$1980,if($G302="USD",2,if($G302="EUR",3,if($G302="YEN",4,5))))*$H302*$C302,0)</f>
        <v>489157.7886</v>
      </c>
      <c r="AE302" s="7">
        <f>if(AE$6&lt;=$B302,vlookup(EDATE($D302,AE$6),'Курсы'!$H$2:$L$1980,if($G302="USD",2,if($G302="EUR",3,if($G302="YEN",4,5))))*$H302*$C302,0)</f>
        <v>489561.1531</v>
      </c>
      <c r="AF302" s="7">
        <f>if(AF$6&lt;=$B302,vlookup(EDATE($D302,AF$6),'Курсы'!$H$2:$L$1980,if($G302="USD",2,if($G302="EUR",3,if($G302="YEN",4,5))))*$H302*$C302,0)</f>
        <v>0</v>
      </c>
      <c r="AG302" s="7">
        <f>if(AG$6&lt;=$B302,vlookup(EDATE($D302,AG$6),'Курсы'!$H$2:$L$1980,if($G302="USD",2,if($G302="EUR",3,if($G302="YEN",4,5))))*$H302*$C302,0)</f>
        <v>0</v>
      </c>
      <c r="AH302" s="7">
        <f>if(AH$6&lt;=$B302,vlookup(EDATE($D302,AH$6),'Курсы'!$H$2:$L$1980,if($G302="USD",2,if($G302="EUR",3,if($G302="YEN",4,5))))*$H302*$C302,0)</f>
        <v>0</v>
      </c>
      <c r="AI302" s="7">
        <f>if(AI$6&lt;=$B302,vlookup(EDATE($D302,AI$6),'Курсы'!$H$2:$L$1980,if($G302="USD",2,if($G302="EUR",3,if($G302="YEN",4,5))))*$H302*$C302,0)</f>
        <v>0</v>
      </c>
      <c r="AJ302" s="7">
        <f>if(AJ$6&lt;=$B302,vlookup(EDATE($D302,AJ$6),'Курсы'!$H$2:$L$1980,if($G302="USD",2,if($G302="EUR",3,if($G302="YEN",4,5))))*$H302*$C302,0)</f>
        <v>0</v>
      </c>
      <c r="AK302" s="7">
        <f>if(AK$6&lt;=$B302,vlookup(EDATE($D302,AK$6),'Курсы'!$H$2:$L$1980,if($G302="USD",2,if($G302="EUR",3,if($G302="YEN",4,5))))*$H302*$C302,0)</f>
        <v>0</v>
      </c>
      <c r="AL302" s="7">
        <f>if(AL$6&lt;=$B302,vlookup(EDATE($D302,AL$6),'Курсы'!$H$2:$L$1980,if($G302="USD",2,if($G302="EUR",3,if($G302="YEN",4,5))))*$H302*$C302,0)</f>
        <v>0</v>
      </c>
      <c r="AM302" s="7">
        <f>if(AM$6&lt;=$B302,vlookup(EDATE($D302,AM$6),'Курсы'!$H$2:$L$1980,if($G302="USD",2,if($G302="EUR",3,if($G302="YEN",4,5))))*$H302*$C302,0)</f>
        <v>0</v>
      </c>
      <c r="AN302" s="7">
        <f>if(AN$6&lt;=$B302,vlookup(EDATE($D302,AN$6),'Курсы'!$H$2:$L$1980,if($G302="USD",2,if($G302="EUR",3,if($G302="YEN",4,5))))*$H302*$C302,0)</f>
        <v>0</v>
      </c>
      <c r="AO302" s="7">
        <f>if(AO$6&lt;=$B302,vlookup(EDATE($D302,AO$6),'Курсы'!$H$2:$L$1980,if($G302="USD",2,if($G302="EUR",3,if($G302="YEN",4,5))))*$H302*$C302,0)</f>
        <v>0</v>
      </c>
      <c r="AP302" s="7">
        <f>if(AP$6&lt;=$B302,vlookup(EDATE($D302,AP$6),'Курсы'!$H$2:$L$1980,if($G302="USD",2,if($G302="EUR",3,if($G302="YEN",4,5))))*$H302*$C302,0)</f>
        <v>0</v>
      </c>
      <c r="AQ302" s="7">
        <f>if(AQ$6&lt;=$B302,vlookup(EDATE($D302,AQ$6),'Курсы'!$H$2:$L$1980,if($G302="USD",2,if($G302="EUR",3,if($G302="YEN",4,5))))*$H302*$C302,0)</f>
        <v>0</v>
      </c>
      <c r="AR302" s="19">
        <f>if(AR$6&lt;=$B302,vlookup(EDATE($D302,AR$6),'Курсы'!$H$2:$L$1980,if($G302="USD",2,if($G302="EUR",3,if($G302="YEN",4,5))))*$H302*$C302,0)</f>
        <v>0</v>
      </c>
      <c r="AS302" s="7">
        <f t="shared" si="2"/>
        <v>11146936.42</v>
      </c>
    </row>
    <row r="303" ht="15.75" customHeight="1">
      <c r="A303" s="15">
        <v>262.0</v>
      </c>
      <c r="B303" s="16">
        <v>33.0</v>
      </c>
      <c r="C303" s="16">
        <v>0.0247106941672336</v>
      </c>
      <c r="D303" s="17">
        <v>44296.0</v>
      </c>
      <c r="E303" s="17">
        <f t="shared" si="1"/>
        <v>45301</v>
      </c>
      <c r="F303" s="16" t="s">
        <v>22</v>
      </c>
      <c r="G303" s="16" t="s">
        <v>4</v>
      </c>
      <c r="H303" s="18">
        <v>100000.0</v>
      </c>
      <c r="I303" s="7">
        <f>if(I$6&lt;=$B303,vlookup(EDATE($D303,I$6),'Курсы'!$H$2:$L$1980,if($G303="USD",2,if($G303="EUR",3,if($G303="YEN",4,5))))*$H303*$C303,0)</f>
        <v>183198.4147</v>
      </c>
      <c r="J303" s="7">
        <f>if(J$6&lt;=$B303,vlookup(EDATE($D303,J$6),'Курсы'!$H$2:$L$1980,if($G303="USD",2,if($G303="EUR",3,if($G303="YEN",4,5))))*$H303*$C303,0)</f>
        <v>178121.8497</v>
      </c>
      <c r="K303" s="7">
        <f>if(K$6&lt;=$B303,vlookup(EDATE($D303,K$6),'Курсы'!$H$2:$L$1980,if($G303="USD",2,if($G303="EUR",3,if($G303="YEN",4,5))))*$H303*$C303,0)</f>
        <v>184014.3618</v>
      </c>
      <c r="L303" s="7">
        <f>if(L$6&lt;=$B303,vlookup(EDATE($D303,L$6),'Курсы'!$H$2:$L$1980,if($G303="USD",2,if($G303="EUR",3,if($G303="YEN",4,5))))*$H303*$C303,0)</f>
        <v>181642.8765</v>
      </c>
      <c r="M303" s="7">
        <f>if(M$6&lt;=$B303,vlookup(EDATE($D303,M$6),'Курсы'!$H$2:$L$1980,if($G303="USD",2,if($G303="EUR",3,if($G303="YEN",4,5))))*$H303*$C303,0)</f>
        <v>180741.9722</v>
      </c>
      <c r="N303" s="7">
        <f>if(N$6&lt;=$B303,vlookup(EDATE($D303,N$6),'Курсы'!$H$2:$L$1980,if($G303="USD",2,if($G303="EUR",3,if($G303="YEN",4,5))))*$H303*$C303,0)</f>
        <v>180988.3492</v>
      </c>
      <c r="O303" s="7">
        <f>if(O$6&lt;=$B303,vlookup(EDATE($D303,O$6),'Курсы'!$H$2:$L$1980,if($G303="USD",2,if($G303="EUR",3,if($G303="YEN",4,5))))*$H303*$C303,0)</f>
        <v>181235.3298</v>
      </c>
      <c r="P303" s="7">
        <f>if(P$6&lt;=$B303,vlookup(EDATE($D303,P$6),'Курсы'!$H$2:$L$1980,if($G303="USD",2,if($G303="EUR",3,if($G303="YEN",4,5))))*$H303*$C303,0)</f>
        <v>181467.4051</v>
      </c>
      <c r="Q303" s="7">
        <f>if(Q$6&lt;=$B303,vlookup(EDATE($D303,Q$6),'Курсы'!$H$2:$L$1980,if($G303="USD",2,if($G303="EUR",3,if($G303="YEN",4,5))))*$H303*$C303,0)</f>
        <v>181700.4533</v>
      </c>
      <c r="R303" s="7">
        <f>if(R$6&lt;=$B303,vlookup(EDATE($D303,R$6),'Курсы'!$H$2:$L$1980,if($G303="USD",2,if($G303="EUR",3,if($G303="YEN",4,5))))*$H303*$C303,0)</f>
        <v>181927.0067</v>
      </c>
      <c r="S303" s="7">
        <f>if(S$6&lt;=$B303,vlookup(EDATE($D303,S$6),'Курсы'!$H$2:$L$1980,if($G303="USD",2,if($G303="EUR",3,if($G303="YEN",4,5))))*$H303*$C303,0)</f>
        <v>182126.3468</v>
      </c>
      <c r="T303" s="7">
        <f>if(T$6&lt;=$B303,vlookup(EDATE($D303,T$6),'Курсы'!$H$2:$L$1980,if($G303="USD",2,if($G303="EUR",3,if($G303="YEN",4,5))))*$H303*$C303,0)</f>
        <v>182341.489</v>
      </c>
      <c r="U303" s="7">
        <f>if(U$6&lt;=$B303,vlookup(EDATE($D303,U$6),'Курсы'!$H$2:$L$1980,if($G303="USD",2,if($G303="EUR",3,if($G303="YEN",4,5))))*$H303*$C303,0)</f>
        <v>182544.4068</v>
      </c>
      <c r="V303" s="7">
        <f>if(V$6&lt;=$B303,vlookup(EDATE($D303,V$6),'Курсы'!$H$2:$L$1980,if($G303="USD",2,if($G303="EUR",3,if($G303="YEN",4,5))))*$H303*$C303,0)</f>
        <v>182748.8998</v>
      </c>
      <c r="W303" s="7">
        <f>if(W$6&lt;=$B303,vlookup(EDATE($D303,W$6),'Курсы'!$H$2:$L$1980,if($G303="USD",2,if($G303="EUR",3,if($G303="YEN",4,5))))*$H303*$C303,0)</f>
        <v>182942.0162</v>
      </c>
      <c r="X303" s="7">
        <f>if(X$6&lt;=$B303,vlookup(EDATE($D303,X$6),'Курсы'!$H$2:$L$1980,if($G303="USD",2,if($G303="EUR",3,if($G303="YEN",4,5))))*$H303*$C303,0)</f>
        <v>183136.8646</v>
      </c>
      <c r="Y303" s="7">
        <f>if(Y$6&lt;=$B303,vlookup(EDATE($D303,Y$6),'Курсы'!$H$2:$L$1980,if($G303="USD",2,if($G303="EUR",3,if($G303="YEN",4,5))))*$H303*$C303,0)</f>
        <v>183327.1522</v>
      </c>
      <c r="Z303" s="7">
        <f>if(Z$6&lt;=$B303,vlookup(EDATE($D303,Z$6),'Курсы'!$H$2:$L$1980,if($G303="USD",2,if($G303="EUR",3,if($G303="YEN",4,5))))*$H303*$C303,0)</f>
        <v>183507.1555</v>
      </c>
      <c r="AA303" s="7">
        <f>if(AA$6&lt;=$B303,vlookup(EDATE($D303,AA$6),'Курсы'!$H$2:$L$1980,if($G303="USD",2,if($G303="EUR",3,if($G303="YEN",4,5))))*$H303*$C303,0)</f>
        <v>183689.0645</v>
      </c>
      <c r="AB303" s="7">
        <f>if(AB$6&lt;=$B303,vlookup(EDATE($D303,AB$6),'Курсы'!$H$2:$L$1980,if($G303="USD",2,if($G303="EUR",3,if($G303="YEN",4,5))))*$H303*$C303,0)</f>
        <v>183861.3129</v>
      </c>
      <c r="AC303" s="7">
        <f>if(AC$6&lt;=$B303,vlookup(EDATE($D303,AC$6),'Курсы'!$H$2:$L$1980,if($G303="USD",2,if($G303="EUR",3,if($G303="YEN",4,5))))*$H303*$C303,0)</f>
        <v>184035.55</v>
      </c>
      <c r="AD303" s="7">
        <f>if(AD$6&lt;=$B303,vlookup(EDATE($D303,AD$6),'Курсы'!$H$2:$L$1980,if($G303="USD",2,if($G303="EUR",3,if($G303="YEN",4,5))))*$H303*$C303,0)</f>
        <v>184206.1311</v>
      </c>
      <c r="AE303" s="7">
        <f>if(AE$6&lt;=$B303,vlookup(EDATE($D303,AE$6),'Курсы'!$H$2:$L$1980,if($G303="USD",2,if($G303="EUR",3,if($G303="YEN",4,5))))*$H303*$C303,0)</f>
        <v>184357.1872</v>
      </c>
      <c r="AF303" s="7">
        <f>if(AF$6&lt;=$B303,vlookup(EDATE($D303,AF$6),'Курсы'!$H$2:$L$1980,if($G303="USD",2,if($G303="EUR",3,if($G303="YEN",4,5))))*$H303*$C303,0)</f>
        <v>184521.2177</v>
      </c>
      <c r="AG303" s="7">
        <f>if(AG$6&lt;=$B303,vlookup(EDATE($D303,AG$6),'Курсы'!$H$2:$L$1980,if($G303="USD",2,if($G303="EUR",3,if($G303="YEN",4,5))))*$H303*$C303,0)</f>
        <v>184676.8667</v>
      </c>
      <c r="AH303" s="7">
        <f>if(AH$6&lt;=$B303,vlookup(EDATE($D303,AH$6),'Курсы'!$H$2:$L$1980,if($G303="USD",2,if($G303="EUR",3,if($G303="YEN",4,5))))*$H303*$C303,0)</f>
        <v>184834.6334</v>
      </c>
      <c r="AI303" s="7">
        <f>if(AI$6&lt;=$B303,vlookup(EDATE($D303,AI$6),'Курсы'!$H$2:$L$1980,if($G303="USD",2,if($G303="EUR",3,if($G303="YEN",4,5))))*$H303*$C303,0)</f>
        <v>184984.45</v>
      </c>
      <c r="AJ303" s="7">
        <f>if(AJ$6&lt;=$B303,vlookup(EDATE($D303,AJ$6),'Курсы'!$H$2:$L$1980,if($G303="USD",2,if($G303="EUR",3,if($G303="YEN",4,5))))*$H303*$C303,0)</f>
        <v>185136.4137</v>
      </c>
      <c r="AK303" s="7">
        <f>if(AK$6&lt;=$B303,vlookup(EDATE($D303,AK$6),'Курсы'!$H$2:$L$1980,if($G303="USD",2,if($G303="EUR",3,if($G303="YEN",4,5))))*$H303*$C303,0)</f>
        <v>185285.5888</v>
      </c>
      <c r="AL303" s="7">
        <f>if(AL$6&lt;=$B303,vlookup(EDATE($D303,AL$6),'Курсы'!$H$2:$L$1980,if($G303="USD",2,if($G303="EUR",3,if($G303="YEN",4,5))))*$H303*$C303,0)</f>
        <v>185427.3916</v>
      </c>
      <c r="AM303" s="7">
        <f>if(AM$6&lt;=$B303,vlookup(EDATE($D303,AM$6),'Курсы'!$H$2:$L$1980,if($G303="USD",2,if($G303="EUR",3,if($G303="YEN",4,5))))*$H303*$C303,0)</f>
        <v>185571.3681</v>
      </c>
      <c r="AN303" s="7">
        <f>if(AN$6&lt;=$B303,vlookup(EDATE($D303,AN$6),'Курсы'!$H$2:$L$1980,if($G303="USD",2,if($G303="EUR",3,if($G303="YEN",4,5))))*$H303*$C303,0)</f>
        <v>185708.3138</v>
      </c>
      <c r="AO303" s="7">
        <f>if(AO$6&lt;=$B303,vlookup(EDATE($D303,AO$6),'Курсы'!$H$2:$L$1980,if($G303="USD",2,if($G303="EUR",3,if($G303="YEN",4,5))))*$H303*$C303,0)</f>
        <v>185847.4419</v>
      </c>
      <c r="AP303" s="7">
        <f>if(AP$6&lt;=$B303,vlookup(EDATE($D303,AP$6),'Курсы'!$H$2:$L$1980,if($G303="USD",2,if($G303="EUR",3,if($G303="YEN",4,5))))*$H303*$C303,0)</f>
        <v>0</v>
      </c>
      <c r="AQ303" s="7">
        <f>if(AQ$6&lt;=$B303,vlookup(EDATE($D303,AQ$6),'Курсы'!$H$2:$L$1980,if($G303="USD",2,if($G303="EUR",3,if($G303="YEN",4,5))))*$H303*$C303,0)</f>
        <v>0</v>
      </c>
      <c r="AR303" s="19">
        <f>if(AR$6&lt;=$B303,vlookup(EDATE($D303,AR$6),'Курсы'!$H$2:$L$1980,if($G303="USD",2,if($G303="EUR",3,if($G303="YEN",4,5))))*$H303*$C303,0)</f>
        <v>0</v>
      </c>
      <c r="AS303" s="7">
        <f t="shared" si="2"/>
        <v>6049855.281</v>
      </c>
    </row>
    <row r="304" ht="15.75" customHeight="1">
      <c r="A304" s="15">
        <v>180.0</v>
      </c>
      <c r="B304" s="16">
        <v>20.0</v>
      </c>
      <c r="C304" s="16">
        <v>0.0152029411516172</v>
      </c>
      <c r="D304" s="17">
        <v>44298.0</v>
      </c>
      <c r="E304" s="17">
        <f t="shared" si="1"/>
        <v>44907</v>
      </c>
      <c r="F304" s="16" t="s">
        <v>19</v>
      </c>
      <c r="G304" s="16" t="s">
        <v>5</v>
      </c>
      <c r="H304" s="18">
        <v>100000.0</v>
      </c>
      <c r="I304" s="7">
        <f>if(I$6&lt;=$B304,vlookup(EDATE($D304,I$6),'Курсы'!$H$2:$L$1980,if($G304="USD",2,if($G304="EUR",3,if($G304="YEN",4,5))))*$H304*$C304,0)</f>
        <v>136832.5515</v>
      </c>
      <c r="J304" s="7">
        <f>if(J$6&lt;=$B304,vlookup(EDATE($D304,J$6),'Курсы'!$H$2:$L$1980,if($G304="USD",2,if($G304="EUR",3,if($G304="YEN",4,5))))*$H304*$C304,0)</f>
        <v>132763.3323</v>
      </c>
      <c r="K304" s="7">
        <f>if(K$6&lt;=$B304,vlookup(EDATE($D304,K$6),'Курсы'!$H$2:$L$1980,if($G304="USD",2,if($G304="EUR",3,if($G304="YEN",4,5))))*$H304*$C304,0)</f>
        <v>133998.2672</v>
      </c>
      <c r="L304" s="7">
        <f>if(L$6&lt;=$B304,vlookup(EDATE($D304,L$6),'Курсы'!$H$2:$L$1980,if($G304="USD",2,if($G304="EUR",3,if($G304="YEN",4,5))))*$H304*$C304,0)</f>
        <v>131696.5419</v>
      </c>
      <c r="M304" s="7">
        <f>if(M$6&lt;=$B304,vlookup(EDATE($D304,M$6),'Курсы'!$H$2:$L$1980,if($G304="USD",2,if($G304="EUR",3,if($G304="YEN",4,5))))*$H304*$C304,0)</f>
        <v>130088.7936</v>
      </c>
      <c r="N304" s="7">
        <f>if(N$6&lt;=$B304,vlookup(EDATE($D304,N$6),'Курсы'!$H$2:$L$1980,if($G304="USD",2,if($G304="EUR",3,if($G304="YEN",4,5))))*$H304*$C304,0)</f>
        <v>130328.3501</v>
      </c>
      <c r="O304" s="7">
        <f>if(O$6&lt;=$B304,vlookup(EDATE($D304,O$6),'Курсы'!$H$2:$L$1980,if($G304="USD",2,if($G304="EUR",3,if($G304="YEN",4,5))))*$H304*$C304,0)</f>
        <v>130568.5081</v>
      </c>
      <c r="P304" s="7">
        <f>if(P$6&lt;=$B304,vlookup(EDATE($D304,P$6),'Курсы'!$H$2:$L$1980,if($G304="USD",2,if($G304="EUR",3,if($G304="YEN",4,5))))*$H304*$C304,0)</f>
        <v>130794.1852</v>
      </c>
      <c r="Q304" s="7">
        <f>if(Q$6&lt;=$B304,vlookup(EDATE($D304,Q$6),'Курсы'!$H$2:$L$1980,if($G304="USD",2,if($G304="EUR",3,if($G304="YEN",4,5))))*$H304*$C304,0)</f>
        <v>131020.8206</v>
      </c>
      <c r="R304" s="7">
        <f>if(R$6&lt;=$B304,vlookup(EDATE($D304,R$6),'Курсы'!$H$2:$L$1980,if($G304="USD",2,if($G304="EUR",3,if($G304="YEN",4,5))))*$H304*$C304,0)</f>
        <v>131241.1513</v>
      </c>
      <c r="S304" s="7">
        <f>if(S$6&lt;=$B304,vlookup(EDATE($D304,S$6),'Курсы'!$H$2:$L$1980,if($G304="USD",2,if($G304="EUR",3,if($G304="YEN",4,5))))*$H304*$C304,0)</f>
        <v>131435.0251</v>
      </c>
      <c r="T304" s="7">
        <f>if(T$6&lt;=$B304,vlookup(EDATE($D304,T$6),'Курсы'!$H$2:$L$1980,if($G304="USD",2,if($G304="EUR",3,if($G304="YEN",4,5))))*$H304*$C304,0)</f>
        <v>131644.2769</v>
      </c>
      <c r="U304" s="7">
        <f>if(U$6&lt;=$B304,vlookup(EDATE($D304,U$6),'Курсы'!$H$2:$L$1980,if($G304="USD",2,if($G304="EUR",3,if($G304="YEN",4,5))))*$H304*$C304,0)</f>
        <v>131841.6475</v>
      </c>
      <c r="V304" s="7">
        <f>if(V$6&lt;=$B304,vlookup(EDATE($D304,V$6),'Курсы'!$H$2:$L$1980,if($G304="USD",2,if($G304="EUR",3,if($G304="YEN",4,5))))*$H304*$C304,0)</f>
        <v>132040.5585</v>
      </c>
      <c r="W304" s="7">
        <f>if(W$6&lt;=$B304,vlookup(EDATE($D304,W$6),'Курсы'!$H$2:$L$1980,if($G304="USD",2,if($G304="EUR",3,if($G304="YEN",4,5))))*$H304*$C304,0)</f>
        <v>132228.4108</v>
      </c>
      <c r="X304" s="7">
        <f>if(X$6&lt;=$B304,vlookup(EDATE($D304,X$6),'Курсы'!$H$2:$L$1980,if($G304="USD",2,if($G304="EUR",3,if($G304="YEN",4,5))))*$H304*$C304,0)</f>
        <v>132417.9549</v>
      </c>
      <c r="Y304" s="7">
        <f>if(Y$6&lt;=$B304,vlookup(EDATE($D304,Y$6),'Курсы'!$H$2:$L$1980,if($G304="USD",2,if($G304="EUR",3,if($G304="YEN",4,5))))*$H304*$C304,0)</f>
        <v>132603.069</v>
      </c>
      <c r="Z304" s="7">
        <f>if(Z$6&lt;=$B304,vlookup(EDATE($D304,Z$6),'Курсы'!$H$2:$L$1980,if($G304="USD",2,if($G304="EUR",3,if($G304="YEN",4,5))))*$H304*$C304,0)</f>
        <v>132778.1844</v>
      </c>
      <c r="AA304" s="7">
        <f>if(AA$6&lt;=$B304,vlookup(EDATE($D304,AA$6),'Курсы'!$H$2:$L$1980,if($G304="USD",2,if($G304="EUR",3,if($G304="YEN",4,5))))*$H304*$C304,0)</f>
        <v>132955.1595</v>
      </c>
      <c r="AB304" s="7">
        <f>if(AB$6&lt;=$B304,vlookup(EDATE($D304,AB$6),'Курсы'!$H$2:$L$1980,if($G304="USD",2,if($G304="EUR",3,if($G304="YEN",4,5))))*$H304*$C304,0)</f>
        <v>133122.7412</v>
      </c>
      <c r="AC304" s="7">
        <f>if(AC$6&lt;=$B304,vlookup(EDATE($D304,AC$6),'Курсы'!$H$2:$L$1980,if($G304="USD",2,if($G304="EUR",3,if($G304="YEN",4,5))))*$H304*$C304,0)</f>
        <v>0</v>
      </c>
      <c r="AD304" s="7">
        <f>if(AD$6&lt;=$B304,vlookup(EDATE($D304,AD$6),'Курсы'!$H$2:$L$1980,if($G304="USD",2,if($G304="EUR",3,if($G304="YEN",4,5))))*$H304*$C304,0)</f>
        <v>0</v>
      </c>
      <c r="AE304" s="7">
        <f>if(AE$6&lt;=$B304,vlookup(EDATE($D304,AE$6),'Курсы'!$H$2:$L$1980,if($G304="USD",2,if($G304="EUR",3,if($G304="YEN",4,5))))*$H304*$C304,0)</f>
        <v>0</v>
      </c>
      <c r="AF304" s="7">
        <f>if(AF$6&lt;=$B304,vlookup(EDATE($D304,AF$6),'Курсы'!$H$2:$L$1980,if($G304="USD",2,if($G304="EUR",3,if($G304="YEN",4,5))))*$H304*$C304,0)</f>
        <v>0</v>
      </c>
      <c r="AG304" s="7">
        <f>if(AG$6&lt;=$B304,vlookup(EDATE($D304,AG$6),'Курсы'!$H$2:$L$1980,if($G304="USD",2,if($G304="EUR",3,if($G304="YEN",4,5))))*$H304*$C304,0)</f>
        <v>0</v>
      </c>
      <c r="AH304" s="7">
        <f>if(AH$6&lt;=$B304,vlookup(EDATE($D304,AH$6),'Курсы'!$H$2:$L$1980,if($G304="USD",2,if($G304="EUR",3,if($G304="YEN",4,5))))*$H304*$C304,0)</f>
        <v>0</v>
      </c>
      <c r="AI304" s="7">
        <f>if(AI$6&lt;=$B304,vlookup(EDATE($D304,AI$6),'Курсы'!$H$2:$L$1980,if($G304="USD",2,if($G304="EUR",3,if($G304="YEN",4,5))))*$H304*$C304,0)</f>
        <v>0</v>
      </c>
      <c r="AJ304" s="7">
        <f>if(AJ$6&lt;=$B304,vlookup(EDATE($D304,AJ$6),'Курсы'!$H$2:$L$1980,if($G304="USD",2,if($G304="EUR",3,if($G304="YEN",4,5))))*$H304*$C304,0)</f>
        <v>0</v>
      </c>
      <c r="AK304" s="7">
        <f>if(AK$6&lt;=$B304,vlookup(EDATE($D304,AK$6),'Курсы'!$H$2:$L$1980,if($G304="USD",2,if($G304="EUR",3,if($G304="YEN",4,5))))*$H304*$C304,0)</f>
        <v>0</v>
      </c>
      <c r="AL304" s="7">
        <f>if(AL$6&lt;=$B304,vlookup(EDATE($D304,AL$6),'Курсы'!$H$2:$L$1980,if($G304="USD",2,if($G304="EUR",3,if($G304="YEN",4,5))))*$H304*$C304,0)</f>
        <v>0</v>
      </c>
      <c r="AM304" s="7">
        <f>if(AM$6&lt;=$B304,vlookup(EDATE($D304,AM$6),'Курсы'!$H$2:$L$1980,if($G304="USD",2,if($G304="EUR",3,if($G304="YEN",4,5))))*$H304*$C304,0)</f>
        <v>0</v>
      </c>
      <c r="AN304" s="7">
        <f>if(AN$6&lt;=$B304,vlookup(EDATE($D304,AN$6),'Курсы'!$H$2:$L$1980,if($G304="USD",2,if($G304="EUR",3,if($G304="YEN",4,5))))*$H304*$C304,0)</f>
        <v>0</v>
      </c>
      <c r="AO304" s="7">
        <f>if(AO$6&lt;=$B304,vlookup(EDATE($D304,AO$6),'Курсы'!$H$2:$L$1980,if($G304="USD",2,if($G304="EUR",3,if($G304="YEN",4,5))))*$H304*$C304,0)</f>
        <v>0</v>
      </c>
      <c r="AP304" s="7">
        <f>if(AP$6&lt;=$B304,vlookup(EDATE($D304,AP$6),'Курсы'!$H$2:$L$1980,if($G304="USD",2,if($G304="EUR",3,if($G304="YEN",4,5))))*$H304*$C304,0)</f>
        <v>0</v>
      </c>
      <c r="AQ304" s="7">
        <f>if(AQ$6&lt;=$B304,vlookup(EDATE($D304,AQ$6),'Курсы'!$H$2:$L$1980,if($G304="USD",2,if($G304="EUR",3,if($G304="YEN",4,5))))*$H304*$C304,0)</f>
        <v>0</v>
      </c>
      <c r="AR304" s="19">
        <f>if(AR$6&lt;=$B304,vlookup(EDATE($D304,AR$6),'Курсы'!$H$2:$L$1980,if($G304="USD",2,if($G304="EUR",3,if($G304="YEN",4,5))))*$H304*$C304,0)</f>
        <v>0</v>
      </c>
      <c r="AS304" s="7">
        <f t="shared" si="2"/>
        <v>2642399.53</v>
      </c>
    </row>
    <row r="305" ht="15.75" customHeight="1">
      <c r="A305" s="15">
        <v>118.0</v>
      </c>
      <c r="B305" s="16">
        <v>7.0</v>
      </c>
      <c r="C305" s="16">
        <v>0.0308435517633403</v>
      </c>
      <c r="D305" s="17">
        <v>44305.0</v>
      </c>
      <c r="E305" s="17">
        <f t="shared" si="1"/>
        <v>44519</v>
      </c>
      <c r="F305" s="16" t="s">
        <v>23</v>
      </c>
      <c r="G305" s="16" t="s">
        <v>5</v>
      </c>
      <c r="H305" s="18">
        <v>250000.0</v>
      </c>
      <c r="I305" s="7">
        <f>if(I$6&lt;=$B305,vlookup(EDATE($D305,I$6),'Курсы'!$H$2:$L$1980,if($G305="USD",2,if($G305="EUR",3,if($G305="YEN",4,5))))*$H305*$C305,0)</f>
        <v>693252.7779</v>
      </c>
      <c r="J305" s="7">
        <f>if(J$6&lt;=$B305,vlookup(EDATE($D305,J$6),'Курсы'!$H$2:$L$1980,if($G305="USD",2,if($G305="EUR",3,if($G305="YEN",4,5))))*$H305*$C305,0)</f>
        <v>663092.4109</v>
      </c>
      <c r="K305" s="7">
        <f>if(K$6&lt;=$B305,vlookup(EDATE($D305,K$6),'Курсы'!$H$2:$L$1980,if($G305="USD",2,if($G305="EUR",3,if($G305="YEN",4,5))))*$H305*$C305,0)</f>
        <v>675221.6376</v>
      </c>
      <c r="L305" s="7">
        <f>if(L$6&lt;=$B305,vlookup(EDATE($D305,L$6),'Курсы'!$H$2:$L$1980,if($G305="USD",2,if($G305="EUR",3,if($G305="YEN",4,5))))*$H305*$C305,0)</f>
        <v>664069.3804</v>
      </c>
      <c r="M305" s="7">
        <f>if(M$6&lt;=$B305,vlookup(EDATE($D305,M$6),'Курсы'!$H$2:$L$1980,if($G305="USD",2,if($G305="EUR",3,if($G305="YEN",4,5))))*$H305*$C305,0)</f>
        <v>660093.4223</v>
      </c>
      <c r="N305" s="7">
        <f>if(N$6&lt;=$B305,vlookup(EDATE($D305,N$6),'Курсы'!$H$2:$L$1980,if($G305="USD",2,if($G305="EUR",3,if($G305="YEN",4,5))))*$H305*$C305,0)</f>
        <v>661299.9312</v>
      </c>
      <c r="O305" s="7">
        <f>if(O$6&lt;=$B305,vlookup(EDATE($D305,O$6),'Курсы'!$H$2:$L$1980,if($G305="USD",2,if($G305="EUR",3,if($G305="YEN",4,5))))*$H305*$C305,0)</f>
        <v>662509.722</v>
      </c>
      <c r="P305" s="7">
        <f>if(P$6&lt;=$B305,vlookup(EDATE($D305,P$6),'Курсы'!$H$2:$L$1980,if($G305="USD",2,if($G305="EUR",3,if($G305="YEN",4,5))))*$H305*$C305,0)</f>
        <v>0</v>
      </c>
      <c r="Q305" s="7">
        <f>if(Q$6&lt;=$B305,vlookup(EDATE($D305,Q$6),'Курсы'!$H$2:$L$1980,if($G305="USD",2,if($G305="EUR",3,if($G305="YEN",4,5))))*$H305*$C305,0)</f>
        <v>0</v>
      </c>
      <c r="R305" s="7">
        <f>if(R$6&lt;=$B305,vlookup(EDATE($D305,R$6),'Курсы'!$H$2:$L$1980,if($G305="USD",2,if($G305="EUR",3,if($G305="YEN",4,5))))*$H305*$C305,0)</f>
        <v>0</v>
      </c>
      <c r="S305" s="7">
        <f>if(S$6&lt;=$B305,vlookup(EDATE($D305,S$6),'Курсы'!$H$2:$L$1980,if($G305="USD",2,if($G305="EUR",3,if($G305="YEN",4,5))))*$H305*$C305,0)</f>
        <v>0</v>
      </c>
      <c r="T305" s="7">
        <f>if(T$6&lt;=$B305,vlookup(EDATE($D305,T$6),'Курсы'!$H$2:$L$1980,if($G305="USD",2,if($G305="EUR",3,if($G305="YEN",4,5))))*$H305*$C305,0)</f>
        <v>0</v>
      </c>
      <c r="U305" s="7">
        <f>if(U$6&lt;=$B305,vlookup(EDATE($D305,U$6),'Курсы'!$H$2:$L$1980,if($G305="USD",2,if($G305="EUR",3,if($G305="YEN",4,5))))*$H305*$C305,0)</f>
        <v>0</v>
      </c>
      <c r="V305" s="7">
        <f>if(V$6&lt;=$B305,vlookup(EDATE($D305,V$6),'Курсы'!$H$2:$L$1980,if($G305="USD",2,if($G305="EUR",3,if($G305="YEN",4,5))))*$H305*$C305,0)</f>
        <v>0</v>
      </c>
      <c r="W305" s="7">
        <f>if(W$6&lt;=$B305,vlookup(EDATE($D305,W$6),'Курсы'!$H$2:$L$1980,if($G305="USD",2,if($G305="EUR",3,if($G305="YEN",4,5))))*$H305*$C305,0)</f>
        <v>0</v>
      </c>
      <c r="X305" s="7">
        <f>if(X$6&lt;=$B305,vlookup(EDATE($D305,X$6),'Курсы'!$H$2:$L$1980,if($G305="USD",2,if($G305="EUR",3,if($G305="YEN",4,5))))*$H305*$C305,0)</f>
        <v>0</v>
      </c>
      <c r="Y305" s="7">
        <f>if(Y$6&lt;=$B305,vlookup(EDATE($D305,Y$6),'Курсы'!$H$2:$L$1980,if($G305="USD",2,if($G305="EUR",3,if($G305="YEN",4,5))))*$H305*$C305,0)</f>
        <v>0</v>
      </c>
      <c r="Z305" s="7">
        <f>if(Z$6&lt;=$B305,vlookup(EDATE($D305,Z$6),'Курсы'!$H$2:$L$1980,if($G305="USD",2,if($G305="EUR",3,if($G305="YEN",4,5))))*$H305*$C305,0)</f>
        <v>0</v>
      </c>
      <c r="AA305" s="7">
        <f>if(AA$6&lt;=$B305,vlookup(EDATE($D305,AA$6),'Курсы'!$H$2:$L$1980,if($G305="USD",2,if($G305="EUR",3,if($G305="YEN",4,5))))*$H305*$C305,0)</f>
        <v>0</v>
      </c>
      <c r="AB305" s="7">
        <f>if(AB$6&lt;=$B305,vlookup(EDATE($D305,AB$6),'Курсы'!$H$2:$L$1980,if($G305="USD",2,if($G305="EUR",3,if($G305="YEN",4,5))))*$H305*$C305,0)</f>
        <v>0</v>
      </c>
      <c r="AC305" s="7">
        <f>if(AC$6&lt;=$B305,vlookup(EDATE($D305,AC$6),'Курсы'!$H$2:$L$1980,if($G305="USD",2,if($G305="EUR",3,if($G305="YEN",4,5))))*$H305*$C305,0)</f>
        <v>0</v>
      </c>
      <c r="AD305" s="7">
        <f>if(AD$6&lt;=$B305,vlookup(EDATE($D305,AD$6),'Курсы'!$H$2:$L$1980,if($G305="USD",2,if($G305="EUR",3,if($G305="YEN",4,5))))*$H305*$C305,0)</f>
        <v>0</v>
      </c>
      <c r="AE305" s="7">
        <f>if(AE$6&lt;=$B305,vlookup(EDATE($D305,AE$6),'Курсы'!$H$2:$L$1980,if($G305="USD",2,if($G305="EUR",3,if($G305="YEN",4,5))))*$H305*$C305,0)</f>
        <v>0</v>
      </c>
      <c r="AF305" s="7">
        <f>if(AF$6&lt;=$B305,vlookup(EDATE($D305,AF$6),'Курсы'!$H$2:$L$1980,if($G305="USD",2,if($G305="EUR",3,if($G305="YEN",4,5))))*$H305*$C305,0)</f>
        <v>0</v>
      </c>
      <c r="AG305" s="7">
        <f>if(AG$6&lt;=$B305,vlookup(EDATE($D305,AG$6),'Курсы'!$H$2:$L$1980,if($G305="USD",2,if($G305="EUR",3,if($G305="YEN",4,5))))*$H305*$C305,0)</f>
        <v>0</v>
      </c>
      <c r="AH305" s="7">
        <f>if(AH$6&lt;=$B305,vlookup(EDATE($D305,AH$6),'Курсы'!$H$2:$L$1980,if($G305="USD",2,if($G305="EUR",3,if($G305="YEN",4,5))))*$H305*$C305,0)</f>
        <v>0</v>
      </c>
      <c r="AI305" s="7">
        <f>if(AI$6&lt;=$B305,vlookup(EDATE($D305,AI$6),'Курсы'!$H$2:$L$1980,if($G305="USD",2,if($G305="EUR",3,if($G305="YEN",4,5))))*$H305*$C305,0)</f>
        <v>0</v>
      </c>
      <c r="AJ305" s="7">
        <f>if(AJ$6&lt;=$B305,vlookup(EDATE($D305,AJ$6),'Курсы'!$H$2:$L$1980,if($G305="USD",2,if($G305="EUR",3,if($G305="YEN",4,5))))*$H305*$C305,0)</f>
        <v>0</v>
      </c>
      <c r="AK305" s="7">
        <f>if(AK$6&lt;=$B305,vlookup(EDATE($D305,AK$6),'Курсы'!$H$2:$L$1980,if($G305="USD",2,if($G305="EUR",3,if($G305="YEN",4,5))))*$H305*$C305,0)</f>
        <v>0</v>
      </c>
      <c r="AL305" s="7">
        <f>if(AL$6&lt;=$B305,vlookup(EDATE($D305,AL$6),'Курсы'!$H$2:$L$1980,if($G305="USD",2,if($G305="EUR",3,if($G305="YEN",4,5))))*$H305*$C305,0)</f>
        <v>0</v>
      </c>
      <c r="AM305" s="7">
        <f>if(AM$6&lt;=$B305,vlookup(EDATE($D305,AM$6),'Курсы'!$H$2:$L$1980,if($G305="USD",2,if($G305="EUR",3,if($G305="YEN",4,5))))*$H305*$C305,0)</f>
        <v>0</v>
      </c>
      <c r="AN305" s="7">
        <f>if(AN$6&lt;=$B305,vlookup(EDATE($D305,AN$6),'Курсы'!$H$2:$L$1980,if($G305="USD",2,if($G305="EUR",3,if($G305="YEN",4,5))))*$H305*$C305,0)</f>
        <v>0</v>
      </c>
      <c r="AO305" s="7">
        <f>if(AO$6&lt;=$B305,vlookup(EDATE($D305,AO$6),'Курсы'!$H$2:$L$1980,if($G305="USD",2,if($G305="EUR",3,if($G305="YEN",4,5))))*$H305*$C305,0)</f>
        <v>0</v>
      </c>
      <c r="AP305" s="7">
        <f>if(AP$6&lt;=$B305,vlookup(EDATE($D305,AP$6),'Курсы'!$H$2:$L$1980,if($G305="USD",2,if($G305="EUR",3,if($G305="YEN",4,5))))*$H305*$C305,0)</f>
        <v>0</v>
      </c>
      <c r="AQ305" s="7">
        <f>if(AQ$6&lt;=$B305,vlookup(EDATE($D305,AQ$6),'Курсы'!$H$2:$L$1980,if($G305="USD",2,if($G305="EUR",3,if($G305="YEN",4,5))))*$H305*$C305,0)</f>
        <v>0</v>
      </c>
      <c r="AR305" s="19">
        <f>if(AR$6&lt;=$B305,vlookup(EDATE($D305,AR$6),'Курсы'!$H$2:$L$1980,if($G305="USD",2,if($G305="EUR",3,if($G305="YEN",4,5))))*$H305*$C305,0)</f>
        <v>0</v>
      </c>
      <c r="AS305" s="7">
        <f t="shared" si="2"/>
        <v>4679539.282</v>
      </c>
    </row>
    <row r="306" ht="15.75" customHeight="1">
      <c r="A306" s="15">
        <v>130.0</v>
      </c>
      <c r="B306" s="16">
        <v>28.0</v>
      </c>
      <c r="C306" s="16">
        <v>0.0282771854850526</v>
      </c>
      <c r="D306" s="17">
        <v>44308.0</v>
      </c>
      <c r="E306" s="17">
        <f t="shared" si="1"/>
        <v>45160</v>
      </c>
      <c r="F306" s="16" t="s">
        <v>22</v>
      </c>
      <c r="G306" s="16" t="s">
        <v>7</v>
      </c>
      <c r="H306" s="18">
        <v>1750000.0</v>
      </c>
      <c r="I306" s="7">
        <f>if(I$6&lt;=$B306,vlookup(EDATE($D306,I$6),'Курсы'!$H$2:$L$1980,if($G306="USD",2,if($G306="EUR",3,if($G306="YEN",4,5))))*$H306*$C306,0)</f>
        <v>49485.0746</v>
      </c>
      <c r="J306" s="7">
        <f>if(J$6&lt;=$B306,vlookup(EDATE($D306,J$6),'Курсы'!$H$2:$L$1980,if($G306="USD",2,if($G306="EUR",3,if($G306="YEN",4,5))))*$H306*$C306,0)</f>
        <v>49485.0746</v>
      </c>
      <c r="K306" s="7">
        <f>if(K$6&lt;=$B306,vlookup(EDATE($D306,K$6),'Курсы'!$H$2:$L$1980,if($G306="USD",2,if($G306="EUR",3,if($G306="YEN",4,5))))*$H306*$C306,0)</f>
        <v>49485.0746</v>
      </c>
      <c r="L306" s="7">
        <f>if(L$6&lt;=$B306,vlookup(EDATE($D306,L$6),'Курсы'!$H$2:$L$1980,if($G306="USD",2,if($G306="EUR",3,if($G306="YEN",4,5))))*$H306*$C306,0)</f>
        <v>49485.0746</v>
      </c>
      <c r="M306" s="7">
        <f>if(M$6&lt;=$B306,vlookup(EDATE($D306,M$6),'Курсы'!$H$2:$L$1980,if($G306="USD",2,if($G306="EUR",3,if($G306="YEN",4,5))))*$H306*$C306,0)</f>
        <v>49485.0746</v>
      </c>
      <c r="N306" s="7">
        <f>if(N$6&lt;=$B306,vlookup(EDATE($D306,N$6),'Курсы'!$H$2:$L$1980,if($G306="USD",2,if($G306="EUR",3,if($G306="YEN",4,5))))*$H306*$C306,0)</f>
        <v>49485.0746</v>
      </c>
      <c r="O306" s="7">
        <f>if(O$6&lt;=$B306,vlookup(EDATE($D306,O$6),'Курсы'!$H$2:$L$1980,if($G306="USD",2,if($G306="EUR",3,if($G306="YEN",4,5))))*$H306*$C306,0)</f>
        <v>49485.0746</v>
      </c>
      <c r="P306" s="7">
        <f>if(P$6&lt;=$B306,vlookup(EDATE($D306,P$6),'Курсы'!$H$2:$L$1980,if($G306="USD",2,if($G306="EUR",3,if($G306="YEN",4,5))))*$H306*$C306,0)</f>
        <v>49485.0746</v>
      </c>
      <c r="Q306" s="7">
        <f>if(Q$6&lt;=$B306,vlookup(EDATE($D306,Q$6),'Курсы'!$H$2:$L$1980,if($G306="USD",2,if($G306="EUR",3,if($G306="YEN",4,5))))*$H306*$C306,0)</f>
        <v>49485.0746</v>
      </c>
      <c r="R306" s="7">
        <f>if(R$6&lt;=$B306,vlookup(EDATE($D306,R$6),'Курсы'!$H$2:$L$1980,if($G306="USD",2,if($G306="EUR",3,if($G306="YEN",4,5))))*$H306*$C306,0)</f>
        <v>49485.0746</v>
      </c>
      <c r="S306" s="7">
        <f>if(S$6&lt;=$B306,vlookup(EDATE($D306,S$6),'Курсы'!$H$2:$L$1980,if($G306="USD",2,if($G306="EUR",3,if($G306="YEN",4,5))))*$H306*$C306,0)</f>
        <v>49485.0746</v>
      </c>
      <c r="T306" s="7">
        <f>if(T$6&lt;=$B306,vlookup(EDATE($D306,T$6),'Курсы'!$H$2:$L$1980,if($G306="USD",2,if($G306="EUR",3,if($G306="YEN",4,5))))*$H306*$C306,0)</f>
        <v>49485.0746</v>
      </c>
      <c r="U306" s="7">
        <f>if(U$6&lt;=$B306,vlookup(EDATE($D306,U$6),'Курсы'!$H$2:$L$1980,if($G306="USD",2,if($G306="EUR",3,if($G306="YEN",4,5))))*$H306*$C306,0)</f>
        <v>49485.0746</v>
      </c>
      <c r="V306" s="7">
        <f>if(V$6&lt;=$B306,vlookup(EDATE($D306,V$6),'Курсы'!$H$2:$L$1980,if($G306="USD",2,if($G306="EUR",3,if($G306="YEN",4,5))))*$H306*$C306,0)</f>
        <v>49485.0746</v>
      </c>
      <c r="W306" s="7">
        <f>if(W$6&lt;=$B306,vlookup(EDATE($D306,W$6),'Курсы'!$H$2:$L$1980,if($G306="USD",2,if($G306="EUR",3,if($G306="YEN",4,5))))*$H306*$C306,0)</f>
        <v>49485.0746</v>
      </c>
      <c r="X306" s="7">
        <f>if(X$6&lt;=$B306,vlookup(EDATE($D306,X$6),'Курсы'!$H$2:$L$1980,if($G306="USD",2,if($G306="EUR",3,if($G306="YEN",4,5))))*$H306*$C306,0)</f>
        <v>49485.0746</v>
      </c>
      <c r="Y306" s="7">
        <f>if(Y$6&lt;=$B306,vlookup(EDATE($D306,Y$6),'Курсы'!$H$2:$L$1980,if($G306="USD",2,if($G306="EUR",3,if($G306="YEN",4,5))))*$H306*$C306,0)</f>
        <v>49485.0746</v>
      </c>
      <c r="Z306" s="7">
        <f>if(Z$6&lt;=$B306,vlookup(EDATE($D306,Z$6),'Курсы'!$H$2:$L$1980,if($G306="USD",2,if($G306="EUR",3,if($G306="YEN",4,5))))*$H306*$C306,0)</f>
        <v>49485.0746</v>
      </c>
      <c r="AA306" s="7">
        <f>if(AA$6&lt;=$B306,vlookup(EDATE($D306,AA$6),'Курсы'!$H$2:$L$1980,if($G306="USD",2,if($G306="EUR",3,if($G306="YEN",4,5))))*$H306*$C306,0)</f>
        <v>49485.0746</v>
      </c>
      <c r="AB306" s="7">
        <f>if(AB$6&lt;=$B306,vlookup(EDATE($D306,AB$6),'Курсы'!$H$2:$L$1980,if($G306="USD",2,if($G306="EUR",3,if($G306="YEN",4,5))))*$H306*$C306,0)</f>
        <v>49485.0746</v>
      </c>
      <c r="AC306" s="7">
        <f>if(AC$6&lt;=$B306,vlookup(EDATE($D306,AC$6),'Курсы'!$H$2:$L$1980,if($G306="USD",2,if($G306="EUR",3,if($G306="YEN",4,5))))*$H306*$C306,0)</f>
        <v>49485.0746</v>
      </c>
      <c r="AD306" s="7">
        <f>if(AD$6&lt;=$B306,vlookup(EDATE($D306,AD$6),'Курсы'!$H$2:$L$1980,if($G306="USD",2,if($G306="EUR",3,if($G306="YEN",4,5))))*$H306*$C306,0)</f>
        <v>49485.0746</v>
      </c>
      <c r="AE306" s="7">
        <f>if(AE$6&lt;=$B306,vlookup(EDATE($D306,AE$6),'Курсы'!$H$2:$L$1980,if($G306="USD",2,if($G306="EUR",3,if($G306="YEN",4,5))))*$H306*$C306,0)</f>
        <v>49485.0746</v>
      </c>
      <c r="AF306" s="7">
        <f>if(AF$6&lt;=$B306,vlookup(EDATE($D306,AF$6),'Курсы'!$H$2:$L$1980,if($G306="USD",2,if($G306="EUR",3,if($G306="YEN",4,5))))*$H306*$C306,0)</f>
        <v>49485.0746</v>
      </c>
      <c r="AG306" s="7">
        <f>if(AG$6&lt;=$B306,vlookup(EDATE($D306,AG$6),'Курсы'!$H$2:$L$1980,if($G306="USD",2,if($G306="EUR",3,if($G306="YEN",4,5))))*$H306*$C306,0)</f>
        <v>49485.0746</v>
      </c>
      <c r="AH306" s="7">
        <f>if(AH$6&lt;=$B306,vlookup(EDATE($D306,AH$6),'Курсы'!$H$2:$L$1980,if($G306="USD",2,if($G306="EUR",3,if($G306="YEN",4,5))))*$H306*$C306,0)</f>
        <v>49485.0746</v>
      </c>
      <c r="AI306" s="7">
        <f>if(AI$6&lt;=$B306,vlookup(EDATE($D306,AI$6),'Курсы'!$H$2:$L$1980,if($G306="USD",2,if($G306="EUR",3,if($G306="YEN",4,5))))*$H306*$C306,0)</f>
        <v>49485.0746</v>
      </c>
      <c r="AJ306" s="7">
        <f>if(AJ$6&lt;=$B306,vlookup(EDATE($D306,AJ$6),'Курсы'!$H$2:$L$1980,if($G306="USD",2,if($G306="EUR",3,if($G306="YEN",4,5))))*$H306*$C306,0)</f>
        <v>49485.0746</v>
      </c>
      <c r="AK306" s="7">
        <f>if(AK$6&lt;=$B306,vlookup(EDATE($D306,AK$6),'Курсы'!$H$2:$L$1980,if($G306="USD",2,if($G306="EUR",3,if($G306="YEN",4,5))))*$H306*$C306,0)</f>
        <v>0</v>
      </c>
      <c r="AL306" s="7">
        <f>if(AL$6&lt;=$B306,vlookup(EDATE($D306,AL$6),'Курсы'!$H$2:$L$1980,if($G306="USD",2,if($G306="EUR",3,if($G306="YEN",4,5))))*$H306*$C306,0)</f>
        <v>0</v>
      </c>
      <c r="AM306" s="7">
        <f>if(AM$6&lt;=$B306,vlookup(EDATE($D306,AM$6),'Курсы'!$H$2:$L$1980,if($G306="USD",2,if($G306="EUR",3,if($G306="YEN",4,5))))*$H306*$C306,0)</f>
        <v>0</v>
      </c>
      <c r="AN306" s="7">
        <f>if(AN$6&lt;=$B306,vlookup(EDATE($D306,AN$6),'Курсы'!$H$2:$L$1980,if($G306="USD",2,if($G306="EUR",3,if($G306="YEN",4,5))))*$H306*$C306,0)</f>
        <v>0</v>
      </c>
      <c r="AO306" s="7">
        <f>if(AO$6&lt;=$B306,vlookup(EDATE($D306,AO$6),'Курсы'!$H$2:$L$1980,if($G306="USD",2,if($G306="EUR",3,if($G306="YEN",4,5))))*$H306*$C306,0)</f>
        <v>0</v>
      </c>
      <c r="AP306" s="7">
        <f>if(AP$6&lt;=$B306,vlookup(EDATE($D306,AP$6),'Курсы'!$H$2:$L$1980,if($G306="USD",2,if($G306="EUR",3,if($G306="YEN",4,5))))*$H306*$C306,0)</f>
        <v>0</v>
      </c>
      <c r="AQ306" s="7">
        <f>if(AQ$6&lt;=$B306,vlookup(EDATE($D306,AQ$6),'Курсы'!$H$2:$L$1980,if($G306="USD",2,if($G306="EUR",3,if($G306="YEN",4,5))))*$H306*$C306,0)</f>
        <v>0</v>
      </c>
      <c r="AR306" s="19">
        <f>if(AR$6&lt;=$B306,vlookup(EDATE($D306,AR$6),'Курсы'!$H$2:$L$1980,if($G306="USD",2,if($G306="EUR",3,if($G306="YEN",4,5))))*$H306*$C306,0)</f>
        <v>0</v>
      </c>
      <c r="AS306" s="7">
        <f t="shared" si="2"/>
        <v>1385582.089</v>
      </c>
    </row>
    <row r="307" ht="15.75" customHeight="1">
      <c r="A307" s="15">
        <v>194.0</v>
      </c>
      <c r="B307" s="16">
        <v>2.0</v>
      </c>
      <c r="C307" s="16">
        <v>0.0119952736392399</v>
      </c>
      <c r="D307" s="17">
        <v>44309.0</v>
      </c>
      <c r="E307" s="17">
        <f t="shared" si="1"/>
        <v>44370</v>
      </c>
      <c r="F307" s="16" t="s">
        <v>18</v>
      </c>
      <c r="G307" s="16" t="s">
        <v>6</v>
      </c>
      <c r="H307" s="18">
        <v>1800000.0</v>
      </c>
      <c r="I307" s="7">
        <f>if(I$6&lt;=$B307,vlookup(EDATE($D307,I$6),'Курсы'!$H$2:$L$1980,if($G307="USD",2,if($G307="EUR",3,if($G307="YEN",4,5))))*$H307*$C307,0)</f>
        <v>14621.58602</v>
      </c>
      <c r="J307" s="7">
        <f>if(J$6&lt;=$B307,vlookup(EDATE($D307,J$6),'Курсы'!$H$2:$L$1980,if($G307="USD",2,if($G307="EUR",3,if($G307="YEN",4,5))))*$H307*$C307,0)</f>
        <v>14301.03872</v>
      </c>
      <c r="K307" s="7">
        <f>if(K$6&lt;=$B307,vlookup(EDATE($D307,K$6),'Курсы'!$H$2:$L$1980,if($G307="USD",2,if($G307="EUR",3,if($G307="YEN",4,5))))*$H307*$C307,0)</f>
        <v>0</v>
      </c>
      <c r="L307" s="7">
        <f>if(L$6&lt;=$B307,vlookup(EDATE($D307,L$6),'Курсы'!$H$2:$L$1980,if($G307="USD",2,if($G307="EUR",3,if($G307="YEN",4,5))))*$H307*$C307,0)</f>
        <v>0</v>
      </c>
      <c r="M307" s="7">
        <f>if(M$6&lt;=$B307,vlookup(EDATE($D307,M$6),'Курсы'!$H$2:$L$1980,if($G307="USD",2,if($G307="EUR",3,if($G307="YEN",4,5))))*$H307*$C307,0)</f>
        <v>0</v>
      </c>
      <c r="N307" s="7">
        <f>if(N$6&lt;=$B307,vlookup(EDATE($D307,N$6),'Курсы'!$H$2:$L$1980,if($G307="USD",2,if($G307="EUR",3,if($G307="YEN",4,5))))*$H307*$C307,0)</f>
        <v>0</v>
      </c>
      <c r="O307" s="7">
        <f>if(O$6&lt;=$B307,vlookup(EDATE($D307,O$6),'Курсы'!$H$2:$L$1980,if($G307="USD",2,if($G307="EUR",3,if($G307="YEN",4,5))))*$H307*$C307,0)</f>
        <v>0</v>
      </c>
      <c r="P307" s="7">
        <f>if(P$6&lt;=$B307,vlookup(EDATE($D307,P$6),'Курсы'!$H$2:$L$1980,if($G307="USD",2,if($G307="EUR",3,if($G307="YEN",4,5))))*$H307*$C307,0)</f>
        <v>0</v>
      </c>
      <c r="Q307" s="7">
        <f>if(Q$6&lt;=$B307,vlookup(EDATE($D307,Q$6),'Курсы'!$H$2:$L$1980,if($G307="USD",2,if($G307="EUR",3,if($G307="YEN",4,5))))*$H307*$C307,0)</f>
        <v>0</v>
      </c>
      <c r="R307" s="7">
        <f>if(R$6&lt;=$B307,vlookup(EDATE($D307,R$6),'Курсы'!$H$2:$L$1980,if($G307="USD",2,if($G307="EUR",3,if($G307="YEN",4,5))))*$H307*$C307,0)</f>
        <v>0</v>
      </c>
      <c r="S307" s="7">
        <f>if(S$6&lt;=$B307,vlookup(EDATE($D307,S$6),'Курсы'!$H$2:$L$1980,if($G307="USD",2,if($G307="EUR",3,if($G307="YEN",4,5))))*$H307*$C307,0)</f>
        <v>0</v>
      </c>
      <c r="T307" s="7">
        <f>if(T$6&lt;=$B307,vlookup(EDATE($D307,T$6),'Курсы'!$H$2:$L$1980,if($G307="USD",2,if($G307="EUR",3,if($G307="YEN",4,5))))*$H307*$C307,0)</f>
        <v>0</v>
      </c>
      <c r="U307" s="7">
        <f>if(U$6&lt;=$B307,vlookup(EDATE($D307,U$6),'Курсы'!$H$2:$L$1980,if($G307="USD",2,if($G307="EUR",3,if($G307="YEN",4,5))))*$H307*$C307,0)</f>
        <v>0</v>
      </c>
      <c r="V307" s="7">
        <f>if(V$6&lt;=$B307,vlookup(EDATE($D307,V$6),'Курсы'!$H$2:$L$1980,if($G307="USD",2,if($G307="EUR",3,if($G307="YEN",4,5))))*$H307*$C307,0)</f>
        <v>0</v>
      </c>
      <c r="W307" s="7">
        <f>if(W$6&lt;=$B307,vlookup(EDATE($D307,W$6),'Курсы'!$H$2:$L$1980,if($G307="USD",2,if($G307="EUR",3,if($G307="YEN",4,5))))*$H307*$C307,0)</f>
        <v>0</v>
      </c>
      <c r="X307" s="7">
        <f>if(X$6&lt;=$B307,vlookup(EDATE($D307,X$6),'Курсы'!$H$2:$L$1980,if($G307="USD",2,if($G307="EUR",3,if($G307="YEN",4,5))))*$H307*$C307,0)</f>
        <v>0</v>
      </c>
      <c r="Y307" s="7">
        <f>if(Y$6&lt;=$B307,vlookup(EDATE($D307,Y$6),'Курсы'!$H$2:$L$1980,if($G307="USD",2,if($G307="EUR",3,if($G307="YEN",4,5))))*$H307*$C307,0)</f>
        <v>0</v>
      </c>
      <c r="Z307" s="7">
        <f>if(Z$6&lt;=$B307,vlookup(EDATE($D307,Z$6),'Курсы'!$H$2:$L$1980,if($G307="USD",2,if($G307="EUR",3,if($G307="YEN",4,5))))*$H307*$C307,0)</f>
        <v>0</v>
      </c>
      <c r="AA307" s="7">
        <f>if(AA$6&lt;=$B307,vlookup(EDATE($D307,AA$6),'Курсы'!$H$2:$L$1980,if($G307="USD",2,if($G307="EUR",3,if($G307="YEN",4,5))))*$H307*$C307,0)</f>
        <v>0</v>
      </c>
      <c r="AB307" s="7">
        <f>if(AB$6&lt;=$B307,vlookup(EDATE($D307,AB$6),'Курсы'!$H$2:$L$1980,if($G307="USD",2,if($G307="EUR",3,if($G307="YEN",4,5))))*$H307*$C307,0)</f>
        <v>0</v>
      </c>
      <c r="AC307" s="7">
        <f>if(AC$6&lt;=$B307,vlookup(EDATE($D307,AC$6),'Курсы'!$H$2:$L$1980,if($G307="USD",2,if($G307="EUR",3,if($G307="YEN",4,5))))*$H307*$C307,0)</f>
        <v>0</v>
      </c>
      <c r="AD307" s="7">
        <f>if(AD$6&lt;=$B307,vlookup(EDATE($D307,AD$6),'Курсы'!$H$2:$L$1980,if($G307="USD",2,if($G307="EUR",3,if($G307="YEN",4,5))))*$H307*$C307,0)</f>
        <v>0</v>
      </c>
      <c r="AE307" s="7">
        <f>if(AE$6&lt;=$B307,vlookup(EDATE($D307,AE$6),'Курсы'!$H$2:$L$1980,if($G307="USD",2,if($G307="EUR",3,if($G307="YEN",4,5))))*$H307*$C307,0)</f>
        <v>0</v>
      </c>
      <c r="AF307" s="7">
        <f>if(AF$6&lt;=$B307,vlookup(EDATE($D307,AF$6),'Курсы'!$H$2:$L$1980,if($G307="USD",2,if($G307="EUR",3,if($G307="YEN",4,5))))*$H307*$C307,0)</f>
        <v>0</v>
      </c>
      <c r="AG307" s="7">
        <f>if(AG$6&lt;=$B307,vlookup(EDATE($D307,AG$6),'Курсы'!$H$2:$L$1980,if($G307="USD",2,if($G307="EUR",3,if($G307="YEN",4,5))))*$H307*$C307,0)</f>
        <v>0</v>
      </c>
      <c r="AH307" s="7">
        <f>if(AH$6&lt;=$B307,vlookup(EDATE($D307,AH$6),'Курсы'!$H$2:$L$1980,if($G307="USD",2,if($G307="EUR",3,if($G307="YEN",4,5))))*$H307*$C307,0)</f>
        <v>0</v>
      </c>
      <c r="AI307" s="7">
        <f>if(AI$6&lt;=$B307,vlookup(EDATE($D307,AI$6),'Курсы'!$H$2:$L$1980,if($G307="USD",2,if($G307="EUR",3,if($G307="YEN",4,5))))*$H307*$C307,0)</f>
        <v>0</v>
      </c>
      <c r="AJ307" s="7">
        <f>if(AJ$6&lt;=$B307,vlookup(EDATE($D307,AJ$6),'Курсы'!$H$2:$L$1980,if($G307="USD",2,if($G307="EUR",3,if($G307="YEN",4,5))))*$H307*$C307,0)</f>
        <v>0</v>
      </c>
      <c r="AK307" s="7">
        <f>if(AK$6&lt;=$B307,vlookup(EDATE($D307,AK$6),'Курсы'!$H$2:$L$1980,if($G307="USD",2,if($G307="EUR",3,if($G307="YEN",4,5))))*$H307*$C307,0)</f>
        <v>0</v>
      </c>
      <c r="AL307" s="7">
        <f>if(AL$6&lt;=$B307,vlookup(EDATE($D307,AL$6),'Курсы'!$H$2:$L$1980,if($G307="USD",2,if($G307="EUR",3,if($G307="YEN",4,5))))*$H307*$C307,0)</f>
        <v>0</v>
      </c>
      <c r="AM307" s="7">
        <f>if(AM$6&lt;=$B307,vlookup(EDATE($D307,AM$6),'Курсы'!$H$2:$L$1980,if($G307="USD",2,if($G307="EUR",3,if($G307="YEN",4,5))))*$H307*$C307,0)</f>
        <v>0</v>
      </c>
      <c r="AN307" s="7">
        <f>if(AN$6&lt;=$B307,vlookup(EDATE($D307,AN$6),'Курсы'!$H$2:$L$1980,if($G307="USD",2,if($G307="EUR",3,if($G307="YEN",4,5))))*$H307*$C307,0)</f>
        <v>0</v>
      </c>
      <c r="AO307" s="7">
        <f>if(AO$6&lt;=$B307,vlookup(EDATE($D307,AO$6),'Курсы'!$H$2:$L$1980,if($G307="USD",2,if($G307="EUR",3,if($G307="YEN",4,5))))*$H307*$C307,0)</f>
        <v>0</v>
      </c>
      <c r="AP307" s="7">
        <f>if(AP$6&lt;=$B307,vlookup(EDATE($D307,AP$6),'Курсы'!$H$2:$L$1980,if($G307="USD",2,if($G307="EUR",3,if($G307="YEN",4,5))))*$H307*$C307,0)</f>
        <v>0</v>
      </c>
      <c r="AQ307" s="7">
        <f>if(AQ$6&lt;=$B307,vlookup(EDATE($D307,AQ$6),'Курсы'!$H$2:$L$1980,if($G307="USD",2,if($G307="EUR",3,if($G307="YEN",4,5))))*$H307*$C307,0)</f>
        <v>0</v>
      </c>
      <c r="AR307" s="19">
        <f>if(AR$6&lt;=$B307,vlookup(EDATE($D307,AR$6),'Курсы'!$H$2:$L$1980,if($G307="USD",2,if($G307="EUR",3,if($G307="YEN",4,5))))*$H307*$C307,0)</f>
        <v>0</v>
      </c>
      <c r="AS307" s="7">
        <f t="shared" si="2"/>
        <v>28922.62475</v>
      </c>
    </row>
    <row r="308" ht="15.75" customHeight="1">
      <c r="A308" s="15">
        <v>188.0</v>
      </c>
      <c r="B308" s="16">
        <v>6.0</v>
      </c>
      <c r="C308" s="16">
        <v>0.0101718836072609</v>
      </c>
      <c r="D308" s="17">
        <v>44310.0</v>
      </c>
      <c r="E308" s="17">
        <f t="shared" si="1"/>
        <v>44493</v>
      </c>
      <c r="F308" s="16" t="s">
        <v>18</v>
      </c>
      <c r="G308" s="16" t="s">
        <v>6</v>
      </c>
      <c r="H308" s="18">
        <v>1400000.0</v>
      </c>
      <c r="I308" s="7">
        <f>if(I$6&lt;=$B308,vlookup(EDATE($D308,I$6),'Курсы'!$H$2:$L$1980,if($G308="USD",2,if($G308="EUR",3,if($G308="YEN",4,5))))*$H308*$C308,0)</f>
        <v>9643.645485</v>
      </c>
      <c r="J308" s="7">
        <f>if(J$6&lt;=$B308,vlookup(EDATE($D308,J$6),'Курсы'!$H$2:$L$1980,if($G308="USD",2,if($G308="EUR",3,if($G308="YEN",4,5))))*$H308*$C308,0)</f>
        <v>9332.843582</v>
      </c>
      <c r="K308" s="7">
        <f>if(K$6&lt;=$B308,vlookup(EDATE($D308,K$6),'Курсы'!$H$2:$L$1980,if($G308="USD",2,if($G308="EUR",3,if($G308="YEN",4,5))))*$H308*$C308,0)</f>
        <v>9511.335726</v>
      </c>
      <c r="L308" s="7">
        <f>if(L$6&lt;=$B308,vlookup(EDATE($D308,L$6),'Курсы'!$H$2:$L$1980,if($G308="USD",2,if($G308="EUR",3,if($G308="YEN",4,5))))*$H308*$C308,0)</f>
        <v>9727.424088</v>
      </c>
      <c r="M308" s="7">
        <f>if(M$6&lt;=$B308,vlookup(EDATE($D308,M$6),'Курсы'!$H$2:$L$1980,if($G308="USD",2,if($G308="EUR",3,if($G308="YEN",4,5))))*$H308*$C308,0)</f>
        <v>9743.614581</v>
      </c>
      <c r="N308" s="7">
        <f>if(N$6&lt;=$B308,vlookup(EDATE($D308,N$6),'Курсы'!$H$2:$L$1980,if($G308="USD",2,if($G308="EUR",3,if($G308="YEN",4,5))))*$H308*$C308,0)</f>
        <v>9758.80667</v>
      </c>
      <c r="O308" s="7">
        <f>if(O$6&lt;=$B308,vlookup(EDATE($D308,O$6),'Курсы'!$H$2:$L$1980,if($G308="USD",2,if($G308="EUR",3,if($G308="YEN",4,5))))*$H308*$C308,0)</f>
        <v>0</v>
      </c>
      <c r="P308" s="7">
        <f>if(P$6&lt;=$B308,vlookup(EDATE($D308,P$6),'Курсы'!$H$2:$L$1980,if($G308="USD",2,if($G308="EUR",3,if($G308="YEN",4,5))))*$H308*$C308,0)</f>
        <v>0</v>
      </c>
      <c r="Q308" s="7">
        <f>if(Q$6&lt;=$B308,vlookup(EDATE($D308,Q$6),'Курсы'!$H$2:$L$1980,if($G308="USD",2,if($G308="EUR",3,if($G308="YEN",4,5))))*$H308*$C308,0)</f>
        <v>0</v>
      </c>
      <c r="R308" s="7">
        <f>if(R$6&lt;=$B308,vlookup(EDATE($D308,R$6),'Курсы'!$H$2:$L$1980,if($G308="USD",2,if($G308="EUR",3,if($G308="YEN",4,5))))*$H308*$C308,0)</f>
        <v>0</v>
      </c>
      <c r="S308" s="7">
        <f>if(S$6&lt;=$B308,vlookup(EDATE($D308,S$6),'Курсы'!$H$2:$L$1980,if($G308="USD",2,if($G308="EUR",3,if($G308="YEN",4,5))))*$H308*$C308,0)</f>
        <v>0</v>
      </c>
      <c r="T308" s="7">
        <f>if(T$6&lt;=$B308,vlookup(EDATE($D308,T$6),'Курсы'!$H$2:$L$1980,if($G308="USD",2,if($G308="EUR",3,if($G308="YEN",4,5))))*$H308*$C308,0)</f>
        <v>0</v>
      </c>
      <c r="U308" s="7">
        <f>if(U$6&lt;=$B308,vlookup(EDATE($D308,U$6),'Курсы'!$H$2:$L$1980,if($G308="USD",2,if($G308="EUR",3,if($G308="YEN",4,5))))*$H308*$C308,0)</f>
        <v>0</v>
      </c>
      <c r="V308" s="7">
        <f>if(V$6&lt;=$B308,vlookup(EDATE($D308,V$6),'Курсы'!$H$2:$L$1980,if($G308="USD",2,if($G308="EUR",3,if($G308="YEN",4,5))))*$H308*$C308,0)</f>
        <v>0</v>
      </c>
      <c r="W308" s="7">
        <f>if(W$6&lt;=$B308,vlookup(EDATE($D308,W$6),'Курсы'!$H$2:$L$1980,if($G308="USD",2,if($G308="EUR",3,if($G308="YEN",4,5))))*$H308*$C308,0)</f>
        <v>0</v>
      </c>
      <c r="X308" s="7">
        <f>if(X$6&lt;=$B308,vlookup(EDATE($D308,X$6),'Курсы'!$H$2:$L$1980,if($G308="USD",2,if($G308="EUR",3,if($G308="YEN",4,5))))*$H308*$C308,0)</f>
        <v>0</v>
      </c>
      <c r="Y308" s="7">
        <f>if(Y$6&lt;=$B308,vlookup(EDATE($D308,Y$6),'Курсы'!$H$2:$L$1980,if($G308="USD",2,if($G308="EUR",3,if($G308="YEN",4,5))))*$H308*$C308,0)</f>
        <v>0</v>
      </c>
      <c r="Z308" s="7">
        <f>if(Z$6&lt;=$B308,vlookup(EDATE($D308,Z$6),'Курсы'!$H$2:$L$1980,if($G308="USD",2,if($G308="EUR",3,if($G308="YEN",4,5))))*$H308*$C308,0)</f>
        <v>0</v>
      </c>
      <c r="AA308" s="7">
        <f>if(AA$6&lt;=$B308,vlookup(EDATE($D308,AA$6),'Курсы'!$H$2:$L$1980,if($G308="USD",2,if($G308="EUR",3,if($G308="YEN",4,5))))*$H308*$C308,0)</f>
        <v>0</v>
      </c>
      <c r="AB308" s="7">
        <f>if(AB$6&lt;=$B308,vlookup(EDATE($D308,AB$6),'Курсы'!$H$2:$L$1980,if($G308="USD",2,if($G308="EUR",3,if($G308="YEN",4,5))))*$H308*$C308,0)</f>
        <v>0</v>
      </c>
      <c r="AC308" s="7">
        <f>if(AC$6&lt;=$B308,vlookup(EDATE($D308,AC$6),'Курсы'!$H$2:$L$1980,if($G308="USD",2,if($G308="EUR",3,if($G308="YEN",4,5))))*$H308*$C308,0)</f>
        <v>0</v>
      </c>
      <c r="AD308" s="7">
        <f>if(AD$6&lt;=$B308,vlookup(EDATE($D308,AD$6),'Курсы'!$H$2:$L$1980,if($G308="USD",2,if($G308="EUR",3,if($G308="YEN",4,5))))*$H308*$C308,0)</f>
        <v>0</v>
      </c>
      <c r="AE308" s="7">
        <f>if(AE$6&lt;=$B308,vlookup(EDATE($D308,AE$6),'Курсы'!$H$2:$L$1980,if($G308="USD",2,if($G308="EUR",3,if($G308="YEN",4,5))))*$H308*$C308,0)</f>
        <v>0</v>
      </c>
      <c r="AF308" s="7">
        <f>if(AF$6&lt;=$B308,vlookup(EDATE($D308,AF$6),'Курсы'!$H$2:$L$1980,if($G308="USD",2,if($G308="EUR",3,if($G308="YEN",4,5))))*$H308*$C308,0)</f>
        <v>0</v>
      </c>
      <c r="AG308" s="7">
        <f>if(AG$6&lt;=$B308,vlookup(EDATE($D308,AG$6),'Курсы'!$H$2:$L$1980,if($G308="USD",2,if($G308="EUR",3,if($G308="YEN",4,5))))*$H308*$C308,0)</f>
        <v>0</v>
      </c>
      <c r="AH308" s="7">
        <f>if(AH$6&lt;=$B308,vlookup(EDATE($D308,AH$6),'Курсы'!$H$2:$L$1980,if($G308="USD",2,if($G308="EUR",3,if($G308="YEN",4,5))))*$H308*$C308,0)</f>
        <v>0</v>
      </c>
      <c r="AI308" s="7">
        <f>if(AI$6&lt;=$B308,vlookup(EDATE($D308,AI$6),'Курсы'!$H$2:$L$1980,if($G308="USD",2,if($G308="EUR",3,if($G308="YEN",4,5))))*$H308*$C308,0)</f>
        <v>0</v>
      </c>
      <c r="AJ308" s="7">
        <f>if(AJ$6&lt;=$B308,vlookup(EDATE($D308,AJ$6),'Курсы'!$H$2:$L$1980,if($G308="USD",2,if($G308="EUR",3,if($G308="YEN",4,5))))*$H308*$C308,0)</f>
        <v>0</v>
      </c>
      <c r="AK308" s="7">
        <f>if(AK$6&lt;=$B308,vlookup(EDATE($D308,AK$6),'Курсы'!$H$2:$L$1980,if($G308="USD",2,if($G308="EUR",3,if($G308="YEN",4,5))))*$H308*$C308,0)</f>
        <v>0</v>
      </c>
      <c r="AL308" s="7">
        <f>if(AL$6&lt;=$B308,vlookup(EDATE($D308,AL$6),'Курсы'!$H$2:$L$1980,if($G308="USD",2,if($G308="EUR",3,if($G308="YEN",4,5))))*$H308*$C308,0)</f>
        <v>0</v>
      </c>
      <c r="AM308" s="7">
        <f>if(AM$6&lt;=$B308,vlookup(EDATE($D308,AM$6),'Курсы'!$H$2:$L$1980,if($G308="USD",2,if($G308="EUR",3,if($G308="YEN",4,5))))*$H308*$C308,0)</f>
        <v>0</v>
      </c>
      <c r="AN308" s="7">
        <f>if(AN$6&lt;=$B308,vlookup(EDATE($D308,AN$6),'Курсы'!$H$2:$L$1980,if($G308="USD",2,if($G308="EUR",3,if($G308="YEN",4,5))))*$H308*$C308,0)</f>
        <v>0</v>
      </c>
      <c r="AO308" s="7">
        <f>if(AO$6&lt;=$B308,vlookup(EDATE($D308,AO$6),'Курсы'!$H$2:$L$1980,if($G308="USD",2,if($G308="EUR",3,if($G308="YEN",4,5))))*$H308*$C308,0)</f>
        <v>0</v>
      </c>
      <c r="AP308" s="7">
        <f>if(AP$6&lt;=$B308,vlookup(EDATE($D308,AP$6),'Курсы'!$H$2:$L$1980,if($G308="USD",2,if($G308="EUR",3,if($G308="YEN",4,5))))*$H308*$C308,0)</f>
        <v>0</v>
      </c>
      <c r="AQ308" s="7">
        <f>if(AQ$6&lt;=$B308,vlookup(EDATE($D308,AQ$6),'Курсы'!$H$2:$L$1980,if($G308="USD",2,if($G308="EUR",3,if($G308="YEN",4,5))))*$H308*$C308,0)</f>
        <v>0</v>
      </c>
      <c r="AR308" s="19">
        <f>if(AR$6&lt;=$B308,vlookup(EDATE($D308,AR$6),'Курсы'!$H$2:$L$1980,if($G308="USD",2,if($G308="EUR",3,if($G308="YEN",4,5))))*$H308*$C308,0)</f>
        <v>0</v>
      </c>
      <c r="AS308" s="7">
        <f t="shared" si="2"/>
        <v>57717.67013</v>
      </c>
    </row>
    <row r="309" ht="15.75" customHeight="1">
      <c r="A309" s="15">
        <v>301.0</v>
      </c>
      <c r="B309" s="16">
        <v>8.0</v>
      </c>
      <c r="C309" s="16">
        <v>0.0597288857581466</v>
      </c>
      <c r="D309" s="17">
        <v>44312.0</v>
      </c>
      <c r="E309" s="17">
        <f t="shared" si="1"/>
        <v>44556</v>
      </c>
      <c r="F309" s="16" t="s">
        <v>20</v>
      </c>
      <c r="G309" s="16" t="s">
        <v>5</v>
      </c>
      <c r="H309" s="18">
        <v>500000.0</v>
      </c>
      <c r="I309" s="7">
        <f>if(I$6&lt;=$B309,vlookup(EDATE($D309,I$6),'Курсы'!$H$2:$L$1980,if($G309="USD",2,if($G309="EUR",3,if($G309="YEN",4,5))))*$H309*$C309,0)</f>
        <v>2686441.027</v>
      </c>
      <c r="J309" s="7">
        <f>if(J$6&lt;=$B309,vlookup(EDATE($D309,J$6),'Курсы'!$H$2:$L$1980,if($G309="USD",2,if($G309="EUR",3,if($G309="YEN",4,5))))*$H309*$C309,0)</f>
        <v>2574073.074</v>
      </c>
      <c r="K309" s="7">
        <f>if(K$6&lt;=$B309,vlookup(EDATE($D309,K$6),'Курсы'!$H$2:$L$1980,if($G309="USD",2,if($G309="EUR",3,if($G309="YEN",4,5))))*$H309*$C309,0)</f>
        <v>2593580.528</v>
      </c>
      <c r="L309" s="7">
        <f>if(L$6&lt;=$B309,vlookup(EDATE($D309,L$6),'Курсы'!$H$2:$L$1980,if($G309="USD",2,if($G309="EUR",3,if($G309="YEN",4,5))))*$H309*$C309,0)</f>
        <v>2552714.694</v>
      </c>
      <c r="M309" s="7">
        <f>if(M$6&lt;=$B309,vlookup(EDATE($D309,M$6),'Курсы'!$H$2:$L$1980,if($G309="USD",2,if($G309="EUR",3,if($G309="YEN",4,5))))*$H309*$C309,0)</f>
        <v>2557659.658</v>
      </c>
      <c r="N309" s="7">
        <f>if(N$6&lt;=$B309,vlookup(EDATE($D309,N$6),'Курсы'!$H$2:$L$1980,if($G309="USD",2,if($G309="EUR",3,if($G309="YEN",4,5))))*$H309*$C309,0)</f>
        <v>2562299.974</v>
      </c>
      <c r="O309" s="7">
        <f>if(O$6&lt;=$B309,vlookup(EDATE($D309,O$6),'Курсы'!$H$2:$L$1980,if($G309="USD",2,if($G309="EUR",3,if($G309="YEN",4,5))))*$H309*$C309,0)</f>
        <v>2566953.873</v>
      </c>
      <c r="P309" s="7">
        <f>if(P$6&lt;=$B309,vlookup(EDATE($D309,P$6),'Курсы'!$H$2:$L$1980,if($G309="USD",2,if($G309="EUR",3,if($G309="YEN",4,5))))*$H309*$C309,0)</f>
        <v>2571328.868</v>
      </c>
      <c r="Q309" s="7">
        <f>if(Q$6&lt;=$B309,vlookup(EDATE($D309,Q$6),'Курсы'!$H$2:$L$1980,if($G309="USD",2,if($G309="EUR",3,if($G309="YEN",4,5))))*$H309*$C309,0)</f>
        <v>0</v>
      </c>
      <c r="R309" s="7">
        <f>if(R$6&lt;=$B309,vlookup(EDATE($D309,R$6),'Курсы'!$H$2:$L$1980,if($G309="USD",2,if($G309="EUR",3,if($G309="YEN",4,5))))*$H309*$C309,0)</f>
        <v>0</v>
      </c>
      <c r="S309" s="7">
        <f>if(S$6&lt;=$B309,vlookup(EDATE($D309,S$6),'Курсы'!$H$2:$L$1980,if($G309="USD",2,if($G309="EUR",3,if($G309="YEN",4,5))))*$H309*$C309,0)</f>
        <v>0</v>
      </c>
      <c r="T309" s="7">
        <f>if(T$6&lt;=$B309,vlookup(EDATE($D309,T$6),'Курсы'!$H$2:$L$1980,if($G309="USD",2,if($G309="EUR",3,if($G309="YEN",4,5))))*$H309*$C309,0)</f>
        <v>0</v>
      </c>
      <c r="U309" s="7">
        <f>if(U$6&lt;=$B309,vlookup(EDATE($D309,U$6),'Курсы'!$H$2:$L$1980,if($G309="USD",2,if($G309="EUR",3,if($G309="YEN",4,5))))*$H309*$C309,0)</f>
        <v>0</v>
      </c>
      <c r="V309" s="7">
        <f>if(V$6&lt;=$B309,vlookup(EDATE($D309,V$6),'Курсы'!$H$2:$L$1980,if($G309="USD",2,if($G309="EUR",3,if($G309="YEN",4,5))))*$H309*$C309,0)</f>
        <v>0</v>
      </c>
      <c r="W309" s="7">
        <f>if(W$6&lt;=$B309,vlookup(EDATE($D309,W$6),'Курсы'!$H$2:$L$1980,if($G309="USD",2,if($G309="EUR",3,if($G309="YEN",4,5))))*$H309*$C309,0)</f>
        <v>0</v>
      </c>
      <c r="X309" s="7">
        <f>if(X$6&lt;=$B309,vlookup(EDATE($D309,X$6),'Курсы'!$H$2:$L$1980,if($G309="USD",2,if($G309="EUR",3,if($G309="YEN",4,5))))*$H309*$C309,0)</f>
        <v>0</v>
      </c>
      <c r="Y309" s="7">
        <f>if(Y$6&lt;=$B309,vlookup(EDATE($D309,Y$6),'Курсы'!$H$2:$L$1980,if($G309="USD",2,if($G309="EUR",3,if($G309="YEN",4,5))))*$H309*$C309,0)</f>
        <v>0</v>
      </c>
      <c r="Z309" s="7">
        <f>if(Z$6&lt;=$B309,vlookup(EDATE($D309,Z$6),'Курсы'!$H$2:$L$1980,if($G309="USD",2,if($G309="EUR",3,if($G309="YEN",4,5))))*$H309*$C309,0)</f>
        <v>0</v>
      </c>
      <c r="AA309" s="7">
        <f>if(AA$6&lt;=$B309,vlookup(EDATE($D309,AA$6),'Курсы'!$H$2:$L$1980,if($G309="USD",2,if($G309="EUR",3,if($G309="YEN",4,5))))*$H309*$C309,0)</f>
        <v>0</v>
      </c>
      <c r="AB309" s="7">
        <f>if(AB$6&lt;=$B309,vlookup(EDATE($D309,AB$6),'Курсы'!$H$2:$L$1980,if($G309="USD",2,if($G309="EUR",3,if($G309="YEN",4,5))))*$H309*$C309,0)</f>
        <v>0</v>
      </c>
      <c r="AC309" s="7">
        <f>if(AC$6&lt;=$B309,vlookup(EDATE($D309,AC$6),'Курсы'!$H$2:$L$1980,if($G309="USD",2,if($G309="EUR",3,if($G309="YEN",4,5))))*$H309*$C309,0)</f>
        <v>0</v>
      </c>
      <c r="AD309" s="7">
        <f>if(AD$6&lt;=$B309,vlookup(EDATE($D309,AD$6),'Курсы'!$H$2:$L$1980,if($G309="USD",2,if($G309="EUR",3,if($G309="YEN",4,5))))*$H309*$C309,0)</f>
        <v>0</v>
      </c>
      <c r="AE309" s="7">
        <f>if(AE$6&lt;=$B309,vlookup(EDATE($D309,AE$6),'Курсы'!$H$2:$L$1980,if($G309="USD",2,if($G309="EUR",3,if($G309="YEN",4,5))))*$H309*$C309,0)</f>
        <v>0</v>
      </c>
      <c r="AF309" s="7">
        <f>if(AF$6&lt;=$B309,vlookup(EDATE($D309,AF$6),'Курсы'!$H$2:$L$1980,if($G309="USD",2,if($G309="EUR",3,if($G309="YEN",4,5))))*$H309*$C309,0)</f>
        <v>0</v>
      </c>
      <c r="AG309" s="7">
        <f>if(AG$6&lt;=$B309,vlookup(EDATE($D309,AG$6),'Курсы'!$H$2:$L$1980,if($G309="USD",2,if($G309="EUR",3,if($G309="YEN",4,5))))*$H309*$C309,0)</f>
        <v>0</v>
      </c>
      <c r="AH309" s="7">
        <f>if(AH$6&lt;=$B309,vlookup(EDATE($D309,AH$6),'Курсы'!$H$2:$L$1980,if($G309="USD",2,if($G309="EUR",3,if($G309="YEN",4,5))))*$H309*$C309,0)</f>
        <v>0</v>
      </c>
      <c r="AI309" s="7">
        <f>if(AI$6&lt;=$B309,vlookup(EDATE($D309,AI$6),'Курсы'!$H$2:$L$1980,if($G309="USD",2,if($G309="EUR",3,if($G309="YEN",4,5))))*$H309*$C309,0)</f>
        <v>0</v>
      </c>
      <c r="AJ309" s="7">
        <f>if(AJ$6&lt;=$B309,vlookup(EDATE($D309,AJ$6),'Курсы'!$H$2:$L$1980,if($G309="USD",2,if($G309="EUR",3,if($G309="YEN",4,5))))*$H309*$C309,0)</f>
        <v>0</v>
      </c>
      <c r="AK309" s="7">
        <f>if(AK$6&lt;=$B309,vlookup(EDATE($D309,AK$6),'Курсы'!$H$2:$L$1980,if($G309="USD",2,if($G309="EUR",3,if($G309="YEN",4,5))))*$H309*$C309,0)</f>
        <v>0</v>
      </c>
      <c r="AL309" s="7">
        <f>if(AL$6&lt;=$B309,vlookup(EDATE($D309,AL$6),'Курсы'!$H$2:$L$1980,if($G309="USD",2,if($G309="EUR",3,if($G309="YEN",4,5))))*$H309*$C309,0)</f>
        <v>0</v>
      </c>
      <c r="AM309" s="7">
        <f>if(AM$6&lt;=$B309,vlookup(EDATE($D309,AM$6),'Курсы'!$H$2:$L$1980,if($G309="USD",2,if($G309="EUR",3,if($G309="YEN",4,5))))*$H309*$C309,0)</f>
        <v>0</v>
      </c>
      <c r="AN309" s="7">
        <f>if(AN$6&lt;=$B309,vlookup(EDATE($D309,AN$6),'Курсы'!$H$2:$L$1980,if($G309="USD",2,if($G309="EUR",3,if($G309="YEN",4,5))))*$H309*$C309,0)</f>
        <v>0</v>
      </c>
      <c r="AO309" s="7">
        <f>if(AO$6&lt;=$B309,vlookup(EDATE($D309,AO$6),'Курсы'!$H$2:$L$1980,if($G309="USD",2,if($G309="EUR",3,if($G309="YEN",4,5))))*$H309*$C309,0)</f>
        <v>0</v>
      </c>
      <c r="AP309" s="7">
        <f>if(AP$6&lt;=$B309,vlookup(EDATE($D309,AP$6),'Курсы'!$H$2:$L$1980,if($G309="USD",2,if($G309="EUR",3,if($G309="YEN",4,5))))*$H309*$C309,0)</f>
        <v>0</v>
      </c>
      <c r="AQ309" s="7">
        <f>if(AQ$6&lt;=$B309,vlookup(EDATE($D309,AQ$6),'Курсы'!$H$2:$L$1980,if($G309="USD",2,if($G309="EUR",3,if($G309="YEN",4,5))))*$H309*$C309,0)</f>
        <v>0</v>
      </c>
      <c r="AR309" s="19">
        <f>if(AR$6&lt;=$B309,vlookup(EDATE($D309,AR$6),'Курсы'!$H$2:$L$1980,if($G309="USD",2,if($G309="EUR",3,if($G309="YEN",4,5))))*$H309*$C309,0)</f>
        <v>0</v>
      </c>
      <c r="AS309" s="7">
        <f t="shared" si="2"/>
        <v>20665051.7</v>
      </c>
    </row>
    <row r="310" ht="15.75" customHeight="1">
      <c r="A310" s="15">
        <v>98.0</v>
      </c>
      <c r="B310" s="16">
        <v>18.0</v>
      </c>
      <c r="C310" s="16">
        <v>0.0299742381845524</v>
      </c>
      <c r="D310" s="17">
        <v>44314.0</v>
      </c>
      <c r="E310" s="17">
        <f t="shared" si="1"/>
        <v>44862</v>
      </c>
      <c r="F310" s="16" t="s">
        <v>22</v>
      </c>
      <c r="G310" s="16" t="s">
        <v>7</v>
      </c>
      <c r="H310" s="18">
        <v>1000000.0</v>
      </c>
      <c r="I310" s="7">
        <f>if(I$6&lt;=$B310,vlookup(EDATE($D310,I$6),'Курсы'!$H$2:$L$1980,if($G310="USD",2,if($G310="EUR",3,if($G310="YEN",4,5))))*$H310*$C310,0)</f>
        <v>29974.23818</v>
      </c>
      <c r="J310" s="7">
        <f>if(J$6&lt;=$B310,vlookup(EDATE($D310,J$6),'Курсы'!$H$2:$L$1980,if($G310="USD",2,if($G310="EUR",3,if($G310="YEN",4,5))))*$H310*$C310,0)</f>
        <v>29974.23818</v>
      </c>
      <c r="K310" s="7">
        <f>if(K$6&lt;=$B310,vlookup(EDATE($D310,K$6),'Курсы'!$H$2:$L$1980,if($G310="USD",2,if($G310="EUR",3,if($G310="YEN",4,5))))*$H310*$C310,0)</f>
        <v>29974.23818</v>
      </c>
      <c r="L310" s="7">
        <f>if(L$6&lt;=$B310,vlookup(EDATE($D310,L$6),'Курсы'!$H$2:$L$1980,if($G310="USD",2,if($G310="EUR",3,if($G310="YEN",4,5))))*$H310*$C310,0)</f>
        <v>29974.23818</v>
      </c>
      <c r="M310" s="7">
        <f>if(M$6&lt;=$B310,vlookup(EDATE($D310,M$6),'Курсы'!$H$2:$L$1980,if($G310="USD",2,if($G310="EUR",3,if($G310="YEN",4,5))))*$H310*$C310,0)</f>
        <v>29974.23818</v>
      </c>
      <c r="N310" s="7">
        <f>if(N$6&lt;=$B310,vlookup(EDATE($D310,N$6),'Курсы'!$H$2:$L$1980,if($G310="USD",2,if($G310="EUR",3,if($G310="YEN",4,5))))*$H310*$C310,0)</f>
        <v>29974.23818</v>
      </c>
      <c r="O310" s="7">
        <f>if(O$6&lt;=$B310,vlookup(EDATE($D310,O$6),'Курсы'!$H$2:$L$1980,if($G310="USD",2,if($G310="EUR",3,if($G310="YEN",4,5))))*$H310*$C310,0)</f>
        <v>29974.23818</v>
      </c>
      <c r="P310" s="7">
        <f>if(P$6&lt;=$B310,vlookup(EDATE($D310,P$6),'Курсы'!$H$2:$L$1980,if($G310="USD",2,if($G310="EUR",3,if($G310="YEN",4,5))))*$H310*$C310,0)</f>
        <v>29974.23818</v>
      </c>
      <c r="Q310" s="7">
        <f>if(Q$6&lt;=$B310,vlookup(EDATE($D310,Q$6),'Курсы'!$H$2:$L$1980,if($G310="USD",2,if($G310="EUR",3,if($G310="YEN",4,5))))*$H310*$C310,0)</f>
        <v>29974.23818</v>
      </c>
      <c r="R310" s="7">
        <f>if(R$6&lt;=$B310,vlookup(EDATE($D310,R$6),'Курсы'!$H$2:$L$1980,if($G310="USD",2,if($G310="EUR",3,if($G310="YEN",4,5))))*$H310*$C310,0)</f>
        <v>29974.23818</v>
      </c>
      <c r="S310" s="7">
        <f>if(S$6&lt;=$B310,vlookup(EDATE($D310,S$6),'Курсы'!$H$2:$L$1980,if($G310="USD",2,if($G310="EUR",3,if($G310="YEN",4,5))))*$H310*$C310,0)</f>
        <v>29974.23818</v>
      </c>
      <c r="T310" s="7">
        <f>if(T$6&lt;=$B310,vlookup(EDATE($D310,T$6),'Курсы'!$H$2:$L$1980,if($G310="USD",2,if($G310="EUR",3,if($G310="YEN",4,5))))*$H310*$C310,0)</f>
        <v>29974.23818</v>
      </c>
      <c r="U310" s="7">
        <f>if(U$6&lt;=$B310,vlookup(EDATE($D310,U$6),'Курсы'!$H$2:$L$1980,if($G310="USD",2,if($G310="EUR",3,if($G310="YEN",4,5))))*$H310*$C310,0)</f>
        <v>29974.23818</v>
      </c>
      <c r="V310" s="7">
        <f>if(V$6&lt;=$B310,vlookup(EDATE($D310,V$6),'Курсы'!$H$2:$L$1980,if($G310="USD",2,if($G310="EUR",3,if($G310="YEN",4,5))))*$H310*$C310,0)</f>
        <v>29974.23818</v>
      </c>
      <c r="W310" s="7">
        <f>if(W$6&lt;=$B310,vlookup(EDATE($D310,W$6),'Курсы'!$H$2:$L$1980,if($G310="USD",2,if($G310="EUR",3,if($G310="YEN",4,5))))*$H310*$C310,0)</f>
        <v>29974.23818</v>
      </c>
      <c r="X310" s="7">
        <f>if(X$6&lt;=$B310,vlookup(EDATE($D310,X$6),'Курсы'!$H$2:$L$1980,if($G310="USD",2,if($G310="EUR",3,if($G310="YEN",4,5))))*$H310*$C310,0)</f>
        <v>29974.23818</v>
      </c>
      <c r="Y310" s="7">
        <f>if(Y$6&lt;=$B310,vlookup(EDATE($D310,Y$6),'Курсы'!$H$2:$L$1980,if($G310="USD",2,if($G310="EUR",3,if($G310="YEN",4,5))))*$H310*$C310,0)</f>
        <v>29974.23818</v>
      </c>
      <c r="Z310" s="7">
        <f>if(Z$6&lt;=$B310,vlookup(EDATE($D310,Z$6),'Курсы'!$H$2:$L$1980,if($G310="USD",2,if($G310="EUR",3,if($G310="YEN",4,5))))*$H310*$C310,0)</f>
        <v>29974.23818</v>
      </c>
      <c r="AA310" s="7">
        <f>if(AA$6&lt;=$B310,vlookup(EDATE($D310,AA$6),'Курсы'!$H$2:$L$1980,if($G310="USD",2,if($G310="EUR",3,if($G310="YEN",4,5))))*$H310*$C310,0)</f>
        <v>0</v>
      </c>
      <c r="AB310" s="7">
        <f>if(AB$6&lt;=$B310,vlookup(EDATE($D310,AB$6),'Курсы'!$H$2:$L$1980,if($G310="USD",2,if($G310="EUR",3,if($G310="YEN",4,5))))*$H310*$C310,0)</f>
        <v>0</v>
      </c>
      <c r="AC310" s="7">
        <f>if(AC$6&lt;=$B310,vlookup(EDATE($D310,AC$6),'Курсы'!$H$2:$L$1980,if($G310="USD",2,if($G310="EUR",3,if($G310="YEN",4,5))))*$H310*$C310,0)</f>
        <v>0</v>
      </c>
      <c r="AD310" s="7">
        <f>if(AD$6&lt;=$B310,vlookup(EDATE($D310,AD$6),'Курсы'!$H$2:$L$1980,if($G310="USD",2,if($G310="EUR",3,if($G310="YEN",4,5))))*$H310*$C310,0)</f>
        <v>0</v>
      </c>
      <c r="AE310" s="7">
        <f>if(AE$6&lt;=$B310,vlookup(EDATE($D310,AE$6),'Курсы'!$H$2:$L$1980,if($G310="USD",2,if($G310="EUR",3,if($G310="YEN",4,5))))*$H310*$C310,0)</f>
        <v>0</v>
      </c>
      <c r="AF310" s="7">
        <f>if(AF$6&lt;=$B310,vlookup(EDATE($D310,AF$6),'Курсы'!$H$2:$L$1980,if($G310="USD",2,if($G310="EUR",3,if($G310="YEN",4,5))))*$H310*$C310,0)</f>
        <v>0</v>
      </c>
      <c r="AG310" s="7">
        <f>if(AG$6&lt;=$B310,vlookup(EDATE($D310,AG$6),'Курсы'!$H$2:$L$1980,if($G310="USD",2,if($G310="EUR",3,if($G310="YEN",4,5))))*$H310*$C310,0)</f>
        <v>0</v>
      </c>
      <c r="AH310" s="7">
        <f>if(AH$6&lt;=$B310,vlookup(EDATE($D310,AH$6),'Курсы'!$H$2:$L$1980,if($G310="USD",2,if($G310="EUR",3,if($G310="YEN",4,5))))*$H310*$C310,0)</f>
        <v>0</v>
      </c>
      <c r="AI310" s="7">
        <f>if(AI$6&lt;=$B310,vlookup(EDATE($D310,AI$6),'Курсы'!$H$2:$L$1980,if($G310="USD",2,if($G310="EUR",3,if($G310="YEN",4,5))))*$H310*$C310,0)</f>
        <v>0</v>
      </c>
      <c r="AJ310" s="7">
        <f>if(AJ$6&lt;=$B310,vlookup(EDATE($D310,AJ$6),'Курсы'!$H$2:$L$1980,if($G310="USD",2,if($G310="EUR",3,if($G310="YEN",4,5))))*$H310*$C310,0)</f>
        <v>0</v>
      </c>
      <c r="AK310" s="7">
        <f>if(AK$6&lt;=$B310,vlookup(EDATE($D310,AK$6),'Курсы'!$H$2:$L$1980,if($G310="USD",2,if($G310="EUR",3,if($G310="YEN",4,5))))*$H310*$C310,0)</f>
        <v>0</v>
      </c>
      <c r="AL310" s="7">
        <f>if(AL$6&lt;=$B310,vlookup(EDATE($D310,AL$6),'Курсы'!$H$2:$L$1980,if($G310="USD",2,if($G310="EUR",3,if($G310="YEN",4,5))))*$H310*$C310,0)</f>
        <v>0</v>
      </c>
      <c r="AM310" s="7">
        <f>if(AM$6&lt;=$B310,vlookup(EDATE($D310,AM$6),'Курсы'!$H$2:$L$1980,if($G310="USD",2,if($G310="EUR",3,if($G310="YEN",4,5))))*$H310*$C310,0)</f>
        <v>0</v>
      </c>
      <c r="AN310" s="7">
        <f>if(AN$6&lt;=$B310,vlookup(EDATE($D310,AN$6),'Курсы'!$H$2:$L$1980,if($G310="USD",2,if($G310="EUR",3,if($G310="YEN",4,5))))*$H310*$C310,0)</f>
        <v>0</v>
      </c>
      <c r="AO310" s="7">
        <f>if(AO$6&lt;=$B310,vlookup(EDATE($D310,AO$6),'Курсы'!$H$2:$L$1980,if($G310="USD",2,if($G310="EUR",3,if($G310="YEN",4,5))))*$H310*$C310,0)</f>
        <v>0</v>
      </c>
      <c r="AP310" s="7">
        <f>if(AP$6&lt;=$B310,vlookup(EDATE($D310,AP$6),'Курсы'!$H$2:$L$1980,if($G310="USD",2,if($G310="EUR",3,if($G310="YEN",4,5))))*$H310*$C310,0)</f>
        <v>0</v>
      </c>
      <c r="AQ310" s="7">
        <f>if(AQ$6&lt;=$B310,vlookup(EDATE($D310,AQ$6),'Курсы'!$H$2:$L$1980,if($G310="USD",2,if($G310="EUR",3,if($G310="YEN",4,5))))*$H310*$C310,0)</f>
        <v>0</v>
      </c>
      <c r="AR310" s="19">
        <f>if(AR$6&lt;=$B310,vlookup(EDATE($D310,AR$6),'Курсы'!$H$2:$L$1980,if($G310="USD",2,if($G310="EUR",3,if($G310="YEN",4,5))))*$H310*$C310,0)</f>
        <v>0</v>
      </c>
      <c r="AS310" s="7">
        <f t="shared" si="2"/>
        <v>539536.2873</v>
      </c>
    </row>
    <row r="311" ht="15.75" customHeight="1">
      <c r="A311" s="15">
        <v>196.0</v>
      </c>
      <c r="B311" s="16">
        <v>11.0</v>
      </c>
      <c r="C311" s="16">
        <v>0.0311398643395435</v>
      </c>
      <c r="D311" s="17">
        <v>44319.0</v>
      </c>
      <c r="E311" s="17">
        <f t="shared" si="1"/>
        <v>44654</v>
      </c>
      <c r="F311" s="16" t="s">
        <v>23</v>
      </c>
      <c r="G311" s="16" t="s">
        <v>4</v>
      </c>
      <c r="H311" s="18">
        <v>250000.0</v>
      </c>
      <c r="I311" s="7">
        <f>if(I$6&lt;=$B311,vlookup(EDATE($D311,I$6),'Курсы'!$H$2:$L$1980,if($G311="USD",2,if($G311="EUR",3,if($G311="YEN",4,5))))*$H311*$C311,0)</f>
        <v>572178.6588</v>
      </c>
      <c r="J311" s="7">
        <f>if(J$6&lt;=$B311,vlookup(EDATE($D311,J$6),'Курсы'!$H$2:$L$1980,if($G311="USD",2,if($G311="EUR",3,if($G311="YEN",4,5))))*$H311*$C311,0)</f>
        <v>573109.7408</v>
      </c>
      <c r="K311" s="7">
        <f>if(K$6&lt;=$B311,vlookup(EDATE($D311,K$6),'Курсы'!$H$2:$L$1980,if($G311="USD",2,if($G311="EUR",3,if($G311="YEN",4,5))))*$H311*$C311,0)</f>
        <v>568423.9697</v>
      </c>
      <c r="L311" s="7">
        <f>if(L$6&lt;=$B311,vlookup(EDATE($D311,L$6),'Курсы'!$H$2:$L$1980,if($G311="USD",2,if($G311="EUR",3,if($G311="YEN",4,5))))*$H311*$C311,0)</f>
        <v>569232.9333</v>
      </c>
      <c r="M311" s="7">
        <f>if(M$6&lt;=$B311,vlookup(EDATE($D311,M$6),'Курсы'!$H$2:$L$1980,if($G311="USD",2,if($G311="EUR",3,if($G311="YEN",4,5))))*$H311*$C311,0)</f>
        <v>570014.6584</v>
      </c>
      <c r="N311" s="7">
        <f>if(N$6&lt;=$B311,vlookup(EDATE($D311,N$6),'Курсы'!$H$2:$L$1980,if($G311="USD",2,if($G311="EUR",3,if($G311="YEN",4,5))))*$H311*$C311,0)</f>
        <v>570798.1321</v>
      </c>
      <c r="O311" s="7">
        <f>if(O$6&lt;=$B311,vlookup(EDATE($D311,O$6),'Курсы'!$H$2:$L$1980,if($G311="USD",2,if($G311="EUR",3,if($G311="YEN",4,5))))*$H311*$C311,0)</f>
        <v>571534.1752</v>
      </c>
      <c r="P311" s="7">
        <f>if(P$6&lt;=$B311,vlookup(EDATE($D311,P$6),'Курсы'!$H$2:$L$1980,if($G311="USD",2,if($G311="EUR",3,if($G311="YEN",4,5))))*$H311*$C311,0)</f>
        <v>572273.1643</v>
      </c>
      <c r="Q311" s="7">
        <f>if(Q$6&lt;=$B311,vlookup(EDATE($D311,Q$6),'Курсы'!$H$2:$L$1980,if($G311="USD",2,if($G311="EUR",3,if($G311="YEN",4,5))))*$H311*$C311,0)</f>
        <v>572991.4282</v>
      </c>
      <c r="R311" s="7">
        <f>if(R$6&lt;=$B311,vlookup(EDATE($D311,R$6),'Курсы'!$H$2:$L$1980,if($G311="USD",2,if($G311="EUR",3,if($G311="YEN",4,5))))*$H311*$C311,0)</f>
        <v>573623.3114</v>
      </c>
      <c r="S311" s="7">
        <f>if(S$6&lt;=$B311,vlookup(EDATE($D311,S$6),'Курсы'!$H$2:$L$1980,if($G311="USD",2,if($G311="EUR",3,if($G311="YEN",4,5))))*$H311*$C311,0)</f>
        <v>574305.1797</v>
      </c>
      <c r="T311" s="7">
        <f>if(T$6&lt;=$B311,vlookup(EDATE($D311,T$6),'Курсы'!$H$2:$L$1980,if($G311="USD",2,if($G311="EUR",3,if($G311="YEN",4,5))))*$H311*$C311,0)</f>
        <v>0</v>
      </c>
      <c r="U311" s="7">
        <f>if(U$6&lt;=$B311,vlookup(EDATE($D311,U$6),'Курсы'!$H$2:$L$1980,if($G311="USD",2,if($G311="EUR",3,if($G311="YEN",4,5))))*$H311*$C311,0)</f>
        <v>0</v>
      </c>
      <c r="V311" s="7">
        <f>if(V$6&lt;=$B311,vlookup(EDATE($D311,V$6),'Курсы'!$H$2:$L$1980,if($G311="USD",2,if($G311="EUR",3,if($G311="YEN",4,5))))*$H311*$C311,0)</f>
        <v>0</v>
      </c>
      <c r="W311" s="7">
        <f>if(W$6&lt;=$B311,vlookup(EDATE($D311,W$6),'Курсы'!$H$2:$L$1980,if($G311="USD",2,if($G311="EUR",3,if($G311="YEN",4,5))))*$H311*$C311,0)</f>
        <v>0</v>
      </c>
      <c r="X311" s="7">
        <f>if(X$6&lt;=$B311,vlookup(EDATE($D311,X$6),'Курсы'!$H$2:$L$1980,if($G311="USD",2,if($G311="EUR",3,if($G311="YEN",4,5))))*$H311*$C311,0)</f>
        <v>0</v>
      </c>
      <c r="Y311" s="7">
        <f>if(Y$6&lt;=$B311,vlookup(EDATE($D311,Y$6),'Курсы'!$H$2:$L$1980,if($G311="USD",2,if($G311="EUR",3,if($G311="YEN",4,5))))*$H311*$C311,0)</f>
        <v>0</v>
      </c>
      <c r="Z311" s="7">
        <f>if(Z$6&lt;=$B311,vlookup(EDATE($D311,Z$6),'Курсы'!$H$2:$L$1980,if($G311="USD",2,if($G311="EUR",3,if($G311="YEN",4,5))))*$H311*$C311,0)</f>
        <v>0</v>
      </c>
      <c r="AA311" s="7">
        <f>if(AA$6&lt;=$B311,vlookup(EDATE($D311,AA$6),'Курсы'!$H$2:$L$1980,if($G311="USD",2,if($G311="EUR",3,if($G311="YEN",4,5))))*$H311*$C311,0)</f>
        <v>0</v>
      </c>
      <c r="AB311" s="7">
        <f>if(AB$6&lt;=$B311,vlookup(EDATE($D311,AB$6),'Курсы'!$H$2:$L$1980,if($G311="USD",2,if($G311="EUR",3,if($G311="YEN",4,5))))*$H311*$C311,0)</f>
        <v>0</v>
      </c>
      <c r="AC311" s="7">
        <f>if(AC$6&lt;=$B311,vlookup(EDATE($D311,AC$6),'Курсы'!$H$2:$L$1980,if($G311="USD",2,if($G311="EUR",3,if($G311="YEN",4,5))))*$H311*$C311,0)</f>
        <v>0</v>
      </c>
      <c r="AD311" s="7">
        <f>if(AD$6&lt;=$B311,vlookup(EDATE($D311,AD$6),'Курсы'!$H$2:$L$1980,if($G311="USD",2,if($G311="EUR",3,if($G311="YEN",4,5))))*$H311*$C311,0)</f>
        <v>0</v>
      </c>
      <c r="AE311" s="7">
        <f>if(AE$6&lt;=$B311,vlookup(EDATE($D311,AE$6),'Курсы'!$H$2:$L$1980,if($G311="USD",2,if($G311="EUR",3,if($G311="YEN",4,5))))*$H311*$C311,0)</f>
        <v>0</v>
      </c>
      <c r="AF311" s="7">
        <f>if(AF$6&lt;=$B311,vlookup(EDATE($D311,AF$6),'Курсы'!$H$2:$L$1980,if($G311="USD",2,if($G311="EUR",3,if($G311="YEN",4,5))))*$H311*$C311,0)</f>
        <v>0</v>
      </c>
      <c r="AG311" s="7">
        <f>if(AG$6&lt;=$B311,vlookup(EDATE($D311,AG$6),'Курсы'!$H$2:$L$1980,if($G311="USD",2,if($G311="EUR",3,if($G311="YEN",4,5))))*$H311*$C311,0)</f>
        <v>0</v>
      </c>
      <c r="AH311" s="7">
        <f>if(AH$6&lt;=$B311,vlookup(EDATE($D311,AH$6),'Курсы'!$H$2:$L$1980,if($G311="USD",2,if($G311="EUR",3,if($G311="YEN",4,5))))*$H311*$C311,0)</f>
        <v>0</v>
      </c>
      <c r="AI311" s="7">
        <f>if(AI$6&lt;=$B311,vlookup(EDATE($D311,AI$6),'Курсы'!$H$2:$L$1980,if($G311="USD",2,if($G311="EUR",3,if($G311="YEN",4,5))))*$H311*$C311,0)</f>
        <v>0</v>
      </c>
      <c r="AJ311" s="7">
        <f>if(AJ$6&lt;=$B311,vlookup(EDATE($D311,AJ$6),'Курсы'!$H$2:$L$1980,if($G311="USD",2,if($G311="EUR",3,if($G311="YEN",4,5))))*$H311*$C311,0)</f>
        <v>0</v>
      </c>
      <c r="AK311" s="7">
        <f>if(AK$6&lt;=$B311,vlookup(EDATE($D311,AK$6),'Курсы'!$H$2:$L$1980,if($G311="USD",2,if($G311="EUR",3,if($G311="YEN",4,5))))*$H311*$C311,0)</f>
        <v>0</v>
      </c>
      <c r="AL311" s="7">
        <f>if(AL$6&lt;=$B311,vlookup(EDATE($D311,AL$6),'Курсы'!$H$2:$L$1980,if($G311="USD",2,if($G311="EUR",3,if($G311="YEN",4,5))))*$H311*$C311,0)</f>
        <v>0</v>
      </c>
      <c r="AM311" s="7">
        <f>if(AM$6&lt;=$B311,vlookup(EDATE($D311,AM$6),'Курсы'!$H$2:$L$1980,if($G311="USD",2,if($G311="EUR",3,if($G311="YEN",4,5))))*$H311*$C311,0)</f>
        <v>0</v>
      </c>
      <c r="AN311" s="7">
        <f>if(AN$6&lt;=$B311,vlookup(EDATE($D311,AN$6),'Курсы'!$H$2:$L$1980,if($G311="USD",2,if($G311="EUR",3,if($G311="YEN",4,5))))*$H311*$C311,0)</f>
        <v>0</v>
      </c>
      <c r="AO311" s="7">
        <f>if(AO$6&lt;=$B311,vlookup(EDATE($D311,AO$6),'Курсы'!$H$2:$L$1980,if($G311="USD",2,if($G311="EUR",3,if($G311="YEN",4,5))))*$H311*$C311,0)</f>
        <v>0</v>
      </c>
      <c r="AP311" s="7">
        <f>if(AP$6&lt;=$B311,vlookup(EDATE($D311,AP$6),'Курсы'!$H$2:$L$1980,if($G311="USD",2,if($G311="EUR",3,if($G311="YEN",4,5))))*$H311*$C311,0)</f>
        <v>0</v>
      </c>
      <c r="AQ311" s="7">
        <f>if(AQ$6&lt;=$B311,vlookup(EDATE($D311,AQ$6),'Курсы'!$H$2:$L$1980,if($G311="USD",2,if($G311="EUR",3,if($G311="YEN",4,5))))*$H311*$C311,0)</f>
        <v>0</v>
      </c>
      <c r="AR311" s="19">
        <f>if(AR$6&lt;=$B311,vlookup(EDATE($D311,AR$6),'Курсы'!$H$2:$L$1980,if($G311="USD",2,if($G311="EUR",3,if($G311="YEN",4,5))))*$H311*$C311,0)</f>
        <v>0</v>
      </c>
      <c r="AS311" s="7">
        <f t="shared" si="2"/>
        <v>6288485.352</v>
      </c>
    </row>
    <row r="312" ht="15.75" customHeight="1">
      <c r="A312" s="15">
        <v>41.0</v>
      </c>
      <c r="B312" s="16">
        <v>8.0</v>
      </c>
      <c r="C312" s="16">
        <v>0.0228163843765713</v>
      </c>
      <c r="D312" s="17">
        <v>44320.0</v>
      </c>
      <c r="E312" s="17">
        <f t="shared" si="1"/>
        <v>44565</v>
      </c>
      <c r="F312" s="16" t="s">
        <v>19</v>
      </c>
      <c r="G312" s="16" t="s">
        <v>4</v>
      </c>
      <c r="H312" s="18">
        <v>250000.0</v>
      </c>
      <c r="I312" s="7">
        <f>if(I$6&lt;=$B312,vlookup(EDATE($D312,I$6),'Курсы'!$H$2:$L$1980,if($G312="USD",2,if($G312="EUR",3,if($G312="YEN",4,5))))*$H312*$C312,0)</f>
        <v>417902.6146</v>
      </c>
      <c r="J312" s="7">
        <f>if(J$6&lt;=$B312,vlookup(EDATE($D312,J$6),'Курсы'!$H$2:$L$1980,if($G312="USD",2,if($G312="EUR",3,if($G312="YEN",4,5))))*$H312*$C312,0)</f>
        <v>419921.2942</v>
      </c>
      <c r="K312" s="7">
        <f>if(K$6&lt;=$B312,vlookup(EDATE($D312,K$6),'Курсы'!$H$2:$L$1980,if($G312="USD",2,if($G312="EUR",3,if($G312="YEN",4,5))))*$H312*$C312,0)</f>
        <v>415671.1722</v>
      </c>
      <c r="L312" s="7">
        <f>if(L$6&lt;=$B312,vlookup(EDATE($D312,L$6),'Курсы'!$H$2:$L$1980,if($G312="USD",2,if($G312="EUR",3,if($G312="YEN",4,5))))*$H312*$C312,0)</f>
        <v>417100.1086</v>
      </c>
      <c r="M312" s="7">
        <f>if(M$6&lt;=$B312,vlookup(EDATE($D312,M$6),'Курсы'!$H$2:$L$1980,if($G312="USD",2,if($G312="EUR",3,if($G312="YEN",4,5))))*$H312*$C312,0)</f>
        <v>417672.3016</v>
      </c>
      <c r="N312" s="7">
        <f>if(N$6&lt;=$B312,vlookup(EDATE($D312,N$6),'Курсы'!$H$2:$L$1980,if($G312="USD",2,if($G312="EUR",3,if($G312="YEN",4,5))))*$H312*$C312,0)</f>
        <v>418245.792</v>
      </c>
      <c r="O312" s="7">
        <f>if(O$6&lt;=$B312,vlookup(EDATE($D312,O$6),'Курсы'!$H$2:$L$1980,if($G312="USD",2,if($G312="EUR",3,if($G312="YEN",4,5))))*$H312*$C312,0)</f>
        <v>418784.5795</v>
      </c>
      <c r="P312" s="7">
        <f>if(P$6&lt;=$B312,vlookup(EDATE($D312,P$6),'Курсы'!$H$2:$L$1980,if($G312="USD",2,if($G312="EUR",3,if($G312="YEN",4,5))))*$H312*$C312,0)</f>
        <v>419325.5382</v>
      </c>
      <c r="Q312" s="7">
        <f>if(Q$6&lt;=$B312,vlookup(EDATE($D312,Q$6),'Курсы'!$H$2:$L$1980,if($G312="USD",2,if($G312="EUR",3,if($G312="YEN",4,5))))*$H312*$C312,0)</f>
        <v>0</v>
      </c>
      <c r="R312" s="7">
        <f>if(R$6&lt;=$B312,vlookup(EDATE($D312,R$6),'Курсы'!$H$2:$L$1980,if($G312="USD",2,if($G312="EUR",3,if($G312="YEN",4,5))))*$H312*$C312,0)</f>
        <v>0</v>
      </c>
      <c r="S312" s="7">
        <f>if(S$6&lt;=$B312,vlookup(EDATE($D312,S$6),'Курсы'!$H$2:$L$1980,if($G312="USD",2,if($G312="EUR",3,if($G312="YEN",4,5))))*$H312*$C312,0)</f>
        <v>0</v>
      </c>
      <c r="T312" s="7">
        <f>if(T$6&lt;=$B312,vlookup(EDATE($D312,T$6),'Курсы'!$H$2:$L$1980,if($G312="USD",2,if($G312="EUR",3,if($G312="YEN",4,5))))*$H312*$C312,0)</f>
        <v>0</v>
      </c>
      <c r="U312" s="7">
        <f>if(U$6&lt;=$B312,vlookup(EDATE($D312,U$6),'Курсы'!$H$2:$L$1980,if($G312="USD",2,if($G312="EUR",3,if($G312="YEN",4,5))))*$H312*$C312,0)</f>
        <v>0</v>
      </c>
      <c r="V312" s="7">
        <f>if(V$6&lt;=$B312,vlookup(EDATE($D312,V$6),'Курсы'!$H$2:$L$1980,if($G312="USD",2,if($G312="EUR",3,if($G312="YEN",4,5))))*$H312*$C312,0)</f>
        <v>0</v>
      </c>
      <c r="W312" s="7">
        <f>if(W$6&lt;=$B312,vlookup(EDATE($D312,W$6),'Курсы'!$H$2:$L$1980,if($G312="USD",2,if($G312="EUR",3,if($G312="YEN",4,5))))*$H312*$C312,0)</f>
        <v>0</v>
      </c>
      <c r="X312" s="7">
        <f>if(X$6&lt;=$B312,vlookup(EDATE($D312,X$6),'Курсы'!$H$2:$L$1980,if($G312="USD",2,if($G312="EUR",3,if($G312="YEN",4,5))))*$H312*$C312,0)</f>
        <v>0</v>
      </c>
      <c r="Y312" s="7">
        <f>if(Y$6&lt;=$B312,vlookup(EDATE($D312,Y$6),'Курсы'!$H$2:$L$1980,if($G312="USD",2,if($G312="EUR",3,if($G312="YEN",4,5))))*$H312*$C312,0)</f>
        <v>0</v>
      </c>
      <c r="Z312" s="7">
        <f>if(Z$6&lt;=$B312,vlookup(EDATE($D312,Z$6),'Курсы'!$H$2:$L$1980,if($G312="USD",2,if($G312="EUR",3,if($G312="YEN",4,5))))*$H312*$C312,0)</f>
        <v>0</v>
      </c>
      <c r="AA312" s="7">
        <f>if(AA$6&lt;=$B312,vlookup(EDATE($D312,AA$6),'Курсы'!$H$2:$L$1980,if($G312="USD",2,if($G312="EUR",3,if($G312="YEN",4,5))))*$H312*$C312,0)</f>
        <v>0</v>
      </c>
      <c r="AB312" s="7">
        <f>if(AB$6&lt;=$B312,vlookup(EDATE($D312,AB$6),'Курсы'!$H$2:$L$1980,if($G312="USD",2,if($G312="EUR",3,if($G312="YEN",4,5))))*$H312*$C312,0)</f>
        <v>0</v>
      </c>
      <c r="AC312" s="7">
        <f>if(AC$6&lt;=$B312,vlookup(EDATE($D312,AC$6),'Курсы'!$H$2:$L$1980,if($G312="USD",2,if($G312="EUR",3,if($G312="YEN",4,5))))*$H312*$C312,0)</f>
        <v>0</v>
      </c>
      <c r="AD312" s="7">
        <f>if(AD$6&lt;=$B312,vlookup(EDATE($D312,AD$6),'Курсы'!$H$2:$L$1980,if($G312="USD",2,if($G312="EUR",3,if($G312="YEN",4,5))))*$H312*$C312,0)</f>
        <v>0</v>
      </c>
      <c r="AE312" s="7">
        <f>if(AE$6&lt;=$B312,vlookup(EDATE($D312,AE$6),'Курсы'!$H$2:$L$1980,if($G312="USD",2,if($G312="EUR",3,if($G312="YEN",4,5))))*$H312*$C312,0)</f>
        <v>0</v>
      </c>
      <c r="AF312" s="7">
        <f>if(AF$6&lt;=$B312,vlookup(EDATE($D312,AF$6),'Курсы'!$H$2:$L$1980,if($G312="USD",2,if($G312="EUR",3,if($G312="YEN",4,5))))*$H312*$C312,0)</f>
        <v>0</v>
      </c>
      <c r="AG312" s="7">
        <f>if(AG$6&lt;=$B312,vlookup(EDATE($D312,AG$6),'Курсы'!$H$2:$L$1980,if($G312="USD",2,if($G312="EUR",3,if($G312="YEN",4,5))))*$H312*$C312,0)</f>
        <v>0</v>
      </c>
      <c r="AH312" s="7">
        <f>if(AH$6&lt;=$B312,vlookup(EDATE($D312,AH$6),'Курсы'!$H$2:$L$1980,if($G312="USD",2,if($G312="EUR",3,if($G312="YEN",4,5))))*$H312*$C312,0)</f>
        <v>0</v>
      </c>
      <c r="AI312" s="7">
        <f>if(AI$6&lt;=$B312,vlookup(EDATE($D312,AI$6),'Курсы'!$H$2:$L$1980,if($G312="USD",2,if($G312="EUR",3,if($G312="YEN",4,5))))*$H312*$C312,0)</f>
        <v>0</v>
      </c>
      <c r="AJ312" s="7">
        <f>if(AJ$6&lt;=$B312,vlookup(EDATE($D312,AJ$6),'Курсы'!$H$2:$L$1980,if($G312="USD",2,if($G312="EUR",3,if($G312="YEN",4,5))))*$H312*$C312,0)</f>
        <v>0</v>
      </c>
      <c r="AK312" s="7">
        <f>if(AK$6&lt;=$B312,vlookup(EDATE($D312,AK$6),'Курсы'!$H$2:$L$1980,if($G312="USD",2,if($G312="EUR",3,if($G312="YEN",4,5))))*$H312*$C312,0)</f>
        <v>0</v>
      </c>
      <c r="AL312" s="7">
        <f>if(AL$6&lt;=$B312,vlookup(EDATE($D312,AL$6),'Курсы'!$H$2:$L$1980,if($G312="USD",2,if($G312="EUR",3,if($G312="YEN",4,5))))*$H312*$C312,0)</f>
        <v>0</v>
      </c>
      <c r="AM312" s="7">
        <f>if(AM$6&lt;=$B312,vlookup(EDATE($D312,AM$6),'Курсы'!$H$2:$L$1980,if($G312="USD",2,if($G312="EUR",3,if($G312="YEN",4,5))))*$H312*$C312,0)</f>
        <v>0</v>
      </c>
      <c r="AN312" s="7">
        <f>if(AN$6&lt;=$B312,vlookup(EDATE($D312,AN$6),'Курсы'!$H$2:$L$1980,if($G312="USD",2,if($G312="EUR",3,if($G312="YEN",4,5))))*$H312*$C312,0)</f>
        <v>0</v>
      </c>
      <c r="AO312" s="7">
        <f>if(AO$6&lt;=$B312,vlookup(EDATE($D312,AO$6),'Курсы'!$H$2:$L$1980,if($G312="USD",2,if($G312="EUR",3,if($G312="YEN",4,5))))*$H312*$C312,0)</f>
        <v>0</v>
      </c>
      <c r="AP312" s="7">
        <f>if(AP$6&lt;=$B312,vlookup(EDATE($D312,AP$6),'Курсы'!$H$2:$L$1980,if($G312="USD",2,if($G312="EUR",3,if($G312="YEN",4,5))))*$H312*$C312,0)</f>
        <v>0</v>
      </c>
      <c r="AQ312" s="7">
        <f>if(AQ$6&lt;=$B312,vlookup(EDATE($D312,AQ$6),'Курсы'!$H$2:$L$1980,if($G312="USD",2,if($G312="EUR",3,if($G312="YEN",4,5))))*$H312*$C312,0)</f>
        <v>0</v>
      </c>
      <c r="AR312" s="19">
        <f>if(AR$6&lt;=$B312,vlookup(EDATE($D312,AR$6),'Курсы'!$H$2:$L$1980,if($G312="USD",2,if($G312="EUR",3,if($G312="YEN",4,5))))*$H312*$C312,0)</f>
        <v>0</v>
      </c>
      <c r="AS312" s="7">
        <f t="shared" si="2"/>
        <v>3344623.401</v>
      </c>
    </row>
    <row r="313" ht="15.75" customHeight="1">
      <c r="A313" s="15">
        <v>283.0</v>
      </c>
      <c r="B313" s="16">
        <v>7.0</v>
      </c>
      <c r="C313" s="16">
        <v>0.0230699699219851</v>
      </c>
      <c r="D313" s="17">
        <v>44322.0</v>
      </c>
      <c r="E313" s="17">
        <f t="shared" si="1"/>
        <v>44536</v>
      </c>
      <c r="F313" s="16" t="s">
        <v>22</v>
      </c>
      <c r="G313" s="16" t="s">
        <v>4</v>
      </c>
      <c r="H313" s="18">
        <v>100000.0</v>
      </c>
      <c r="I313" s="7">
        <f>if(I$6&lt;=$B313,vlookup(EDATE($D313,I$6),'Курсы'!$H$2:$L$1980,if($G313="USD",2,if($G313="EUR",3,if($G313="YEN",4,5))))*$H313*$C313,0)</f>
        <v>169038.5143</v>
      </c>
      <c r="J313" s="7">
        <f>if(J$6&lt;=$B313,vlookup(EDATE($D313,J$6),'Курсы'!$H$2:$L$1980,if($G313="USD",2,if($G313="EUR",3,if($G313="YEN",4,5))))*$H313*$C313,0)</f>
        <v>169227.4574</v>
      </c>
      <c r="K313" s="7">
        <f>if(K$6&lt;=$B313,vlookup(EDATE($D313,K$6),'Курсы'!$H$2:$L$1980,if($G313="USD",2,if($G313="EUR",3,if($G313="YEN",4,5))))*$H313*$C313,0)</f>
        <v>168798.3559</v>
      </c>
      <c r="L313" s="7">
        <f>if(L$6&lt;=$B313,vlookup(EDATE($D313,L$6),'Курсы'!$H$2:$L$1980,if($G313="USD",2,if($G313="EUR",3,if($G313="YEN",4,5))))*$H313*$C313,0)</f>
        <v>168709.9843</v>
      </c>
      <c r="M313" s="7">
        <f>if(M$6&lt;=$B313,vlookup(EDATE($D313,M$6),'Курсы'!$H$2:$L$1980,if($G313="USD",2,if($G313="EUR",3,if($G313="YEN",4,5))))*$H313*$C313,0)</f>
        <v>168940.9358</v>
      </c>
      <c r="N313" s="7">
        <f>if(N$6&lt;=$B313,vlookup(EDATE($D313,N$6),'Курсы'!$H$2:$L$1980,if($G313="USD",2,if($G313="EUR",3,if($G313="YEN",4,5))))*$H313*$C313,0)</f>
        <v>169172.4251</v>
      </c>
      <c r="O313" s="7">
        <f>if(O$6&lt;=$B313,vlookup(EDATE($D313,O$6),'Курсы'!$H$2:$L$1980,if($G313="USD",2,if($G313="EUR",3,if($G313="YEN",4,5))))*$H313*$C313,0)</f>
        <v>169389.919</v>
      </c>
      <c r="P313" s="7">
        <f>if(P$6&lt;=$B313,vlookup(EDATE($D313,P$6),'Курсы'!$H$2:$L$1980,if($G313="USD",2,if($G313="EUR",3,if($G313="YEN",4,5))))*$H313*$C313,0)</f>
        <v>0</v>
      </c>
      <c r="Q313" s="7">
        <f>if(Q$6&lt;=$B313,vlookup(EDATE($D313,Q$6),'Курсы'!$H$2:$L$1980,if($G313="USD",2,if($G313="EUR",3,if($G313="YEN",4,5))))*$H313*$C313,0)</f>
        <v>0</v>
      </c>
      <c r="R313" s="7">
        <f>if(R$6&lt;=$B313,vlookup(EDATE($D313,R$6),'Курсы'!$H$2:$L$1980,if($G313="USD",2,if($G313="EUR",3,if($G313="YEN",4,5))))*$H313*$C313,0)</f>
        <v>0</v>
      </c>
      <c r="S313" s="7">
        <f>if(S$6&lt;=$B313,vlookup(EDATE($D313,S$6),'Курсы'!$H$2:$L$1980,if($G313="USD",2,if($G313="EUR",3,if($G313="YEN",4,5))))*$H313*$C313,0)</f>
        <v>0</v>
      </c>
      <c r="T313" s="7">
        <f>if(T$6&lt;=$B313,vlookup(EDATE($D313,T$6),'Курсы'!$H$2:$L$1980,if($G313="USD",2,if($G313="EUR",3,if($G313="YEN",4,5))))*$H313*$C313,0)</f>
        <v>0</v>
      </c>
      <c r="U313" s="7">
        <f>if(U$6&lt;=$B313,vlookup(EDATE($D313,U$6),'Курсы'!$H$2:$L$1980,if($G313="USD",2,if($G313="EUR",3,if($G313="YEN",4,5))))*$H313*$C313,0)</f>
        <v>0</v>
      </c>
      <c r="V313" s="7">
        <f>if(V$6&lt;=$B313,vlookup(EDATE($D313,V$6),'Курсы'!$H$2:$L$1980,if($G313="USD",2,if($G313="EUR",3,if($G313="YEN",4,5))))*$H313*$C313,0)</f>
        <v>0</v>
      </c>
      <c r="W313" s="7">
        <f>if(W$6&lt;=$B313,vlookup(EDATE($D313,W$6),'Курсы'!$H$2:$L$1980,if($G313="USD",2,if($G313="EUR",3,if($G313="YEN",4,5))))*$H313*$C313,0)</f>
        <v>0</v>
      </c>
      <c r="X313" s="7">
        <f>if(X$6&lt;=$B313,vlookup(EDATE($D313,X$6),'Курсы'!$H$2:$L$1980,if($G313="USD",2,if($G313="EUR",3,if($G313="YEN",4,5))))*$H313*$C313,0)</f>
        <v>0</v>
      </c>
      <c r="Y313" s="7">
        <f>if(Y$6&lt;=$B313,vlookup(EDATE($D313,Y$6),'Курсы'!$H$2:$L$1980,if($G313="USD",2,if($G313="EUR",3,if($G313="YEN",4,5))))*$H313*$C313,0)</f>
        <v>0</v>
      </c>
      <c r="Z313" s="7">
        <f>if(Z$6&lt;=$B313,vlookup(EDATE($D313,Z$6),'Курсы'!$H$2:$L$1980,if($G313="USD",2,if($G313="EUR",3,if($G313="YEN",4,5))))*$H313*$C313,0)</f>
        <v>0</v>
      </c>
      <c r="AA313" s="7">
        <f>if(AA$6&lt;=$B313,vlookup(EDATE($D313,AA$6),'Курсы'!$H$2:$L$1980,if($G313="USD",2,if($G313="EUR",3,if($G313="YEN",4,5))))*$H313*$C313,0)</f>
        <v>0</v>
      </c>
      <c r="AB313" s="7">
        <f>if(AB$6&lt;=$B313,vlookup(EDATE($D313,AB$6),'Курсы'!$H$2:$L$1980,if($G313="USD",2,if($G313="EUR",3,if($G313="YEN",4,5))))*$H313*$C313,0)</f>
        <v>0</v>
      </c>
      <c r="AC313" s="7">
        <f>if(AC$6&lt;=$B313,vlookup(EDATE($D313,AC$6),'Курсы'!$H$2:$L$1980,if($G313="USD",2,if($G313="EUR",3,if($G313="YEN",4,5))))*$H313*$C313,0)</f>
        <v>0</v>
      </c>
      <c r="AD313" s="7">
        <f>if(AD$6&lt;=$B313,vlookup(EDATE($D313,AD$6),'Курсы'!$H$2:$L$1980,if($G313="USD",2,if($G313="EUR",3,if($G313="YEN",4,5))))*$H313*$C313,0)</f>
        <v>0</v>
      </c>
      <c r="AE313" s="7">
        <f>if(AE$6&lt;=$B313,vlookup(EDATE($D313,AE$6),'Курсы'!$H$2:$L$1980,if($G313="USD",2,if($G313="EUR",3,if($G313="YEN",4,5))))*$H313*$C313,0)</f>
        <v>0</v>
      </c>
      <c r="AF313" s="7">
        <f>if(AF$6&lt;=$B313,vlookup(EDATE($D313,AF$6),'Курсы'!$H$2:$L$1980,if($G313="USD",2,if($G313="EUR",3,if($G313="YEN",4,5))))*$H313*$C313,0)</f>
        <v>0</v>
      </c>
      <c r="AG313" s="7">
        <f>if(AG$6&lt;=$B313,vlookup(EDATE($D313,AG$6),'Курсы'!$H$2:$L$1980,if($G313="USD",2,if($G313="EUR",3,if($G313="YEN",4,5))))*$H313*$C313,0)</f>
        <v>0</v>
      </c>
      <c r="AH313" s="7">
        <f>if(AH$6&lt;=$B313,vlookup(EDATE($D313,AH$6),'Курсы'!$H$2:$L$1980,if($G313="USD",2,if($G313="EUR",3,if($G313="YEN",4,5))))*$H313*$C313,0)</f>
        <v>0</v>
      </c>
      <c r="AI313" s="7">
        <f>if(AI$6&lt;=$B313,vlookup(EDATE($D313,AI$6),'Курсы'!$H$2:$L$1980,if($G313="USD",2,if($G313="EUR",3,if($G313="YEN",4,5))))*$H313*$C313,0)</f>
        <v>0</v>
      </c>
      <c r="AJ313" s="7">
        <f>if(AJ$6&lt;=$B313,vlookup(EDATE($D313,AJ$6),'Курсы'!$H$2:$L$1980,if($G313="USD",2,if($G313="EUR",3,if($G313="YEN",4,5))))*$H313*$C313,0)</f>
        <v>0</v>
      </c>
      <c r="AK313" s="7">
        <f>if(AK$6&lt;=$B313,vlookup(EDATE($D313,AK$6),'Курсы'!$H$2:$L$1980,if($G313="USD",2,if($G313="EUR",3,if($G313="YEN",4,5))))*$H313*$C313,0)</f>
        <v>0</v>
      </c>
      <c r="AL313" s="7">
        <f>if(AL$6&lt;=$B313,vlookup(EDATE($D313,AL$6),'Курсы'!$H$2:$L$1980,if($G313="USD",2,if($G313="EUR",3,if($G313="YEN",4,5))))*$H313*$C313,0)</f>
        <v>0</v>
      </c>
      <c r="AM313" s="7">
        <f>if(AM$6&lt;=$B313,vlookup(EDATE($D313,AM$6),'Курсы'!$H$2:$L$1980,if($G313="USD",2,if($G313="EUR",3,if($G313="YEN",4,5))))*$H313*$C313,0)</f>
        <v>0</v>
      </c>
      <c r="AN313" s="7">
        <f>if(AN$6&lt;=$B313,vlookup(EDATE($D313,AN$6),'Курсы'!$H$2:$L$1980,if($G313="USD",2,if($G313="EUR",3,if($G313="YEN",4,5))))*$H313*$C313,0)</f>
        <v>0</v>
      </c>
      <c r="AO313" s="7">
        <f>if(AO$6&lt;=$B313,vlookup(EDATE($D313,AO$6),'Курсы'!$H$2:$L$1980,if($G313="USD",2,if($G313="EUR",3,if($G313="YEN",4,5))))*$H313*$C313,0)</f>
        <v>0</v>
      </c>
      <c r="AP313" s="7">
        <f>if(AP$6&lt;=$B313,vlookup(EDATE($D313,AP$6),'Курсы'!$H$2:$L$1980,if($G313="USD",2,if($G313="EUR",3,if($G313="YEN",4,5))))*$H313*$C313,0)</f>
        <v>0</v>
      </c>
      <c r="AQ313" s="7">
        <f>if(AQ$6&lt;=$B313,vlookup(EDATE($D313,AQ$6),'Курсы'!$H$2:$L$1980,if($G313="USD",2,if($G313="EUR",3,if($G313="YEN",4,5))))*$H313*$C313,0)</f>
        <v>0</v>
      </c>
      <c r="AR313" s="19">
        <f>if(AR$6&lt;=$B313,vlookup(EDATE($D313,AR$6),'Курсы'!$H$2:$L$1980,if($G313="USD",2,if($G313="EUR",3,if($G313="YEN",4,5))))*$H313*$C313,0)</f>
        <v>0</v>
      </c>
      <c r="AS313" s="7">
        <f t="shared" si="2"/>
        <v>1183277.592</v>
      </c>
    </row>
    <row r="314" ht="15.75" customHeight="1">
      <c r="A314" s="15">
        <v>287.0</v>
      </c>
      <c r="B314" s="16">
        <v>12.0</v>
      </c>
      <c r="C314" s="16">
        <v>0.0597037482259868</v>
      </c>
      <c r="D314" s="17">
        <v>44325.0</v>
      </c>
      <c r="E314" s="17">
        <f t="shared" si="1"/>
        <v>44690</v>
      </c>
      <c r="F314" s="16" t="s">
        <v>20</v>
      </c>
      <c r="G314" s="16" t="s">
        <v>5</v>
      </c>
      <c r="H314" s="18">
        <v>250000.0</v>
      </c>
      <c r="I314" s="7">
        <f>if(I$6&lt;=$B314,vlookup(EDATE($D314,I$6),'Курсы'!$H$2:$L$1980,if($G314="USD",2,if($G314="EUR",3,if($G314="YEN",4,5))))*$H314*$C314,0)</f>
        <v>1323084.316</v>
      </c>
      <c r="J314" s="7">
        <f>if(J$6&lt;=$B314,vlookup(EDATE($D314,J$6),'Курсы'!$H$2:$L$1980,if($G314="USD",2,if($G314="EUR",3,if($G314="YEN",4,5))))*$H314*$C314,0)</f>
        <v>1325057.525</v>
      </c>
      <c r="K314" s="7">
        <f>if(K$6&lt;=$B314,vlookup(EDATE($D314,K$6),'Курсы'!$H$2:$L$1980,if($G314="USD",2,if($G314="EUR",3,if($G314="YEN",4,5))))*$H314*$C314,0)</f>
        <v>1290527.862</v>
      </c>
      <c r="L314" s="7">
        <f>if(L$6&lt;=$B314,vlookup(EDATE($D314,L$6),'Курсы'!$H$2:$L$1980,if($G314="USD",2,if($G314="EUR",3,if($G314="YEN",4,5))))*$H314*$C314,0)</f>
        <v>1276946.049</v>
      </c>
      <c r="M314" s="7">
        <f>if(M$6&lt;=$B314,vlookup(EDATE($D314,M$6),'Курсы'!$H$2:$L$1980,if($G314="USD",2,if($G314="EUR",3,if($G314="YEN",4,5))))*$H314*$C314,0)</f>
        <v>1279305.102</v>
      </c>
      <c r="N314" s="7">
        <f>if(N$6&lt;=$B314,vlookup(EDATE($D314,N$6),'Курсы'!$H$2:$L$1980,if($G314="USD",2,if($G314="EUR",3,if($G314="YEN",4,5))))*$H314*$C314,0)</f>
        <v>1281669.863</v>
      </c>
      <c r="O314" s="7">
        <f>if(O$6&lt;=$B314,vlookup(EDATE($D314,O$6),'Курсы'!$H$2:$L$1980,if($G314="USD",2,if($G314="EUR",3,if($G314="YEN",4,5))))*$H314*$C314,0)</f>
        <v>1283891.846</v>
      </c>
      <c r="P314" s="7">
        <f>if(P$6&lt;=$B314,vlookup(EDATE($D314,P$6),'Курсы'!$H$2:$L$1980,if($G314="USD",2,if($G314="EUR",3,if($G314="YEN",4,5))))*$H314*$C314,0)</f>
        <v>1286123.085</v>
      </c>
      <c r="Q314" s="7">
        <f>if(Q$6&lt;=$B314,vlookup(EDATE($D314,Q$6),'Курсы'!$H$2:$L$1980,if($G314="USD",2,if($G314="EUR",3,if($G314="YEN",4,5))))*$H314*$C314,0)</f>
        <v>1288292.086</v>
      </c>
      <c r="R314" s="7">
        <f>if(R$6&lt;=$B314,vlookup(EDATE($D314,R$6),'Курсы'!$H$2:$L$1980,if($G314="USD",2,if($G314="EUR",3,if($G314="YEN",4,5))))*$H314*$C314,0)</f>
        <v>1290200.504</v>
      </c>
      <c r="S314" s="7">
        <f>if(S$6&lt;=$B314,vlookup(EDATE($D314,S$6),'Курсы'!$H$2:$L$1980,if($G314="USD",2,if($G314="EUR",3,if($G314="YEN",4,5))))*$H314*$C314,0)</f>
        <v>1292260.161</v>
      </c>
      <c r="T314" s="7">
        <f>if(T$6&lt;=$B314,vlookup(EDATE($D314,T$6),'Курсы'!$H$2:$L$1980,if($G314="USD",2,if($G314="EUR",3,if($G314="YEN",4,5))))*$H314*$C314,0)</f>
        <v>1294202.747</v>
      </c>
      <c r="U314" s="7">
        <f>if(U$6&lt;=$B314,vlookup(EDATE($D314,U$6),'Курсы'!$H$2:$L$1980,if($G314="USD",2,if($G314="EUR",3,if($G314="YEN",4,5))))*$H314*$C314,0)</f>
        <v>0</v>
      </c>
      <c r="V314" s="7">
        <f>if(V$6&lt;=$B314,vlookup(EDATE($D314,V$6),'Курсы'!$H$2:$L$1980,if($G314="USD",2,if($G314="EUR",3,if($G314="YEN",4,5))))*$H314*$C314,0)</f>
        <v>0</v>
      </c>
      <c r="W314" s="7">
        <f>if(W$6&lt;=$B314,vlookup(EDATE($D314,W$6),'Курсы'!$H$2:$L$1980,if($G314="USD",2,if($G314="EUR",3,if($G314="YEN",4,5))))*$H314*$C314,0)</f>
        <v>0</v>
      </c>
      <c r="X314" s="7">
        <f>if(X$6&lt;=$B314,vlookup(EDATE($D314,X$6),'Курсы'!$H$2:$L$1980,if($G314="USD",2,if($G314="EUR",3,if($G314="YEN",4,5))))*$H314*$C314,0)</f>
        <v>0</v>
      </c>
      <c r="Y314" s="7">
        <f>if(Y$6&lt;=$B314,vlookup(EDATE($D314,Y$6),'Курсы'!$H$2:$L$1980,if($G314="USD",2,if($G314="EUR",3,if($G314="YEN",4,5))))*$H314*$C314,0)</f>
        <v>0</v>
      </c>
      <c r="Z314" s="7">
        <f>if(Z$6&lt;=$B314,vlookup(EDATE($D314,Z$6),'Курсы'!$H$2:$L$1980,if($G314="USD",2,if($G314="EUR",3,if($G314="YEN",4,5))))*$H314*$C314,0)</f>
        <v>0</v>
      </c>
      <c r="AA314" s="7">
        <f>if(AA$6&lt;=$B314,vlookup(EDATE($D314,AA$6),'Курсы'!$H$2:$L$1980,if($G314="USD",2,if($G314="EUR",3,if($G314="YEN",4,5))))*$H314*$C314,0)</f>
        <v>0</v>
      </c>
      <c r="AB314" s="7">
        <f>if(AB$6&lt;=$B314,vlookup(EDATE($D314,AB$6),'Курсы'!$H$2:$L$1980,if($G314="USD",2,if($G314="EUR",3,if($G314="YEN",4,5))))*$H314*$C314,0)</f>
        <v>0</v>
      </c>
      <c r="AC314" s="7">
        <f>if(AC$6&lt;=$B314,vlookup(EDATE($D314,AC$6),'Курсы'!$H$2:$L$1980,if($G314="USD",2,if($G314="EUR",3,if($G314="YEN",4,5))))*$H314*$C314,0)</f>
        <v>0</v>
      </c>
      <c r="AD314" s="7">
        <f>if(AD$6&lt;=$B314,vlookup(EDATE($D314,AD$6),'Курсы'!$H$2:$L$1980,if($G314="USD",2,if($G314="EUR",3,if($G314="YEN",4,5))))*$H314*$C314,0)</f>
        <v>0</v>
      </c>
      <c r="AE314" s="7">
        <f>if(AE$6&lt;=$B314,vlookup(EDATE($D314,AE$6),'Курсы'!$H$2:$L$1980,if($G314="USD",2,if($G314="EUR",3,if($G314="YEN",4,5))))*$H314*$C314,0)</f>
        <v>0</v>
      </c>
      <c r="AF314" s="7">
        <f>if(AF$6&lt;=$B314,vlookup(EDATE($D314,AF$6),'Курсы'!$H$2:$L$1980,if($G314="USD",2,if($G314="EUR",3,if($G314="YEN",4,5))))*$H314*$C314,0)</f>
        <v>0</v>
      </c>
      <c r="AG314" s="7">
        <f>if(AG$6&lt;=$B314,vlookup(EDATE($D314,AG$6),'Курсы'!$H$2:$L$1980,if($G314="USD",2,if($G314="EUR",3,if($G314="YEN",4,5))))*$H314*$C314,0)</f>
        <v>0</v>
      </c>
      <c r="AH314" s="7">
        <f>if(AH$6&lt;=$B314,vlookup(EDATE($D314,AH$6),'Курсы'!$H$2:$L$1980,if($G314="USD",2,if($G314="EUR",3,if($G314="YEN",4,5))))*$H314*$C314,0)</f>
        <v>0</v>
      </c>
      <c r="AI314" s="7">
        <f>if(AI$6&lt;=$B314,vlookup(EDATE($D314,AI$6),'Курсы'!$H$2:$L$1980,if($G314="USD",2,if($G314="EUR",3,if($G314="YEN",4,5))))*$H314*$C314,0)</f>
        <v>0</v>
      </c>
      <c r="AJ314" s="7">
        <f>if(AJ$6&lt;=$B314,vlookup(EDATE($D314,AJ$6),'Курсы'!$H$2:$L$1980,if($G314="USD",2,if($G314="EUR",3,if($G314="YEN",4,5))))*$H314*$C314,0)</f>
        <v>0</v>
      </c>
      <c r="AK314" s="7">
        <f>if(AK$6&lt;=$B314,vlookup(EDATE($D314,AK$6),'Курсы'!$H$2:$L$1980,if($G314="USD",2,if($G314="EUR",3,if($G314="YEN",4,5))))*$H314*$C314,0)</f>
        <v>0</v>
      </c>
      <c r="AL314" s="7">
        <f>if(AL$6&lt;=$B314,vlookup(EDATE($D314,AL$6),'Курсы'!$H$2:$L$1980,if($G314="USD",2,if($G314="EUR",3,if($G314="YEN",4,5))))*$H314*$C314,0)</f>
        <v>0</v>
      </c>
      <c r="AM314" s="7">
        <f>if(AM$6&lt;=$B314,vlookup(EDATE($D314,AM$6),'Курсы'!$H$2:$L$1980,if($G314="USD",2,if($G314="EUR",3,if($G314="YEN",4,5))))*$H314*$C314,0)</f>
        <v>0</v>
      </c>
      <c r="AN314" s="7">
        <f>if(AN$6&lt;=$B314,vlookup(EDATE($D314,AN$6),'Курсы'!$H$2:$L$1980,if($G314="USD",2,if($G314="EUR",3,if($G314="YEN",4,5))))*$H314*$C314,0)</f>
        <v>0</v>
      </c>
      <c r="AO314" s="7">
        <f>if(AO$6&lt;=$B314,vlookup(EDATE($D314,AO$6),'Курсы'!$H$2:$L$1980,if($G314="USD",2,if($G314="EUR",3,if($G314="YEN",4,5))))*$H314*$C314,0)</f>
        <v>0</v>
      </c>
      <c r="AP314" s="7">
        <f>if(AP$6&lt;=$B314,vlookup(EDATE($D314,AP$6),'Курсы'!$H$2:$L$1980,if($G314="USD",2,if($G314="EUR",3,if($G314="YEN",4,5))))*$H314*$C314,0)</f>
        <v>0</v>
      </c>
      <c r="AQ314" s="7">
        <f>if(AQ$6&lt;=$B314,vlookup(EDATE($D314,AQ$6),'Курсы'!$H$2:$L$1980,if($G314="USD",2,if($G314="EUR",3,if($G314="YEN",4,5))))*$H314*$C314,0)</f>
        <v>0</v>
      </c>
      <c r="AR314" s="19">
        <f>if(AR$6&lt;=$B314,vlookup(EDATE($D314,AR$6),'Курсы'!$H$2:$L$1980,if($G314="USD",2,if($G314="EUR",3,if($G314="YEN",4,5))))*$H314*$C314,0)</f>
        <v>0</v>
      </c>
      <c r="AS314" s="7">
        <f t="shared" si="2"/>
        <v>15511561.15</v>
      </c>
    </row>
    <row r="315" ht="15.75" customHeight="1">
      <c r="A315" s="15">
        <v>19.0</v>
      </c>
      <c r="B315" s="16">
        <v>36.0</v>
      </c>
      <c r="C315" s="16">
        <v>0.0128275731800697</v>
      </c>
      <c r="D315" s="17">
        <v>44326.0</v>
      </c>
      <c r="E315" s="17">
        <f t="shared" si="1"/>
        <v>45422</v>
      </c>
      <c r="F315" s="16" t="s">
        <v>19</v>
      </c>
      <c r="G315" s="16" t="s">
        <v>7</v>
      </c>
      <c r="H315" s="18">
        <v>1500000.0</v>
      </c>
      <c r="I315" s="7">
        <f>if(I$6&lt;=$B315,vlookup(EDATE($D315,I$6),'Курсы'!$H$2:$L$1980,if($G315="USD",2,if($G315="EUR",3,if($G315="YEN",4,5))))*$H315*$C315,0)</f>
        <v>19241.35977</v>
      </c>
      <c r="J315" s="7">
        <f>if(J$6&lt;=$B315,vlookup(EDATE($D315,J$6),'Курсы'!$H$2:$L$1980,if($G315="USD",2,if($G315="EUR",3,if($G315="YEN",4,5))))*$H315*$C315,0)</f>
        <v>19241.35977</v>
      </c>
      <c r="K315" s="7">
        <f>if(K$6&lt;=$B315,vlookup(EDATE($D315,K$6),'Курсы'!$H$2:$L$1980,if($G315="USD",2,if($G315="EUR",3,if($G315="YEN",4,5))))*$H315*$C315,0)</f>
        <v>19241.35977</v>
      </c>
      <c r="L315" s="7">
        <f>if(L$6&lt;=$B315,vlookup(EDATE($D315,L$6),'Курсы'!$H$2:$L$1980,if($G315="USD",2,if($G315="EUR",3,if($G315="YEN",4,5))))*$H315*$C315,0)</f>
        <v>19241.35977</v>
      </c>
      <c r="M315" s="7">
        <f>if(M$6&lt;=$B315,vlookup(EDATE($D315,M$6),'Курсы'!$H$2:$L$1980,if($G315="USD",2,if($G315="EUR",3,if($G315="YEN",4,5))))*$H315*$C315,0)</f>
        <v>19241.35977</v>
      </c>
      <c r="N315" s="7">
        <f>if(N$6&lt;=$B315,vlookup(EDATE($D315,N$6),'Курсы'!$H$2:$L$1980,if($G315="USD",2,if($G315="EUR",3,if($G315="YEN",4,5))))*$H315*$C315,0)</f>
        <v>19241.35977</v>
      </c>
      <c r="O315" s="7">
        <f>if(O$6&lt;=$B315,vlookup(EDATE($D315,O$6),'Курсы'!$H$2:$L$1980,if($G315="USD",2,if($G315="EUR",3,if($G315="YEN",4,5))))*$H315*$C315,0)</f>
        <v>19241.35977</v>
      </c>
      <c r="P315" s="7">
        <f>if(P$6&lt;=$B315,vlookup(EDATE($D315,P$6),'Курсы'!$H$2:$L$1980,if($G315="USD",2,if($G315="EUR",3,if($G315="YEN",4,5))))*$H315*$C315,0)</f>
        <v>19241.35977</v>
      </c>
      <c r="Q315" s="7">
        <f>if(Q$6&lt;=$B315,vlookup(EDATE($D315,Q$6),'Курсы'!$H$2:$L$1980,if($G315="USD",2,if($G315="EUR",3,if($G315="YEN",4,5))))*$H315*$C315,0)</f>
        <v>19241.35977</v>
      </c>
      <c r="R315" s="7">
        <f>if(R$6&lt;=$B315,vlookup(EDATE($D315,R$6),'Курсы'!$H$2:$L$1980,if($G315="USD",2,if($G315="EUR",3,if($G315="YEN",4,5))))*$H315*$C315,0)</f>
        <v>19241.35977</v>
      </c>
      <c r="S315" s="7">
        <f>if(S$6&lt;=$B315,vlookup(EDATE($D315,S$6),'Курсы'!$H$2:$L$1980,if($G315="USD",2,if($G315="EUR",3,if($G315="YEN",4,5))))*$H315*$C315,0)</f>
        <v>19241.35977</v>
      </c>
      <c r="T315" s="7">
        <f>if(T$6&lt;=$B315,vlookup(EDATE($D315,T$6),'Курсы'!$H$2:$L$1980,if($G315="USD",2,if($G315="EUR",3,if($G315="YEN",4,5))))*$H315*$C315,0)</f>
        <v>19241.35977</v>
      </c>
      <c r="U315" s="7">
        <f>if(U$6&lt;=$B315,vlookup(EDATE($D315,U$6),'Курсы'!$H$2:$L$1980,if($G315="USD",2,if($G315="EUR",3,if($G315="YEN",4,5))))*$H315*$C315,0)</f>
        <v>19241.35977</v>
      </c>
      <c r="V315" s="7">
        <f>if(V$6&lt;=$B315,vlookup(EDATE($D315,V$6),'Курсы'!$H$2:$L$1980,if($G315="USD",2,if($G315="EUR",3,if($G315="YEN",4,5))))*$H315*$C315,0)</f>
        <v>19241.35977</v>
      </c>
      <c r="W315" s="7">
        <f>if(W$6&lt;=$B315,vlookup(EDATE($D315,W$6),'Курсы'!$H$2:$L$1980,if($G315="USD",2,if($G315="EUR",3,if($G315="YEN",4,5))))*$H315*$C315,0)</f>
        <v>19241.35977</v>
      </c>
      <c r="X315" s="7">
        <f>if(X$6&lt;=$B315,vlookup(EDATE($D315,X$6),'Курсы'!$H$2:$L$1980,if($G315="USD",2,if($G315="EUR",3,if($G315="YEN",4,5))))*$H315*$C315,0)</f>
        <v>19241.35977</v>
      </c>
      <c r="Y315" s="7">
        <f>if(Y$6&lt;=$B315,vlookup(EDATE($D315,Y$6),'Курсы'!$H$2:$L$1980,if($G315="USD",2,if($G315="EUR",3,if($G315="YEN",4,5))))*$H315*$C315,0)</f>
        <v>19241.35977</v>
      </c>
      <c r="Z315" s="7">
        <f>if(Z$6&lt;=$B315,vlookup(EDATE($D315,Z$6),'Курсы'!$H$2:$L$1980,if($G315="USD",2,if($G315="EUR",3,if($G315="YEN",4,5))))*$H315*$C315,0)</f>
        <v>19241.35977</v>
      </c>
      <c r="AA315" s="7">
        <f>if(AA$6&lt;=$B315,vlookup(EDATE($D315,AA$6),'Курсы'!$H$2:$L$1980,if($G315="USD",2,if($G315="EUR",3,if($G315="YEN",4,5))))*$H315*$C315,0)</f>
        <v>19241.35977</v>
      </c>
      <c r="AB315" s="7">
        <f>if(AB$6&lt;=$B315,vlookup(EDATE($D315,AB$6),'Курсы'!$H$2:$L$1980,if($G315="USD",2,if($G315="EUR",3,if($G315="YEN",4,5))))*$H315*$C315,0)</f>
        <v>19241.35977</v>
      </c>
      <c r="AC315" s="7">
        <f>if(AC$6&lt;=$B315,vlookup(EDATE($D315,AC$6),'Курсы'!$H$2:$L$1980,if($G315="USD",2,if($G315="EUR",3,if($G315="YEN",4,5))))*$H315*$C315,0)</f>
        <v>19241.35977</v>
      </c>
      <c r="AD315" s="7">
        <f>if(AD$6&lt;=$B315,vlookup(EDATE($D315,AD$6),'Курсы'!$H$2:$L$1980,if($G315="USD",2,if($G315="EUR",3,if($G315="YEN",4,5))))*$H315*$C315,0)</f>
        <v>19241.35977</v>
      </c>
      <c r="AE315" s="7">
        <f>if(AE$6&lt;=$B315,vlookup(EDATE($D315,AE$6),'Курсы'!$H$2:$L$1980,if($G315="USD",2,if($G315="EUR",3,if($G315="YEN",4,5))))*$H315*$C315,0)</f>
        <v>19241.35977</v>
      </c>
      <c r="AF315" s="7">
        <f>if(AF$6&lt;=$B315,vlookup(EDATE($D315,AF$6),'Курсы'!$H$2:$L$1980,if($G315="USD",2,if($G315="EUR",3,if($G315="YEN",4,5))))*$H315*$C315,0)</f>
        <v>19241.35977</v>
      </c>
      <c r="AG315" s="7">
        <f>if(AG$6&lt;=$B315,vlookup(EDATE($D315,AG$6),'Курсы'!$H$2:$L$1980,if($G315="USD",2,if($G315="EUR",3,if($G315="YEN",4,5))))*$H315*$C315,0)</f>
        <v>19241.35977</v>
      </c>
      <c r="AH315" s="7">
        <f>if(AH$6&lt;=$B315,vlookup(EDATE($D315,AH$6),'Курсы'!$H$2:$L$1980,if($G315="USD",2,if($G315="EUR",3,if($G315="YEN",4,5))))*$H315*$C315,0)</f>
        <v>19241.35977</v>
      </c>
      <c r="AI315" s="7">
        <f>if(AI$6&lt;=$B315,vlookup(EDATE($D315,AI$6),'Курсы'!$H$2:$L$1980,if($G315="USD",2,if($G315="EUR",3,if($G315="YEN",4,5))))*$H315*$C315,0)</f>
        <v>19241.35977</v>
      </c>
      <c r="AJ315" s="7">
        <f>if(AJ$6&lt;=$B315,vlookup(EDATE($D315,AJ$6),'Курсы'!$H$2:$L$1980,if($G315="USD",2,if($G315="EUR",3,if($G315="YEN",4,5))))*$H315*$C315,0)</f>
        <v>19241.35977</v>
      </c>
      <c r="AK315" s="7">
        <f>if(AK$6&lt;=$B315,vlookup(EDATE($D315,AK$6),'Курсы'!$H$2:$L$1980,if($G315="USD",2,if($G315="EUR",3,if($G315="YEN",4,5))))*$H315*$C315,0)</f>
        <v>19241.35977</v>
      </c>
      <c r="AL315" s="7">
        <f>if(AL$6&lt;=$B315,vlookup(EDATE($D315,AL$6),'Курсы'!$H$2:$L$1980,if($G315="USD",2,if($G315="EUR",3,if($G315="YEN",4,5))))*$H315*$C315,0)</f>
        <v>19241.35977</v>
      </c>
      <c r="AM315" s="7">
        <f>if(AM$6&lt;=$B315,vlookup(EDATE($D315,AM$6),'Курсы'!$H$2:$L$1980,if($G315="USD",2,if($G315="EUR",3,if($G315="YEN",4,5))))*$H315*$C315,0)</f>
        <v>19241.35977</v>
      </c>
      <c r="AN315" s="7">
        <f>if(AN$6&lt;=$B315,vlookup(EDATE($D315,AN$6),'Курсы'!$H$2:$L$1980,if($G315="USD",2,if($G315="EUR",3,if($G315="YEN",4,5))))*$H315*$C315,0)</f>
        <v>19241.35977</v>
      </c>
      <c r="AO315" s="7">
        <f>if(AO$6&lt;=$B315,vlookup(EDATE($D315,AO$6),'Курсы'!$H$2:$L$1980,if($G315="USD",2,if($G315="EUR",3,if($G315="YEN",4,5))))*$H315*$C315,0)</f>
        <v>19241.35977</v>
      </c>
      <c r="AP315" s="7">
        <f>if(AP$6&lt;=$B315,vlookup(EDATE($D315,AP$6),'Курсы'!$H$2:$L$1980,if($G315="USD",2,if($G315="EUR",3,if($G315="YEN",4,5))))*$H315*$C315,0)</f>
        <v>19241.35977</v>
      </c>
      <c r="AQ315" s="7">
        <f>if(AQ$6&lt;=$B315,vlookup(EDATE($D315,AQ$6),'Курсы'!$H$2:$L$1980,if($G315="USD",2,if($G315="EUR",3,if($G315="YEN",4,5))))*$H315*$C315,0)</f>
        <v>19241.35977</v>
      </c>
      <c r="AR315" s="19">
        <f>if(AR$6&lt;=$B315,vlookup(EDATE($D315,AR$6),'Курсы'!$H$2:$L$1980,if($G315="USD",2,if($G315="EUR",3,if($G315="YEN",4,5))))*$H315*$C315,0)</f>
        <v>19241.35977</v>
      </c>
      <c r="AS315" s="7">
        <f t="shared" si="2"/>
        <v>692688.9517</v>
      </c>
    </row>
    <row r="316" ht="15.75" customHeight="1">
      <c r="A316" s="15">
        <v>243.0</v>
      </c>
      <c r="B316" s="16">
        <v>6.0</v>
      </c>
      <c r="C316" s="16">
        <v>0.011356677477191</v>
      </c>
      <c r="D316" s="17">
        <v>44326.0</v>
      </c>
      <c r="E316" s="17">
        <f t="shared" si="1"/>
        <v>44510</v>
      </c>
      <c r="F316" s="16" t="s">
        <v>18</v>
      </c>
      <c r="G316" s="16" t="s">
        <v>6</v>
      </c>
      <c r="H316" s="18">
        <v>1800000.0</v>
      </c>
      <c r="I316" s="7">
        <f>if(I$6&lt;=$B316,vlookup(EDATE($D316,I$6),'Курсы'!$H$2:$L$1980,if($G316="USD",2,if($G316="EUR",3,if($G316="YEN",4,5))))*$H316*$C316,0)</f>
        <v>13463.56374</v>
      </c>
      <c r="J316" s="7">
        <f>if(J$6&lt;=$B316,vlookup(EDATE($D316,J$6),'Курсы'!$H$2:$L$1980,if($G316="USD",2,if($G316="EUR",3,if($G316="YEN",4,5))))*$H316*$C316,0)</f>
        <v>13831.8676</v>
      </c>
      <c r="K316" s="7">
        <f>if(K$6&lt;=$B316,vlookup(EDATE($D316,K$6),'Курсы'!$H$2:$L$1980,if($G316="USD",2,if($G316="EUR",3,if($G316="YEN",4,5))))*$H316*$C316,0)</f>
        <v>13636.25792</v>
      </c>
      <c r="L316" s="7">
        <f>if(L$6&lt;=$B316,vlookup(EDATE($D316,L$6),'Курсы'!$H$2:$L$1980,if($G316="USD",2,if($G316="EUR",3,if($G316="YEN",4,5))))*$H316*$C316,0)</f>
        <v>13976.27039</v>
      </c>
      <c r="M316" s="7">
        <f>if(M$6&lt;=$B316,vlookup(EDATE($D316,M$6),'Курсы'!$H$2:$L$1980,if($G316="USD",2,if($G316="EUR",3,if($G316="YEN",4,5))))*$H316*$C316,0)</f>
        <v>13998.38663</v>
      </c>
      <c r="N316" s="7">
        <f>if(N$6&lt;=$B316,vlookup(EDATE($D316,N$6),'Курсы'!$H$2:$L$1980,if($G316="USD",2,if($G316="EUR",3,if($G316="YEN",4,5))))*$H316*$C316,0)</f>
        <v>14020.55706</v>
      </c>
      <c r="O316" s="7">
        <f>if(O$6&lt;=$B316,vlookup(EDATE($D316,O$6),'Курсы'!$H$2:$L$1980,if($G316="USD",2,if($G316="EUR",3,if($G316="YEN",4,5))))*$H316*$C316,0)</f>
        <v>0</v>
      </c>
      <c r="P316" s="7">
        <f>if(P$6&lt;=$B316,vlookup(EDATE($D316,P$6),'Курсы'!$H$2:$L$1980,if($G316="USD",2,if($G316="EUR",3,if($G316="YEN",4,5))))*$H316*$C316,0)</f>
        <v>0</v>
      </c>
      <c r="Q316" s="7">
        <f>if(Q$6&lt;=$B316,vlookup(EDATE($D316,Q$6),'Курсы'!$H$2:$L$1980,if($G316="USD",2,if($G316="EUR",3,if($G316="YEN",4,5))))*$H316*$C316,0)</f>
        <v>0</v>
      </c>
      <c r="R316" s="7">
        <f>if(R$6&lt;=$B316,vlookup(EDATE($D316,R$6),'Курсы'!$H$2:$L$1980,if($G316="USD",2,if($G316="EUR",3,if($G316="YEN",4,5))))*$H316*$C316,0)</f>
        <v>0</v>
      </c>
      <c r="S316" s="7">
        <f>if(S$6&lt;=$B316,vlookup(EDATE($D316,S$6),'Курсы'!$H$2:$L$1980,if($G316="USD",2,if($G316="EUR",3,if($G316="YEN",4,5))))*$H316*$C316,0)</f>
        <v>0</v>
      </c>
      <c r="T316" s="7">
        <f>if(T$6&lt;=$B316,vlookup(EDATE($D316,T$6),'Курсы'!$H$2:$L$1980,if($G316="USD",2,if($G316="EUR",3,if($G316="YEN",4,5))))*$H316*$C316,0)</f>
        <v>0</v>
      </c>
      <c r="U316" s="7">
        <f>if(U$6&lt;=$B316,vlookup(EDATE($D316,U$6),'Курсы'!$H$2:$L$1980,if($G316="USD",2,if($G316="EUR",3,if($G316="YEN",4,5))))*$H316*$C316,0)</f>
        <v>0</v>
      </c>
      <c r="V316" s="7">
        <f>if(V$6&lt;=$B316,vlookup(EDATE($D316,V$6),'Курсы'!$H$2:$L$1980,if($G316="USD",2,if($G316="EUR",3,if($G316="YEN",4,5))))*$H316*$C316,0)</f>
        <v>0</v>
      </c>
      <c r="W316" s="7">
        <f>if(W$6&lt;=$B316,vlookup(EDATE($D316,W$6),'Курсы'!$H$2:$L$1980,if($G316="USD",2,if($G316="EUR",3,if($G316="YEN",4,5))))*$H316*$C316,0)</f>
        <v>0</v>
      </c>
      <c r="X316" s="7">
        <f>if(X$6&lt;=$B316,vlookup(EDATE($D316,X$6),'Курсы'!$H$2:$L$1980,if($G316="USD",2,if($G316="EUR",3,if($G316="YEN",4,5))))*$H316*$C316,0)</f>
        <v>0</v>
      </c>
      <c r="Y316" s="7">
        <f>if(Y$6&lt;=$B316,vlookup(EDATE($D316,Y$6),'Курсы'!$H$2:$L$1980,if($G316="USD",2,if($G316="EUR",3,if($G316="YEN",4,5))))*$H316*$C316,0)</f>
        <v>0</v>
      </c>
      <c r="Z316" s="7">
        <f>if(Z$6&lt;=$B316,vlookup(EDATE($D316,Z$6),'Курсы'!$H$2:$L$1980,if($G316="USD",2,if($G316="EUR",3,if($G316="YEN",4,5))))*$H316*$C316,0)</f>
        <v>0</v>
      </c>
      <c r="AA316" s="7">
        <f>if(AA$6&lt;=$B316,vlookup(EDATE($D316,AA$6),'Курсы'!$H$2:$L$1980,if($G316="USD",2,if($G316="EUR",3,if($G316="YEN",4,5))))*$H316*$C316,0)</f>
        <v>0</v>
      </c>
      <c r="AB316" s="7">
        <f>if(AB$6&lt;=$B316,vlookup(EDATE($D316,AB$6),'Курсы'!$H$2:$L$1980,if($G316="USD",2,if($G316="EUR",3,if($G316="YEN",4,5))))*$H316*$C316,0)</f>
        <v>0</v>
      </c>
      <c r="AC316" s="7">
        <f>if(AC$6&lt;=$B316,vlookup(EDATE($D316,AC$6),'Курсы'!$H$2:$L$1980,if($G316="USD",2,if($G316="EUR",3,if($G316="YEN",4,5))))*$H316*$C316,0)</f>
        <v>0</v>
      </c>
      <c r="AD316" s="7">
        <f>if(AD$6&lt;=$B316,vlookup(EDATE($D316,AD$6),'Курсы'!$H$2:$L$1980,if($G316="USD",2,if($G316="EUR",3,if($G316="YEN",4,5))))*$H316*$C316,0)</f>
        <v>0</v>
      </c>
      <c r="AE316" s="7">
        <f>if(AE$6&lt;=$B316,vlookup(EDATE($D316,AE$6),'Курсы'!$H$2:$L$1980,if($G316="USD",2,if($G316="EUR",3,if($G316="YEN",4,5))))*$H316*$C316,0)</f>
        <v>0</v>
      </c>
      <c r="AF316" s="7">
        <f>if(AF$6&lt;=$B316,vlookup(EDATE($D316,AF$6),'Курсы'!$H$2:$L$1980,if($G316="USD",2,if($G316="EUR",3,if($G316="YEN",4,5))))*$H316*$C316,0)</f>
        <v>0</v>
      </c>
      <c r="AG316" s="7">
        <f>if(AG$6&lt;=$B316,vlookup(EDATE($D316,AG$6),'Курсы'!$H$2:$L$1980,if($G316="USD",2,if($G316="EUR",3,if($G316="YEN",4,5))))*$H316*$C316,0)</f>
        <v>0</v>
      </c>
      <c r="AH316" s="7">
        <f>if(AH$6&lt;=$B316,vlookup(EDATE($D316,AH$6),'Курсы'!$H$2:$L$1980,if($G316="USD",2,if($G316="EUR",3,if($G316="YEN",4,5))))*$H316*$C316,0)</f>
        <v>0</v>
      </c>
      <c r="AI316" s="7">
        <f>if(AI$6&lt;=$B316,vlookup(EDATE($D316,AI$6),'Курсы'!$H$2:$L$1980,if($G316="USD",2,if($G316="EUR",3,if($G316="YEN",4,5))))*$H316*$C316,0)</f>
        <v>0</v>
      </c>
      <c r="AJ316" s="7">
        <f>if(AJ$6&lt;=$B316,vlookup(EDATE($D316,AJ$6),'Курсы'!$H$2:$L$1980,if($G316="USD",2,if($G316="EUR",3,if($G316="YEN",4,5))))*$H316*$C316,0)</f>
        <v>0</v>
      </c>
      <c r="AK316" s="7">
        <f>if(AK$6&lt;=$B316,vlookup(EDATE($D316,AK$6),'Курсы'!$H$2:$L$1980,if($G316="USD",2,if($G316="EUR",3,if($G316="YEN",4,5))))*$H316*$C316,0)</f>
        <v>0</v>
      </c>
      <c r="AL316" s="7">
        <f>if(AL$6&lt;=$B316,vlookup(EDATE($D316,AL$6),'Курсы'!$H$2:$L$1980,if($G316="USD",2,if($G316="EUR",3,if($G316="YEN",4,5))))*$H316*$C316,0)</f>
        <v>0</v>
      </c>
      <c r="AM316" s="7">
        <f>if(AM$6&lt;=$B316,vlookup(EDATE($D316,AM$6),'Курсы'!$H$2:$L$1980,if($G316="USD",2,if($G316="EUR",3,if($G316="YEN",4,5))))*$H316*$C316,0)</f>
        <v>0</v>
      </c>
      <c r="AN316" s="7">
        <f>if(AN$6&lt;=$B316,vlookup(EDATE($D316,AN$6),'Курсы'!$H$2:$L$1980,if($G316="USD",2,if($G316="EUR",3,if($G316="YEN",4,5))))*$H316*$C316,0)</f>
        <v>0</v>
      </c>
      <c r="AO316" s="7">
        <f>if(AO$6&lt;=$B316,vlookup(EDATE($D316,AO$6),'Курсы'!$H$2:$L$1980,if($G316="USD",2,if($G316="EUR",3,if($G316="YEN",4,5))))*$H316*$C316,0)</f>
        <v>0</v>
      </c>
      <c r="AP316" s="7">
        <f>if(AP$6&lt;=$B316,vlookup(EDATE($D316,AP$6),'Курсы'!$H$2:$L$1980,if($G316="USD",2,if($G316="EUR",3,if($G316="YEN",4,5))))*$H316*$C316,0)</f>
        <v>0</v>
      </c>
      <c r="AQ316" s="7">
        <f>if(AQ$6&lt;=$B316,vlookup(EDATE($D316,AQ$6),'Курсы'!$H$2:$L$1980,if($G316="USD",2,if($G316="EUR",3,if($G316="YEN",4,5))))*$H316*$C316,0)</f>
        <v>0</v>
      </c>
      <c r="AR316" s="19">
        <f>if(AR$6&lt;=$B316,vlookup(EDATE($D316,AR$6),'Курсы'!$H$2:$L$1980,if($G316="USD",2,if($G316="EUR",3,if($G316="YEN",4,5))))*$H316*$C316,0)</f>
        <v>0</v>
      </c>
      <c r="AS316" s="7">
        <f t="shared" si="2"/>
        <v>82926.90335</v>
      </c>
    </row>
    <row r="317" ht="15.75" customHeight="1">
      <c r="A317" s="15">
        <v>111.0</v>
      </c>
      <c r="B317" s="16">
        <v>17.0</v>
      </c>
      <c r="C317" s="16">
        <v>0.0435544240867225</v>
      </c>
      <c r="D317" s="17">
        <v>44333.0</v>
      </c>
      <c r="E317" s="17">
        <f t="shared" si="1"/>
        <v>44851</v>
      </c>
      <c r="F317" s="16" t="s">
        <v>21</v>
      </c>
      <c r="G317" s="16" t="s">
        <v>7</v>
      </c>
      <c r="H317" s="18">
        <v>1000000.0</v>
      </c>
      <c r="I317" s="7">
        <f>if(I$6&lt;=$B317,vlookup(EDATE($D317,I$6),'Курсы'!$H$2:$L$1980,if($G317="USD",2,if($G317="EUR",3,if($G317="YEN",4,5))))*$H317*$C317,0)</f>
        <v>43554.42409</v>
      </c>
      <c r="J317" s="7">
        <f>if(J$6&lt;=$B317,vlookup(EDATE($D317,J$6),'Курсы'!$H$2:$L$1980,if($G317="USD",2,if($G317="EUR",3,if($G317="YEN",4,5))))*$H317*$C317,0)</f>
        <v>43554.42409</v>
      </c>
      <c r="K317" s="7">
        <f>if(K$6&lt;=$B317,vlookup(EDATE($D317,K$6),'Курсы'!$H$2:$L$1980,if($G317="USD",2,if($G317="EUR",3,if($G317="YEN",4,5))))*$H317*$C317,0)</f>
        <v>43554.42409</v>
      </c>
      <c r="L317" s="7">
        <f>if(L$6&lt;=$B317,vlookup(EDATE($D317,L$6),'Курсы'!$H$2:$L$1980,if($G317="USD",2,if($G317="EUR",3,if($G317="YEN",4,5))))*$H317*$C317,0)</f>
        <v>43554.42409</v>
      </c>
      <c r="M317" s="7">
        <f>if(M$6&lt;=$B317,vlookup(EDATE($D317,M$6),'Курсы'!$H$2:$L$1980,if($G317="USD",2,if($G317="EUR",3,if($G317="YEN",4,5))))*$H317*$C317,0)</f>
        <v>43554.42409</v>
      </c>
      <c r="N317" s="7">
        <f>if(N$6&lt;=$B317,vlookup(EDATE($D317,N$6),'Курсы'!$H$2:$L$1980,if($G317="USD",2,if($G317="EUR",3,if($G317="YEN",4,5))))*$H317*$C317,0)</f>
        <v>43554.42409</v>
      </c>
      <c r="O317" s="7">
        <f>if(O$6&lt;=$B317,vlookup(EDATE($D317,O$6),'Курсы'!$H$2:$L$1980,if($G317="USD",2,if($G317="EUR",3,if($G317="YEN",4,5))))*$H317*$C317,0)</f>
        <v>43554.42409</v>
      </c>
      <c r="P317" s="7">
        <f>if(P$6&lt;=$B317,vlookup(EDATE($D317,P$6),'Курсы'!$H$2:$L$1980,if($G317="USD",2,if($G317="EUR",3,if($G317="YEN",4,5))))*$H317*$C317,0)</f>
        <v>43554.42409</v>
      </c>
      <c r="Q317" s="7">
        <f>if(Q$6&lt;=$B317,vlookup(EDATE($D317,Q$6),'Курсы'!$H$2:$L$1980,if($G317="USD",2,if($G317="EUR",3,if($G317="YEN",4,5))))*$H317*$C317,0)</f>
        <v>43554.42409</v>
      </c>
      <c r="R317" s="7">
        <f>if(R$6&lt;=$B317,vlookup(EDATE($D317,R$6),'Курсы'!$H$2:$L$1980,if($G317="USD",2,if($G317="EUR",3,if($G317="YEN",4,5))))*$H317*$C317,0)</f>
        <v>43554.42409</v>
      </c>
      <c r="S317" s="7">
        <f>if(S$6&lt;=$B317,vlookup(EDATE($D317,S$6),'Курсы'!$H$2:$L$1980,if($G317="USD",2,if($G317="EUR",3,if($G317="YEN",4,5))))*$H317*$C317,0)</f>
        <v>43554.42409</v>
      </c>
      <c r="T317" s="7">
        <f>if(T$6&lt;=$B317,vlookup(EDATE($D317,T$6),'Курсы'!$H$2:$L$1980,if($G317="USD",2,if($G317="EUR",3,if($G317="YEN",4,5))))*$H317*$C317,0)</f>
        <v>43554.42409</v>
      </c>
      <c r="U317" s="7">
        <f>if(U$6&lt;=$B317,vlookup(EDATE($D317,U$6),'Курсы'!$H$2:$L$1980,if($G317="USD",2,if($G317="EUR",3,if($G317="YEN",4,5))))*$H317*$C317,0)</f>
        <v>43554.42409</v>
      </c>
      <c r="V317" s="7">
        <f>if(V$6&lt;=$B317,vlookup(EDATE($D317,V$6),'Курсы'!$H$2:$L$1980,if($G317="USD",2,if($G317="EUR",3,if($G317="YEN",4,5))))*$H317*$C317,0)</f>
        <v>43554.42409</v>
      </c>
      <c r="W317" s="7">
        <f>if(W$6&lt;=$B317,vlookup(EDATE($D317,W$6),'Курсы'!$H$2:$L$1980,if($G317="USD",2,if($G317="EUR",3,if($G317="YEN",4,5))))*$H317*$C317,0)</f>
        <v>43554.42409</v>
      </c>
      <c r="X317" s="7">
        <f>if(X$6&lt;=$B317,vlookup(EDATE($D317,X$6),'Курсы'!$H$2:$L$1980,if($G317="USD",2,if($G317="EUR",3,if($G317="YEN",4,5))))*$H317*$C317,0)</f>
        <v>43554.42409</v>
      </c>
      <c r="Y317" s="7">
        <f>if(Y$6&lt;=$B317,vlookup(EDATE($D317,Y$6),'Курсы'!$H$2:$L$1980,if($G317="USD",2,if($G317="EUR",3,if($G317="YEN",4,5))))*$H317*$C317,0)</f>
        <v>43554.42409</v>
      </c>
      <c r="Z317" s="7">
        <f>if(Z$6&lt;=$B317,vlookup(EDATE($D317,Z$6),'Курсы'!$H$2:$L$1980,if($G317="USD",2,if($G317="EUR",3,if($G317="YEN",4,5))))*$H317*$C317,0)</f>
        <v>0</v>
      </c>
      <c r="AA317" s="7">
        <f>if(AA$6&lt;=$B317,vlookup(EDATE($D317,AA$6),'Курсы'!$H$2:$L$1980,if($G317="USD",2,if($G317="EUR",3,if($G317="YEN",4,5))))*$H317*$C317,0)</f>
        <v>0</v>
      </c>
      <c r="AB317" s="7">
        <f>if(AB$6&lt;=$B317,vlookup(EDATE($D317,AB$6),'Курсы'!$H$2:$L$1980,if($G317="USD",2,if($G317="EUR",3,if($G317="YEN",4,5))))*$H317*$C317,0)</f>
        <v>0</v>
      </c>
      <c r="AC317" s="7">
        <f>if(AC$6&lt;=$B317,vlookup(EDATE($D317,AC$6),'Курсы'!$H$2:$L$1980,if($G317="USD",2,if($G317="EUR",3,if($G317="YEN",4,5))))*$H317*$C317,0)</f>
        <v>0</v>
      </c>
      <c r="AD317" s="7">
        <f>if(AD$6&lt;=$B317,vlookup(EDATE($D317,AD$6),'Курсы'!$H$2:$L$1980,if($G317="USD",2,if($G317="EUR",3,if($G317="YEN",4,5))))*$H317*$C317,0)</f>
        <v>0</v>
      </c>
      <c r="AE317" s="7">
        <f>if(AE$6&lt;=$B317,vlookup(EDATE($D317,AE$6),'Курсы'!$H$2:$L$1980,if($G317="USD",2,if($G317="EUR",3,if($G317="YEN",4,5))))*$H317*$C317,0)</f>
        <v>0</v>
      </c>
      <c r="AF317" s="7">
        <f>if(AF$6&lt;=$B317,vlookup(EDATE($D317,AF$6),'Курсы'!$H$2:$L$1980,if($G317="USD",2,if($G317="EUR",3,if($G317="YEN",4,5))))*$H317*$C317,0)</f>
        <v>0</v>
      </c>
      <c r="AG317" s="7">
        <f>if(AG$6&lt;=$B317,vlookup(EDATE($D317,AG$6),'Курсы'!$H$2:$L$1980,if($G317="USD",2,if($G317="EUR",3,if($G317="YEN",4,5))))*$H317*$C317,0)</f>
        <v>0</v>
      </c>
      <c r="AH317" s="7">
        <f>if(AH$6&lt;=$B317,vlookup(EDATE($D317,AH$6),'Курсы'!$H$2:$L$1980,if($G317="USD",2,if($G317="EUR",3,if($G317="YEN",4,5))))*$H317*$C317,0)</f>
        <v>0</v>
      </c>
      <c r="AI317" s="7">
        <f>if(AI$6&lt;=$B317,vlookup(EDATE($D317,AI$6),'Курсы'!$H$2:$L$1980,if($G317="USD",2,if($G317="EUR",3,if($G317="YEN",4,5))))*$H317*$C317,0)</f>
        <v>0</v>
      </c>
      <c r="AJ317" s="7">
        <f>if(AJ$6&lt;=$B317,vlookup(EDATE($D317,AJ$6),'Курсы'!$H$2:$L$1980,if($G317="USD",2,if($G317="EUR",3,if($G317="YEN",4,5))))*$H317*$C317,0)</f>
        <v>0</v>
      </c>
      <c r="AK317" s="7">
        <f>if(AK$6&lt;=$B317,vlookup(EDATE($D317,AK$6),'Курсы'!$H$2:$L$1980,if($G317="USD",2,if($G317="EUR",3,if($G317="YEN",4,5))))*$H317*$C317,0)</f>
        <v>0</v>
      </c>
      <c r="AL317" s="7">
        <f>if(AL$6&lt;=$B317,vlookup(EDATE($D317,AL$6),'Курсы'!$H$2:$L$1980,if($G317="USD",2,if($G317="EUR",3,if($G317="YEN",4,5))))*$H317*$C317,0)</f>
        <v>0</v>
      </c>
      <c r="AM317" s="7">
        <f>if(AM$6&lt;=$B317,vlookup(EDATE($D317,AM$6),'Курсы'!$H$2:$L$1980,if($G317="USD",2,if($G317="EUR",3,if($G317="YEN",4,5))))*$H317*$C317,0)</f>
        <v>0</v>
      </c>
      <c r="AN317" s="7">
        <f>if(AN$6&lt;=$B317,vlookup(EDATE($D317,AN$6),'Курсы'!$H$2:$L$1980,if($G317="USD",2,if($G317="EUR",3,if($G317="YEN",4,5))))*$H317*$C317,0)</f>
        <v>0</v>
      </c>
      <c r="AO317" s="7">
        <f>if(AO$6&lt;=$B317,vlookup(EDATE($D317,AO$6),'Курсы'!$H$2:$L$1980,if($G317="USD",2,if($G317="EUR",3,if($G317="YEN",4,5))))*$H317*$C317,0)</f>
        <v>0</v>
      </c>
      <c r="AP317" s="7">
        <f>if(AP$6&lt;=$B317,vlookup(EDATE($D317,AP$6),'Курсы'!$H$2:$L$1980,if($G317="USD",2,if($G317="EUR",3,if($G317="YEN",4,5))))*$H317*$C317,0)</f>
        <v>0</v>
      </c>
      <c r="AQ317" s="7">
        <f>if(AQ$6&lt;=$B317,vlookup(EDATE($D317,AQ$6),'Курсы'!$H$2:$L$1980,if($G317="USD",2,if($G317="EUR",3,if($G317="YEN",4,5))))*$H317*$C317,0)</f>
        <v>0</v>
      </c>
      <c r="AR317" s="19">
        <f>if(AR$6&lt;=$B317,vlookup(EDATE($D317,AR$6),'Курсы'!$H$2:$L$1980,if($G317="USD",2,if($G317="EUR",3,if($G317="YEN",4,5))))*$H317*$C317,0)</f>
        <v>0</v>
      </c>
      <c r="AS317" s="7">
        <f t="shared" si="2"/>
        <v>740425.2095</v>
      </c>
    </row>
    <row r="318" ht="15.75" customHeight="1">
      <c r="A318" s="15">
        <v>309.0</v>
      </c>
      <c r="B318" s="16">
        <v>13.0</v>
      </c>
      <c r="C318" s="16">
        <v>0.0325702167697095</v>
      </c>
      <c r="D318" s="17">
        <v>44335.0</v>
      </c>
      <c r="E318" s="17">
        <f t="shared" si="1"/>
        <v>44731</v>
      </c>
      <c r="F318" s="16" t="s">
        <v>23</v>
      </c>
      <c r="G318" s="16" t="s">
        <v>5</v>
      </c>
      <c r="H318" s="18">
        <v>75000.0</v>
      </c>
      <c r="I318" s="7">
        <f>if(I$6&lt;=$B318,vlookup(EDATE($D318,I$6),'Курсы'!$H$2:$L$1980,if($G318="USD",2,if($G318="EUR",3,if($G318="YEN",4,5))))*$H318*$C318,0)</f>
        <v>210063.9744</v>
      </c>
      <c r="J318" s="7">
        <f>if(J$6&lt;=$B318,vlookup(EDATE($D318,J$6),'Курсы'!$H$2:$L$1980,if($G318="USD",2,if($G318="EUR",3,if($G318="YEN",4,5))))*$H318*$C318,0)</f>
        <v>213906.4457</v>
      </c>
      <c r="K318" s="7">
        <f>if(K$6&lt;=$B318,vlookup(EDATE($D318,K$6),'Курсы'!$H$2:$L$1980,if($G318="USD",2,if($G318="EUR",3,if($G318="YEN",4,5))))*$H318*$C318,0)</f>
        <v>210373.4729</v>
      </c>
      <c r="L318" s="7">
        <f>if(L$6&lt;=$B318,vlookup(EDATE($D318,L$6),'Курсы'!$H$2:$L$1980,if($G318="USD",2,if($G318="EUR",3,if($G318="YEN",4,5))))*$H318*$C318,0)</f>
        <v>209113.9116</v>
      </c>
      <c r="M318" s="7">
        <f>if(M$6&lt;=$B318,vlookup(EDATE($D318,M$6),'Курсы'!$H$2:$L$1980,if($G318="USD",2,if($G318="EUR",3,if($G318="YEN",4,5))))*$H318*$C318,0)</f>
        <v>209496.1269</v>
      </c>
      <c r="N318" s="7">
        <f>if(N$6&lt;=$B318,vlookup(EDATE($D318,N$6),'Курсы'!$H$2:$L$1980,if($G318="USD",2,if($G318="EUR",3,if($G318="YEN",4,5))))*$H318*$C318,0)</f>
        <v>209879.3818</v>
      </c>
      <c r="O318" s="7">
        <f>if(O$6&lt;=$B318,vlookup(EDATE($D318,O$6),'Курсы'!$H$2:$L$1980,if($G318="USD",2,if($G318="EUR",3,if($G318="YEN",4,5))))*$H318*$C318,0)</f>
        <v>210239.5987</v>
      </c>
      <c r="P318" s="7">
        <f>if(P$6&lt;=$B318,vlookup(EDATE($D318,P$6),'Курсы'!$H$2:$L$1980,if($G318="USD",2,if($G318="EUR",3,if($G318="YEN",4,5))))*$H318*$C318,0)</f>
        <v>210601.4123</v>
      </c>
      <c r="Q318" s="7">
        <f>if(Q$6&lt;=$B318,vlookup(EDATE($D318,Q$6),'Курсы'!$H$2:$L$1980,if($G318="USD",2,if($G318="EUR",3,if($G318="YEN",4,5))))*$H318*$C318,0)</f>
        <v>210953.2235</v>
      </c>
      <c r="R318" s="7">
        <f>if(R$6&lt;=$B318,vlookup(EDATE($D318,R$6),'Курсы'!$H$2:$L$1980,if($G318="USD",2,if($G318="EUR",3,if($G318="YEN",4,5))))*$H318*$C318,0)</f>
        <v>211262.8398</v>
      </c>
      <c r="S318" s="7">
        <f>if(S$6&lt;=$B318,vlookup(EDATE($D318,S$6),'Курсы'!$H$2:$L$1980,if($G318="USD",2,if($G318="EUR",3,if($G318="YEN",4,5))))*$H318*$C318,0)</f>
        <v>211597.0658</v>
      </c>
      <c r="T318" s="7">
        <f>if(T$6&lt;=$B318,vlookup(EDATE($D318,T$6),'Курсы'!$H$2:$L$1980,if($G318="USD",2,if($G318="EUR",3,if($G318="YEN",4,5))))*$H318*$C318,0)</f>
        <v>211912.3622</v>
      </c>
      <c r="U318" s="7">
        <f>if(U$6&lt;=$B318,vlookup(EDATE($D318,U$6),'Курсы'!$H$2:$L$1980,if($G318="USD",2,if($G318="EUR",3,if($G318="YEN",4,5))))*$H318*$C318,0)</f>
        <v>212230.1646</v>
      </c>
      <c r="V318" s="7">
        <f>if(V$6&lt;=$B318,vlookup(EDATE($D318,V$6),'Курсы'!$H$2:$L$1980,if($G318="USD",2,if($G318="EUR",3,if($G318="YEN",4,5))))*$H318*$C318,0)</f>
        <v>0</v>
      </c>
      <c r="W318" s="7">
        <f>if(W$6&lt;=$B318,vlookup(EDATE($D318,W$6),'Курсы'!$H$2:$L$1980,if($G318="USD",2,if($G318="EUR",3,if($G318="YEN",4,5))))*$H318*$C318,0)</f>
        <v>0</v>
      </c>
      <c r="X318" s="7">
        <f>if(X$6&lt;=$B318,vlookup(EDATE($D318,X$6),'Курсы'!$H$2:$L$1980,if($G318="USD",2,if($G318="EUR",3,if($G318="YEN",4,5))))*$H318*$C318,0)</f>
        <v>0</v>
      </c>
      <c r="Y318" s="7">
        <f>if(Y$6&lt;=$B318,vlookup(EDATE($D318,Y$6),'Курсы'!$H$2:$L$1980,if($G318="USD",2,if($G318="EUR",3,if($G318="YEN",4,5))))*$H318*$C318,0)</f>
        <v>0</v>
      </c>
      <c r="Z318" s="7">
        <f>if(Z$6&lt;=$B318,vlookup(EDATE($D318,Z$6),'Курсы'!$H$2:$L$1980,if($G318="USD",2,if($G318="EUR",3,if($G318="YEN",4,5))))*$H318*$C318,0)</f>
        <v>0</v>
      </c>
      <c r="AA318" s="7">
        <f>if(AA$6&lt;=$B318,vlookup(EDATE($D318,AA$6),'Курсы'!$H$2:$L$1980,if($G318="USD",2,if($G318="EUR",3,if($G318="YEN",4,5))))*$H318*$C318,0)</f>
        <v>0</v>
      </c>
      <c r="AB318" s="7">
        <f>if(AB$6&lt;=$B318,vlookup(EDATE($D318,AB$6),'Курсы'!$H$2:$L$1980,if($G318="USD",2,if($G318="EUR",3,if($G318="YEN",4,5))))*$H318*$C318,0)</f>
        <v>0</v>
      </c>
      <c r="AC318" s="7">
        <f>if(AC$6&lt;=$B318,vlookup(EDATE($D318,AC$6),'Курсы'!$H$2:$L$1980,if($G318="USD",2,if($G318="EUR",3,if($G318="YEN",4,5))))*$H318*$C318,0)</f>
        <v>0</v>
      </c>
      <c r="AD318" s="7">
        <f>if(AD$6&lt;=$B318,vlookup(EDATE($D318,AD$6),'Курсы'!$H$2:$L$1980,if($G318="USD",2,if($G318="EUR",3,if($G318="YEN",4,5))))*$H318*$C318,0)</f>
        <v>0</v>
      </c>
      <c r="AE318" s="7">
        <f>if(AE$6&lt;=$B318,vlookup(EDATE($D318,AE$6),'Курсы'!$H$2:$L$1980,if($G318="USD",2,if($G318="EUR",3,if($G318="YEN",4,5))))*$H318*$C318,0)</f>
        <v>0</v>
      </c>
      <c r="AF318" s="7">
        <f>if(AF$6&lt;=$B318,vlookup(EDATE($D318,AF$6),'Курсы'!$H$2:$L$1980,if($G318="USD",2,if($G318="EUR",3,if($G318="YEN",4,5))))*$H318*$C318,0)</f>
        <v>0</v>
      </c>
      <c r="AG318" s="7">
        <f>if(AG$6&lt;=$B318,vlookup(EDATE($D318,AG$6),'Курсы'!$H$2:$L$1980,if($G318="USD",2,if($G318="EUR",3,if($G318="YEN",4,5))))*$H318*$C318,0)</f>
        <v>0</v>
      </c>
      <c r="AH318" s="7">
        <f>if(AH$6&lt;=$B318,vlookup(EDATE($D318,AH$6),'Курсы'!$H$2:$L$1980,if($G318="USD",2,if($G318="EUR",3,if($G318="YEN",4,5))))*$H318*$C318,0)</f>
        <v>0</v>
      </c>
      <c r="AI318" s="7">
        <f>if(AI$6&lt;=$B318,vlookup(EDATE($D318,AI$6),'Курсы'!$H$2:$L$1980,if($G318="USD",2,if($G318="EUR",3,if($G318="YEN",4,5))))*$H318*$C318,0)</f>
        <v>0</v>
      </c>
      <c r="AJ318" s="7">
        <f>if(AJ$6&lt;=$B318,vlookup(EDATE($D318,AJ$6),'Курсы'!$H$2:$L$1980,if($G318="USD",2,if($G318="EUR",3,if($G318="YEN",4,5))))*$H318*$C318,0)</f>
        <v>0</v>
      </c>
      <c r="AK318" s="7">
        <f>if(AK$6&lt;=$B318,vlookup(EDATE($D318,AK$6),'Курсы'!$H$2:$L$1980,if($G318="USD",2,if($G318="EUR",3,if($G318="YEN",4,5))))*$H318*$C318,0)</f>
        <v>0</v>
      </c>
      <c r="AL318" s="7">
        <f>if(AL$6&lt;=$B318,vlookup(EDATE($D318,AL$6),'Курсы'!$H$2:$L$1980,if($G318="USD",2,if($G318="EUR",3,if($G318="YEN",4,5))))*$H318*$C318,0)</f>
        <v>0</v>
      </c>
      <c r="AM318" s="7">
        <f>if(AM$6&lt;=$B318,vlookup(EDATE($D318,AM$6),'Курсы'!$H$2:$L$1980,if($G318="USD",2,if($G318="EUR",3,if($G318="YEN",4,5))))*$H318*$C318,0)</f>
        <v>0</v>
      </c>
      <c r="AN318" s="7">
        <f>if(AN$6&lt;=$B318,vlookup(EDATE($D318,AN$6),'Курсы'!$H$2:$L$1980,if($G318="USD",2,if($G318="EUR",3,if($G318="YEN",4,5))))*$H318*$C318,0)</f>
        <v>0</v>
      </c>
      <c r="AO318" s="7">
        <f>if(AO$6&lt;=$B318,vlookup(EDATE($D318,AO$6),'Курсы'!$H$2:$L$1980,if($G318="USD",2,if($G318="EUR",3,if($G318="YEN",4,5))))*$H318*$C318,0)</f>
        <v>0</v>
      </c>
      <c r="AP318" s="7">
        <f>if(AP$6&lt;=$B318,vlookup(EDATE($D318,AP$6),'Курсы'!$H$2:$L$1980,if($G318="USD",2,if($G318="EUR",3,if($G318="YEN",4,5))))*$H318*$C318,0)</f>
        <v>0</v>
      </c>
      <c r="AQ318" s="7">
        <f>if(AQ$6&lt;=$B318,vlookup(EDATE($D318,AQ$6),'Курсы'!$H$2:$L$1980,if($G318="USD",2,if($G318="EUR",3,if($G318="YEN",4,5))))*$H318*$C318,0)</f>
        <v>0</v>
      </c>
      <c r="AR318" s="19">
        <f>if(AR$6&lt;=$B318,vlookup(EDATE($D318,AR$6),'Курсы'!$H$2:$L$1980,if($G318="USD",2,if($G318="EUR",3,if($G318="YEN",4,5))))*$H318*$C318,0)</f>
        <v>0</v>
      </c>
      <c r="AS318" s="7">
        <f t="shared" si="2"/>
        <v>2741629.98</v>
      </c>
    </row>
    <row r="319" ht="15.75" customHeight="1">
      <c r="A319" s="15">
        <v>244.0</v>
      </c>
      <c r="B319" s="16">
        <v>29.0</v>
      </c>
      <c r="C319" s="16">
        <v>0.0465626763525615</v>
      </c>
      <c r="D319" s="17">
        <v>44338.0</v>
      </c>
      <c r="E319" s="17">
        <f t="shared" si="1"/>
        <v>45221</v>
      </c>
      <c r="F319" s="16" t="s">
        <v>21</v>
      </c>
      <c r="G319" s="16" t="s">
        <v>4</v>
      </c>
      <c r="H319" s="18">
        <v>250000.0</v>
      </c>
      <c r="I319" s="7">
        <f>if(I$6&lt;=$B319,vlookup(EDATE($D319,I$6),'Курсы'!$H$2:$L$1980,if($G319="USD",2,if($G319="EUR",3,if($G319="YEN",4,5))))*$H319*$C319,0)</f>
        <v>852081.8444</v>
      </c>
      <c r="J319" s="7">
        <f>if(J$6&lt;=$B319,vlookup(EDATE($D319,J$6),'Курсы'!$H$2:$L$1980,if($G319="USD",2,if($G319="EUR",3,if($G319="YEN",4,5))))*$H319*$C319,0)</f>
        <v>867168.1515</v>
      </c>
      <c r="K319" s="7">
        <f>if(K$6&lt;=$B319,vlookup(EDATE($D319,K$6),'Курсы'!$H$2:$L$1980,if($G319="USD",2,if($G319="EUR",3,if($G319="YEN",4,5))))*$H319*$C319,0)</f>
        <v>850682.3279</v>
      </c>
      <c r="L319" s="7">
        <f>if(L$6&lt;=$B319,vlookup(EDATE($D319,L$6),'Курсы'!$H$2:$L$1980,if($G319="USD",2,if($G319="EUR",3,if($G319="YEN",4,5))))*$H319*$C319,0)</f>
        <v>851904.4922</v>
      </c>
      <c r="M319" s="7">
        <f>if(M$6&lt;=$B319,vlookup(EDATE($D319,M$6),'Курсы'!$H$2:$L$1980,if($G319="USD",2,if($G319="EUR",3,if($G319="YEN",4,5))))*$H319*$C319,0)</f>
        <v>853051.2186</v>
      </c>
      <c r="N319" s="7">
        <f>if(N$6&lt;=$B319,vlookup(EDATE($D319,N$6),'Курсы'!$H$2:$L$1980,if($G319="USD",2,if($G319="EUR",3,if($G319="YEN",4,5))))*$H319*$C319,0)</f>
        <v>854201.1663</v>
      </c>
      <c r="O319" s="7">
        <f>if(O$6&lt;=$B319,vlookup(EDATE($D319,O$6),'Курсы'!$H$2:$L$1980,if($G319="USD",2,if($G319="EUR",3,if($G319="YEN",4,5))))*$H319*$C319,0)</f>
        <v>855282.0791</v>
      </c>
      <c r="P319" s="7">
        <f>if(P$6&lt;=$B319,vlookup(EDATE($D319,P$6),'Курсы'!$H$2:$L$1980,if($G319="USD",2,if($G319="EUR",3,if($G319="YEN",4,5))))*$H319*$C319,0)</f>
        <v>856367.8691</v>
      </c>
      <c r="Q319" s="7">
        <f>if(Q$6&lt;=$B319,vlookup(EDATE($D319,Q$6),'Курсы'!$H$2:$L$1980,if($G319="USD",2,if($G319="EUR",3,if($G319="YEN",4,5))))*$H319*$C319,0)</f>
        <v>857423.7224</v>
      </c>
      <c r="R319" s="7">
        <f>if(R$6&lt;=$B319,vlookup(EDATE($D319,R$6),'Курсы'!$H$2:$L$1980,if($G319="USD",2,if($G319="EUR",3,if($G319="YEN",4,5))))*$H319*$C319,0)</f>
        <v>858353.0041</v>
      </c>
      <c r="S319" s="7">
        <f>if(S$6&lt;=$B319,vlookup(EDATE($D319,S$6),'Курсы'!$H$2:$L$1980,if($G319="USD",2,if($G319="EUR",3,if($G319="YEN",4,5))))*$H319*$C319,0)</f>
        <v>859356.2147</v>
      </c>
      <c r="T319" s="7">
        <f>if(T$6&lt;=$B319,vlookup(EDATE($D319,T$6),'Курсы'!$H$2:$L$1980,if($G319="USD",2,if($G319="EUR",3,if($G319="YEN",4,5))))*$H319*$C319,0)</f>
        <v>860302.6665</v>
      </c>
      <c r="U319" s="7">
        <f>if(U$6&lt;=$B319,vlookup(EDATE($D319,U$6),'Курсы'!$H$2:$L$1980,if($G319="USD",2,if($G319="EUR",3,if($G319="YEN",4,5))))*$H319*$C319,0)</f>
        <v>861256.6988</v>
      </c>
      <c r="V319" s="7">
        <f>if(V$6&lt;=$B319,vlookup(EDATE($D319,V$6),'Курсы'!$H$2:$L$1980,if($G319="USD",2,if($G319="EUR",3,if($G319="YEN",4,5))))*$H319*$C319,0)</f>
        <v>862157.8651</v>
      </c>
      <c r="W319" s="7">
        <f>if(W$6&lt;=$B319,vlookup(EDATE($D319,W$6),'Курсы'!$H$2:$L$1980,if($G319="USD",2,if($G319="EUR",3,if($G319="YEN",4,5))))*$H319*$C319,0)</f>
        <v>863067.3156</v>
      </c>
      <c r="X319" s="7">
        <f>if(X$6&lt;=$B319,vlookup(EDATE($D319,X$6),'Курсы'!$H$2:$L$1980,if($G319="USD",2,if($G319="EUR",3,if($G319="YEN",4,5))))*$H319*$C319,0)</f>
        <v>863955.6696</v>
      </c>
      <c r="Y319" s="7">
        <f>if(Y$6&lt;=$B319,vlookup(EDATE($D319,Y$6),'Курсы'!$H$2:$L$1980,if($G319="USD",2,if($G319="EUR",3,if($G319="YEN",4,5))))*$H319*$C319,0)</f>
        <v>864796.1818</v>
      </c>
      <c r="Z319" s="7">
        <f>if(Z$6&lt;=$B319,vlookup(EDATE($D319,Z$6),'Курсы'!$H$2:$L$1980,if($G319="USD",2,if($G319="EUR",3,if($G319="YEN",4,5))))*$H319*$C319,0)</f>
        <v>865645.7564</v>
      </c>
      <c r="AA319" s="7">
        <f>if(AA$6&lt;=$B319,vlookup(EDATE($D319,AA$6),'Курсы'!$H$2:$L$1980,if($G319="USD",2,if($G319="EUR",3,if($G319="YEN",4,5))))*$H319*$C319,0)</f>
        <v>866450.3617</v>
      </c>
      <c r="AB319" s="7">
        <f>if(AB$6&lt;=$B319,vlookup(EDATE($D319,AB$6),'Курсы'!$H$2:$L$1980,if($G319="USD",2,if($G319="EUR",3,if($G319="YEN",4,5))))*$H319*$C319,0)</f>
        <v>867264.4011</v>
      </c>
      <c r="AC319" s="7">
        <f>if(AC$6&lt;=$B319,vlookup(EDATE($D319,AC$6),'Курсы'!$H$2:$L$1980,if($G319="USD",2,if($G319="EUR",3,if($G319="YEN",4,5))))*$H319*$C319,0)</f>
        <v>868061.4972</v>
      </c>
      <c r="AD319" s="7">
        <f>if(AD$6&lt;=$B319,vlookup(EDATE($D319,AD$6),'Курсы'!$H$2:$L$1980,if($G319="USD",2,if($G319="EUR",3,if($G319="YEN",4,5))))*$H319*$C319,0)</f>
        <v>868767.4675</v>
      </c>
      <c r="AE319" s="7">
        <f>if(AE$6&lt;=$B319,vlookup(EDATE($D319,AE$6),'Курсы'!$H$2:$L$1980,if($G319="USD",2,if($G319="EUR",3,if($G319="YEN",4,5))))*$H319*$C319,0)</f>
        <v>869534.1911</v>
      </c>
      <c r="AF319" s="7">
        <f>if(AF$6&lt;=$B319,vlookup(EDATE($D319,AF$6),'Курсы'!$H$2:$L$1980,if($G319="USD",2,if($G319="EUR",3,if($G319="YEN",4,5))))*$H319*$C319,0)</f>
        <v>870261.8469</v>
      </c>
      <c r="AG319" s="7">
        <f>if(AG$6&lt;=$B319,vlookup(EDATE($D319,AG$6),'Курсы'!$H$2:$L$1980,if($G319="USD",2,if($G319="EUR",3,if($G319="YEN",4,5))))*$H319*$C319,0)</f>
        <v>870999.5099</v>
      </c>
      <c r="AH319" s="7">
        <f>if(AH$6&lt;=$B319,vlookup(EDATE($D319,AH$6),'Курсы'!$H$2:$L$1980,if($G319="USD",2,if($G319="EUR",3,if($G319="YEN",4,5))))*$H319*$C319,0)</f>
        <v>871700.099</v>
      </c>
      <c r="AI319" s="7">
        <f>if(AI$6&lt;=$B319,vlookup(EDATE($D319,AI$6),'Курсы'!$H$2:$L$1980,if($G319="USD",2,if($G319="EUR",3,if($G319="YEN",4,5))))*$H319*$C319,0)</f>
        <v>872410.8239</v>
      </c>
      <c r="AJ319" s="7">
        <f>if(AJ$6&lt;=$B319,vlookup(EDATE($D319,AJ$6),'Курсы'!$H$2:$L$1980,if($G319="USD",2,if($G319="EUR",3,if($G319="YEN",4,5))))*$H319*$C319,0)</f>
        <v>873108.5992</v>
      </c>
      <c r="AK319" s="7">
        <f>if(AK$6&lt;=$B319,vlookup(EDATE($D319,AK$6),'Курсы'!$H$2:$L$1980,if($G319="USD",2,if($G319="EUR",3,if($G319="YEN",4,5))))*$H319*$C319,0)</f>
        <v>873771.9726</v>
      </c>
      <c r="AL319" s="7">
        <f>if(AL$6&lt;=$B319,vlookup(EDATE($D319,AL$6),'Курсы'!$H$2:$L$1980,if($G319="USD",2,if($G319="EUR",3,if($G319="YEN",4,5))))*$H319*$C319,0)</f>
        <v>0</v>
      </c>
      <c r="AM319" s="7">
        <f>if(AM$6&lt;=$B319,vlookup(EDATE($D319,AM$6),'Курсы'!$H$2:$L$1980,if($G319="USD",2,if($G319="EUR",3,if($G319="YEN",4,5))))*$H319*$C319,0)</f>
        <v>0</v>
      </c>
      <c r="AN319" s="7">
        <f>if(AN$6&lt;=$B319,vlookup(EDATE($D319,AN$6),'Курсы'!$H$2:$L$1980,if($G319="USD",2,if($G319="EUR",3,if($G319="YEN",4,5))))*$H319*$C319,0)</f>
        <v>0</v>
      </c>
      <c r="AO319" s="7">
        <f>if(AO$6&lt;=$B319,vlookup(EDATE($D319,AO$6),'Курсы'!$H$2:$L$1980,if($G319="USD",2,if($G319="EUR",3,if($G319="YEN",4,5))))*$H319*$C319,0)</f>
        <v>0</v>
      </c>
      <c r="AP319" s="7">
        <f>if(AP$6&lt;=$B319,vlookup(EDATE($D319,AP$6),'Курсы'!$H$2:$L$1980,if($G319="USD",2,if($G319="EUR",3,if($G319="YEN",4,5))))*$H319*$C319,0)</f>
        <v>0</v>
      </c>
      <c r="AQ319" s="7">
        <f>if(AQ$6&lt;=$B319,vlookup(EDATE($D319,AQ$6),'Курсы'!$H$2:$L$1980,if($G319="USD",2,if($G319="EUR",3,if($G319="YEN",4,5))))*$H319*$C319,0)</f>
        <v>0</v>
      </c>
      <c r="AR319" s="19">
        <f>if(AR$6&lt;=$B319,vlookup(EDATE($D319,AR$6),'Курсы'!$H$2:$L$1980,if($G319="USD",2,if($G319="EUR",3,if($G319="YEN",4,5))))*$H319*$C319,0)</f>
        <v>0</v>
      </c>
      <c r="AS319" s="7">
        <f t="shared" si="2"/>
        <v>25029385.01</v>
      </c>
    </row>
    <row r="320" ht="15.75" customHeight="1">
      <c r="A320" s="15">
        <v>226.0</v>
      </c>
      <c r="B320" s="16">
        <v>36.0</v>
      </c>
      <c r="C320" s="16">
        <v>0.0495821668999259</v>
      </c>
      <c r="D320" s="17">
        <v>44341.0</v>
      </c>
      <c r="E320" s="17">
        <f t="shared" si="1"/>
        <v>45437</v>
      </c>
      <c r="F320" s="16" t="s">
        <v>21</v>
      </c>
      <c r="G320" s="16" t="s">
        <v>7</v>
      </c>
      <c r="H320" s="18">
        <v>1000000.0</v>
      </c>
      <c r="I320" s="7">
        <f>if(I$6&lt;=$B320,vlookup(EDATE($D320,I$6),'Курсы'!$H$2:$L$1980,if($G320="USD",2,if($G320="EUR",3,if($G320="YEN",4,5))))*$H320*$C320,0)</f>
        <v>49582.1669</v>
      </c>
      <c r="J320" s="7">
        <f>if(J$6&lt;=$B320,vlookup(EDATE($D320,J$6),'Курсы'!$H$2:$L$1980,if($G320="USD",2,if($G320="EUR",3,if($G320="YEN",4,5))))*$H320*$C320,0)</f>
        <v>49582.1669</v>
      </c>
      <c r="K320" s="7">
        <f>if(K$6&lt;=$B320,vlookup(EDATE($D320,K$6),'Курсы'!$H$2:$L$1980,if($G320="USD",2,if($G320="EUR",3,if($G320="YEN",4,5))))*$H320*$C320,0)</f>
        <v>49582.1669</v>
      </c>
      <c r="L320" s="7">
        <f>if(L$6&lt;=$B320,vlookup(EDATE($D320,L$6),'Курсы'!$H$2:$L$1980,if($G320="USD",2,if($G320="EUR",3,if($G320="YEN",4,5))))*$H320*$C320,0)</f>
        <v>49582.1669</v>
      </c>
      <c r="M320" s="7">
        <f>if(M$6&lt;=$B320,vlookup(EDATE($D320,M$6),'Курсы'!$H$2:$L$1980,if($G320="USD",2,if($G320="EUR",3,if($G320="YEN",4,5))))*$H320*$C320,0)</f>
        <v>49582.1669</v>
      </c>
      <c r="N320" s="7">
        <f>if(N$6&lt;=$B320,vlookup(EDATE($D320,N$6),'Курсы'!$H$2:$L$1980,if($G320="USD",2,if($G320="EUR",3,if($G320="YEN",4,5))))*$H320*$C320,0)</f>
        <v>49582.1669</v>
      </c>
      <c r="O320" s="7">
        <f>if(O$6&lt;=$B320,vlookup(EDATE($D320,O$6),'Курсы'!$H$2:$L$1980,if($G320="USD",2,if($G320="EUR",3,if($G320="YEN",4,5))))*$H320*$C320,0)</f>
        <v>49582.1669</v>
      </c>
      <c r="P320" s="7">
        <f>if(P$6&lt;=$B320,vlookup(EDATE($D320,P$6),'Курсы'!$H$2:$L$1980,if($G320="USD",2,if($G320="EUR",3,if($G320="YEN",4,5))))*$H320*$C320,0)</f>
        <v>49582.1669</v>
      </c>
      <c r="Q320" s="7">
        <f>if(Q$6&lt;=$B320,vlookup(EDATE($D320,Q$6),'Курсы'!$H$2:$L$1980,if($G320="USD",2,if($G320="EUR",3,if($G320="YEN",4,5))))*$H320*$C320,0)</f>
        <v>49582.1669</v>
      </c>
      <c r="R320" s="7">
        <f>if(R$6&lt;=$B320,vlookup(EDATE($D320,R$6),'Курсы'!$H$2:$L$1980,if($G320="USD",2,if($G320="EUR",3,if($G320="YEN",4,5))))*$H320*$C320,0)</f>
        <v>49582.1669</v>
      </c>
      <c r="S320" s="7">
        <f>if(S$6&lt;=$B320,vlookup(EDATE($D320,S$6),'Курсы'!$H$2:$L$1980,if($G320="USD",2,if($G320="EUR",3,if($G320="YEN",4,5))))*$H320*$C320,0)</f>
        <v>49582.1669</v>
      </c>
      <c r="T320" s="7">
        <f>if(T$6&lt;=$B320,vlookup(EDATE($D320,T$6),'Курсы'!$H$2:$L$1980,if($G320="USD",2,if($G320="EUR",3,if($G320="YEN",4,5))))*$H320*$C320,0)</f>
        <v>49582.1669</v>
      </c>
      <c r="U320" s="7">
        <f>if(U$6&lt;=$B320,vlookup(EDATE($D320,U$6),'Курсы'!$H$2:$L$1980,if($G320="USD",2,if($G320="EUR",3,if($G320="YEN",4,5))))*$H320*$C320,0)</f>
        <v>49582.1669</v>
      </c>
      <c r="V320" s="7">
        <f>if(V$6&lt;=$B320,vlookup(EDATE($D320,V$6),'Курсы'!$H$2:$L$1980,if($G320="USD",2,if($G320="EUR",3,if($G320="YEN",4,5))))*$H320*$C320,0)</f>
        <v>49582.1669</v>
      </c>
      <c r="W320" s="7">
        <f>if(W$6&lt;=$B320,vlookup(EDATE($D320,W$6),'Курсы'!$H$2:$L$1980,if($G320="USD",2,if($G320="EUR",3,if($G320="YEN",4,5))))*$H320*$C320,0)</f>
        <v>49582.1669</v>
      </c>
      <c r="X320" s="7">
        <f>if(X$6&lt;=$B320,vlookup(EDATE($D320,X$6),'Курсы'!$H$2:$L$1980,if($G320="USD",2,if($G320="EUR",3,if($G320="YEN",4,5))))*$H320*$C320,0)</f>
        <v>49582.1669</v>
      </c>
      <c r="Y320" s="7">
        <f>if(Y$6&lt;=$B320,vlookup(EDATE($D320,Y$6),'Курсы'!$H$2:$L$1980,if($G320="USD",2,if($G320="EUR",3,if($G320="YEN",4,5))))*$H320*$C320,0)</f>
        <v>49582.1669</v>
      </c>
      <c r="Z320" s="7">
        <f>if(Z$6&lt;=$B320,vlookup(EDATE($D320,Z$6),'Курсы'!$H$2:$L$1980,if($G320="USD",2,if($G320="EUR",3,if($G320="YEN",4,5))))*$H320*$C320,0)</f>
        <v>49582.1669</v>
      </c>
      <c r="AA320" s="7">
        <f>if(AA$6&lt;=$B320,vlookup(EDATE($D320,AA$6),'Курсы'!$H$2:$L$1980,if($G320="USD",2,if($G320="EUR",3,if($G320="YEN",4,5))))*$H320*$C320,0)</f>
        <v>49582.1669</v>
      </c>
      <c r="AB320" s="7">
        <f>if(AB$6&lt;=$B320,vlookup(EDATE($D320,AB$6),'Курсы'!$H$2:$L$1980,if($G320="USD",2,if($G320="EUR",3,if($G320="YEN",4,5))))*$H320*$C320,0)</f>
        <v>49582.1669</v>
      </c>
      <c r="AC320" s="7">
        <f>if(AC$6&lt;=$B320,vlookup(EDATE($D320,AC$6),'Курсы'!$H$2:$L$1980,if($G320="USD",2,if($G320="EUR",3,if($G320="YEN",4,5))))*$H320*$C320,0)</f>
        <v>49582.1669</v>
      </c>
      <c r="AD320" s="7">
        <f>if(AD$6&lt;=$B320,vlookup(EDATE($D320,AD$6),'Курсы'!$H$2:$L$1980,if($G320="USD",2,if($G320="EUR",3,if($G320="YEN",4,5))))*$H320*$C320,0)</f>
        <v>49582.1669</v>
      </c>
      <c r="AE320" s="7">
        <f>if(AE$6&lt;=$B320,vlookup(EDATE($D320,AE$6),'Курсы'!$H$2:$L$1980,if($G320="USD",2,if($G320="EUR",3,if($G320="YEN",4,5))))*$H320*$C320,0)</f>
        <v>49582.1669</v>
      </c>
      <c r="AF320" s="7">
        <f>if(AF$6&lt;=$B320,vlookup(EDATE($D320,AF$6),'Курсы'!$H$2:$L$1980,if($G320="USD",2,if($G320="EUR",3,if($G320="YEN",4,5))))*$H320*$C320,0)</f>
        <v>49582.1669</v>
      </c>
      <c r="AG320" s="7">
        <f>if(AG$6&lt;=$B320,vlookup(EDATE($D320,AG$6),'Курсы'!$H$2:$L$1980,if($G320="USD",2,if($G320="EUR",3,if($G320="YEN",4,5))))*$H320*$C320,0)</f>
        <v>49582.1669</v>
      </c>
      <c r="AH320" s="7">
        <f>if(AH$6&lt;=$B320,vlookup(EDATE($D320,AH$6),'Курсы'!$H$2:$L$1980,if($G320="USD",2,if($G320="EUR",3,if($G320="YEN",4,5))))*$H320*$C320,0)</f>
        <v>49582.1669</v>
      </c>
      <c r="AI320" s="7">
        <f>if(AI$6&lt;=$B320,vlookup(EDATE($D320,AI$6),'Курсы'!$H$2:$L$1980,if($G320="USD",2,if($G320="EUR",3,if($G320="YEN",4,5))))*$H320*$C320,0)</f>
        <v>49582.1669</v>
      </c>
      <c r="AJ320" s="7">
        <f>if(AJ$6&lt;=$B320,vlookup(EDATE($D320,AJ$6),'Курсы'!$H$2:$L$1980,if($G320="USD",2,if($G320="EUR",3,if($G320="YEN",4,5))))*$H320*$C320,0)</f>
        <v>49582.1669</v>
      </c>
      <c r="AK320" s="7">
        <f>if(AK$6&lt;=$B320,vlookup(EDATE($D320,AK$6),'Курсы'!$H$2:$L$1980,if($G320="USD",2,if($G320="EUR",3,if($G320="YEN",4,5))))*$H320*$C320,0)</f>
        <v>49582.1669</v>
      </c>
      <c r="AL320" s="7">
        <f>if(AL$6&lt;=$B320,vlookup(EDATE($D320,AL$6),'Курсы'!$H$2:$L$1980,if($G320="USD",2,if($G320="EUR",3,if($G320="YEN",4,5))))*$H320*$C320,0)</f>
        <v>49582.1669</v>
      </c>
      <c r="AM320" s="7">
        <f>if(AM$6&lt;=$B320,vlookup(EDATE($D320,AM$6),'Курсы'!$H$2:$L$1980,if($G320="USD",2,if($G320="EUR",3,if($G320="YEN",4,5))))*$H320*$C320,0)</f>
        <v>49582.1669</v>
      </c>
      <c r="AN320" s="7">
        <f>if(AN$6&lt;=$B320,vlookup(EDATE($D320,AN$6),'Курсы'!$H$2:$L$1980,if($G320="USD",2,if($G320="EUR",3,if($G320="YEN",4,5))))*$H320*$C320,0)</f>
        <v>49582.1669</v>
      </c>
      <c r="AO320" s="7">
        <f>if(AO$6&lt;=$B320,vlookup(EDATE($D320,AO$6),'Курсы'!$H$2:$L$1980,if($G320="USD",2,if($G320="EUR",3,if($G320="YEN",4,5))))*$H320*$C320,0)</f>
        <v>49582.1669</v>
      </c>
      <c r="AP320" s="7">
        <f>if(AP$6&lt;=$B320,vlookup(EDATE($D320,AP$6),'Курсы'!$H$2:$L$1980,if($G320="USD",2,if($G320="EUR",3,if($G320="YEN",4,5))))*$H320*$C320,0)</f>
        <v>49582.1669</v>
      </c>
      <c r="AQ320" s="7">
        <f>if(AQ$6&lt;=$B320,vlookup(EDATE($D320,AQ$6),'Курсы'!$H$2:$L$1980,if($G320="USD",2,if($G320="EUR",3,if($G320="YEN",4,5))))*$H320*$C320,0)</f>
        <v>49582.1669</v>
      </c>
      <c r="AR320" s="19">
        <f>if(AR$6&lt;=$B320,vlookup(EDATE($D320,AR$6),'Курсы'!$H$2:$L$1980,if($G320="USD",2,if($G320="EUR",3,if($G320="YEN",4,5))))*$H320*$C320,0)</f>
        <v>49582.1669</v>
      </c>
      <c r="AS320" s="7">
        <f t="shared" si="2"/>
        <v>1784958.008</v>
      </c>
    </row>
    <row r="321" ht="15.75" customHeight="1">
      <c r="A321" s="15">
        <v>212.0</v>
      </c>
      <c r="B321" s="16">
        <v>3.0</v>
      </c>
      <c r="C321" s="16">
        <v>0.00508465216759286</v>
      </c>
      <c r="D321" s="17">
        <v>44345.0</v>
      </c>
      <c r="E321" s="17">
        <f t="shared" si="1"/>
        <v>44437</v>
      </c>
      <c r="F321" s="16" t="s">
        <v>19</v>
      </c>
      <c r="G321" s="16" t="s">
        <v>5</v>
      </c>
      <c r="H321" s="18">
        <v>250000.0</v>
      </c>
      <c r="I321" s="7">
        <f>if(I$6&lt;=$B321,vlookup(EDATE($D321,I$6),'Курсы'!$H$2:$L$1980,if($G321="USD",2,if($G321="EUR",3,if($G321="YEN",4,5))))*$H321*$C321,0)</f>
        <v>109530.6533</v>
      </c>
      <c r="J321" s="7">
        <f>if(J$6&lt;=$B321,vlookup(EDATE($D321,J$6),'Курсы'!$H$2:$L$1980,if($G321="USD",2,if($G321="EUR",3,if($G321="YEN",4,5))))*$H321*$C321,0)</f>
        <v>110486.0595</v>
      </c>
      <c r="K321" s="7">
        <f>if(K$6&lt;=$B321,vlookup(EDATE($D321,K$6),'Курсы'!$H$2:$L$1980,if($G321="USD",2,if($G321="EUR",3,if($G321="YEN",4,5))))*$H321*$C321,0)</f>
        <v>108675.5143</v>
      </c>
      <c r="L321" s="7">
        <f>if(L$6&lt;=$B321,vlookup(EDATE($D321,L$6),'Курсы'!$H$2:$L$1980,if($G321="USD",2,if($G321="EUR",3,if($G321="YEN",4,5))))*$H321*$C321,0)</f>
        <v>0</v>
      </c>
      <c r="M321" s="7">
        <f>if(M$6&lt;=$B321,vlookup(EDATE($D321,M$6),'Курсы'!$H$2:$L$1980,if($G321="USD",2,if($G321="EUR",3,if($G321="YEN",4,5))))*$H321*$C321,0)</f>
        <v>0</v>
      </c>
      <c r="N321" s="7">
        <f>if(N$6&lt;=$B321,vlookup(EDATE($D321,N$6),'Курсы'!$H$2:$L$1980,if($G321="USD",2,if($G321="EUR",3,if($G321="YEN",4,5))))*$H321*$C321,0)</f>
        <v>0</v>
      </c>
      <c r="O321" s="7">
        <f>if(O$6&lt;=$B321,vlookup(EDATE($D321,O$6),'Курсы'!$H$2:$L$1980,if($G321="USD",2,if($G321="EUR",3,if($G321="YEN",4,5))))*$H321*$C321,0)</f>
        <v>0</v>
      </c>
      <c r="P321" s="7">
        <f>if(P$6&lt;=$B321,vlookup(EDATE($D321,P$6),'Курсы'!$H$2:$L$1980,if($G321="USD",2,if($G321="EUR",3,if($G321="YEN",4,5))))*$H321*$C321,0)</f>
        <v>0</v>
      </c>
      <c r="Q321" s="7">
        <f>if(Q$6&lt;=$B321,vlookup(EDATE($D321,Q$6),'Курсы'!$H$2:$L$1980,if($G321="USD",2,if($G321="EUR",3,if($G321="YEN",4,5))))*$H321*$C321,0)</f>
        <v>0</v>
      </c>
      <c r="R321" s="7">
        <f>if(R$6&lt;=$B321,vlookup(EDATE($D321,R$6),'Курсы'!$H$2:$L$1980,if($G321="USD",2,if($G321="EUR",3,if($G321="YEN",4,5))))*$H321*$C321,0)</f>
        <v>0</v>
      </c>
      <c r="S321" s="7">
        <f>if(S$6&lt;=$B321,vlookup(EDATE($D321,S$6),'Курсы'!$H$2:$L$1980,if($G321="USD",2,if($G321="EUR",3,if($G321="YEN",4,5))))*$H321*$C321,0)</f>
        <v>0</v>
      </c>
      <c r="T321" s="7">
        <f>if(T$6&lt;=$B321,vlookup(EDATE($D321,T$6),'Курсы'!$H$2:$L$1980,if($G321="USD",2,if($G321="EUR",3,if($G321="YEN",4,5))))*$H321*$C321,0)</f>
        <v>0</v>
      </c>
      <c r="U321" s="7">
        <f>if(U$6&lt;=$B321,vlookup(EDATE($D321,U$6),'Курсы'!$H$2:$L$1980,if($G321="USD",2,if($G321="EUR",3,if($G321="YEN",4,5))))*$H321*$C321,0)</f>
        <v>0</v>
      </c>
      <c r="V321" s="7">
        <f>if(V$6&lt;=$B321,vlookup(EDATE($D321,V$6),'Курсы'!$H$2:$L$1980,if($G321="USD",2,if($G321="EUR",3,if($G321="YEN",4,5))))*$H321*$C321,0)</f>
        <v>0</v>
      </c>
      <c r="W321" s="7">
        <f>if(W$6&lt;=$B321,vlookup(EDATE($D321,W$6),'Курсы'!$H$2:$L$1980,if($G321="USD",2,if($G321="EUR",3,if($G321="YEN",4,5))))*$H321*$C321,0)</f>
        <v>0</v>
      </c>
      <c r="X321" s="7">
        <f>if(X$6&lt;=$B321,vlookup(EDATE($D321,X$6),'Курсы'!$H$2:$L$1980,if($G321="USD",2,if($G321="EUR",3,if($G321="YEN",4,5))))*$H321*$C321,0)</f>
        <v>0</v>
      </c>
      <c r="Y321" s="7">
        <f>if(Y$6&lt;=$B321,vlookup(EDATE($D321,Y$6),'Курсы'!$H$2:$L$1980,if($G321="USD",2,if($G321="EUR",3,if($G321="YEN",4,5))))*$H321*$C321,0)</f>
        <v>0</v>
      </c>
      <c r="Z321" s="7">
        <f>if(Z$6&lt;=$B321,vlookup(EDATE($D321,Z$6),'Курсы'!$H$2:$L$1980,if($G321="USD",2,if($G321="EUR",3,if($G321="YEN",4,5))))*$H321*$C321,0)</f>
        <v>0</v>
      </c>
      <c r="AA321" s="7">
        <f>if(AA$6&lt;=$B321,vlookup(EDATE($D321,AA$6),'Курсы'!$H$2:$L$1980,if($G321="USD",2,if($G321="EUR",3,if($G321="YEN",4,5))))*$H321*$C321,0)</f>
        <v>0</v>
      </c>
      <c r="AB321" s="7">
        <f>if(AB$6&lt;=$B321,vlookup(EDATE($D321,AB$6),'Курсы'!$H$2:$L$1980,if($G321="USD",2,if($G321="EUR",3,if($G321="YEN",4,5))))*$H321*$C321,0)</f>
        <v>0</v>
      </c>
      <c r="AC321" s="7">
        <f>if(AC$6&lt;=$B321,vlookup(EDATE($D321,AC$6),'Курсы'!$H$2:$L$1980,if($G321="USD",2,if($G321="EUR",3,if($G321="YEN",4,5))))*$H321*$C321,0)</f>
        <v>0</v>
      </c>
      <c r="AD321" s="7">
        <f>if(AD$6&lt;=$B321,vlookup(EDATE($D321,AD$6),'Курсы'!$H$2:$L$1980,if($G321="USD",2,if($G321="EUR",3,if($G321="YEN",4,5))))*$H321*$C321,0)</f>
        <v>0</v>
      </c>
      <c r="AE321" s="7">
        <f>if(AE$6&lt;=$B321,vlookup(EDATE($D321,AE$6),'Курсы'!$H$2:$L$1980,if($G321="USD",2,if($G321="EUR",3,if($G321="YEN",4,5))))*$H321*$C321,0)</f>
        <v>0</v>
      </c>
      <c r="AF321" s="7">
        <f>if(AF$6&lt;=$B321,vlookup(EDATE($D321,AF$6),'Курсы'!$H$2:$L$1980,if($G321="USD",2,if($G321="EUR",3,if($G321="YEN",4,5))))*$H321*$C321,0)</f>
        <v>0</v>
      </c>
      <c r="AG321" s="7">
        <f>if(AG$6&lt;=$B321,vlookup(EDATE($D321,AG$6),'Курсы'!$H$2:$L$1980,if($G321="USD",2,if($G321="EUR",3,if($G321="YEN",4,5))))*$H321*$C321,0)</f>
        <v>0</v>
      </c>
      <c r="AH321" s="7">
        <f>if(AH$6&lt;=$B321,vlookup(EDATE($D321,AH$6),'Курсы'!$H$2:$L$1980,if($G321="USD",2,if($G321="EUR",3,if($G321="YEN",4,5))))*$H321*$C321,0)</f>
        <v>0</v>
      </c>
      <c r="AI321" s="7">
        <f>if(AI$6&lt;=$B321,vlookup(EDATE($D321,AI$6),'Курсы'!$H$2:$L$1980,if($G321="USD",2,if($G321="EUR",3,if($G321="YEN",4,5))))*$H321*$C321,0)</f>
        <v>0</v>
      </c>
      <c r="AJ321" s="7">
        <f>if(AJ$6&lt;=$B321,vlookup(EDATE($D321,AJ$6),'Курсы'!$H$2:$L$1980,if($G321="USD",2,if($G321="EUR",3,if($G321="YEN",4,5))))*$H321*$C321,0)</f>
        <v>0</v>
      </c>
      <c r="AK321" s="7">
        <f>if(AK$6&lt;=$B321,vlookup(EDATE($D321,AK$6),'Курсы'!$H$2:$L$1980,if($G321="USD",2,if($G321="EUR",3,if($G321="YEN",4,5))))*$H321*$C321,0)</f>
        <v>0</v>
      </c>
      <c r="AL321" s="7">
        <f>if(AL$6&lt;=$B321,vlookup(EDATE($D321,AL$6),'Курсы'!$H$2:$L$1980,if($G321="USD",2,if($G321="EUR",3,if($G321="YEN",4,5))))*$H321*$C321,0)</f>
        <v>0</v>
      </c>
      <c r="AM321" s="7">
        <f>if(AM$6&lt;=$B321,vlookup(EDATE($D321,AM$6),'Курсы'!$H$2:$L$1980,if($G321="USD",2,if($G321="EUR",3,if($G321="YEN",4,5))))*$H321*$C321,0)</f>
        <v>0</v>
      </c>
      <c r="AN321" s="7">
        <f>if(AN$6&lt;=$B321,vlookup(EDATE($D321,AN$6),'Курсы'!$H$2:$L$1980,if($G321="USD",2,if($G321="EUR",3,if($G321="YEN",4,5))))*$H321*$C321,0)</f>
        <v>0</v>
      </c>
      <c r="AO321" s="7">
        <f>if(AO$6&lt;=$B321,vlookup(EDATE($D321,AO$6),'Курсы'!$H$2:$L$1980,if($G321="USD",2,if($G321="EUR",3,if($G321="YEN",4,5))))*$H321*$C321,0)</f>
        <v>0</v>
      </c>
      <c r="AP321" s="7">
        <f>if(AP$6&lt;=$B321,vlookup(EDATE($D321,AP$6),'Курсы'!$H$2:$L$1980,if($G321="USD",2,if($G321="EUR",3,if($G321="YEN",4,5))))*$H321*$C321,0)</f>
        <v>0</v>
      </c>
      <c r="AQ321" s="7">
        <f>if(AQ$6&lt;=$B321,vlookup(EDATE($D321,AQ$6),'Курсы'!$H$2:$L$1980,if($G321="USD",2,if($G321="EUR",3,if($G321="YEN",4,5))))*$H321*$C321,0)</f>
        <v>0</v>
      </c>
      <c r="AR321" s="19">
        <f>if(AR$6&lt;=$B321,vlookup(EDATE($D321,AR$6),'Курсы'!$H$2:$L$1980,if($G321="USD",2,if($G321="EUR",3,if($G321="YEN",4,5))))*$H321*$C321,0)</f>
        <v>0</v>
      </c>
      <c r="AS321" s="7">
        <f t="shared" si="2"/>
        <v>328692.2271</v>
      </c>
    </row>
    <row r="322" ht="15.75" customHeight="1">
      <c r="A322" s="15">
        <v>15.0</v>
      </c>
      <c r="B322" s="16">
        <v>36.0</v>
      </c>
      <c r="C322" s="16">
        <v>0.0129430180424377</v>
      </c>
      <c r="D322" s="17">
        <v>44351.0</v>
      </c>
      <c r="E322" s="17">
        <f t="shared" si="1"/>
        <v>45447</v>
      </c>
      <c r="F322" s="16" t="s">
        <v>19</v>
      </c>
      <c r="G322" s="16" t="s">
        <v>4</v>
      </c>
      <c r="H322" s="18">
        <v>250000.0</v>
      </c>
      <c r="I322" s="7">
        <f>if(I$6&lt;=$B322,vlookup(EDATE($D322,I$6),'Курсы'!$H$2:$L$1980,if($G322="USD",2,if($G322="EUR",3,if($G322="YEN",4,5))))*$H322*$C322,0)</f>
        <v>238208.1577</v>
      </c>
      <c r="J322" s="7">
        <f>if(J$6&lt;=$B322,vlookup(EDATE($D322,J$6),'Курсы'!$H$2:$L$1980,if($G322="USD",2,if($G322="EUR",3,if($G322="YEN",4,5))))*$H322*$C322,0)</f>
        <v>235797.197</v>
      </c>
      <c r="K322" s="7">
        <f>if(K$6&lt;=$B322,vlookup(EDATE($D322,K$6),'Курсы'!$H$2:$L$1980,if($G322="USD",2,if($G322="EUR",3,if($G322="YEN",4,5))))*$H322*$C322,0)</f>
        <v>236607.7877</v>
      </c>
      <c r="L322" s="7">
        <f>if(L$6&lt;=$B322,vlookup(EDATE($D322,L$6),'Курсы'!$H$2:$L$1980,if($G322="USD",2,if($G322="EUR",3,if($G322="YEN",4,5))))*$H322*$C322,0)</f>
        <v>236932.3748</v>
      </c>
      <c r="M322" s="7">
        <f>if(M$6&lt;=$B322,vlookup(EDATE($D322,M$6),'Курсы'!$H$2:$L$1980,if($G322="USD",2,if($G322="EUR",3,if($G322="YEN",4,5))))*$H322*$C322,0)</f>
        <v>237257.6979</v>
      </c>
      <c r="N322" s="7">
        <f>if(N$6&lt;=$B322,vlookup(EDATE($D322,N$6),'Курсы'!$H$2:$L$1980,if($G322="USD",2,if($G322="EUR",3,if($G322="YEN",4,5))))*$H322*$C322,0)</f>
        <v>237563.3352</v>
      </c>
      <c r="O322" s="7">
        <f>if(O$6&lt;=$B322,vlookup(EDATE($D322,O$6),'Курсы'!$H$2:$L$1980,if($G322="USD",2,if($G322="EUR",3,if($G322="YEN",4,5))))*$H322*$C322,0)</f>
        <v>237870.204</v>
      </c>
      <c r="P322" s="7">
        <f>if(P$6&lt;=$B322,vlookup(EDATE($D322,P$6),'Курсы'!$H$2:$L$1980,if($G322="USD",2,if($G322="EUR",3,if($G322="YEN",4,5))))*$H322*$C322,0)</f>
        <v>238168.4744</v>
      </c>
      <c r="Q322" s="7">
        <f>if(Q$6&lt;=$B322,vlookup(EDATE($D322,Q$6),'Курсы'!$H$2:$L$1980,if($G322="USD",2,if($G322="EUR",3,if($G322="YEN",4,5))))*$H322*$C322,0)</f>
        <v>238430.88</v>
      </c>
      <c r="R322" s="7">
        <f>if(R$6&lt;=$B322,vlookup(EDATE($D322,R$6),'Курсы'!$H$2:$L$1980,if($G322="USD",2,if($G322="EUR",3,if($G322="YEN",4,5))))*$H322*$C322,0)</f>
        <v>238714.0495</v>
      </c>
      <c r="S322" s="7">
        <f>if(S$6&lt;=$B322,vlookup(EDATE($D322,S$6),'Курсы'!$H$2:$L$1980,if($G322="USD",2,if($G322="EUR",3,if($G322="YEN",4,5))))*$H322*$C322,0)</f>
        <v>238981.0945</v>
      </c>
      <c r="T322" s="7">
        <f>if(T$6&lt;=$B322,vlookup(EDATE($D322,T$6),'Курсы'!$H$2:$L$1980,if($G322="USD",2,if($G322="EUR",3,if($G322="YEN",4,5))))*$H322*$C322,0)</f>
        <v>239250.179</v>
      </c>
      <c r="U322" s="7">
        <f>if(U$6&lt;=$B322,vlookup(EDATE($D322,U$6),'Курсы'!$H$2:$L$1980,if($G322="USD",2,if($G322="EUR",3,if($G322="YEN",4,5))))*$H322*$C322,0)</f>
        <v>239504.2634</v>
      </c>
      <c r="V322" s="7">
        <f>if(V$6&lt;=$B322,vlookup(EDATE($D322,V$6),'Курсы'!$H$2:$L$1980,if($G322="USD",2,if($G322="EUR",3,if($G322="YEN",4,5))))*$H322*$C322,0)</f>
        <v>239760.5978</v>
      </c>
      <c r="W322" s="7">
        <f>if(W$6&lt;=$B322,vlookup(EDATE($D322,W$6),'Курсы'!$H$2:$L$1980,if($G322="USD",2,if($G322="EUR",3,if($G322="YEN",4,5))))*$H322*$C322,0)</f>
        <v>240010.9048</v>
      </c>
      <c r="X322" s="7">
        <f>if(X$6&lt;=$B322,vlookup(EDATE($D322,X$6),'Курсы'!$H$2:$L$1980,if($G322="USD",2,if($G322="EUR",3,if($G322="YEN",4,5))))*$H322*$C322,0)</f>
        <v>240247.6596</v>
      </c>
      <c r="Y322" s="7">
        <f>if(Y$6&lt;=$B322,vlookup(EDATE($D322,Y$6),'Курсы'!$H$2:$L$1980,if($G322="USD",2,if($G322="EUR",3,if($G322="YEN",4,5))))*$H322*$C322,0)</f>
        <v>240486.8973</v>
      </c>
      <c r="Z322" s="7">
        <f>if(Z$6&lt;=$B322,vlookup(EDATE($D322,Z$6),'Курсы'!$H$2:$L$1980,if($G322="USD",2,if($G322="EUR",3,if($G322="YEN",4,5))))*$H322*$C322,0)</f>
        <v>240713.4087</v>
      </c>
      <c r="AA322" s="7">
        <f>if(AA$6&lt;=$B322,vlookup(EDATE($D322,AA$6),'Курсы'!$H$2:$L$1980,if($G322="USD",2,if($G322="EUR",3,if($G322="YEN",4,5))))*$H322*$C322,0)</f>
        <v>240942.5148</v>
      </c>
      <c r="AB322" s="7">
        <f>if(AB$6&lt;=$B322,vlookup(EDATE($D322,AB$6),'Курсы'!$H$2:$L$1980,if($G322="USD",2,if($G322="EUR",3,if($G322="YEN",4,5))))*$H322*$C322,0)</f>
        <v>241166.794</v>
      </c>
      <c r="AC322" s="7">
        <f>if(AC$6&lt;=$B322,vlookup(EDATE($D322,AC$6),'Курсы'!$H$2:$L$1980,if($G322="USD",2,if($G322="EUR",3,if($G322="YEN",4,5))))*$H322*$C322,0)</f>
        <v>241365.3858</v>
      </c>
      <c r="AD322" s="7">
        <f>if(AD$6&lt;=$B322,vlookup(EDATE($D322,AD$6),'Курсы'!$H$2:$L$1980,if($G322="USD",2,if($G322="EUR",3,if($G322="YEN",4,5))))*$H322*$C322,0)</f>
        <v>241581.0185</v>
      </c>
      <c r="AE322" s="7">
        <f>if(AE$6&lt;=$B322,vlookup(EDATE($D322,AE$6),'Курсы'!$H$2:$L$1980,if($G322="USD",2,if($G322="EUR",3,if($G322="YEN",4,5))))*$H322*$C322,0)</f>
        <v>241785.6174</v>
      </c>
      <c r="AF322" s="7">
        <f>if(AF$6&lt;=$B322,vlookup(EDATE($D322,AF$6),'Курсы'!$H$2:$L$1980,if($G322="USD",2,if($G322="EUR",3,if($G322="YEN",4,5))))*$H322*$C322,0)</f>
        <v>241992.9847</v>
      </c>
      <c r="AG322" s="7">
        <f>if(AG$6&lt;=$B322,vlookup(EDATE($D322,AG$6),'Курсы'!$H$2:$L$1980,if($G322="USD",2,if($G322="EUR",3,if($G322="YEN",4,5))))*$H322*$C322,0)</f>
        <v>242189.8885</v>
      </c>
      <c r="AH322" s="7">
        <f>if(AH$6&lt;=$B322,vlookup(EDATE($D322,AH$6),'Курсы'!$H$2:$L$1980,if($G322="USD",2,if($G322="EUR",3,if($G322="YEN",4,5))))*$H322*$C322,0)</f>
        <v>242389.6007</v>
      </c>
      <c r="AI322" s="7">
        <f>if(AI$6&lt;=$B322,vlookup(EDATE($D322,AI$6),'Курсы'!$H$2:$L$1980,if($G322="USD",2,if($G322="EUR",3,if($G322="YEN",4,5))))*$H322*$C322,0)</f>
        <v>242585.6351</v>
      </c>
      <c r="AJ322" s="7">
        <f>if(AJ$6&lt;=$B322,vlookup(EDATE($D322,AJ$6),'Курсы'!$H$2:$L$1980,if($G322="USD",2,if($G322="EUR",3,if($G322="YEN",4,5))))*$H322*$C322,0)</f>
        <v>242771.9694</v>
      </c>
      <c r="AK322" s="7">
        <f>if(AK$6&lt;=$B322,vlookup(EDATE($D322,AK$6),'Курсы'!$H$2:$L$1980,if($G322="USD",2,if($G322="EUR",3,if($G322="YEN",4,5))))*$H322*$C322,0)</f>
        <v>242961.1487</v>
      </c>
      <c r="AL322" s="7">
        <f>if(AL$6&lt;=$B322,vlookup(EDATE($D322,AL$6),'Курсы'!$H$2:$L$1980,if($G322="USD",2,if($G322="EUR",3,if($G322="YEN",4,5))))*$H322*$C322,0)</f>
        <v>243141.0792</v>
      </c>
      <c r="AM322" s="7">
        <f>if(AM$6&lt;=$B322,vlookup(EDATE($D322,AM$6),'Курсы'!$H$2:$L$1980,if($G322="USD",2,if($G322="EUR",3,if($G322="YEN",4,5))))*$H322*$C322,0)</f>
        <v>243323.8666</v>
      </c>
      <c r="AN322" s="7">
        <f>if(AN$6&lt;=$B322,vlookup(EDATE($D322,AN$6),'Курсы'!$H$2:$L$1980,if($G322="USD",2,if($G322="EUR",3,if($G322="YEN",4,5))))*$H322*$C322,0)</f>
        <v>243503.5685</v>
      </c>
      <c r="AO322" s="7">
        <f>if(AO$6&lt;=$B322,vlookup(EDATE($D322,AO$6),'Курсы'!$H$2:$L$1980,if($G322="USD",2,if($G322="EUR",3,if($G322="YEN",4,5))))*$H322*$C322,0)</f>
        <v>243668.9741</v>
      </c>
      <c r="AP322" s="7">
        <f>if(AP$6&lt;=$B322,vlookup(EDATE($D322,AP$6),'Курсы'!$H$2:$L$1980,if($G322="USD",2,if($G322="EUR",3,if($G322="YEN",4,5))))*$H322*$C322,0)</f>
        <v>243842.9904</v>
      </c>
      <c r="AQ322" s="7">
        <f>if(AQ$6&lt;=$B322,vlookup(EDATE($D322,AQ$6),'Курсы'!$H$2:$L$1980,if($G322="USD",2,if($G322="EUR",3,if($G322="YEN",4,5))))*$H322*$C322,0)</f>
        <v>244008.7275</v>
      </c>
      <c r="AR322" s="19">
        <f>if(AR$6&lt;=$B322,vlookup(EDATE($D322,AR$6),'Курсы'!$H$2:$L$1980,if($G322="USD",2,if($G322="EUR",3,if($G322="YEN",4,5))))*$H322*$C322,0)</f>
        <v>244177.3209</v>
      </c>
      <c r="AS322" s="7">
        <f t="shared" si="2"/>
        <v>8661904.248</v>
      </c>
    </row>
    <row r="323" ht="15.75" customHeight="1">
      <c r="A323" s="15">
        <v>69.0</v>
      </c>
      <c r="B323" s="16">
        <v>8.0</v>
      </c>
      <c r="C323" s="16">
        <v>0.0101321740786316</v>
      </c>
      <c r="D323" s="17">
        <v>44353.0</v>
      </c>
      <c r="E323" s="17">
        <f t="shared" si="1"/>
        <v>44598</v>
      </c>
      <c r="F323" s="16" t="s">
        <v>18</v>
      </c>
      <c r="G323" s="16" t="s">
        <v>6</v>
      </c>
      <c r="H323" s="18">
        <v>1400000.0</v>
      </c>
      <c r="I323" s="7">
        <f>if(I$6&lt;=$B323,vlookup(EDATE($D323,I$6),'Курсы'!$H$2:$L$1980,if($G323="USD",2,if($G323="EUR",3,if($G323="YEN",4,5))))*$H323*$C323,0)</f>
        <v>9383.023418</v>
      </c>
      <c r="J323" s="7">
        <f>if(J$6&lt;=$B323,vlookup(EDATE($D323,J$6),'Курсы'!$H$2:$L$1980,if($G323="USD",2,if($G323="EUR",3,if($G323="YEN",4,5))))*$H323*$C323,0)</f>
        <v>9468.516676</v>
      </c>
      <c r="K323" s="7">
        <f>if(K$6&lt;=$B323,vlookup(EDATE($D323,K$6),'Курсы'!$H$2:$L$1980,if($G323="USD",2,if($G323="EUR",3,if($G323="YEN",4,5))))*$H323*$C323,0)</f>
        <v>9696.275354</v>
      </c>
      <c r="L323" s="7">
        <f>if(L$6&lt;=$B323,vlookup(EDATE($D323,L$6),'Курсы'!$H$2:$L$1980,if($G323="USD",2,if($G323="EUR",3,if($G323="YEN",4,5))))*$H323*$C323,0)</f>
        <v>9711.684435</v>
      </c>
      <c r="M323" s="7">
        <f>if(M$6&lt;=$B323,vlookup(EDATE($D323,M$6),'Курсы'!$H$2:$L$1980,if($G323="USD",2,if($G323="EUR",3,if($G323="YEN",4,5))))*$H323*$C323,0)</f>
        <v>9727.129398</v>
      </c>
      <c r="N323" s="7">
        <f>if(N$6&lt;=$B323,vlookup(EDATE($D323,N$6),'Курсы'!$H$2:$L$1980,if($G323="USD",2,if($G323="EUR",3,if($G323="YEN",4,5))))*$H323*$C323,0)</f>
        <v>9741.640593</v>
      </c>
      <c r="O323" s="7">
        <f>if(O$6&lt;=$B323,vlookup(EDATE($D323,O$6),'Курсы'!$H$2:$L$1980,if($G323="USD",2,if($G323="EUR",3,if($G323="YEN",4,5))))*$H323*$C323,0)</f>
        <v>9756.211054</v>
      </c>
      <c r="P323" s="7">
        <f>if(P$6&lt;=$B323,vlookup(EDATE($D323,P$6),'Курсы'!$H$2:$L$1980,if($G323="USD",2,if($G323="EUR",3,if($G323="YEN",4,5))))*$H323*$C323,0)</f>
        <v>9770.373987</v>
      </c>
      <c r="Q323" s="7">
        <f>if(Q$6&lt;=$B323,vlookup(EDATE($D323,Q$6),'Курсы'!$H$2:$L$1980,if($G323="USD",2,if($G323="EUR",3,if($G323="YEN",4,5))))*$H323*$C323,0)</f>
        <v>0</v>
      </c>
      <c r="R323" s="7">
        <f>if(R$6&lt;=$B323,vlookup(EDATE($D323,R$6),'Курсы'!$H$2:$L$1980,if($G323="USD",2,if($G323="EUR",3,if($G323="YEN",4,5))))*$H323*$C323,0)</f>
        <v>0</v>
      </c>
      <c r="S323" s="7">
        <f>if(S$6&lt;=$B323,vlookup(EDATE($D323,S$6),'Курсы'!$H$2:$L$1980,if($G323="USD",2,if($G323="EUR",3,if($G323="YEN",4,5))))*$H323*$C323,0)</f>
        <v>0</v>
      </c>
      <c r="T323" s="7">
        <f>if(T$6&lt;=$B323,vlookup(EDATE($D323,T$6),'Курсы'!$H$2:$L$1980,if($G323="USD",2,if($G323="EUR",3,if($G323="YEN",4,5))))*$H323*$C323,0)</f>
        <v>0</v>
      </c>
      <c r="U323" s="7">
        <f>if(U$6&lt;=$B323,vlookup(EDATE($D323,U$6),'Курсы'!$H$2:$L$1980,if($G323="USD",2,if($G323="EUR",3,if($G323="YEN",4,5))))*$H323*$C323,0)</f>
        <v>0</v>
      </c>
      <c r="V323" s="7">
        <f>if(V$6&lt;=$B323,vlookup(EDATE($D323,V$6),'Курсы'!$H$2:$L$1980,if($G323="USD",2,if($G323="EUR",3,if($G323="YEN",4,5))))*$H323*$C323,0)</f>
        <v>0</v>
      </c>
      <c r="W323" s="7">
        <f>if(W$6&lt;=$B323,vlookup(EDATE($D323,W$6),'Курсы'!$H$2:$L$1980,if($G323="USD",2,if($G323="EUR",3,if($G323="YEN",4,5))))*$H323*$C323,0)</f>
        <v>0</v>
      </c>
      <c r="X323" s="7">
        <f>if(X$6&lt;=$B323,vlookup(EDATE($D323,X$6),'Курсы'!$H$2:$L$1980,if($G323="USD",2,if($G323="EUR",3,if($G323="YEN",4,5))))*$H323*$C323,0)</f>
        <v>0</v>
      </c>
      <c r="Y323" s="7">
        <f>if(Y$6&lt;=$B323,vlookup(EDATE($D323,Y$6),'Курсы'!$H$2:$L$1980,if($G323="USD",2,if($G323="EUR",3,if($G323="YEN",4,5))))*$H323*$C323,0)</f>
        <v>0</v>
      </c>
      <c r="Z323" s="7">
        <f>if(Z$6&lt;=$B323,vlookup(EDATE($D323,Z$6),'Курсы'!$H$2:$L$1980,if($G323="USD",2,if($G323="EUR",3,if($G323="YEN",4,5))))*$H323*$C323,0)</f>
        <v>0</v>
      </c>
      <c r="AA323" s="7">
        <f>if(AA$6&lt;=$B323,vlookup(EDATE($D323,AA$6),'Курсы'!$H$2:$L$1980,if($G323="USD",2,if($G323="EUR",3,if($G323="YEN",4,5))))*$H323*$C323,0)</f>
        <v>0</v>
      </c>
      <c r="AB323" s="7">
        <f>if(AB$6&lt;=$B323,vlookup(EDATE($D323,AB$6),'Курсы'!$H$2:$L$1980,if($G323="USD",2,if($G323="EUR",3,if($G323="YEN",4,5))))*$H323*$C323,0)</f>
        <v>0</v>
      </c>
      <c r="AC323" s="7">
        <f>if(AC$6&lt;=$B323,vlookup(EDATE($D323,AC$6),'Курсы'!$H$2:$L$1980,if($G323="USD",2,if($G323="EUR",3,if($G323="YEN",4,5))))*$H323*$C323,0)</f>
        <v>0</v>
      </c>
      <c r="AD323" s="7">
        <f>if(AD$6&lt;=$B323,vlookup(EDATE($D323,AD$6),'Курсы'!$H$2:$L$1980,if($G323="USD",2,if($G323="EUR",3,if($G323="YEN",4,5))))*$H323*$C323,0)</f>
        <v>0</v>
      </c>
      <c r="AE323" s="7">
        <f>if(AE$6&lt;=$B323,vlookup(EDATE($D323,AE$6),'Курсы'!$H$2:$L$1980,if($G323="USD",2,if($G323="EUR",3,if($G323="YEN",4,5))))*$H323*$C323,0)</f>
        <v>0</v>
      </c>
      <c r="AF323" s="7">
        <f>if(AF$6&lt;=$B323,vlookup(EDATE($D323,AF$6),'Курсы'!$H$2:$L$1980,if($G323="USD",2,if($G323="EUR",3,if($G323="YEN",4,5))))*$H323*$C323,0)</f>
        <v>0</v>
      </c>
      <c r="AG323" s="7">
        <f>if(AG$6&lt;=$B323,vlookup(EDATE($D323,AG$6),'Курсы'!$H$2:$L$1980,if($G323="USD",2,if($G323="EUR",3,if($G323="YEN",4,5))))*$H323*$C323,0)</f>
        <v>0</v>
      </c>
      <c r="AH323" s="7">
        <f>if(AH$6&lt;=$B323,vlookup(EDATE($D323,AH$6),'Курсы'!$H$2:$L$1980,if($G323="USD",2,if($G323="EUR",3,if($G323="YEN",4,5))))*$H323*$C323,0)</f>
        <v>0</v>
      </c>
      <c r="AI323" s="7">
        <f>if(AI$6&lt;=$B323,vlookup(EDATE($D323,AI$6),'Курсы'!$H$2:$L$1980,if($G323="USD",2,if($G323="EUR",3,if($G323="YEN",4,5))))*$H323*$C323,0)</f>
        <v>0</v>
      </c>
      <c r="AJ323" s="7">
        <f>if(AJ$6&lt;=$B323,vlookup(EDATE($D323,AJ$6),'Курсы'!$H$2:$L$1980,if($G323="USD",2,if($G323="EUR",3,if($G323="YEN",4,5))))*$H323*$C323,0)</f>
        <v>0</v>
      </c>
      <c r="AK323" s="7">
        <f>if(AK$6&lt;=$B323,vlookup(EDATE($D323,AK$6),'Курсы'!$H$2:$L$1980,if($G323="USD",2,if($G323="EUR",3,if($G323="YEN",4,5))))*$H323*$C323,0)</f>
        <v>0</v>
      </c>
      <c r="AL323" s="7">
        <f>if(AL$6&lt;=$B323,vlookup(EDATE($D323,AL$6),'Курсы'!$H$2:$L$1980,if($G323="USD",2,if($G323="EUR",3,if($G323="YEN",4,5))))*$H323*$C323,0)</f>
        <v>0</v>
      </c>
      <c r="AM323" s="7">
        <f>if(AM$6&lt;=$B323,vlookup(EDATE($D323,AM$6),'Курсы'!$H$2:$L$1980,if($G323="USD",2,if($G323="EUR",3,if($G323="YEN",4,5))))*$H323*$C323,0)</f>
        <v>0</v>
      </c>
      <c r="AN323" s="7">
        <f>if(AN$6&lt;=$B323,vlookup(EDATE($D323,AN$6),'Курсы'!$H$2:$L$1980,if($G323="USD",2,if($G323="EUR",3,if($G323="YEN",4,5))))*$H323*$C323,0)</f>
        <v>0</v>
      </c>
      <c r="AO323" s="7">
        <f>if(AO$6&lt;=$B323,vlookup(EDATE($D323,AO$6),'Курсы'!$H$2:$L$1980,if($G323="USD",2,if($G323="EUR",3,if($G323="YEN",4,5))))*$H323*$C323,0)</f>
        <v>0</v>
      </c>
      <c r="AP323" s="7">
        <f>if(AP$6&lt;=$B323,vlookup(EDATE($D323,AP$6),'Курсы'!$H$2:$L$1980,if($G323="USD",2,if($G323="EUR",3,if($G323="YEN",4,5))))*$H323*$C323,0)</f>
        <v>0</v>
      </c>
      <c r="AQ323" s="7">
        <f>if(AQ$6&lt;=$B323,vlookup(EDATE($D323,AQ$6),'Курсы'!$H$2:$L$1980,if($G323="USD",2,if($G323="EUR",3,if($G323="YEN",4,5))))*$H323*$C323,0)</f>
        <v>0</v>
      </c>
      <c r="AR323" s="19">
        <f>if(AR$6&lt;=$B323,vlookup(EDATE($D323,AR$6),'Курсы'!$H$2:$L$1980,if($G323="USD",2,if($G323="EUR",3,if($G323="YEN",4,5))))*$H323*$C323,0)</f>
        <v>0</v>
      </c>
      <c r="AS323" s="7">
        <f t="shared" si="2"/>
        <v>77254.85492</v>
      </c>
    </row>
    <row r="324" ht="15.75" customHeight="1">
      <c r="A324" s="15">
        <v>120.0</v>
      </c>
      <c r="B324" s="16">
        <v>19.0</v>
      </c>
      <c r="C324" s="16">
        <v>0.00886283621008056</v>
      </c>
      <c r="D324" s="17">
        <v>44353.0</v>
      </c>
      <c r="E324" s="17">
        <f t="shared" si="1"/>
        <v>44932</v>
      </c>
      <c r="F324" s="16" t="s">
        <v>18</v>
      </c>
      <c r="G324" s="16" t="s">
        <v>6</v>
      </c>
      <c r="H324" s="18">
        <v>1000000.0</v>
      </c>
      <c r="I324" s="7">
        <f>if(I$6&lt;=$B324,vlookup(EDATE($D324,I$6),'Курсы'!$H$2:$L$1980,if($G324="USD",2,if($G324="EUR",3,if($G324="YEN",4,5))))*$H324*$C324,0)</f>
        <v>5862.526856</v>
      </c>
      <c r="J324" s="7">
        <f>if(J$6&lt;=$B324,vlookup(EDATE($D324,J$6),'Курсы'!$H$2:$L$1980,if($G324="USD",2,if($G324="EUR",3,if($G324="YEN",4,5))))*$H324*$C324,0)</f>
        <v>5915.94317</v>
      </c>
      <c r="K324" s="7">
        <f>if(K$6&lt;=$B324,vlookup(EDATE($D324,K$6),'Курсы'!$H$2:$L$1980,if($G324="USD",2,if($G324="EUR",3,if($G324="YEN",4,5))))*$H324*$C324,0)</f>
        <v>6058.247128</v>
      </c>
      <c r="L324" s="7">
        <f>if(L$6&lt;=$B324,vlookup(EDATE($D324,L$6),'Курсы'!$H$2:$L$1980,if($G324="USD",2,if($G324="EUR",3,if($G324="YEN",4,5))))*$H324*$C324,0)</f>
        <v>6067.874744</v>
      </c>
      <c r="M324" s="7">
        <f>if(M$6&lt;=$B324,vlookup(EDATE($D324,M$6),'Курсы'!$H$2:$L$1980,if($G324="USD",2,if($G324="EUR",3,if($G324="YEN",4,5))))*$H324*$C324,0)</f>
        <v>6077.52478</v>
      </c>
      <c r="N324" s="7">
        <f>if(N$6&lt;=$B324,vlookup(EDATE($D324,N$6),'Курсы'!$H$2:$L$1980,if($G324="USD",2,if($G324="EUR",3,if($G324="YEN",4,5))))*$H324*$C324,0)</f>
        <v>6086.591396</v>
      </c>
      <c r="O324" s="7">
        <f>if(O$6&lt;=$B324,vlookup(EDATE($D324,O$6),'Курсы'!$H$2:$L$1980,if($G324="USD",2,if($G324="EUR",3,if($G324="YEN",4,5))))*$H324*$C324,0)</f>
        <v>6095.695041</v>
      </c>
      <c r="P324" s="7">
        <f>if(P$6&lt;=$B324,vlookup(EDATE($D324,P$6),'Курсы'!$H$2:$L$1980,if($G324="USD",2,if($G324="EUR",3,if($G324="YEN",4,5))))*$H324*$C324,0)</f>
        <v>6104.544062</v>
      </c>
      <c r="Q324" s="7">
        <f>if(Q$6&lt;=$B324,vlookup(EDATE($D324,Q$6),'Курсы'!$H$2:$L$1980,if($G324="USD",2,if($G324="EUR",3,if($G324="YEN",4,5))))*$H324*$C324,0)</f>
        <v>6112.329421</v>
      </c>
      <c r="R324" s="7">
        <f>if(R$6&lt;=$B324,vlookup(EDATE($D324,R$6),'Курсы'!$H$2:$L$1980,if($G324="USD",2,if($G324="EUR",3,if($G324="YEN",4,5))))*$H324*$C324,0)</f>
        <v>6120.7312</v>
      </c>
      <c r="S324" s="7">
        <f>if(S$6&lt;=$B324,vlookup(EDATE($D324,S$6),'Курсы'!$H$2:$L$1980,if($G324="USD",2,if($G324="EUR",3,if($G324="YEN",4,5))))*$H324*$C324,0)</f>
        <v>6128.654901</v>
      </c>
      <c r="T324" s="7">
        <f>if(T$6&lt;=$B324,vlookup(EDATE($D324,T$6),'Курсы'!$H$2:$L$1980,if($G324="USD",2,if($G324="EUR",3,if($G324="YEN",4,5))))*$H324*$C324,0)</f>
        <v>6136.639452</v>
      </c>
      <c r="U324" s="7">
        <f>if(U$6&lt;=$B324,vlookup(EDATE($D324,U$6),'Курсы'!$H$2:$L$1980,if($G324="USD",2,if($G324="EUR",3,if($G324="YEN",4,5))))*$H324*$C324,0)</f>
        <v>6144.179204</v>
      </c>
      <c r="V324" s="7">
        <f>if(V$6&lt;=$B324,vlookup(EDATE($D324,V$6),'Курсы'!$H$2:$L$1980,if($G324="USD",2,if($G324="EUR",3,if($G324="YEN",4,5))))*$H324*$C324,0)</f>
        <v>6151.786007</v>
      </c>
      <c r="W324" s="7">
        <f>if(W$6&lt;=$B324,vlookup(EDATE($D324,W$6),'Курсы'!$H$2:$L$1980,if($G324="USD",2,if($G324="EUR",3,if($G324="YEN",4,5))))*$H324*$C324,0)</f>
        <v>6159.214217</v>
      </c>
      <c r="X324" s="7">
        <f>if(X$6&lt;=$B324,vlookup(EDATE($D324,X$6),'Курсы'!$H$2:$L$1980,if($G324="USD",2,if($G324="EUR",3,if($G324="YEN",4,5))))*$H324*$C324,0)</f>
        <v>6166.240485</v>
      </c>
      <c r="Y324" s="7">
        <f>if(Y$6&lt;=$B324,vlookup(EDATE($D324,Y$6),'Курсы'!$H$2:$L$1980,if($G324="USD",2,if($G324="EUR",3,if($G324="YEN",4,5))))*$H324*$C324,0)</f>
        <v>6173.340675</v>
      </c>
      <c r="Z324" s="7">
        <f>if(Z$6&lt;=$B324,vlookup(EDATE($D324,Z$6),'Курсы'!$H$2:$L$1980,if($G324="USD",2,if($G324="EUR",3,if($G324="YEN",4,5))))*$H324*$C324,0)</f>
        <v>6180.063376</v>
      </c>
      <c r="AA324" s="7">
        <f>if(AA$6&lt;=$B324,vlookup(EDATE($D324,AA$6),'Курсы'!$H$2:$L$1980,if($G324="USD",2,if($G324="EUR",3,if($G324="YEN",4,5))))*$H324*$C324,0)</f>
        <v>6186.863292</v>
      </c>
      <c r="AB324" s="7">
        <f>if(AB$6&lt;=$B324,vlookup(EDATE($D324,AB$6),'Курсы'!$H$2:$L$1980,if($G324="USD",2,if($G324="EUR",3,if($G324="YEN",4,5))))*$H324*$C324,0)</f>
        <v>0</v>
      </c>
      <c r="AC324" s="7">
        <f>if(AC$6&lt;=$B324,vlookup(EDATE($D324,AC$6),'Курсы'!$H$2:$L$1980,if($G324="USD",2,if($G324="EUR",3,if($G324="YEN",4,5))))*$H324*$C324,0)</f>
        <v>0</v>
      </c>
      <c r="AD324" s="7">
        <f>if(AD$6&lt;=$B324,vlookup(EDATE($D324,AD$6),'Курсы'!$H$2:$L$1980,if($G324="USD",2,if($G324="EUR",3,if($G324="YEN",4,5))))*$H324*$C324,0)</f>
        <v>0</v>
      </c>
      <c r="AE324" s="7">
        <f>if(AE$6&lt;=$B324,vlookup(EDATE($D324,AE$6),'Курсы'!$H$2:$L$1980,if($G324="USD",2,if($G324="EUR",3,if($G324="YEN",4,5))))*$H324*$C324,0)</f>
        <v>0</v>
      </c>
      <c r="AF324" s="7">
        <f>if(AF$6&lt;=$B324,vlookup(EDATE($D324,AF$6),'Курсы'!$H$2:$L$1980,if($G324="USD",2,if($G324="EUR",3,if($G324="YEN",4,5))))*$H324*$C324,0)</f>
        <v>0</v>
      </c>
      <c r="AG324" s="7">
        <f>if(AG$6&lt;=$B324,vlookup(EDATE($D324,AG$6),'Курсы'!$H$2:$L$1980,if($G324="USD",2,if($G324="EUR",3,if($G324="YEN",4,5))))*$H324*$C324,0)</f>
        <v>0</v>
      </c>
      <c r="AH324" s="7">
        <f>if(AH$6&lt;=$B324,vlookup(EDATE($D324,AH$6),'Курсы'!$H$2:$L$1980,if($G324="USD",2,if($G324="EUR",3,if($G324="YEN",4,5))))*$H324*$C324,0)</f>
        <v>0</v>
      </c>
      <c r="AI324" s="7">
        <f>if(AI$6&lt;=$B324,vlookup(EDATE($D324,AI$6),'Курсы'!$H$2:$L$1980,if($G324="USD",2,if($G324="EUR",3,if($G324="YEN",4,5))))*$H324*$C324,0)</f>
        <v>0</v>
      </c>
      <c r="AJ324" s="7">
        <f>if(AJ$6&lt;=$B324,vlookup(EDATE($D324,AJ$6),'Курсы'!$H$2:$L$1980,if($G324="USD",2,if($G324="EUR",3,if($G324="YEN",4,5))))*$H324*$C324,0)</f>
        <v>0</v>
      </c>
      <c r="AK324" s="7">
        <f>if(AK$6&lt;=$B324,vlookup(EDATE($D324,AK$6),'Курсы'!$H$2:$L$1980,if($G324="USD",2,if($G324="EUR",3,if($G324="YEN",4,5))))*$H324*$C324,0)</f>
        <v>0</v>
      </c>
      <c r="AL324" s="7">
        <f>if(AL$6&lt;=$B324,vlookup(EDATE($D324,AL$6),'Курсы'!$H$2:$L$1980,if($G324="USD",2,if($G324="EUR",3,if($G324="YEN",4,5))))*$H324*$C324,0)</f>
        <v>0</v>
      </c>
      <c r="AM324" s="7">
        <f>if(AM$6&lt;=$B324,vlookup(EDATE($D324,AM$6),'Курсы'!$H$2:$L$1980,if($G324="USD",2,if($G324="EUR",3,if($G324="YEN",4,5))))*$H324*$C324,0)</f>
        <v>0</v>
      </c>
      <c r="AN324" s="7">
        <f>if(AN$6&lt;=$B324,vlookup(EDATE($D324,AN$6),'Курсы'!$H$2:$L$1980,if($G324="USD",2,if($G324="EUR",3,if($G324="YEN",4,5))))*$H324*$C324,0)</f>
        <v>0</v>
      </c>
      <c r="AO324" s="7">
        <f>if(AO$6&lt;=$B324,vlookup(EDATE($D324,AO$6),'Курсы'!$H$2:$L$1980,if($G324="USD",2,if($G324="EUR",3,if($G324="YEN",4,5))))*$H324*$C324,0)</f>
        <v>0</v>
      </c>
      <c r="AP324" s="7">
        <f>if(AP$6&lt;=$B324,vlookup(EDATE($D324,AP$6),'Курсы'!$H$2:$L$1980,if($G324="USD",2,if($G324="EUR",3,if($G324="YEN",4,5))))*$H324*$C324,0)</f>
        <v>0</v>
      </c>
      <c r="AQ324" s="7">
        <f>if(AQ$6&lt;=$B324,vlookup(EDATE($D324,AQ$6),'Курсы'!$H$2:$L$1980,if($G324="USD",2,if($G324="EUR",3,if($G324="YEN",4,5))))*$H324*$C324,0)</f>
        <v>0</v>
      </c>
      <c r="AR324" s="19">
        <f>if(AR$6&lt;=$B324,vlookup(EDATE($D324,AR$6),'Курсы'!$H$2:$L$1980,if($G324="USD",2,if($G324="EUR",3,if($G324="YEN",4,5))))*$H324*$C324,0)</f>
        <v>0</v>
      </c>
      <c r="AS324" s="7">
        <f t="shared" si="2"/>
        <v>115928.9894</v>
      </c>
    </row>
    <row r="325" ht="15.75" customHeight="1">
      <c r="A325" s="15">
        <v>126.0</v>
      </c>
      <c r="B325" s="16">
        <v>24.0</v>
      </c>
      <c r="C325" s="16">
        <v>0.0404442610737438</v>
      </c>
      <c r="D325" s="17">
        <v>44358.0</v>
      </c>
      <c r="E325" s="17">
        <f t="shared" si="1"/>
        <v>45088</v>
      </c>
      <c r="F325" s="16" t="s">
        <v>21</v>
      </c>
      <c r="G325" s="16" t="s">
        <v>7</v>
      </c>
      <c r="H325" s="18">
        <v>750000.0</v>
      </c>
      <c r="I325" s="7">
        <f>if(I$6&lt;=$B325,vlookup(EDATE($D325,I$6),'Курсы'!$H$2:$L$1980,if($G325="USD",2,if($G325="EUR",3,if($G325="YEN",4,5))))*$H325*$C325,0)</f>
        <v>30333.19581</v>
      </c>
      <c r="J325" s="7">
        <f>if(J$6&lt;=$B325,vlookup(EDATE($D325,J$6),'Курсы'!$H$2:$L$1980,if($G325="USD",2,if($G325="EUR",3,if($G325="YEN",4,5))))*$H325*$C325,0)</f>
        <v>30333.19581</v>
      </c>
      <c r="K325" s="7">
        <f>if(K$6&lt;=$B325,vlookup(EDATE($D325,K$6),'Курсы'!$H$2:$L$1980,if($G325="USD",2,if($G325="EUR",3,if($G325="YEN",4,5))))*$H325*$C325,0)</f>
        <v>30333.19581</v>
      </c>
      <c r="L325" s="7">
        <f>if(L$6&lt;=$B325,vlookup(EDATE($D325,L$6),'Курсы'!$H$2:$L$1980,if($G325="USD",2,if($G325="EUR",3,if($G325="YEN",4,5))))*$H325*$C325,0)</f>
        <v>30333.19581</v>
      </c>
      <c r="M325" s="7">
        <f>if(M$6&lt;=$B325,vlookup(EDATE($D325,M$6),'Курсы'!$H$2:$L$1980,if($G325="USD",2,if($G325="EUR",3,if($G325="YEN",4,5))))*$H325*$C325,0)</f>
        <v>30333.19581</v>
      </c>
      <c r="N325" s="7">
        <f>if(N$6&lt;=$B325,vlookup(EDATE($D325,N$6),'Курсы'!$H$2:$L$1980,if($G325="USD",2,if($G325="EUR",3,if($G325="YEN",4,5))))*$H325*$C325,0)</f>
        <v>30333.19581</v>
      </c>
      <c r="O325" s="7">
        <f>if(O$6&lt;=$B325,vlookup(EDATE($D325,O$6),'Курсы'!$H$2:$L$1980,if($G325="USD",2,if($G325="EUR",3,if($G325="YEN",4,5))))*$H325*$C325,0)</f>
        <v>30333.19581</v>
      </c>
      <c r="P325" s="7">
        <f>if(P$6&lt;=$B325,vlookup(EDATE($D325,P$6),'Курсы'!$H$2:$L$1980,if($G325="USD",2,if($G325="EUR",3,if($G325="YEN",4,5))))*$H325*$C325,0)</f>
        <v>30333.19581</v>
      </c>
      <c r="Q325" s="7">
        <f>if(Q$6&lt;=$B325,vlookup(EDATE($D325,Q$6),'Курсы'!$H$2:$L$1980,if($G325="USD",2,if($G325="EUR",3,if($G325="YEN",4,5))))*$H325*$C325,0)</f>
        <v>30333.19581</v>
      </c>
      <c r="R325" s="7">
        <f>if(R$6&lt;=$B325,vlookup(EDATE($D325,R$6),'Курсы'!$H$2:$L$1980,if($G325="USD",2,if($G325="EUR",3,if($G325="YEN",4,5))))*$H325*$C325,0)</f>
        <v>30333.19581</v>
      </c>
      <c r="S325" s="7">
        <f>if(S$6&lt;=$B325,vlookup(EDATE($D325,S$6),'Курсы'!$H$2:$L$1980,if($G325="USD",2,if($G325="EUR",3,if($G325="YEN",4,5))))*$H325*$C325,0)</f>
        <v>30333.19581</v>
      </c>
      <c r="T325" s="7">
        <f>if(T$6&lt;=$B325,vlookup(EDATE($D325,T$6),'Курсы'!$H$2:$L$1980,if($G325="USD",2,if($G325="EUR",3,if($G325="YEN",4,5))))*$H325*$C325,0)</f>
        <v>30333.19581</v>
      </c>
      <c r="U325" s="7">
        <f>if(U$6&lt;=$B325,vlookup(EDATE($D325,U$6),'Курсы'!$H$2:$L$1980,if($G325="USD",2,if($G325="EUR",3,if($G325="YEN",4,5))))*$H325*$C325,0)</f>
        <v>30333.19581</v>
      </c>
      <c r="V325" s="7">
        <f>if(V$6&lt;=$B325,vlookup(EDATE($D325,V$6),'Курсы'!$H$2:$L$1980,if($G325="USD",2,if($G325="EUR",3,if($G325="YEN",4,5))))*$H325*$C325,0)</f>
        <v>30333.19581</v>
      </c>
      <c r="W325" s="7">
        <f>if(W$6&lt;=$B325,vlookup(EDATE($D325,W$6),'Курсы'!$H$2:$L$1980,if($G325="USD",2,if($G325="EUR",3,if($G325="YEN",4,5))))*$H325*$C325,0)</f>
        <v>30333.19581</v>
      </c>
      <c r="X325" s="7">
        <f>if(X$6&lt;=$B325,vlookup(EDATE($D325,X$6),'Курсы'!$H$2:$L$1980,if($G325="USD",2,if($G325="EUR",3,if($G325="YEN",4,5))))*$H325*$C325,0)</f>
        <v>30333.19581</v>
      </c>
      <c r="Y325" s="7">
        <f>if(Y$6&lt;=$B325,vlookup(EDATE($D325,Y$6),'Курсы'!$H$2:$L$1980,if($G325="USD",2,if($G325="EUR",3,if($G325="YEN",4,5))))*$H325*$C325,0)</f>
        <v>30333.19581</v>
      </c>
      <c r="Z325" s="7">
        <f>if(Z$6&lt;=$B325,vlookup(EDATE($D325,Z$6),'Курсы'!$H$2:$L$1980,if($G325="USD",2,if($G325="EUR",3,if($G325="YEN",4,5))))*$H325*$C325,0)</f>
        <v>30333.19581</v>
      </c>
      <c r="AA325" s="7">
        <f>if(AA$6&lt;=$B325,vlookup(EDATE($D325,AA$6),'Курсы'!$H$2:$L$1980,if($G325="USD",2,if($G325="EUR",3,if($G325="YEN",4,5))))*$H325*$C325,0)</f>
        <v>30333.19581</v>
      </c>
      <c r="AB325" s="7">
        <f>if(AB$6&lt;=$B325,vlookup(EDATE($D325,AB$6),'Курсы'!$H$2:$L$1980,if($G325="USD",2,if($G325="EUR",3,if($G325="YEN",4,5))))*$H325*$C325,0)</f>
        <v>30333.19581</v>
      </c>
      <c r="AC325" s="7">
        <f>if(AC$6&lt;=$B325,vlookup(EDATE($D325,AC$6),'Курсы'!$H$2:$L$1980,if($G325="USD",2,if($G325="EUR",3,if($G325="YEN",4,5))))*$H325*$C325,0)</f>
        <v>30333.19581</v>
      </c>
      <c r="AD325" s="7">
        <f>if(AD$6&lt;=$B325,vlookup(EDATE($D325,AD$6),'Курсы'!$H$2:$L$1980,if($G325="USD",2,if($G325="EUR",3,if($G325="YEN",4,5))))*$H325*$C325,0)</f>
        <v>30333.19581</v>
      </c>
      <c r="AE325" s="7">
        <f>if(AE$6&lt;=$B325,vlookup(EDATE($D325,AE$6),'Курсы'!$H$2:$L$1980,if($G325="USD",2,if($G325="EUR",3,if($G325="YEN",4,5))))*$H325*$C325,0)</f>
        <v>30333.19581</v>
      </c>
      <c r="AF325" s="7">
        <f>if(AF$6&lt;=$B325,vlookup(EDATE($D325,AF$6),'Курсы'!$H$2:$L$1980,if($G325="USD",2,if($G325="EUR",3,if($G325="YEN",4,5))))*$H325*$C325,0)</f>
        <v>30333.19581</v>
      </c>
      <c r="AG325" s="7">
        <f>if(AG$6&lt;=$B325,vlookup(EDATE($D325,AG$6),'Курсы'!$H$2:$L$1980,if($G325="USD",2,if($G325="EUR",3,if($G325="YEN",4,5))))*$H325*$C325,0)</f>
        <v>0</v>
      </c>
      <c r="AH325" s="7">
        <f>if(AH$6&lt;=$B325,vlookup(EDATE($D325,AH$6),'Курсы'!$H$2:$L$1980,if($G325="USD",2,if($G325="EUR",3,if($G325="YEN",4,5))))*$H325*$C325,0)</f>
        <v>0</v>
      </c>
      <c r="AI325" s="7">
        <f>if(AI$6&lt;=$B325,vlookup(EDATE($D325,AI$6),'Курсы'!$H$2:$L$1980,if($G325="USD",2,if($G325="EUR",3,if($G325="YEN",4,5))))*$H325*$C325,0)</f>
        <v>0</v>
      </c>
      <c r="AJ325" s="7">
        <f>if(AJ$6&lt;=$B325,vlookup(EDATE($D325,AJ$6),'Курсы'!$H$2:$L$1980,if($G325="USD",2,if($G325="EUR",3,if($G325="YEN",4,5))))*$H325*$C325,0)</f>
        <v>0</v>
      </c>
      <c r="AK325" s="7">
        <f>if(AK$6&lt;=$B325,vlookup(EDATE($D325,AK$6),'Курсы'!$H$2:$L$1980,if($G325="USD",2,if($G325="EUR",3,if($G325="YEN",4,5))))*$H325*$C325,0)</f>
        <v>0</v>
      </c>
      <c r="AL325" s="7">
        <f>if(AL$6&lt;=$B325,vlookup(EDATE($D325,AL$6),'Курсы'!$H$2:$L$1980,if($G325="USD",2,if($G325="EUR",3,if($G325="YEN",4,5))))*$H325*$C325,0)</f>
        <v>0</v>
      </c>
      <c r="AM325" s="7">
        <f>if(AM$6&lt;=$B325,vlookup(EDATE($D325,AM$6),'Курсы'!$H$2:$L$1980,if($G325="USD",2,if($G325="EUR",3,if($G325="YEN",4,5))))*$H325*$C325,0)</f>
        <v>0</v>
      </c>
      <c r="AN325" s="7">
        <f>if(AN$6&lt;=$B325,vlookup(EDATE($D325,AN$6),'Курсы'!$H$2:$L$1980,if($G325="USD",2,if($G325="EUR",3,if($G325="YEN",4,5))))*$H325*$C325,0)</f>
        <v>0</v>
      </c>
      <c r="AO325" s="7">
        <f>if(AO$6&lt;=$B325,vlookup(EDATE($D325,AO$6),'Курсы'!$H$2:$L$1980,if($G325="USD",2,if($G325="EUR",3,if($G325="YEN",4,5))))*$H325*$C325,0)</f>
        <v>0</v>
      </c>
      <c r="AP325" s="7">
        <f>if(AP$6&lt;=$B325,vlookup(EDATE($D325,AP$6),'Курсы'!$H$2:$L$1980,if($G325="USD",2,if($G325="EUR",3,if($G325="YEN",4,5))))*$H325*$C325,0)</f>
        <v>0</v>
      </c>
      <c r="AQ325" s="7">
        <f>if(AQ$6&lt;=$B325,vlookup(EDATE($D325,AQ$6),'Курсы'!$H$2:$L$1980,if($G325="USD",2,if($G325="EUR",3,if($G325="YEN",4,5))))*$H325*$C325,0)</f>
        <v>0</v>
      </c>
      <c r="AR325" s="19">
        <f>if(AR$6&lt;=$B325,vlookup(EDATE($D325,AR$6),'Курсы'!$H$2:$L$1980,if($G325="USD",2,if($G325="EUR",3,if($G325="YEN",4,5))))*$H325*$C325,0)</f>
        <v>0</v>
      </c>
      <c r="AS325" s="7">
        <f t="shared" si="2"/>
        <v>727996.6993</v>
      </c>
    </row>
    <row r="326" ht="15.75" customHeight="1">
      <c r="A326" s="15">
        <v>35.0</v>
      </c>
      <c r="B326" s="16">
        <v>26.0</v>
      </c>
      <c r="C326" s="16">
        <v>0.0186134703823555</v>
      </c>
      <c r="D326" s="17">
        <v>44362.0</v>
      </c>
      <c r="E326" s="17">
        <f t="shared" si="1"/>
        <v>45153</v>
      </c>
      <c r="F326" s="16" t="s">
        <v>19</v>
      </c>
      <c r="G326" s="16" t="s">
        <v>7</v>
      </c>
      <c r="H326" s="18">
        <v>1500000.0</v>
      </c>
      <c r="I326" s="7">
        <f>if(I$6&lt;=$B326,vlookup(EDATE($D326,I$6),'Курсы'!$H$2:$L$1980,if($G326="USD",2,if($G326="EUR",3,if($G326="YEN",4,5))))*$H326*$C326,0)</f>
        <v>27920.20557</v>
      </c>
      <c r="J326" s="7">
        <f>if(J$6&lt;=$B326,vlookup(EDATE($D326,J$6),'Курсы'!$H$2:$L$1980,if($G326="USD",2,if($G326="EUR",3,if($G326="YEN",4,5))))*$H326*$C326,0)</f>
        <v>27920.20557</v>
      </c>
      <c r="K326" s="7">
        <f>if(K$6&lt;=$B326,vlookup(EDATE($D326,K$6),'Курсы'!$H$2:$L$1980,if($G326="USD",2,if($G326="EUR",3,if($G326="YEN",4,5))))*$H326*$C326,0)</f>
        <v>27920.20557</v>
      </c>
      <c r="L326" s="7">
        <f>if(L$6&lt;=$B326,vlookup(EDATE($D326,L$6),'Курсы'!$H$2:$L$1980,if($G326="USD",2,if($G326="EUR",3,if($G326="YEN",4,5))))*$H326*$C326,0)</f>
        <v>27920.20557</v>
      </c>
      <c r="M326" s="7">
        <f>if(M$6&lt;=$B326,vlookup(EDATE($D326,M$6),'Курсы'!$H$2:$L$1980,if($G326="USD",2,if($G326="EUR",3,if($G326="YEN",4,5))))*$H326*$C326,0)</f>
        <v>27920.20557</v>
      </c>
      <c r="N326" s="7">
        <f>if(N$6&lt;=$B326,vlookup(EDATE($D326,N$6),'Курсы'!$H$2:$L$1980,if($G326="USD",2,if($G326="EUR",3,if($G326="YEN",4,5))))*$H326*$C326,0)</f>
        <v>27920.20557</v>
      </c>
      <c r="O326" s="7">
        <f>if(O$6&lt;=$B326,vlookup(EDATE($D326,O$6),'Курсы'!$H$2:$L$1980,if($G326="USD",2,if($G326="EUR",3,if($G326="YEN",4,5))))*$H326*$C326,0)</f>
        <v>27920.20557</v>
      </c>
      <c r="P326" s="7">
        <f>if(P$6&lt;=$B326,vlookup(EDATE($D326,P$6),'Курсы'!$H$2:$L$1980,if($G326="USD",2,if($G326="EUR",3,if($G326="YEN",4,5))))*$H326*$C326,0)</f>
        <v>27920.20557</v>
      </c>
      <c r="Q326" s="7">
        <f>if(Q$6&lt;=$B326,vlookup(EDATE($D326,Q$6),'Курсы'!$H$2:$L$1980,if($G326="USD",2,if($G326="EUR",3,if($G326="YEN",4,5))))*$H326*$C326,0)</f>
        <v>27920.20557</v>
      </c>
      <c r="R326" s="7">
        <f>if(R$6&lt;=$B326,vlookup(EDATE($D326,R$6),'Курсы'!$H$2:$L$1980,if($G326="USD",2,if($G326="EUR",3,if($G326="YEN",4,5))))*$H326*$C326,0)</f>
        <v>27920.20557</v>
      </c>
      <c r="S326" s="7">
        <f>if(S$6&lt;=$B326,vlookup(EDATE($D326,S$6),'Курсы'!$H$2:$L$1980,if($G326="USD",2,if($G326="EUR",3,if($G326="YEN",4,5))))*$H326*$C326,0)</f>
        <v>27920.20557</v>
      </c>
      <c r="T326" s="7">
        <f>if(T$6&lt;=$B326,vlookup(EDATE($D326,T$6),'Курсы'!$H$2:$L$1980,if($G326="USD",2,if($G326="EUR",3,if($G326="YEN",4,5))))*$H326*$C326,0)</f>
        <v>27920.20557</v>
      </c>
      <c r="U326" s="7">
        <f>if(U$6&lt;=$B326,vlookup(EDATE($D326,U$6),'Курсы'!$H$2:$L$1980,if($G326="USD",2,if($G326="EUR",3,if($G326="YEN",4,5))))*$H326*$C326,0)</f>
        <v>27920.20557</v>
      </c>
      <c r="V326" s="7">
        <f>if(V$6&lt;=$B326,vlookup(EDATE($D326,V$6),'Курсы'!$H$2:$L$1980,if($G326="USD",2,if($G326="EUR",3,if($G326="YEN",4,5))))*$H326*$C326,0)</f>
        <v>27920.20557</v>
      </c>
      <c r="W326" s="7">
        <f>if(W$6&lt;=$B326,vlookup(EDATE($D326,W$6),'Курсы'!$H$2:$L$1980,if($G326="USD",2,if($G326="EUR",3,if($G326="YEN",4,5))))*$H326*$C326,0)</f>
        <v>27920.20557</v>
      </c>
      <c r="X326" s="7">
        <f>if(X$6&lt;=$B326,vlookup(EDATE($D326,X$6),'Курсы'!$H$2:$L$1980,if($G326="USD",2,if($G326="EUR",3,if($G326="YEN",4,5))))*$H326*$C326,0)</f>
        <v>27920.20557</v>
      </c>
      <c r="Y326" s="7">
        <f>if(Y$6&lt;=$B326,vlookup(EDATE($D326,Y$6),'Курсы'!$H$2:$L$1980,if($G326="USD",2,if($G326="EUR",3,if($G326="YEN",4,5))))*$H326*$C326,0)</f>
        <v>27920.20557</v>
      </c>
      <c r="Z326" s="7">
        <f>if(Z$6&lt;=$B326,vlookup(EDATE($D326,Z$6),'Курсы'!$H$2:$L$1980,if($G326="USD",2,if($G326="EUR",3,if($G326="YEN",4,5))))*$H326*$C326,0)</f>
        <v>27920.20557</v>
      </c>
      <c r="AA326" s="7">
        <f>if(AA$6&lt;=$B326,vlookup(EDATE($D326,AA$6),'Курсы'!$H$2:$L$1980,if($G326="USD",2,if($G326="EUR",3,if($G326="YEN",4,5))))*$H326*$C326,0)</f>
        <v>27920.20557</v>
      </c>
      <c r="AB326" s="7">
        <f>if(AB$6&lt;=$B326,vlookup(EDATE($D326,AB$6),'Курсы'!$H$2:$L$1980,if($G326="USD",2,if($G326="EUR",3,if($G326="YEN",4,5))))*$H326*$C326,0)</f>
        <v>27920.20557</v>
      </c>
      <c r="AC326" s="7">
        <f>if(AC$6&lt;=$B326,vlookup(EDATE($D326,AC$6),'Курсы'!$H$2:$L$1980,if($G326="USD",2,if($G326="EUR",3,if($G326="YEN",4,5))))*$H326*$C326,0)</f>
        <v>27920.20557</v>
      </c>
      <c r="AD326" s="7">
        <f>if(AD$6&lt;=$B326,vlookup(EDATE($D326,AD$6),'Курсы'!$H$2:$L$1980,if($G326="USD",2,if($G326="EUR",3,if($G326="YEN",4,5))))*$H326*$C326,0)</f>
        <v>27920.20557</v>
      </c>
      <c r="AE326" s="7">
        <f>if(AE$6&lt;=$B326,vlookup(EDATE($D326,AE$6),'Курсы'!$H$2:$L$1980,if($G326="USD",2,if($G326="EUR",3,if($G326="YEN",4,5))))*$H326*$C326,0)</f>
        <v>27920.20557</v>
      </c>
      <c r="AF326" s="7">
        <f>if(AF$6&lt;=$B326,vlookup(EDATE($D326,AF$6),'Курсы'!$H$2:$L$1980,if($G326="USD",2,if($G326="EUR",3,if($G326="YEN",4,5))))*$H326*$C326,0)</f>
        <v>27920.20557</v>
      </c>
      <c r="AG326" s="7">
        <f>if(AG$6&lt;=$B326,vlookup(EDATE($D326,AG$6),'Курсы'!$H$2:$L$1980,if($G326="USD",2,if($G326="EUR",3,if($G326="YEN",4,5))))*$H326*$C326,0)</f>
        <v>27920.20557</v>
      </c>
      <c r="AH326" s="7">
        <f>if(AH$6&lt;=$B326,vlookup(EDATE($D326,AH$6),'Курсы'!$H$2:$L$1980,if($G326="USD",2,if($G326="EUR",3,if($G326="YEN",4,5))))*$H326*$C326,0)</f>
        <v>27920.20557</v>
      </c>
      <c r="AI326" s="7">
        <f>if(AI$6&lt;=$B326,vlookup(EDATE($D326,AI$6),'Курсы'!$H$2:$L$1980,if($G326="USD",2,if($G326="EUR",3,if($G326="YEN",4,5))))*$H326*$C326,0)</f>
        <v>0</v>
      </c>
      <c r="AJ326" s="7">
        <f>if(AJ$6&lt;=$B326,vlookup(EDATE($D326,AJ$6),'Курсы'!$H$2:$L$1980,if($G326="USD",2,if($G326="EUR",3,if($G326="YEN",4,5))))*$H326*$C326,0)</f>
        <v>0</v>
      </c>
      <c r="AK326" s="7">
        <f>if(AK$6&lt;=$B326,vlookup(EDATE($D326,AK$6),'Курсы'!$H$2:$L$1980,if($G326="USD",2,if($G326="EUR",3,if($G326="YEN",4,5))))*$H326*$C326,0)</f>
        <v>0</v>
      </c>
      <c r="AL326" s="7">
        <f>if(AL$6&lt;=$B326,vlookup(EDATE($D326,AL$6),'Курсы'!$H$2:$L$1980,if($G326="USD",2,if($G326="EUR",3,if($G326="YEN",4,5))))*$H326*$C326,0)</f>
        <v>0</v>
      </c>
      <c r="AM326" s="7">
        <f>if(AM$6&lt;=$B326,vlookup(EDATE($D326,AM$6),'Курсы'!$H$2:$L$1980,if($G326="USD",2,if($G326="EUR",3,if($G326="YEN",4,5))))*$H326*$C326,0)</f>
        <v>0</v>
      </c>
      <c r="AN326" s="7">
        <f>if(AN$6&lt;=$B326,vlookup(EDATE($D326,AN$6),'Курсы'!$H$2:$L$1980,if($G326="USD",2,if($G326="EUR",3,if($G326="YEN",4,5))))*$H326*$C326,0)</f>
        <v>0</v>
      </c>
      <c r="AO326" s="7">
        <f>if(AO$6&lt;=$B326,vlookup(EDATE($D326,AO$6),'Курсы'!$H$2:$L$1980,if($G326="USD",2,if($G326="EUR",3,if($G326="YEN",4,5))))*$H326*$C326,0)</f>
        <v>0</v>
      </c>
      <c r="AP326" s="7">
        <f>if(AP$6&lt;=$B326,vlookup(EDATE($D326,AP$6),'Курсы'!$H$2:$L$1980,if($G326="USD",2,if($G326="EUR",3,if($G326="YEN",4,5))))*$H326*$C326,0)</f>
        <v>0</v>
      </c>
      <c r="AQ326" s="7">
        <f>if(AQ$6&lt;=$B326,vlookup(EDATE($D326,AQ$6),'Курсы'!$H$2:$L$1980,if($G326="USD",2,if($G326="EUR",3,if($G326="YEN",4,5))))*$H326*$C326,0)</f>
        <v>0</v>
      </c>
      <c r="AR326" s="19">
        <f>if(AR$6&lt;=$B326,vlookup(EDATE($D326,AR$6),'Курсы'!$H$2:$L$1980,if($G326="USD",2,if($G326="EUR",3,if($G326="YEN",4,5))))*$H326*$C326,0)</f>
        <v>0</v>
      </c>
      <c r="AS326" s="7">
        <f t="shared" si="2"/>
        <v>725925.3449</v>
      </c>
    </row>
    <row r="327" ht="15.75" customHeight="1">
      <c r="A327" s="15">
        <v>198.0</v>
      </c>
      <c r="B327" s="16">
        <v>27.0</v>
      </c>
      <c r="C327" s="16">
        <v>0.0421808640974793</v>
      </c>
      <c r="D327" s="17">
        <v>44363.0</v>
      </c>
      <c r="E327" s="17">
        <f t="shared" si="1"/>
        <v>45185</v>
      </c>
      <c r="F327" s="16" t="s">
        <v>21</v>
      </c>
      <c r="G327" s="16" t="s">
        <v>5</v>
      </c>
      <c r="H327" s="18">
        <v>100000.0</v>
      </c>
      <c r="I327" s="7">
        <f>if(I$6&lt;=$B327,vlookup(EDATE($D327,I$6),'Курсы'!$H$2:$L$1980,if($G327="USD",2,if($G327="EUR",3,if($G327="YEN",4,5))))*$H327*$C327,0)</f>
        <v>370481.2783</v>
      </c>
      <c r="J327" s="7">
        <f>if(J$6&lt;=$B327,vlookup(EDATE($D327,J$6),'Курсы'!$H$2:$L$1980,if($G327="USD",2,if($G327="EUR",3,if($G327="YEN",4,5))))*$H327*$C327,0)</f>
        <v>363681.3012</v>
      </c>
      <c r="K327" s="7">
        <f>if(K$6&lt;=$B327,vlookup(EDATE($D327,K$6),'Курсы'!$H$2:$L$1980,if($G327="USD",2,if($G327="EUR",3,if($G327="YEN",4,5))))*$H327*$C327,0)</f>
        <v>361023.7486</v>
      </c>
      <c r="L327" s="7">
        <f>if(L$6&lt;=$B327,vlookup(EDATE($D327,L$6),'Курсы'!$H$2:$L$1980,if($G327="USD",2,if($G327="EUR",3,if($G327="YEN",4,5))))*$H327*$C327,0)</f>
        <v>361685.7333</v>
      </c>
      <c r="M327" s="7">
        <f>if(M$6&lt;=$B327,vlookup(EDATE($D327,M$6),'Курсы'!$H$2:$L$1980,if($G327="USD",2,if($G327="EUR",3,if($G327="YEN",4,5))))*$H327*$C327,0)</f>
        <v>362349.4595</v>
      </c>
      <c r="N327" s="7">
        <f>if(N$6&lt;=$B327,vlookup(EDATE($D327,N$6),'Курсы'!$H$2:$L$1980,if($G327="USD",2,if($G327="EUR",3,if($G327="YEN",4,5))))*$H327*$C327,0)</f>
        <v>362973.2355</v>
      </c>
      <c r="O327" s="7">
        <f>if(O$6&lt;=$B327,vlookup(EDATE($D327,O$6),'Курсы'!$H$2:$L$1980,if($G327="USD",2,if($G327="EUR",3,if($G327="YEN",4,5))))*$H327*$C327,0)</f>
        <v>363599.7267</v>
      </c>
      <c r="P327" s="7">
        <f>if(P$6&lt;=$B327,vlookup(EDATE($D327,P$6),'Курсы'!$H$2:$L$1980,if($G327="USD",2,if($G327="EUR",3,if($G327="YEN",4,5))))*$H327*$C327,0)</f>
        <v>364208.8521</v>
      </c>
      <c r="Q327" s="7">
        <f>if(Q$6&lt;=$B327,vlookup(EDATE($D327,Q$6),'Курсы'!$H$2:$L$1980,if($G327="USD",2,if($G327="EUR",3,if($G327="YEN",4,5))))*$H327*$C327,0)</f>
        <v>364744.8843</v>
      </c>
      <c r="R327" s="7">
        <f>if(R$6&lt;=$B327,vlookup(EDATE($D327,R$6),'Курсы'!$H$2:$L$1980,if($G327="USD",2,if($G327="EUR",3,if($G327="YEN",4,5))))*$H327*$C327,0)</f>
        <v>365323.4852</v>
      </c>
      <c r="S327" s="7">
        <f>if(S$6&lt;=$B327,vlookup(EDATE($D327,S$6),'Курсы'!$H$2:$L$1980,if($G327="USD",2,if($G327="EUR",3,if($G327="YEN",4,5))))*$H327*$C327,0)</f>
        <v>365869.2805</v>
      </c>
      <c r="T327" s="7">
        <f>if(T$6&lt;=$B327,vlookup(EDATE($D327,T$6),'Курсы'!$H$2:$L$1980,if($G327="USD",2,if($G327="EUR",3,if($G327="YEN",4,5))))*$H327*$C327,0)</f>
        <v>366419.3804</v>
      </c>
      <c r="U327" s="7">
        <f>if(U$6&lt;=$B327,vlookup(EDATE($D327,U$6),'Курсы'!$H$2:$L$1980,if($G327="USD",2,if($G327="EUR",3,if($G327="YEN",4,5))))*$H327*$C327,0)</f>
        <v>366938.9372</v>
      </c>
      <c r="V327" s="7">
        <f>if(V$6&lt;=$B327,vlookup(EDATE($D327,V$6),'Курсы'!$H$2:$L$1980,if($G327="USD",2,if($G327="EUR",3,if($G327="YEN",4,5))))*$H327*$C327,0)</f>
        <v>367463.2123</v>
      </c>
      <c r="W327" s="7">
        <f>if(W$6&lt;=$B327,vlookup(EDATE($D327,W$6),'Курсы'!$H$2:$L$1980,if($G327="USD",2,if($G327="EUR",3,if($G327="YEN",4,5))))*$H327*$C327,0)</f>
        <v>367975.2709</v>
      </c>
      <c r="X327" s="7">
        <f>if(X$6&lt;=$B327,vlookup(EDATE($D327,X$6),'Курсы'!$H$2:$L$1980,if($G327="USD",2,if($G327="EUR",3,if($G327="YEN",4,5))))*$H327*$C327,0)</f>
        <v>368459.7041</v>
      </c>
      <c r="Y327" s="7">
        <f>if(Y$6&lt;=$B327,vlookup(EDATE($D327,Y$6),'Курсы'!$H$2:$L$1980,if($G327="USD",2,if($G327="EUR",3,if($G327="YEN",4,5))))*$H327*$C327,0)</f>
        <v>368949.3134</v>
      </c>
      <c r="Z327" s="7">
        <f>if(Z$6&lt;=$B327,vlookup(EDATE($D327,Z$6),'Курсы'!$H$2:$L$1980,if($G327="USD",2,if($G327="EUR",3,if($G327="YEN",4,5))))*$H327*$C327,0)</f>
        <v>369412.9641</v>
      </c>
      <c r="AA327" s="7">
        <f>if(AA$6&lt;=$B327,vlookup(EDATE($D327,AA$6),'Курсы'!$H$2:$L$1980,if($G327="USD",2,if($G327="EUR",3,if($G327="YEN",4,5))))*$H327*$C327,0)</f>
        <v>369882.0099</v>
      </c>
      <c r="AB327" s="7">
        <f>if(AB$6&lt;=$B327,vlookup(EDATE($D327,AB$6),'Курсы'!$H$2:$L$1980,if($G327="USD",2,if($G327="EUR",3,if($G327="YEN",4,5))))*$H327*$C327,0)</f>
        <v>370341.2536</v>
      </c>
      <c r="AC327" s="7">
        <f>if(AC$6&lt;=$B327,vlookup(EDATE($D327,AC$6),'Курсы'!$H$2:$L$1980,if($G327="USD",2,if($G327="EUR",3,if($G327="YEN",4,5))))*$H327*$C327,0)</f>
        <v>370747.9634</v>
      </c>
      <c r="AD327" s="7">
        <f>if(AD$6&lt;=$B327,vlookup(EDATE($D327,AD$6),'Курсы'!$H$2:$L$1980,if($G327="USD",2,if($G327="EUR",3,if($G327="YEN",4,5))))*$H327*$C327,0)</f>
        <v>371189.6399</v>
      </c>
      <c r="AE327" s="7">
        <f>if(AE$6&lt;=$B327,vlookup(EDATE($D327,AE$6),'Курсы'!$H$2:$L$1980,if($G327="USD",2,if($G327="EUR",3,if($G327="YEN",4,5))))*$H327*$C327,0)</f>
        <v>371608.7797</v>
      </c>
      <c r="AF327" s="7">
        <f>if(AF$6&lt;=$B327,vlookup(EDATE($D327,AF$6),'Курсы'!$H$2:$L$1980,if($G327="USD",2,if($G327="EUR",3,if($G327="YEN",4,5))))*$H327*$C327,0)</f>
        <v>372033.653</v>
      </c>
      <c r="AG327" s="7">
        <f>if(AG$6&lt;=$B327,vlookup(EDATE($D327,AG$6),'Курсы'!$H$2:$L$1980,if($G327="USD",2,if($G327="EUR",3,if($G327="YEN",4,5))))*$H327*$C327,0)</f>
        <v>372437.1447</v>
      </c>
      <c r="AH327" s="7">
        <f>if(AH$6&lt;=$B327,vlookup(EDATE($D327,AH$6),'Курсы'!$H$2:$L$1980,if($G327="USD",2,if($G327="EUR",3,if($G327="YEN",4,5))))*$H327*$C327,0)</f>
        <v>372846.4465</v>
      </c>
      <c r="AI327" s="7">
        <f>if(AI$6&lt;=$B327,vlookup(EDATE($D327,AI$6),'Курсы'!$H$2:$L$1980,if($G327="USD",2,if($G327="EUR",3,if($G327="YEN",4,5))))*$H327*$C327,0)</f>
        <v>373248.2644</v>
      </c>
      <c r="AJ327" s="7">
        <f>if(AJ$6&lt;=$B327,vlookup(EDATE($D327,AJ$6),'Курсы'!$H$2:$L$1980,if($G327="USD",2,if($G327="EUR",3,if($G327="YEN",4,5))))*$H327*$C327,0)</f>
        <v>0</v>
      </c>
      <c r="AK327" s="7">
        <f>if(AK$6&lt;=$B327,vlookup(EDATE($D327,AK$6),'Курсы'!$H$2:$L$1980,if($G327="USD",2,if($G327="EUR",3,if($G327="YEN",4,5))))*$H327*$C327,0)</f>
        <v>0</v>
      </c>
      <c r="AL327" s="7">
        <f>if(AL$6&lt;=$B327,vlookup(EDATE($D327,AL$6),'Курсы'!$H$2:$L$1980,if($G327="USD",2,if($G327="EUR",3,if($G327="YEN",4,5))))*$H327*$C327,0)</f>
        <v>0</v>
      </c>
      <c r="AM327" s="7">
        <f>if(AM$6&lt;=$B327,vlookup(EDATE($D327,AM$6),'Курсы'!$H$2:$L$1980,if($G327="USD",2,if($G327="EUR",3,if($G327="YEN",4,5))))*$H327*$C327,0)</f>
        <v>0</v>
      </c>
      <c r="AN327" s="7">
        <f>if(AN$6&lt;=$B327,vlookup(EDATE($D327,AN$6),'Курсы'!$H$2:$L$1980,if($G327="USD",2,if($G327="EUR",3,if($G327="YEN",4,5))))*$H327*$C327,0)</f>
        <v>0</v>
      </c>
      <c r="AO327" s="7">
        <f>if(AO$6&lt;=$B327,vlookup(EDATE($D327,AO$6),'Курсы'!$H$2:$L$1980,if($G327="USD",2,if($G327="EUR",3,if($G327="YEN",4,5))))*$H327*$C327,0)</f>
        <v>0</v>
      </c>
      <c r="AP327" s="7">
        <f>if(AP$6&lt;=$B327,vlookup(EDATE($D327,AP$6),'Курсы'!$H$2:$L$1980,if($G327="USD",2,if($G327="EUR",3,if($G327="YEN",4,5))))*$H327*$C327,0)</f>
        <v>0</v>
      </c>
      <c r="AQ327" s="7">
        <f>if(AQ$6&lt;=$B327,vlookup(EDATE($D327,AQ$6),'Курсы'!$H$2:$L$1980,if($G327="USD",2,if($G327="EUR",3,if($G327="YEN",4,5))))*$H327*$C327,0)</f>
        <v>0</v>
      </c>
      <c r="AR327" s="19">
        <f>if(AR$6&lt;=$B327,vlookup(EDATE($D327,AR$6),'Курсы'!$H$2:$L$1980,if($G327="USD",2,if($G327="EUR",3,if($G327="YEN",4,5))))*$H327*$C327,0)</f>
        <v>0</v>
      </c>
      <c r="AS327" s="7">
        <f t="shared" si="2"/>
        <v>9925894.923</v>
      </c>
    </row>
    <row r="328" ht="15.75" customHeight="1">
      <c r="A328" s="15">
        <v>245.0</v>
      </c>
      <c r="B328" s="16">
        <v>12.0</v>
      </c>
      <c r="C328" s="16">
        <v>0.0541693555363558</v>
      </c>
      <c r="D328" s="17">
        <v>44363.0</v>
      </c>
      <c r="E328" s="17">
        <f t="shared" si="1"/>
        <v>44728</v>
      </c>
      <c r="F328" s="16" t="s">
        <v>21</v>
      </c>
      <c r="G328" s="16" t="s">
        <v>4</v>
      </c>
      <c r="H328" s="18">
        <v>250000.0</v>
      </c>
      <c r="I328" s="7">
        <f>if(I$6&lt;=$B328,vlookup(EDATE($D328,I$6),'Курсы'!$H$2:$L$1980,if($G328="USD",2,if($G328="EUR",3,if($G328="YEN",4,5))))*$H328*$C328,0)</f>
        <v>1005108.329</v>
      </c>
      <c r="J328" s="7">
        <f>if(J$6&lt;=$B328,vlookup(EDATE($D328,J$6),'Курсы'!$H$2:$L$1980,if($G328="USD",2,if($G328="EUR",3,if($G328="YEN",4,5))))*$H328*$C328,0)</f>
        <v>994984.0767</v>
      </c>
      <c r="K328" s="7">
        <f>if(K$6&lt;=$B328,vlookup(EDATE($D328,K$6),'Курсы'!$H$2:$L$1980,if($G328="USD",2,if($G328="EUR",3,if($G328="YEN",4,5))))*$H328*$C328,0)</f>
        <v>990803.6026</v>
      </c>
      <c r="L328" s="7">
        <f>if(L$6&lt;=$B328,vlookup(EDATE($D328,L$6),'Курсы'!$H$2:$L$1980,if($G328="USD",2,if($G328="EUR",3,if($G328="YEN",4,5))))*$H328*$C328,0)</f>
        <v>992145.701</v>
      </c>
      <c r="M328" s="7">
        <f>if(M$6&lt;=$B328,vlookup(EDATE($D328,M$6),'Курсы'!$H$2:$L$1980,if($G328="USD",2,if($G328="EUR",3,if($G328="YEN",4,5))))*$H328*$C328,0)</f>
        <v>993491.3299</v>
      </c>
      <c r="N328" s="7">
        <f>if(N$6&lt;=$B328,vlookup(EDATE($D328,N$6),'Курсы'!$H$2:$L$1980,if($G328="USD",2,if($G328="EUR",3,if($G328="YEN",4,5))))*$H328*$C328,0)</f>
        <v>994755.9643</v>
      </c>
      <c r="O328" s="7">
        <f>if(O$6&lt;=$B328,vlookup(EDATE($D328,O$6),'Курсы'!$H$2:$L$1980,if($G328="USD",2,if($G328="EUR",3,if($G328="YEN",4,5))))*$H328*$C328,0)</f>
        <v>996026.1038</v>
      </c>
      <c r="P328" s="7">
        <f>if(P$6&lt;=$B328,vlookup(EDATE($D328,P$6),'Курсы'!$H$2:$L$1980,if($G328="USD",2,if($G328="EUR",3,if($G328="YEN",4,5))))*$H328*$C328,0)</f>
        <v>997261.0359</v>
      </c>
      <c r="Q328" s="7">
        <f>if(Q$6&lt;=$B328,vlookup(EDATE($D328,Q$6),'Курсы'!$H$2:$L$1980,if($G328="USD",2,if($G328="EUR",3,if($G328="YEN",4,5))))*$H328*$C328,0)</f>
        <v>998347.7799</v>
      </c>
      <c r="R328" s="7">
        <f>if(R$6&lt;=$B328,vlookup(EDATE($D328,R$6),'Курсы'!$H$2:$L$1980,if($G328="USD",2,if($G328="EUR",3,if($G328="YEN",4,5))))*$H328*$C328,0)</f>
        <v>999520.827</v>
      </c>
      <c r="S328" s="7">
        <f>if(S$6&lt;=$B328,vlookup(EDATE($D328,S$6),'Курсы'!$H$2:$L$1980,if($G328="USD",2,if($G328="EUR",3,if($G328="YEN",4,5))))*$H328*$C328,0)</f>
        <v>1000627.365</v>
      </c>
      <c r="T328" s="7">
        <f>if(T$6&lt;=$B328,vlookup(EDATE($D328,T$6),'Курсы'!$H$2:$L$1980,if($G328="USD",2,if($G328="EUR",3,if($G328="YEN",4,5))))*$H328*$C328,0)</f>
        <v>1001742.629</v>
      </c>
      <c r="U328" s="7">
        <f>if(U$6&lt;=$B328,vlookup(EDATE($D328,U$6),'Курсы'!$H$2:$L$1980,if($G328="USD",2,if($G328="EUR",3,if($G328="YEN",4,5))))*$H328*$C328,0)</f>
        <v>0</v>
      </c>
      <c r="V328" s="7">
        <f>if(V$6&lt;=$B328,vlookup(EDATE($D328,V$6),'Курсы'!$H$2:$L$1980,if($G328="USD",2,if($G328="EUR",3,if($G328="YEN",4,5))))*$H328*$C328,0)</f>
        <v>0</v>
      </c>
      <c r="W328" s="7">
        <f>if(W$6&lt;=$B328,vlookup(EDATE($D328,W$6),'Курсы'!$H$2:$L$1980,if($G328="USD",2,if($G328="EUR",3,if($G328="YEN",4,5))))*$H328*$C328,0)</f>
        <v>0</v>
      </c>
      <c r="X328" s="7">
        <f>if(X$6&lt;=$B328,vlookup(EDATE($D328,X$6),'Курсы'!$H$2:$L$1980,if($G328="USD",2,if($G328="EUR",3,if($G328="YEN",4,5))))*$H328*$C328,0)</f>
        <v>0</v>
      </c>
      <c r="Y328" s="7">
        <f>if(Y$6&lt;=$B328,vlookup(EDATE($D328,Y$6),'Курсы'!$H$2:$L$1980,if($G328="USD",2,if($G328="EUR",3,if($G328="YEN",4,5))))*$H328*$C328,0)</f>
        <v>0</v>
      </c>
      <c r="Z328" s="7">
        <f>if(Z$6&lt;=$B328,vlookup(EDATE($D328,Z$6),'Курсы'!$H$2:$L$1980,if($G328="USD",2,if($G328="EUR",3,if($G328="YEN",4,5))))*$H328*$C328,0)</f>
        <v>0</v>
      </c>
      <c r="AA328" s="7">
        <f>if(AA$6&lt;=$B328,vlookup(EDATE($D328,AA$6),'Курсы'!$H$2:$L$1980,if($G328="USD",2,if($G328="EUR",3,if($G328="YEN",4,5))))*$H328*$C328,0)</f>
        <v>0</v>
      </c>
      <c r="AB328" s="7">
        <f>if(AB$6&lt;=$B328,vlookup(EDATE($D328,AB$6),'Курсы'!$H$2:$L$1980,if($G328="USD",2,if($G328="EUR",3,if($G328="YEN",4,5))))*$H328*$C328,0)</f>
        <v>0</v>
      </c>
      <c r="AC328" s="7">
        <f>if(AC$6&lt;=$B328,vlookup(EDATE($D328,AC$6),'Курсы'!$H$2:$L$1980,if($G328="USD",2,if($G328="EUR",3,if($G328="YEN",4,5))))*$H328*$C328,0)</f>
        <v>0</v>
      </c>
      <c r="AD328" s="7">
        <f>if(AD$6&lt;=$B328,vlookup(EDATE($D328,AD$6),'Курсы'!$H$2:$L$1980,if($G328="USD",2,if($G328="EUR",3,if($G328="YEN",4,5))))*$H328*$C328,0)</f>
        <v>0</v>
      </c>
      <c r="AE328" s="7">
        <f>if(AE$6&lt;=$B328,vlookup(EDATE($D328,AE$6),'Курсы'!$H$2:$L$1980,if($G328="USD",2,if($G328="EUR",3,if($G328="YEN",4,5))))*$H328*$C328,0)</f>
        <v>0</v>
      </c>
      <c r="AF328" s="7">
        <f>if(AF$6&lt;=$B328,vlookup(EDATE($D328,AF$6),'Курсы'!$H$2:$L$1980,if($G328="USD",2,if($G328="EUR",3,if($G328="YEN",4,5))))*$H328*$C328,0)</f>
        <v>0</v>
      </c>
      <c r="AG328" s="7">
        <f>if(AG$6&lt;=$B328,vlookup(EDATE($D328,AG$6),'Курсы'!$H$2:$L$1980,if($G328="USD",2,if($G328="EUR",3,if($G328="YEN",4,5))))*$H328*$C328,0)</f>
        <v>0</v>
      </c>
      <c r="AH328" s="7">
        <f>if(AH$6&lt;=$B328,vlookup(EDATE($D328,AH$6),'Курсы'!$H$2:$L$1980,if($G328="USD",2,if($G328="EUR",3,if($G328="YEN",4,5))))*$H328*$C328,0)</f>
        <v>0</v>
      </c>
      <c r="AI328" s="7">
        <f>if(AI$6&lt;=$B328,vlookup(EDATE($D328,AI$6),'Курсы'!$H$2:$L$1980,if($G328="USD",2,if($G328="EUR",3,if($G328="YEN",4,5))))*$H328*$C328,0)</f>
        <v>0</v>
      </c>
      <c r="AJ328" s="7">
        <f>if(AJ$6&lt;=$B328,vlookup(EDATE($D328,AJ$6),'Курсы'!$H$2:$L$1980,if($G328="USD",2,if($G328="EUR",3,if($G328="YEN",4,5))))*$H328*$C328,0)</f>
        <v>0</v>
      </c>
      <c r="AK328" s="7">
        <f>if(AK$6&lt;=$B328,vlookup(EDATE($D328,AK$6),'Курсы'!$H$2:$L$1980,if($G328="USD",2,if($G328="EUR",3,if($G328="YEN",4,5))))*$H328*$C328,0)</f>
        <v>0</v>
      </c>
      <c r="AL328" s="7">
        <f>if(AL$6&lt;=$B328,vlookup(EDATE($D328,AL$6),'Курсы'!$H$2:$L$1980,if($G328="USD",2,if($G328="EUR",3,if($G328="YEN",4,5))))*$H328*$C328,0)</f>
        <v>0</v>
      </c>
      <c r="AM328" s="7">
        <f>if(AM$6&lt;=$B328,vlookup(EDATE($D328,AM$6),'Курсы'!$H$2:$L$1980,if($G328="USD",2,if($G328="EUR",3,if($G328="YEN",4,5))))*$H328*$C328,0)</f>
        <v>0</v>
      </c>
      <c r="AN328" s="7">
        <f>if(AN$6&lt;=$B328,vlookup(EDATE($D328,AN$6),'Курсы'!$H$2:$L$1980,if($G328="USD",2,if($G328="EUR",3,if($G328="YEN",4,5))))*$H328*$C328,0)</f>
        <v>0</v>
      </c>
      <c r="AO328" s="7">
        <f>if(AO$6&lt;=$B328,vlookup(EDATE($D328,AO$6),'Курсы'!$H$2:$L$1980,if($G328="USD",2,if($G328="EUR",3,if($G328="YEN",4,5))))*$H328*$C328,0)</f>
        <v>0</v>
      </c>
      <c r="AP328" s="7">
        <f>if(AP$6&lt;=$B328,vlookup(EDATE($D328,AP$6),'Курсы'!$H$2:$L$1980,if($G328="USD",2,if($G328="EUR",3,if($G328="YEN",4,5))))*$H328*$C328,0)</f>
        <v>0</v>
      </c>
      <c r="AQ328" s="7">
        <f>if(AQ$6&lt;=$B328,vlookup(EDATE($D328,AQ$6),'Курсы'!$H$2:$L$1980,if($G328="USD",2,if($G328="EUR",3,if($G328="YEN",4,5))))*$H328*$C328,0)</f>
        <v>0</v>
      </c>
      <c r="AR328" s="19">
        <f>if(AR$6&lt;=$B328,vlookup(EDATE($D328,AR$6),'Курсы'!$H$2:$L$1980,if($G328="USD",2,if($G328="EUR",3,if($G328="YEN",4,5))))*$H328*$C328,0)</f>
        <v>0</v>
      </c>
      <c r="AS328" s="7">
        <f t="shared" si="2"/>
        <v>11964814.74</v>
      </c>
    </row>
    <row r="329" ht="15.75" customHeight="1">
      <c r="A329" s="15">
        <v>64.0</v>
      </c>
      <c r="B329" s="16">
        <v>7.0</v>
      </c>
      <c r="C329" s="16">
        <v>0.0258627573391548</v>
      </c>
      <c r="D329" s="17">
        <v>44365.0</v>
      </c>
      <c r="E329" s="17">
        <f t="shared" si="1"/>
        <v>44579</v>
      </c>
      <c r="F329" s="16" t="s">
        <v>22</v>
      </c>
      <c r="G329" s="16" t="s">
        <v>7</v>
      </c>
      <c r="H329" s="18">
        <v>1000000.0</v>
      </c>
      <c r="I329" s="7">
        <f>if(I$6&lt;=$B329,vlookup(EDATE($D329,I$6),'Курсы'!$H$2:$L$1980,if($G329="USD",2,if($G329="EUR",3,if($G329="YEN",4,5))))*$H329*$C329,0)</f>
        <v>25862.75734</v>
      </c>
      <c r="J329" s="7">
        <f>if(J$6&lt;=$B329,vlookup(EDATE($D329,J$6),'Курсы'!$H$2:$L$1980,if($G329="USD",2,if($G329="EUR",3,if($G329="YEN",4,5))))*$H329*$C329,0)</f>
        <v>25862.75734</v>
      </c>
      <c r="K329" s="7">
        <f>if(K$6&lt;=$B329,vlookup(EDATE($D329,K$6),'Курсы'!$H$2:$L$1980,if($G329="USD",2,if($G329="EUR",3,if($G329="YEN",4,5))))*$H329*$C329,0)</f>
        <v>25862.75734</v>
      </c>
      <c r="L329" s="7">
        <f>if(L$6&lt;=$B329,vlookup(EDATE($D329,L$6),'Курсы'!$H$2:$L$1980,if($G329="USD",2,if($G329="EUR",3,if($G329="YEN",4,5))))*$H329*$C329,0)</f>
        <v>25862.75734</v>
      </c>
      <c r="M329" s="7">
        <f>if(M$6&lt;=$B329,vlookup(EDATE($D329,M$6),'Курсы'!$H$2:$L$1980,if($G329="USD",2,if($G329="EUR",3,if($G329="YEN",4,5))))*$H329*$C329,0)</f>
        <v>25862.75734</v>
      </c>
      <c r="N329" s="7">
        <f>if(N$6&lt;=$B329,vlookup(EDATE($D329,N$6),'Курсы'!$H$2:$L$1980,if($G329="USD",2,if($G329="EUR",3,if($G329="YEN",4,5))))*$H329*$C329,0)</f>
        <v>25862.75734</v>
      </c>
      <c r="O329" s="7">
        <f>if(O$6&lt;=$B329,vlookup(EDATE($D329,O$6),'Курсы'!$H$2:$L$1980,if($G329="USD",2,if($G329="EUR",3,if($G329="YEN",4,5))))*$H329*$C329,0)</f>
        <v>25862.75734</v>
      </c>
      <c r="P329" s="7">
        <f>if(P$6&lt;=$B329,vlookup(EDATE($D329,P$6),'Курсы'!$H$2:$L$1980,if($G329="USD",2,if($G329="EUR",3,if($G329="YEN",4,5))))*$H329*$C329,0)</f>
        <v>0</v>
      </c>
      <c r="Q329" s="7">
        <f>if(Q$6&lt;=$B329,vlookup(EDATE($D329,Q$6),'Курсы'!$H$2:$L$1980,if($G329="USD",2,if($G329="EUR",3,if($G329="YEN",4,5))))*$H329*$C329,0)</f>
        <v>0</v>
      </c>
      <c r="R329" s="7">
        <f>if(R$6&lt;=$B329,vlookup(EDATE($D329,R$6),'Курсы'!$H$2:$L$1980,if($G329="USD",2,if($G329="EUR",3,if($G329="YEN",4,5))))*$H329*$C329,0)</f>
        <v>0</v>
      </c>
      <c r="S329" s="7">
        <f>if(S$6&lt;=$B329,vlookup(EDATE($D329,S$6),'Курсы'!$H$2:$L$1980,if($G329="USD",2,if($G329="EUR",3,if($G329="YEN",4,5))))*$H329*$C329,0)</f>
        <v>0</v>
      </c>
      <c r="T329" s="7">
        <f>if(T$6&lt;=$B329,vlookup(EDATE($D329,T$6),'Курсы'!$H$2:$L$1980,if($G329="USD",2,if($G329="EUR",3,if($G329="YEN",4,5))))*$H329*$C329,0)</f>
        <v>0</v>
      </c>
      <c r="U329" s="7">
        <f>if(U$6&lt;=$B329,vlookup(EDATE($D329,U$6),'Курсы'!$H$2:$L$1980,if($G329="USD",2,if($G329="EUR",3,if($G329="YEN",4,5))))*$H329*$C329,0)</f>
        <v>0</v>
      </c>
      <c r="V329" s="7">
        <f>if(V$6&lt;=$B329,vlookup(EDATE($D329,V$6),'Курсы'!$H$2:$L$1980,if($G329="USD",2,if($G329="EUR",3,if($G329="YEN",4,5))))*$H329*$C329,0)</f>
        <v>0</v>
      </c>
      <c r="W329" s="7">
        <f>if(W$6&lt;=$B329,vlookup(EDATE($D329,W$6),'Курсы'!$H$2:$L$1980,if($G329="USD",2,if($G329="EUR",3,if($G329="YEN",4,5))))*$H329*$C329,0)</f>
        <v>0</v>
      </c>
      <c r="X329" s="7">
        <f>if(X$6&lt;=$B329,vlookup(EDATE($D329,X$6),'Курсы'!$H$2:$L$1980,if($G329="USD",2,if($G329="EUR",3,if($G329="YEN",4,5))))*$H329*$C329,0)</f>
        <v>0</v>
      </c>
      <c r="Y329" s="7">
        <f>if(Y$6&lt;=$B329,vlookup(EDATE($D329,Y$6),'Курсы'!$H$2:$L$1980,if($G329="USD",2,if($G329="EUR",3,if($G329="YEN",4,5))))*$H329*$C329,0)</f>
        <v>0</v>
      </c>
      <c r="Z329" s="7">
        <f>if(Z$6&lt;=$B329,vlookup(EDATE($D329,Z$6),'Курсы'!$H$2:$L$1980,if($G329="USD",2,if($G329="EUR",3,if($G329="YEN",4,5))))*$H329*$C329,0)</f>
        <v>0</v>
      </c>
      <c r="AA329" s="7">
        <f>if(AA$6&lt;=$B329,vlookup(EDATE($D329,AA$6),'Курсы'!$H$2:$L$1980,if($G329="USD",2,if($G329="EUR",3,if($G329="YEN",4,5))))*$H329*$C329,0)</f>
        <v>0</v>
      </c>
      <c r="AB329" s="7">
        <f>if(AB$6&lt;=$B329,vlookup(EDATE($D329,AB$6),'Курсы'!$H$2:$L$1980,if($G329="USD",2,if($G329="EUR",3,if($G329="YEN",4,5))))*$H329*$C329,0)</f>
        <v>0</v>
      </c>
      <c r="AC329" s="7">
        <f>if(AC$6&lt;=$B329,vlookup(EDATE($D329,AC$6),'Курсы'!$H$2:$L$1980,if($G329="USD",2,if($G329="EUR",3,if($G329="YEN",4,5))))*$H329*$C329,0)</f>
        <v>0</v>
      </c>
      <c r="AD329" s="7">
        <f>if(AD$6&lt;=$B329,vlookup(EDATE($D329,AD$6),'Курсы'!$H$2:$L$1980,if($G329="USD",2,if($G329="EUR",3,if($G329="YEN",4,5))))*$H329*$C329,0)</f>
        <v>0</v>
      </c>
      <c r="AE329" s="7">
        <f>if(AE$6&lt;=$B329,vlookup(EDATE($D329,AE$6),'Курсы'!$H$2:$L$1980,if($G329="USD",2,if($G329="EUR",3,if($G329="YEN",4,5))))*$H329*$C329,0)</f>
        <v>0</v>
      </c>
      <c r="AF329" s="7">
        <f>if(AF$6&lt;=$B329,vlookup(EDATE($D329,AF$6),'Курсы'!$H$2:$L$1980,if($G329="USD",2,if($G329="EUR",3,if($G329="YEN",4,5))))*$H329*$C329,0)</f>
        <v>0</v>
      </c>
      <c r="AG329" s="7">
        <f>if(AG$6&lt;=$B329,vlookup(EDATE($D329,AG$6),'Курсы'!$H$2:$L$1980,if($G329="USD",2,if($G329="EUR",3,if($G329="YEN",4,5))))*$H329*$C329,0)</f>
        <v>0</v>
      </c>
      <c r="AH329" s="7">
        <f>if(AH$6&lt;=$B329,vlookup(EDATE($D329,AH$6),'Курсы'!$H$2:$L$1980,if($G329="USD",2,if($G329="EUR",3,if($G329="YEN",4,5))))*$H329*$C329,0)</f>
        <v>0</v>
      </c>
      <c r="AI329" s="7">
        <f>if(AI$6&lt;=$B329,vlookup(EDATE($D329,AI$6),'Курсы'!$H$2:$L$1980,if($G329="USD",2,if($G329="EUR",3,if($G329="YEN",4,5))))*$H329*$C329,0)</f>
        <v>0</v>
      </c>
      <c r="AJ329" s="7">
        <f>if(AJ$6&lt;=$B329,vlookup(EDATE($D329,AJ$6),'Курсы'!$H$2:$L$1980,if($G329="USD",2,if($G329="EUR",3,if($G329="YEN",4,5))))*$H329*$C329,0)</f>
        <v>0</v>
      </c>
      <c r="AK329" s="7">
        <f>if(AK$6&lt;=$B329,vlookup(EDATE($D329,AK$6),'Курсы'!$H$2:$L$1980,if($G329="USD",2,if($G329="EUR",3,if($G329="YEN",4,5))))*$H329*$C329,0)</f>
        <v>0</v>
      </c>
      <c r="AL329" s="7">
        <f>if(AL$6&lt;=$B329,vlookup(EDATE($D329,AL$6),'Курсы'!$H$2:$L$1980,if($G329="USD",2,if($G329="EUR",3,if($G329="YEN",4,5))))*$H329*$C329,0)</f>
        <v>0</v>
      </c>
      <c r="AM329" s="7">
        <f>if(AM$6&lt;=$B329,vlookup(EDATE($D329,AM$6),'Курсы'!$H$2:$L$1980,if($G329="USD",2,if($G329="EUR",3,if($G329="YEN",4,5))))*$H329*$C329,0)</f>
        <v>0</v>
      </c>
      <c r="AN329" s="7">
        <f>if(AN$6&lt;=$B329,vlookup(EDATE($D329,AN$6),'Курсы'!$H$2:$L$1980,if($G329="USD",2,if($G329="EUR",3,if($G329="YEN",4,5))))*$H329*$C329,0)</f>
        <v>0</v>
      </c>
      <c r="AO329" s="7">
        <f>if(AO$6&lt;=$B329,vlookup(EDATE($D329,AO$6),'Курсы'!$H$2:$L$1980,if($G329="USD",2,if($G329="EUR",3,if($G329="YEN",4,5))))*$H329*$C329,0)</f>
        <v>0</v>
      </c>
      <c r="AP329" s="7">
        <f>if(AP$6&lt;=$B329,vlookup(EDATE($D329,AP$6),'Курсы'!$H$2:$L$1980,if($G329="USD",2,if($G329="EUR",3,if($G329="YEN",4,5))))*$H329*$C329,0)</f>
        <v>0</v>
      </c>
      <c r="AQ329" s="7">
        <f>if(AQ$6&lt;=$B329,vlookup(EDATE($D329,AQ$6),'Курсы'!$H$2:$L$1980,if($G329="USD",2,if($G329="EUR",3,if($G329="YEN",4,5))))*$H329*$C329,0)</f>
        <v>0</v>
      </c>
      <c r="AR329" s="19">
        <f>if(AR$6&lt;=$B329,vlookup(EDATE($D329,AR$6),'Курсы'!$H$2:$L$1980,if($G329="USD",2,if($G329="EUR",3,if($G329="YEN",4,5))))*$H329*$C329,0)</f>
        <v>0</v>
      </c>
      <c r="AS329" s="7">
        <f t="shared" si="2"/>
        <v>181039.3014</v>
      </c>
    </row>
    <row r="330" ht="15.75" customHeight="1">
      <c r="A330" s="15">
        <v>124.0</v>
      </c>
      <c r="B330" s="16">
        <v>10.0</v>
      </c>
      <c r="C330" s="16">
        <v>0.00876311208960368</v>
      </c>
      <c r="D330" s="17">
        <v>44366.0</v>
      </c>
      <c r="E330" s="17">
        <f t="shared" si="1"/>
        <v>44670</v>
      </c>
      <c r="F330" s="16" t="s">
        <v>18</v>
      </c>
      <c r="G330" s="16" t="s">
        <v>6</v>
      </c>
      <c r="H330" s="18">
        <v>1800000.0</v>
      </c>
      <c r="I330" s="7">
        <f>if(I$6&lt;=$B330,vlookup(EDATE($D330,I$6),'Курсы'!$H$2:$L$1980,if($G330="USD",2,if($G330="EUR",3,if($G330="YEN",4,5))))*$H330*$C330,0)</f>
        <v>10623.48924</v>
      </c>
      <c r="J330" s="7">
        <f>if(J$6&lt;=$B330,vlookup(EDATE($D330,J$6),'Курсы'!$H$2:$L$1980,if($G330="USD",2,if($G330="EUR",3,if($G330="YEN",4,5))))*$H330*$C330,0)</f>
        <v>10571.37326</v>
      </c>
      <c r="K330" s="7">
        <f>if(K$6&lt;=$B330,vlookup(EDATE($D330,K$6),'Курсы'!$H$2:$L$1980,if($G330="USD",2,if($G330="EUR",3,if($G330="YEN",4,5))))*$H330*$C330,0)</f>
        <v>10789.63329</v>
      </c>
      <c r="L330" s="7">
        <f>if(L$6&lt;=$B330,vlookup(EDATE($D330,L$6),'Курсы'!$H$2:$L$1980,if($G330="USD",2,if($G330="EUR",3,if($G330="YEN",4,5))))*$H330*$C330,0)</f>
        <v>10806.545</v>
      </c>
      <c r="M330" s="7">
        <f>if(M$6&lt;=$B330,vlookup(EDATE($D330,M$6),'Курсы'!$H$2:$L$1980,if($G330="USD",2,if($G330="EUR",3,if($G330="YEN",4,5))))*$H330*$C330,0)</f>
        <v>10823.50271</v>
      </c>
      <c r="N330" s="7">
        <f>if(N$6&lt;=$B330,vlookup(EDATE($D330,N$6),'Курсы'!$H$2:$L$1980,if($G330="USD",2,if($G330="EUR",3,if($G330="YEN",4,5))))*$H330*$C330,0)</f>
        <v>10839.44106</v>
      </c>
      <c r="O330" s="7">
        <f>if(O$6&lt;=$B330,vlookup(EDATE($D330,O$6),'Курсы'!$H$2:$L$1980,if($G330="USD",2,if($G330="EUR",3,if($G330="YEN",4,5))))*$H330*$C330,0)</f>
        <v>10855.45007</v>
      </c>
      <c r="P330" s="7">
        <f>if(P$6&lt;=$B330,vlookup(EDATE($D330,P$6),'Курсы'!$H$2:$L$1980,if($G330="USD",2,if($G330="EUR",3,if($G330="YEN",4,5))))*$H330*$C330,0)</f>
        <v>10871.0165</v>
      </c>
      <c r="Q330" s="7">
        <f>if(Q$6&lt;=$B330,vlookup(EDATE($D330,Q$6),'Курсы'!$H$2:$L$1980,if($G330="USD",2,if($G330="EUR",3,if($G330="YEN",4,5))))*$H330*$C330,0)</f>
        <v>10884.71596</v>
      </c>
      <c r="R330" s="7">
        <f>if(R$6&lt;=$B330,vlookup(EDATE($D330,R$6),'Курсы'!$H$2:$L$1980,if($G330="USD",2,if($G330="EUR",3,if($G330="YEN",4,5))))*$H330*$C330,0)</f>
        <v>10899.50431</v>
      </c>
      <c r="S330" s="7">
        <f>if(S$6&lt;=$B330,vlookup(EDATE($D330,S$6),'Курсы'!$H$2:$L$1980,if($G330="USD",2,if($G330="EUR",3,if($G330="YEN",4,5))))*$H330*$C330,0)</f>
        <v>0</v>
      </c>
      <c r="T330" s="7">
        <f>if(T$6&lt;=$B330,vlookup(EDATE($D330,T$6),'Курсы'!$H$2:$L$1980,if($G330="USD",2,if($G330="EUR",3,if($G330="YEN",4,5))))*$H330*$C330,0)</f>
        <v>0</v>
      </c>
      <c r="U330" s="7">
        <f>if(U$6&lt;=$B330,vlookup(EDATE($D330,U$6),'Курсы'!$H$2:$L$1980,if($G330="USD",2,if($G330="EUR",3,if($G330="YEN",4,5))))*$H330*$C330,0)</f>
        <v>0</v>
      </c>
      <c r="V330" s="7">
        <f>if(V$6&lt;=$B330,vlookup(EDATE($D330,V$6),'Курсы'!$H$2:$L$1980,if($G330="USD",2,if($G330="EUR",3,if($G330="YEN",4,5))))*$H330*$C330,0)</f>
        <v>0</v>
      </c>
      <c r="W330" s="7">
        <f>if(W$6&lt;=$B330,vlookup(EDATE($D330,W$6),'Курсы'!$H$2:$L$1980,if($G330="USD",2,if($G330="EUR",3,if($G330="YEN",4,5))))*$H330*$C330,0)</f>
        <v>0</v>
      </c>
      <c r="X330" s="7">
        <f>if(X$6&lt;=$B330,vlookup(EDATE($D330,X$6),'Курсы'!$H$2:$L$1980,if($G330="USD",2,if($G330="EUR",3,if($G330="YEN",4,5))))*$H330*$C330,0)</f>
        <v>0</v>
      </c>
      <c r="Y330" s="7">
        <f>if(Y$6&lt;=$B330,vlookup(EDATE($D330,Y$6),'Курсы'!$H$2:$L$1980,if($G330="USD",2,if($G330="EUR",3,if($G330="YEN",4,5))))*$H330*$C330,0)</f>
        <v>0</v>
      </c>
      <c r="Z330" s="7">
        <f>if(Z$6&lt;=$B330,vlookup(EDATE($D330,Z$6),'Курсы'!$H$2:$L$1980,if($G330="USD",2,if($G330="EUR",3,if($G330="YEN",4,5))))*$H330*$C330,0)</f>
        <v>0</v>
      </c>
      <c r="AA330" s="7">
        <f>if(AA$6&lt;=$B330,vlookup(EDATE($D330,AA$6),'Курсы'!$H$2:$L$1980,if($G330="USD",2,if($G330="EUR",3,if($G330="YEN",4,5))))*$H330*$C330,0)</f>
        <v>0</v>
      </c>
      <c r="AB330" s="7">
        <f>if(AB$6&lt;=$B330,vlookup(EDATE($D330,AB$6),'Курсы'!$H$2:$L$1980,if($G330="USD",2,if($G330="EUR",3,if($G330="YEN",4,5))))*$H330*$C330,0)</f>
        <v>0</v>
      </c>
      <c r="AC330" s="7">
        <f>if(AC$6&lt;=$B330,vlookup(EDATE($D330,AC$6),'Курсы'!$H$2:$L$1980,if($G330="USD",2,if($G330="EUR",3,if($G330="YEN",4,5))))*$H330*$C330,0)</f>
        <v>0</v>
      </c>
      <c r="AD330" s="7">
        <f>if(AD$6&lt;=$B330,vlookup(EDATE($D330,AD$6),'Курсы'!$H$2:$L$1980,if($G330="USD",2,if($G330="EUR",3,if($G330="YEN",4,5))))*$H330*$C330,0)</f>
        <v>0</v>
      </c>
      <c r="AE330" s="7">
        <f>if(AE$6&lt;=$B330,vlookup(EDATE($D330,AE$6),'Курсы'!$H$2:$L$1980,if($G330="USD",2,if($G330="EUR",3,if($G330="YEN",4,5))))*$H330*$C330,0)</f>
        <v>0</v>
      </c>
      <c r="AF330" s="7">
        <f>if(AF$6&lt;=$B330,vlookup(EDATE($D330,AF$6),'Курсы'!$H$2:$L$1980,if($G330="USD",2,if($G330="EUR",3,if($G330="YEN",4,5))))*$H330*$C330,0)</f>
        <v>0</v>
      </c>
      <c r="AG330" s="7">
        <f>if(AG$6&lt;=$B330,vlookup(EDATE($D330,AG$6),'Курсы'!$H$2:$L$1980,if($G330="USD",2,if($G330="EUR",3,if($G330="YEN",4,5))))*$H330*$C330,0)</f>
        <v>0</v>
      </c>
      <c r="AH330" s="7">
        <f>if(AH$6&lt;=$B330,vlookup(EDATE($D330,AH$6),'Курсы'!$H$2:$L$1980,if($G330="USD",2,if($G330="EUR",3,if($G330="YEN",4,5))))*$H330*$C330,0)</f>
        <v>0</v>
      </c>
      <c r="AI330" s="7">
        <f>if(AI$6&lt;=$B330,vlookup(EDATE($D330,AI$6),'Курсы'!$H$2:$L$1980,if($G330="USD",2,if($G330="EUR",3,if($G330="YEN",4,5))))*$H330*$C330,0)</f>
        <v>0</v>
      </c>
      <c r="AJ330" s="7">
        <f>if(AJ$6&lt;=$B330,vlookup(EDATE($D330,AJ$6),'Курсы'!$H$2:$L$1980,if($G330="USD",2,if($G330="EUR",3,if($G330="YEN",4,5))))*$H330*$C330,0)</f>
        <v>0</v>
      </c>
      <c r="AK330" s="7">
        <f>if(AK$6&lt;=$B330,vlookup(EDATE($D330,AK$6),'Курсы'!$H$2:$L$1980,if($G330="USD",2,if($G330="EUR",3,if($G330="YEN",4,5))))*$H330*$C330,0)</f>
        <v>0</v>
      </c>
      <c r="AL330" s="7">
        <f>if(AL$6&lt;=$B330,vlookup(EDATE($D330,AL$6),'Курсы'!$H$2:$L$1980,if($G330="USD",2,if($G330="EUR",3,if($G330="YEN",4,5))))*$H330*$C330,0)</f>
        <v>0</v>
      </c>
      <c r="AM330" s="7">
        <f>if(AM$6&lt;=$B330,vlookup(EDATE($D330,AM$6),'Курсы'!$H$2:$L$1980,if($G330="USD",2,if($G330="EUR",3,if($G330="YEN",4,5))))*$H330*$C330,0)</f>
        <v>0</v>
      </c>
      <c r="AN330" s="7">
        <f>if(AN$6&lt;=$B330,vlookup(EDATE($D330,AN$6),'Курсы'!$H$2:$L$1980,if($G330="USD",2,if($G330="EUR",3,if($G330="YEN",4,5))))*$H330*$C330,0)</f>
        <v>0</v>
      </c>
      <c r="AO330" s="7">
        <f>if(AO$6&lt;=$B330,vlookup(EDATE($D330,AO$6),'Курсы'!$H$2:$L$1980,if($G330="USD",2,if($G330="EUR",3,if($G330="YEN",4,5))))*$H330*$C330,0)</f>
        <v>0</v>
      </c>
      <c r="AP330" s="7">
        <f>if(AP$6&lt;=$B330,vlookup(EDATE($D330,AP$6),'Курсы'!$H$2:$L$1980,if($G330="USD",2,if($G330="EUR",3,if($G330="YEN",4,5))))*$H330*$C330,0)</f>
        <v>0</v>
      </c>
      <c r="AQ330" s="7">
        <f>if(AQ$6&lt;=$B330,vlookup(EDATE($D330,AQ$6),'Курсы'!$H$2:$L$1980,if($G330="USD",2,if($G330="EUR",3,if($G330="YEN",4,5))))*$H330*$C330,0)</f>
        <v>0</v>
      </c>
      <c r="AR330" s="19">
        <f>if(AR$6&lt;=$B330,vlookup(EDATE($D330,AR$6),'Курсы'!$H$2:$L$1980,if($G330="USD",2,if($G330="EUR",3,if($G330="YEN",4,5))))*$H330*$C330,0)</f>
        <v>0</v>
      </c>
      <c r="AS330" s="7">
        <f t="shared" si="2"/>
        <v>107964.6714</v>
      </c>
    </row>
    <row r="331" ht="15.75" customHeight="1">
      <c r="A331" s="15">
        <v>56.0</v>
      </c>
      <c r="B331" s="16">
        <v>10.0</v>
      </c>
      <c r="C331" s="16">
        <v>0.0413687227719684</v>
      </c>
      <c r="D331" s="17">
        <v>44370.0</v>
      </c>
      <c r="E331" s="17">
        <f t="shared" si="1"/>
        <v>44674</v>
      </c>
      <c r="F331" s="16" t="s">
        <v>21</v>
      </c>
      <c r="G331" s="16" t="s">
        <v>7</v>
      </c>
      <c r="H331" s="18">
        <v>1500000.0</v>
      </c>
      <c r="I331" s="7">
        <f>if(I$6&lt;=$B331,vlookup(EDATE($D331,I$6),'Курсы'!$H$2:$L$1980,if($G331="USD",2,if($G331="EUR",3,if($G331="YEN",4,5))))*$H331*$C331,0)</f>
        <v>62053.08416</v>
      </c>
      <c r="J331" s="7">
        <f>if(J$6&lt;=$B331,vlookup(EDATE($D331,J$6),'Курсы'!$H$2:$L$1980,if($G331="USD",2,if($G331="EUR",3,if($G331="YEN",4,5))))*$H331*$C331,0)</f>
        <v>62053.08416</v>
      </c>
      <c r="K331" s="7">
        <f>if(K$6&lt;=$B331,vlookup(EDATE($D331,K$6),'Курсы'!$H$2:$L$1980,if($G331="USD",2,if($G331="EUR",3,if($G331="YEN",4,5))))*$H331*$C331,0)</f>
        <v>62053.08416</v>
      </c>
      <c r="L331" s="7">
        <f>if(L$6&lt;=$B331,vlookup(EDATE($D331,L$6),'Курсы'!$H$2:$L$1980,if($G331="USD",2,if($G331="EUR",3,if($G331="YEN",4,5))))*$H331*$C331,0)</f>
        <v>62053.08416</v>
      </c>
      <c r="M331" s="7">
        <f>if(M$6&lt;=$B331,vlookup(EDATE($D331,M$6),'Курсы'!$H$2:$L$1980,if($G331="USD",2,if($G331="EUR",3,if($G331="YEN",4,5))))*$H331*$C331,0)</f>
        <v>62053.08416</v>
      </c>
      <c r="N331" s="7">
        <f>if(N$6&lt;=$B331,vlookup(EDATE($D331,N$6),'Курсы'!$H$2:$L$1980,if($G331="USD",2,if($G331="EUR",3,if($G331="YEN",4,5))))*$H331*$C331,0)</f>
        <v>62053.08416</v>
      </c>
      <c r="O331" s="7">
        <f>if(O$6&lt;=$B331,vlookup(EDATE($D331,O$6),'Курсы'!$H$2:$L$1980,if($G331="USD",2,if($G331="EUR",3,if($G331="YEN",4,5))))*$H331*$C331,0)</f>
        <v>62053.08416</v>
      </c>
      <c r="P331" s="7">
        <f>if(P$6&lt;=$B331,vlookup(EDATE($D331,P$6),'Курсы'!$H$2:$L$1980,if($G331="USD",2,if($G331="EUR",3,if($G331="YEN",4,5))))*$H331*$C331,0)</f>
        <v>62053.08416</v>
      </c>
      <c r="Q331" s="7">
        <f>if(Q$6&lt;=$B331,vlookup(EDATE($D331,Q$6),'Курсы'!$H$2:$L$1980,if($G331="USD",2,if($G331="EUR",3,if($G331="YEN",4,5))))*$H331*$C331,0)</f>
        <v>62053.08416</v>
      </c>
      <c r="R331" s="7">
        <f>if(R$6&lt;=$B331,vlookup(EDATE($D331,R$6),'Курсы'!$H$2:$L$1980,if($G331="USD",2,if($G331="EUR",3,if($G331="YEN",4,5))))*$H331*$C331,0)</f>
        <v>62053.08416</v>
      </c>
      <c r="S331" s="7">
        <f>if(S$6&lt;=$B331,vlookup(EDATE($D331,S$6),'Курсы'!$H$2:$L$1980,if($G331="USD",2,if($G331="EUR",3,if($G331="YEN",4,5))))*$H331*$C331,0)</f>
        <v>0</v>
      </c>
      <c r="T331" s="7">
        <f>if(T$6&lt;=$B331,vlookup(EDATE($D331,T$6),'Курсы'!$H$2:$L$1980,if($G331="USD",2,if($G331="EUR",3,if($G331="YEN",4,5))))*$H331*$C331,0)</f>
        <v>0</v>
      </c>
      <c r="U331" s="7">
        <f>if(U$6&lt;=$B331,vlookup(EDATE($D331,U$6),'Курсы'!$H$2:$L$1980,if($G331="USD",2,if($G331="EUR",3,if($G331="YEN",4,5))))*$H331*$C331,0)</f>
        <v>0</v>
      </c>
      <c r="V331" s="7">
        <f>if(V$6&lt;=$B331,vlookup(EDATE($D331,V$6),'Курсы'!$H$2:$L$1980,if($G331="USD",2,if($G331="EUR",3,if($G331="YEN",4,5))))*$H331*$C331,0)</f>
        <v>0</v>
      </c>
      <c r="W331" s="7">
        <f>if(W$6&lt;=$B331,vlookup(EDATE($D331,W$6),'Курсы'!$H$2:$L$1980,if($G331="USD",2,if($G331="EUR",3,if($G331="YEN",4,5))))*$H331*$C331,0)</f>
        <v>0</v>
      </c>
      <c r="X331" s="7">
        <f>if(X$6&lt;=$B331,vlookup(EDATE($D331,X$6),'Курсы'!$H$2:$L$1980,if($G331="USD",2,if($G331="EUR",3,if($G331="YEN",4,5))))*$H331*$C331,0)</f>
        <v>0</v>
      </c>
      <c r="Y331" s="7">
        <f>if(Y$6&lt;=$B331,vlookup(EDATE($D331,Y$6),'Курсы'!$H$2:$L$1980,if($G331="USD",2,if($G331="EUR",3,if($G331="YEN",4,5))))*$H331*$C331,0)</f>
        <v>0</v>
      </c>
      <c r="Z331" s="7">
        <f>if(Z$6&lt;=$B331,vlookup(EDATE($D331,Z$6),'Курсы'!$H$2:$L$1980,if($G331="USD",2,if($G331="EUR",3,if($G331="YEN",4,5))))*$H331*$C331,0)</f>
        <v>0</v>
      </c>
      <c r="AA331" s="7">
        <f>if(AA$6&lt;=$B331,vlookup(EDATE($D331,AA$6),'Курсы'!$H$2:$L$1980,if($G331="USD",2,if($G331="EUR",3,if($G331="YEN",4,5))))*$H331*$C331,0)</f>
        <v>0</v>
      </c>
      <c r="AB331" s="7">
        <f>if(AB$6&lt;=$B331,vlookup(EDATE($D331,AB$6),'Курсы'!$H$2:$L$1980,if($G331="USD",2,if($G331="EUR",3,if($G331="YEN",4,5))))*$H331*$C331,0)</f>
        <v>0</v>
      </c>
      <c r="AC331" s="7">
        <f>if(AC$6&lt;=$B331,vlookup(EDATE($D331,AC$6),'Курсы'!$H$2:$L$1980,if($G331="USD",2,if($G331="EUR",3,if($G331="YEN",4,5))))*$H331*$C331,0)</f>
        <v>0</v>
      </c>
      <c r="AD331" s="7">
        <f>if(AD$6&lt;=$B331,vlookup(EDATE($D331,AD$6),'Курсы'!$H$2:$L$1980,if($G331="USD",2,if($G331="EUR",3,if($G331="YEN",4,5))))*$H331*$C331,0)</f>
        <v>0</v>
      </c>
      <c r="AE331" s="7">
        <f>if(AE$6&lt;=$B331,vlookup(EDATE($D331,AE$6),'Курсы'!$H$2:$L$1980,if($G331="USD",2,if($G331="EUR",3,if($G331="YEN",4,5))))*$H331*$C331,0)</f>
        <v>0</v>
      </c>
      <c r="AF331" s="7">
        <f>if(AF$6&lt;=$B331,vlookup(EDATE($D331,AF$6),'Курсы'!$H$2:$L$1980,if($G331="USD",2,if($G331="EUR",3,if($G331="YEN",4,5))))*$H331*$C331,0)</f>
        <v>0</v>
      </c>
      <c r="AG331" s="7">
        <f>if(AG$6&lt;=$B331,vlookup(EDATE($D331,AG$6),'Курсы'!$H$2:$L$1980,if($G331="USD",2,if($G331="EUR",3,if($G331="YEN",4,5))))*$H331*$C331,0)</f>
        <v>0</v>
      </c>
      <c r="AH331" s="7">
        <f>if(AH$6&lt;=$B331,vlookup(EDATE($D331,AH$6),'Курсы'!$H$2:$L$1980,if($G331="USD",2,if($G331="EUR",3,if($G331="YEN",4,5))))*$H331*$C331,0)</f>
        <v>0</v>
      </c>
      <c r="AI331" s="7">
        <f>if(AI$6&lt;=$B331,vlookup(EDATE($D331,AI$6),'Курсы'!$H$2:$L$1980,if($G331="USD",2,if($G331="EUR",3,if($G331="YEN",4,5))))*$H331*$C331,0)</f>
        <v>0</v>
      </c>
      <c r="AJ331" s="7">
        <f>if(AJ$6&lt;=$B331,vlookup(EDATE($D331,AJ$6),'Курсы'!$H$2:$L$1980,if($G331="USD",2,if($G331="EUR",3,if($G331="YEN",4,5))))*$H331*$C331,0)</f>
        <v>0</v>
      </c>
      <c r="AK331" s="7">
        <f>if(AK$6&lt;=$B331,vlookup(EDATE($D331,AK$6),'Курсы'!$H$2:$L$1980,if($G331="USD",2,if($G331="EUR",3,if($G331="YEN",4,5))))*$H331*$C331,0)</f>
        <v>0</v>
      </c>
      <c r="AL331" s="7">
        <f>if(AL$6&lt;=$B331,vlookup(EDATE($D331,AL$6),'Курсы'!$H$2:$L$1980,if($G331="USD",2,if($G331="EUR",3,if($G331="YEN",4,5))))*$H331*$C331,0)</f>
        <v>0</v>
      </c>
      <c r="AM331" s="7">
        <f>if(AM$6&lt;=$B331,vlookup(EDATE($D331,AM$6),'Курсы'!$H$2:$L$1980,if($G331="USD",2,if($G331="EUR",3,if($G331="YEN",4,5))))*$H331*$C331,0)</f>
        <v>0</v>
      </c>
      <c r="AN331" s="7">
        <f>if(AN$6&lt;=$B331,vlookup(EDATE($D331,AN$6),'Курсы'!$H$2:$L$1980,if($G331="USD",2,if($G331="EUR",3,if($G331="YEN",4,5))))*$H331*$C331,0)</f>
        <v>0</v>
      </c>
      <c r="AO331" s="7">
        <f>if(AO$6&lt;=$B331,vlookup(EDATE($D331,AO$6),'Курсы'!$H$2:$L$1980,if($G331="USD",2,if($G331="EUR",3,if($G331="YEN",4,5))))*$H331*$C331,0)</f>
        <v>0</v>
      </c>
      <c r="AP331" s="7">
        <f>if(AP$6&lt;=$B331,vlookup(EDATE($D331,AP$6),'Курсы'!$H$2:$L$1980,if($G331="USD",2,if($G331="EUR",3,if($G331="YEN",4,5))))*$H331*$C331,0)</f>
        <v>0</v>
      </c>
      <c r="AQ331" s="7">
        <f>if(AQ$6&lt;=$B331,vlookup(EDATE($D331,AQ$6),'Курсы'!$H$2:$L$1980,if($G331="USD",2,if($G331="EUR",3,if($G331="YEN",4,5))))*$H331*$C331,0)</f>
        <v>0</v>
      </c>
      <c r="AR331" s="19">
        <f>if(AR$6&lt;=$B331,vlookup(EDATE($D331,AR$6),'Курсы'!$H$2:$L$1980,if($G331="USD",2,if($G331="EUR",3,if($G331="YEN",4,5))))*$H331*$C331,0)</f>
        <v>0</v>
      </c>
      <c r="AS331" s="7">
        <f t="shared" si="2"/>
        <v>620530.8416</v>
      </c>
    </row>
    <row r="332" ht="15.75" customHeight="1">
      <c r="A332" s="15">
        <v>112.0</v>
      </c>
      <c r="B332" s="16">
        <v>15.0</v>
      </c>
      <c r="C332" s="16">
        <v>0.0183984265536433</v>
      </c>
      <c r="D332" s="17">
        <v>44370.0</v>
      </c>
      <c r="E332" s="17">
        <f t="shared" si="1"/>
        <v>44827</v>
      </c>
      <c r="F332" s="16" t="s">
        <v>19</v>
      </c>
      <c r="G332" s="16" t="s">
        <v>4</v>
      </c>
      <c r="H332" s="18">
        <v>500000.0</v>
      </c>
      <c r="I332" s="7">
        <f>if(I$6&lt;=$B332,vlookup(EDATE($D332,I$6),'Курсы'!$H$2:$L$1980,if($G332="USD",2,if($G332="EUR",3,if($G332="YEN",4,5))))*$H332*$C332,0)</f>
        <v>677931.4228</v>
      </c>
      <c r="J332" s="7">
        <f>if(J$6&lt;=$B332,vlookup(EDATE($D332,J$6),'Курсы'!$H$2:$L$1980,if($G332="USD",2,if($G332="EUR",3,if($G332="YEN",4,5))))*$H332*$C332,0)</f>
        <v>672296.1058</v>
      </c>
      <c r="K332" s="7">
        <f>if(K$6&lt;=$B332,vlookup(EDATE($D332,K$6),'Курсы'!$H$2:$L$1980,if($G332="USD",2,if($G332="EUR",3,if($G332="YEN",4,5))))*$H332*$C332,0)</f>
        <v>673260.9461</v>
      </c>
      <c r="L332" s="7">
        <f>if(L$6&lt;=$B332,vlookup(EDATE($D332,L$6),'Курсы'!$H$2:$L$1980,if($G332="USD",2,if($G332="EUR",3,if($G332="YEN",4,5))))*$H332*$C332,0)</f>
        <v>674166.2603</v>
      </c>
      <c r="M332" s="7">
        <f>if(M$6&lt;=$B332,vlookup(EDATE($D332,M$6),'Курсы'!$H$2:$L$1980,if($G332="USD",2,if($G332="EUR",3,if($G332="YEN",4,5))))*$H332*$C332,0)</f>
        <v>675074.1443</v>
      </c>
      <c r="N332" s="7">
        <f>if(N$6&lt;=$B332,vlookup(EDATE($D332,N$6),'Курсы'!$H$2:$L$1980,if($G332="USD",2,if($G332="EUR",3,if($G332="YEN",4,5))))*$H332*$C332,0)</f>
        <v>675927.5489</v>
      </c>
      <c r="O332" s="7">
        <f>if(O$6&lt;=$B332,vlookup(EDATE($D332,O$6),'Курсы'!$H$2:$L$1980,if($G332="USD",2,if($G332="EUR",3,if($G332="YEN",4,5))))*$H332*$C332,0)</f>
        <v>676784.8266</v>
      </c>
      <c r="P332" s="7">
        <f>if(P$6&lt;=$B332,vlookup(EDATE($D332,P$6),'Курсы'!$H$2:$L$1980,if($G332="USD",2,if($G332="EUR",3,if($G332="YEN",4,5))))*$H332*$C332,0)</f>
        <v>677618.4891</v>
      </c>
      <c r="Q332" s="7">
        <f>if(Q$6&lt;=$B332,vlookup(EDATE($D332,Q$6),'Курсы'!$H$2:$L$1980,if($G332="USD",2,if($G332="EUR",3,if($G332="YEN",4,5))))*$H332*$C332,0)</f>
        <v>678352.2319</v>
      </c>
      <c r="R332" s="7">
        <f>if(R$6&lt;=$B332,vlookup(EDATE($D332,R$6),'Курсы'!$H$2:$L$1980,if($G332="USD",2,if($G332="EUR",3,if($G332="YEN",4,5))))*$H332*$C332,0)</f>
        <v>679144.3648</v>
      </c>
      <c r="S332" s="7">
        <f>if(S$6&lt;=$B332,vlookup(EDATE($D332,S$6),'Курсы'!$H$2:$L$1980,if($G332="USD",2,if($G332="EUR",3,if($G332="YEN",4,5))))*$H332*$C332,0)</f>
        <v>679891.6968</v>
      </c>
      <c r="T332" s="7">
        <f>if(T$6&lt;=$B332,vlookup(EDATE($D332,T$6),'Курсы'!$H$2:$L$1980,if($G332="USD",2,if($G332="EUR",3,if($G332="YEN",4,5))))*$H332*$C332,0)</f>
        <v>680645.0298</v>
      </c>
      <c r="U332" s="7">
        <f>if(U$6&lt;=$B332,vlookup(EDATE($D332,U$6),'Курсы'!$H$2:$L$1980,if($G332="USD",2,if($G332="EUR",3,if($G332="YEN",4,5))))*$H332*$C332,0)</f>
        <v>681356.6318</v>
      </c>
      <c r="V332" s="7">
        <f>if(V$6&lt;=$B332,vlookup(EDATE($D332,V$6),'Курсы'!$H$2:$L$1980,if($G332="USD",2,if($G332="EUR",3,if($G332="YEN",4,5))))*$H332*$C332,0)</f>
        <v>682074.7886</v>
      </c>
      <c r="W332" s="7">
        <f>if(W$6&lt;=$B332,vlookup(EDATE($D332,W$6),'Курсы'!$H$2:$L$1980,if($G332="USD",2,if($G332="EUR",3,if($G332="YEN",4,5))))*$H332*$C332,0)</f>
        <v>682776.2987</v>
      </c>
      <c r="X332" s="7">
        <f>if(X$6&lt;=$B332,vlookup(EDATE($D332,X$6),'Курсы'!$H$2:$L$1980,if($G332="USD",2,if($G332="EUR",3,if($G332="YEN",4,5))))*$H332*$C332,0)</f>
        <v>0</v>
      </c>
      <c r="Y332" s="7">
        <f>if(Y$6&lt;=$B332,vlookup(EDATE($D332,Y$6),'Курсы'!$H$2:$L$1980,if($G332="USD",2,if($G332="EUR",3,if($G332="YEN",4,5))))*$H332*$C332,0)</f>
        <v>0</v>
      </c>
      <c r="Z332" s="7">
        <f>if(Z$6&lt;=$B332,vlookup(EDATE($D332,Z$6),'Курсы'!$H$2:$L$1980,if($G332="USD",2,if($G332="EUR",3,if($G332="YEN",4,5))))*$H332*$C332,0)</f>
        <v>0</v>
      </c>
      <c r="AA332" s="7">
        <f>if(AA$6&lt;=$B332,vlookup(EDATE($D332,AA$6),'Курсы'!$H$2:$L$1980,if($G332="USD",2,if($G332="EUR",3,if($G332="YEN",4,5))))*$H332*$C332,0)</f>
        <v>0</v>
      </c>
      <c r="AB332" s="7">
        <f>if(AB$6&lt;=$B332,vlookup(EDATE($D332,AB$6),'Курсы'!$H$2:$L$1980,if($G332="USD",2,if($G332="EUR",3,if($G332="YEN",4,5))))*$H332*$C332,0)</f>
        <v>0</v>
      </c>
      <c r="AC332" s="7">
        <f>if(AC$6&lt;=$B332,vlookup(EDATE($D332,AC$6),'Курсы'!$H$2:$L$1980,if($G332="USD",2,if($G332="EUR",3,if($G332="YEN",4,5))))*$H332*$C332,0)</f>
        <v>0</v>
      </c>
      <c r="AD332" s="7">
        <f>if(AD$6&lt;=$B332,vlookup(EDATE($D332,AD$6),'Курсы'!$H$2:$L$1980,if($G332="USD",2,if($G332="EUR",3,if($G332="YEN",4,5))))*$H332*$C332,0)</f>
        <v>0</v>
      </c>
      <c r="AE332" s="7">
        <f>if(AE$6&lt;=$B332,vlookup(EDATE($D332,AE$6),'Курсы'!$H$2:$L$1980,if($G332="USD",2,if($G332="EUR",3,if($G332="YEN",4,5))))*$H332*$C332,0)</f>
        <v>0</v>
      </c>
      <c r="AF332" s="7">
        <f>if(AF$6&lt;=$B332,vlookup(EDATE($D332,AF$6),'Курсы'!$H$2:$L$1980,if($G332="USD",2,if($G332="EUR",3,if($G332="YEN",4,5))))*$H332*$C332,0)</f>
        <v>0</v>
      </c>
      <c r="AG332" s="7">
        <f>if(AG$6&lt;=$B332,vlookup(EDATE($D332,AG$6),'Курсы'!$H$2:$L$1980,if($G332="USD",2,if($G332="EUR",3,if($G332="YEN",4,5))))*$H332*$C332,0)</f>
        <v>0</v>
      </c>
      <c r="AH332" s="7">
        <f>if(AH$6&lt;=$B332,vlookup(EDATE($D332,AH$6),'Курсы'!$H$2:$L$1980,if($G332="USD",2,if($G332="EUR",3,if($G332="YEN",4,5))))*$H332*$C332,0)</f>
        <v>0</v>
      </c>
      <c r="AI332" s="7">
        <f>if(AI$6&lt;=$B332,vlookup(EDATE($D332,AI$6),'Курсы'!$H$2:$L$1980,if($G332="USD",2,if($G332="EUR",3,if($G332="YEN",4,5))))*$H332*$C332,0)</f>
        <v>0</v>
      </c>
      <c r="AJ332" s="7">
        <f>if(AJ$6&lt;=$B332,vlookup(EDATE($D332,AJ$6),'Курсы'!$H$2:$L$1980,if($G332="USD",2,if($G332="EUR",3,if($G332="YEN",4,5))))*$H332*$C332,0)</f>
        <v>0</v>
      </c>
      <c r="AK332" s="7">
        <f>if(AK$6&lt;=$B332,vlookup(EDATE($D332,AK$6),'Курсы'!$H$2:$L$1980,if($G332="USD",2,if($G332="EUR",3,if($G332="YEN",4,5))))*$H332*$C332,0)</f>
        <v>0</v>
      </c>
      <c r="AL332" s="7">
        <f>if(AL$6&lt;=$B332,vlookup(EDATE($D332,AL$6),'Курсы'!$H$2:$L$1980,if($G332="USD",2,if($G332="EUR",3,if($G332="YEN",4,5))))*$H332*$C332,0)</f>
        <v>0</v>
      </c>
      <c r="AM332" s="7">
        <f>if(AM$6&lt;=$B332,vlookup(EDATE($D332,AM$6),'Курсы'!$H$2:$L$1980,if($G332="USD",2,if($G332="EUR",3,if($G332="YEN",4,5))))*$H332*$C332,0)</f>
        <v>0</v>
      </c>
      <c r="AN332" s="7">
        <f>if(AN$6&lt;=$B332,vlookup(EDATE($D332,AN$6),'Курсы'!$H$2:$L$1980,if($G332="USD",2,if($G332="EUR",3,if($G332="YEN",4,5))))*$H332*$C332,0)</f>
        <v>0</v>
      </c>
      <c r="AO332" s="7">
        <f>if(AO$6&lt;=$B332,vlookup(EDATE($D332,AO$6),'Курсы'!$H$2:$L$1980,if($G332="USD",2,if($G332="EUR",3,if($G332="YEN",4,5))))*$H332*$C332,0)</f>
        <v>0</v>
      </c>
      <c r="AP332" s="7">
        <f>if(AP$6&lt;=$B332,vlookup(EDATE($D332,AP$6),'Курсы'!$H$2:$L$1980,if($G332="USD",2,if($G332="EUR",3,if($G332="YEN",4,5))))*$H332*$C332,0)</f>
        <v>0</v>
      </c>
      <c r="AQ332" s="7">
        <f>if(AQ$6&lt;=$B332,vlookup(EDATE($D332,AQ$6),'Курсы'!$H$2:$L$1980,if($G332="USD",2,if($G332="EUR",3,if($G332="YEN",4,5))))*$H332*$C332,0)</f>
        <v>0</v>
      </c>
      <c r="AR332" s="19">
        <f>if(AR$6&lt;=$B332,vlookup(EDATE($D332,AR$6),'Курсы'!$H$2:$L$1980,if($G332="USD",2,if($G332="EUR",3,if($G332="YEN",4,5))))*$H332*$C332,0)</f>
        <v>0</v>
      </c>
      <c r="AS332" s="7">
        <f t="shared" si="2"/>
        <v>10167300.79</v>
      </c>
    </row>
    <row r="333" ht="15.75" customHeight="1">
      <c r="A333" s="15">
        <v>122.0</v>
      </c>
      <c r="B333" s="16">
        <v>21.0</v>
      </c>
      <c r="C333" s="16">
        <v>0.0277869025672429</v>
      </c>
      <c r="D333" s="17">
        <v>44372.0</v>
      </c>
      <c r="E333" s="17">
        <f t="shared" si="1"/>
        <v>45010</v>
      </c>
      <c r="F333" s="16" t="s">
        <v>22</v>
      </c>
      <c r="G333" s="16" t="s">
        <v>7</v>
      </c>
      <c r="H333" s="18">
        <v>1500000.0</v>
      </c>
      <c r="I333" s="7">
        <f>if(I$6&lt;=$B333,vlookup(EDATE($D333,I$6),'Курсы'!$H$2:$L$1980,if($G333="USD",2,if($G333="EUR",3,if($G333="YEN",4,5))))*$H333*$C333,0)</f>
        <v>41680.35385</v>
      </c>
      <c r="J333" s="7">
        <f>if(J$6&lt;=$B333,vlookup(EDATE($D333,J$6),'Курсы'!$H$2:$L$1980,if($G333="USD",2,if($G333="EUR",3,if($G333="YEN",4,5))))*$H333*$C333,0)</f>
        <v>41680.35385</v>
      </c>
      <c r="K333" s="7">
        <f>if(K$6&lt;=$B333,vlookup(EDATE($D333,K$6),'Курсы'!$H$2:$L$1980,if($G333="USD",2,if($G333="EUR",3,if($G333="YEN",4,5))))*$H333*$C333,0)</f>
        <v>41680.35385</v>
      </c>
      <c r="L333" s="7">
        <f>if(L$6&lt;=$B333,vlookup(EDATE($D333,L$6),'Курсы'!$H$2:$L$1980,if($G333="USD",2,if($G333="EUR",3,if($G333="YEN",4,5))))*$H333*$C333,0)</f>
        <v>41680.35385</v>
      </c>
      <c r="M333" s="7">
        <f>if(M$6&lt;=$B333,vlookup(EDATE($D333,M$6),'Курсы'!$H$2:$L$1980,if($G333="USD",2,if($G333="EUR",3,if($G333="YEN",4,5))))*$H333*$C333,0)</f>
        <v>41680.35385</v>
      </c>
      <c r="N333" s="7">
        <f>if(N$6&lt;=$B333,vlookup(EDATE($D333,N$6),'Курсы'!$H$2:$L$1980,if($G333="USD",2,if($G333="EUR",3,if($G333="YEN",4,5))))*$H333*$C333,0)</f>
        <v>41680.35385</v>
      </c>
      <c r="O333" s="7">
        <f>if(O$6&lt;=$B333,vlookup(EDATE($D333,O$6),'Курсы'!$H$2:$L$1980,if($G333="USD",2,if($G333="EUR",3,if($G333="YEN",4,5))))*$H333*$C333,0)</f>
        <v>41680.35385</v>
      </c>
      <c r="P333" s="7">
        <f>if(P$6&lt;=$B333,vlookup(EDATE($D333,P$6),'Курсы'!$H$2:$L$1980,if($G333="USD",2,if($G333="EUR",3,if($G333="YEN",4,5))))*$H333*$C333,0)</f>
        <v>41680.35385</v>
      </c>
      <c r="Q333" s="7">
        <f>if(Q$6&lt;=$B333,vlookup(EDATE($D333,Q$6),'Курсы'!$H$2:$L$1980,if($G333="USD",2,if($G333="EUR",3,if($G333="YEN",4,5))))*$H333*$C333,0)</f>
        <v>41680.35385</v>
      </c>
      <c r="R333" s="7">
        <f>if(R$6&lt;=$B333,vlookup(EDATE($D333,R$6),'Курсы'!$H$2:$L$1980,if($G333="USD",2,if($G333="EUR",3,if($G333="YEN",4,5))))*$H333*$C333,0)</f>
        <v>41680.35385</v>
      </c>
      <c r="S333" s="7">
        <f>if(S$6&lt;=$B333,vlookup(EDATE($D333,S$6),'Курсы'!$H$2:$L$1980,if($G333="USD",2,if($G333="EUR",3,if($G333="YEN",4,5))))*$H333*$C333,0)</f>
        <v>41680.35385</v>
      </c>
      <c r="T333" s="7">
        <f>if(T$6&lt;=$B333,vlookup(EDATE($D333,T$6),'Курсы'!$H$2:$L$1980,if($G333="USD",2,if($G333="EUR",3,if($G333="YEN",4,5))))*$H333*$C333,0)</f>
        <v>41680.35385</v>
      </c>
      <c r="U333" s="7">
        <f>if(U$6&lt;=$B333,vlookup(EDATE($D333,U$6),'Курсы'!$H$2:$L$1980,if($G333="USD",2,if($G333="EUR",3,if($G333="YEN",4,5))))*$H333*$C333,0)</f>
        <v>41680.35385</v>
      </c>
      <c r="V333" s="7">
        <f>if(V$6&lt;=$B333,vlookup(EDATE($D333,V$6),'Курсы'!$H$2:$L$1980,if($G333="USD",2,if($G333="EUR",3,if($G333="YEN",4,5))))*$H333*$C333,0)</f>
        <v>41680.35385</v>
      </c>
      <c r="W333" s="7">
        <f>if(W$6&lt;=$B333,vlookup(EDATE($D333,W$6),'Курсы'!$H$2:$L$1980,if($G333="USD",2,if($G333="EUR",3,if($G333="YEN",4,5))))*$H333*$C333,0)</f>
        <v>41680.35385</v>
      </c>
      <c r="X333" s="7">
        <f>if(X$6&lt;=$B333,vlookup(EDATE($D333,X$6),'Курсы'!$H$2:$L$1980,if($G333="USD",2,if($G333="EUR",3,if($G333="YEN",4,5))))*$H333*$C333,0)</f>
        <v>41680.35385</v>
      </c>
      <c r="Y333" s="7">
        <f>if(Y$6&lt;=$B333,vlookup(EDATE($D333,Y$6),'Курсы'!$H$2:$L$1980,if($G333="USD",2,if($G333="EUR",3,if($G333="YEN",4,5))))*$H333*$C333,0)</f>
        <v>41680.35385</v>
      </c>
      <c r="Z333" s="7">
        <f>if(Z$6&lt;=$B333,vlookup(EDATE($D333,Z$6),'Курсы'!$H$2:$L$1980,if($G333="USD",2,if($G333="EUR",3,if($G333="YEN",4,5))))*$H333*$C333,0)</f>
        <v>41680.35385</v>
      </c>
      <c r="AA333" s="7">
        <f>if(AA$6&lt;=$B333,vlookup(EDATE($D333,AA$6),'Курсы'!$H$2:$L$1980,if($G333="USD",2,if($G333="EUR",3,if($G333="YEN",4,5))))*$H333*$C333,0)</f>
        <v>41680.35385</v>
      </c>
      <c r="AB333" s="7">
        <f>if(AB$6&lt;=$B333,vlookup(EDATE($D333,AB$6),'Курсы'!$H$2:$L$1980,if($G333="USD",2,if($G333="EUR",3,if($G333="YEN",4,5))))*$H333*$C333,0)</f>
        <v>41680.35385</v>
      </c>
      <c r="AC333" s="7">
        <f>if(AC$6&lt;=$B333,vlookup(EDATE($D333,AC$6),'Курсы'!$H$2:$L$1980,if($G333="USD",2,if($G333="EUR",3,if($G333="YEN",4,5))))*$H333*$C333,0)</f>
        <v>41680.35385</v>
      </c>
      <c r="AD333" s="7">
        <f>if(AD$6&lt;=$B333,vlookup(EDATE($D333,AD$6),'Курсы'!$H$2:$L$1980,if($G333="USD",2,if($G333="EUR",3,if($G333="YEN",4,5))))*$H333*$C333,0)</f>
        <v>0</v>
      </c>
      <c r="AE333" s="7">
        <f>if(AE$6&lt;=$B333,vlookup(EDATE($D333,AE$6),'Курсы'!$H$2:$L$1980,if($G333="USD",2,if($G333="EUR",3,if($G333="YEN",4,5))))*$H333*$C333,0)</f>
        <v>0</v>
      </c>
      <c r="AF333" s="7">
        <f>if(AF$6&lt;=$B333,vlookup(EDATE($D333,AF$6),'Курсы'!$H$2:$L$1980,if($G333="USD",2,if($G333="EUR",3,if($G333="YEN",4,5))))*$H333*$C333,0)</f>
        <v>0</v>
      </c>
      <c r="AG333" s="7">
        <f>if(AG$6&lt;=$B333,vlookup(EDATE($D333,AG$6),'Курсы'!$H$2:$L$1980,if($G333="USD",2,if($G333="EUR",3,if($G333="YEN",4,5))))*$H333*$C333,0)</f>
        <v>0</v>
      </c>
      <c r="AH333" s="7">
        <f>if(AH$6&lt;=$B333,vlookup(EDATE($D333,AH$6),'Курсы'!$H$2:$L$1980,if($G333="USD",2,if($G333="EUR",3,if($G333="YEN",4,5))))*$H333*$C333,0)</f>
        <v>0</v>
      </c>
      <c r="AI333" s="7">
        <f>if(AI$6&lt;=$B333,vlookup(EDATE($D333,AI$6),'Курсы'!$H$2:$L$1980,if($G333="USD",2,if($G333="EUR",3,if($G333="YEN",4,5))))*$H333*$C333,0)</f>
        <v>0</v>
      </c>
      <c r="AJ333" s="7">
        <f>if(AJ$6&lt;=$B333,vlookup(EDATE($D333,AJ$6),'Курсы'!$H$2:$L$1980,if($G333="USD",2,if($G333="EUR",3,if($G333="YEN",4,5))))*$H333*$C333,0)</f>
        <v>0</v>
      </c>
      <c r="AK333" s="7">
        <f>if(AK$6&lt;=$B333,vlookup(EDATE($D333,AK$6),'Курсы'!$H$2:$L$1980,if($G333="USD",2,if($G333="EUR",3,if($G333="YEN",4,5))))*$H333*$C333,0)</f>
        <v>0</v>
      </c>
      <c r="AL333" s="7">
        <f>if(AL$6&lt;=$B333,vlookup(EDATE($D333,AL$6),'Курсы'!$H$2:$L$1980,if($G333="USD",2,if($G333="EUR",3,if($G333="YEN",4,5))))*$H333*$C333,0)</f>
        <v>0</v>
      </c>
      <c r="AM333" s="7">
        <f>if(AM$6&lt;=$B333,vlookup(EDATE($D333,AM$6),'Курсы'!$H$2:$L$1980,if($G333="USD",2,if($G333="EUR",3,if($G333="YEN",4,5))))*$H333*$C333,0)</f>
        <v>0</v>
      </c>
      <c r="AN333" s="7">
        <f>if(AN$6&lt;=$B333,vlookup(EDATE($D333,AN$6),'Курсы'!$H$2:$L$1980,if($G333="USD",2,if($G333="EUR",3,if($G333="YEN",4,5))))*$H333*$C333,0)</f>
        <v>0</v>
      </c>
      <c r="AO333" s="7">
        <f>if(AO$6&lt;=$B333,vlookup(EDATE($D333,AO$6),'Курсы'!$H$2:$L$1980,if($G333="USD",2,if($G333="EUR",3,if($G333="YEN",4,5))))*$H333*$C333,0)</f>
        <v>0</v>
      </c>
      <c r="AP333" s="7">
        <f>if(AP$6&lt;=$B333,vlookup(EDATE($D333,AP$6),'Курсы'!$H$2:$L$1980,if($G333="USD",2,if($G333="EUR",3,if($G333="YEN",4,5))))*$H333*$C333,0)</f>
        <v>0</v>
      </c>
      <c r="AQ333" s="7">
        <f>if(AQ$6&lt;=$B333,vlookup(EDATE($D333,AQ$6),'Курсы'!$H$2:$L$1980,if($G333="USD",2,if($G333="EUR",3,if($G333="YEN",4,5))))*$H333*$C333,0)</f>
        <v>0</v>
      </c>
      <c r="AR333" s="19">
        <f>if(AR$6&lt;=$B333,vlookup(EDATE($D333,AR$6),'Курсы'!$H$2:$L$1980,if($G333="USD",2,if($G333="EUR",3,if($G333="YEN",4,5))))*$H333*$C333,0)</f>
        <v>0</v>
      </c>
      <c r="AS333" s="7">
        <f t="shared" si="2"/>
        <v>875287.4309</v>
      </c>
    </row>
    <row r="334" ht="15.75" customHeight="1">
      <c r="A334" s="15">
        <v>249.0</v>
      </c>
      <c r="B334" s="16">
        <v>14.0</v>
      </c>
      <c r="C334" s="16">
        <v>0.0106175256557349</v>
      </c>
      <c r="D334" s="17">
        <v>44373.0</v>
      </c>
      <c r="E334" s="17">
        <f t="shared" si="1"/>
        <v>44799</v>
      </c>
      <c r="F334" s="16" t="s">
        <v>18</v>
      </c>
      <c r="G334" s="16" t="s">
        <v>4</v>
      </c>
      <c r="H334" s="18">
        <v>250000.0</v>
      </c>
      <c r="I334" s="7">
        <f>if(I$6&lt;=$B334,vlookup(EDATE($D334,I$6),'Курсы'!$H$2:$L$1980,if($G334="USD",2,if($G334="EUR",3,if($G334="YEN",4,5))))*$H334*$C334,0)</f>
        <v>195803.8957</v>
      </c>
      <c r="J334" s="7">
        <f>if(J$6&lt;=$B334,vlookup(EDATE($D334,J$6),'Курсы'!$H$2:$L$1980,if($G334="USD",2,if($G334="EUR",3,if($G334="YEN",4,5))))*$H334*$C334,0)</f>
        <v>194014.6051</v>
      </c>
      <c r="K334" s="7">
        <f>if(K$6&lt;=$B334,vlookup(EDATE($D334,K$6),'Курсы'!$H$2:$L$1980,if($G334="USD",2,if($G334="EUR",3,if($G334="YEN",4,5))))*$H334*$C334,0)</f>
        <v>194292.148</v>
      </c>
      <c r="L334" s="7">
        <f>if(L$6&lt;=$B334,vlookup(EDATE($D334,L$6),'Курсы'!$H$2:$L$1980,if($G334="USD",2,if($G334="EUR",3,if($G334="YEN",4,5))))*$H334*$C334,0)</f>
        <v>194552.5922</v>
      </c>
      <c r="M334" s="7">
        <f>if(M$6&lt;=$B334,vlookup(EDATE($D334,M$6),'Курсы'!$H$2:$L$1980,if($G334="USD",2,if($G334="EUR",3,if($G334="YEN",4,5))))*$H334*$C334,0)</f>
        <v>194813.7987</v>
      </c>
      <c r="N334" s="7">
        <f>if(N$6&lt;=$B334,vlookup(EDATE($D334,N$6),'Курсы'!$H$2:$L$1980,if($G334="USD",2,if($G334="EUR",3,if($G334="YEN",4,5))))*$H334*$C334,0)</f>
        <v>195059.3514</v>
      </c>
      <c r="O334" s="7">
        <f>if(O$6&lt;=$B334,vlookup(EDATE($D334,O$6),'Курсы'!$H$2:$L$1980,if($G334="USD",2,if($G334="EUR",3,if($G334="YEN",4,5))))*$H334*$C334,0)</f>
        <v>195306.0378</v>
      </c>
      <c r="P334" s="7">
        <f>if(P$6&lt;=$B334,vlookup(EDATE($D334,P$6),'Курсы'!$H$2:$L$1980,if($G334="USD",2,if($G334="EUR",3,if($G334="YEN",4,5))))*$H334*$C334,0)</f>
        <v>195545.9469</v>
      </c>
      <c r="Q334" s="7">
        <f>if(Q$6&lt;=$B334,vlookup(EDATE($D334,Q$6),'Курсы'!$H$2:$L$1980,if($G334="USD",2,if($G334="EUR",3,if($G334="YEN",4,5))))*$H334*$C334,0)</f>
        <v>195757.1158</v>
      </c>
      <c r="R334" s="7">
        <f>if(R$6&lt;=$B334,vlookup(EDATE($D334,R$6),'Курсы'!$H$2:$L$1980,if($G334="USD",2,if($G334="EUR",3,if($G334="YEN",4,5))))*$H334*$C334,0)</f>
        <v>195985.1037</v>
      </c>
      <c r="S334" s="7">
        <f>if(S$6&lt;=$B334,vlookup(EDATE($D334,S$6),'Курсы'!$H$2:$L$1980,if($G334="USD",2,if($G334="EUR",3,if($G334="YEN",4,5))))*$H334*$C334,0)</f>
        <v>196200.211</v>
      </c>
      <c r="T334" s="7">
        <f>if(T$6&lt;=$B334,vlookup(EDATE($D334,T$6),'Курсы'!$H$2:$L$1980,if($G334="USD",2,if($G334="EUR",3,if($G334="YEN",4,5))))*$H334*$C334,0)</f>
        <v>196417.0587</v>
      </c>
      <c r="U334" s="7">
        <f>if(U$6&lt;=$B334,vlookup(EDATE($D334,U$6),'Курсы'!$H$2:$L$1980,if($G334="USD",2,if($G334="EUR",3,if($G334="YEN",4,5))))*$H334*$C334,0)</f>
        <v>196621.9058</v>
      </c>
      <c r="V334" s="7">
        <f>if(V$6&lt;=$B334,vlookup(EDATE($D334,V$6),'Курсы'!$H$2:$L$1980,if($G334="USD",2,if($G334="EUR",3,if($G334="YEN",4,5))))*$H334*$C334,0)</f>
        <v>196828.6511</v>
      </c>
      <c r="W334" s="7">
        <f>if(W$6&lt;=$B334,vlookup(EDATE($D334,W$6),'Курсы'!$H$2:$L$1980,if($G334="USD",2,if($G334="EUR",3,if($G334="YEN",4,5))))*$H334*$C334,0)</f>
        <v>0</v>
      </c>
      <c r="X334" s="7">
        <f>if(X$6&lt;=$B334,vlookup(EDATE($D334,X$6),'Курсы'!$H$2:$L$1980,if($G334="USD",2,if($G334="EUR",3,if($G334="YEN",4,5))))*$H334*$C334,0)</f>
        <v>0</v>
      </c>
      <c r="Y334" s="7">
        <f>if(Y$6&lt;=$B334,vlookup(EDATE($D334,Y$6),'Курсы'!$H$2:$L$1980,if($G334="USD",2,if($G334="EUR",3,if($G334="YEN",4,5))))*$H334*$C334,0)</f>
        <v>0</v>
      </c>
      <c r="Z334" s="7">
        <f>if(Z$6&lt;=$B334,vlookup(EDATE($D334,Z$6),'Курсы'!$H$2:$L$1980,if($G334="USD",2,if($G334="EUR",3,if($G334="YEN",4,5))))*$H334*$C334,0)</f>
        <v>0</v>
      </c>
      <c r="AA334" s="7">
        <f>if(AA$6&lt;=$B334,vlookup(EDATE($D334,AA$6),'Курсы'!$H$2:$L$1980,if($G334="USD",2,if($G334="EUR",3,if($G334="YEN",4,5))))*$H334*$C334,0)</f>
        <v>0</v>
      </c>
      <c r="AB334" s="7">
        <f>if(AB$6&lt;=$B334,vlookup(EDATE($D334,AB$6),'Курсы'!$H$2:$L$1980,if($G334="USD",2,if($G334="EUR",3,if($G334="YEN",4,5))))*$H334*$C334,0)</f>
        <v>0</v>
      </c>
      <c r="AC334" s="7">
        <f>if(AC$6&lt;=$B334,vlookup(EDATE($D334,AC$6),'Курсы'!$H$2:$L$1980,if($G334="USD",2,if($G334="EUR",3,if($G334="YEN",4,5))))*$H334*$C334,0)</f>
        <v>0</v>
      </c>
      <c r="AD334" s="7">
        <f>if(AD$6&lt;=$B334,vlookup(EDATE($D334,AD$6),'Курсы'!$H$2:$L$1980,if($G334="USD",2,if($G334="EUR",3,if($G334="YEN",4,5))))*$H334*$C334,0)</f>
        <v>0</v>
      </c>
      <c r="AE334" s="7">
        <f>if(AE$6&lt;=$B334,vlookup(EDATE($D334,AE$6),'Курсы'!$H$2:$L$1980,if($G334="USD",2,if($G334="EUR",3,if($G334="YEN",4,5))))*$H334*$C334,0)</f>
        <v>0</v>
      </c>
      <c r="AF334" s="7">
        <f>if(AF$6&lt;=$B334,vlookup(EDATE($D334,AF$6),'Курсы'!$H$2:$L$1980,if($G334="USD",2,if($G334="EUR",3,if($G334="YEN",4,5))))*$H334*$C334,0)</f>
        <v>0</v>
      </c>
      <c r="AG334" s="7">
        <f>if(AG$6&lt;=$B334,vlookup(EDATE($D334,AG$6),'Курсы'!$H$2:$L$1980,if($G334="USD",2,if($G334="EUR",3,if($G334="YEN",4,5))))*$H334*$C334,0)</f>
        <v>0</v>
      </c>
      <c r="AH334" s="7">
        <f>if(AH$6&lt;=$B334,vlookup(EDATE($D334,AH$6),'Курсы'!$H$2:$L$1980,if($G334="USD",2,if($G334="EUR",3,if($G334="YEN",4,5))))*$H334*$C334,0)</f>
        <v>0</v>
      </c>
      <c r="AI334" s="7">
        <f>if(AI$6&lt;=$B334,vlookup(EDATE($D334,AI$6),'Курсы'!$H$2:$L$1980,if($G334="USD",2,if($G334="EUR",3,if($G334="YEN",4,5))))*$H334*$C334,0)</f>
        <v>0</v>
      </c>
      <c r="AJ334" s="7">
        <f>if(AJ$6&lt;=$B334,vlookup(EDATE($D334,AJ$6),'Курсы'!$H$2:$L$1980,if($G334="USD",2,if($G334="EUR",3,if($G334="YEN",4,5))))*$H334*$C334,0)</f>
        <v>0</v>
      </c>
      <c r="AK334" s="7">
        <f>if(AK$6&lt;=$B334,vlookup(EDATE($D334,AK$6),'Курсы'!$H$2:$L$1980,if($G334="USD",2,if($G334="EUR",3,if($G334="YEN",4,5))))*$H334*$C334,0)</f>
        <v>0</v>
      </c>
      <c r="AL334" s="7">
        <f>if(AL$6&lt;=$B334,vlookup(EDATE($D334,AL$6),'Курсы'!$H$2:$L$1980,if($G334="USD",2,if($G334="EUR",3,if($G334="YEN",4,5))))*$H334*$C334,0)</f>
        <v>0</v>
      </c>
      <c r="AM334" s="7">
        <f>if(AM$6&lt;=$B334,vlookup(EDATE($D334,AM$6),'Курсы'!$H$2:$L$1980,if($G334="USD",2,if($G334="EUR",3,if($G334="YEN",4,5))))*$H334*$C334,0)</f>
        <v>0</v>
      </c>
      <c r="AN334" s="7">
        <f>if(AN$6&lt;=$B334,vlookup(EDATE($D334,AN$6),'Курсы'!$H$2:$L$1980,if($G334="USD",2,if($G334="EUR",3,if($G334="YEN",4,5))))*$H334*$C334,0)</f>
        <v>0</v>
      </c>
      <c r="AO334" s="7">
        <f>if(AO$6&lt;=$B334,vlookup(EDATE($D334,AO$6),'Курсы'!$H$2:$L$1980,if($G334="USD",2,if($G334="EUR",3,if($G334="YEN",4,5))))*$H334*$C334,0)</f>
        <v>0</v>
      </c>
      <c r="AP334" s="7">
        <f>if(AP$6&lt;=$B334,vlookup(EDATE($D334,AP$6),'Курсы'!$H$2:$L$1980,if($G334="USD",2,if($G334="EUR",3,if($G334="YEN",4,5))))*$H334*$C334,0)</f>
        <v>0</v>
      </c>
      <c r="AQ334" s="7">
        <f>if(AQ$6&lt;=$B334,vlookup(EDATE($D334,AQ$6),'Курсы'!$H$2:$L$1980,if($G334="USD",2,if($G334="EUR",3,if($G334="YEN",4,5))))*$H334*$C334,0)</f>
        <v>0</v>
      </c>
      <c r="AR334" s="19">
        <f>if(AR$6&lt;=$B334,vlookup(EDATE($D334,AR$6),'Курсы'!$H$2:$L$1980,if($G334="USD",2,if($G334="EUR",3,if($G334="YEN",4,5))))*$H334*$C334,0)</f>
        <v>0</v>
      </c>
      <c r="AS334" s="7">
        <f t="shared" si="2"/>
        <v>2737198.422</v>
      </c>
    </row>
    <row r="335" ht="15.75" customHeight="1">
      <c r="A335" s="15">
        <v>223.0</v>
      </c>
      <c r="B335" s="16">
        <v>8.0</v>
      </c>
      <c r="C335" s="16">
        <v>0.0590696750141402</v>
      </c>
      <c r="D335" s="17">
        <v>44374.0</v>
      </c>
      <c r="E335" s="17">
        <f t="shared" si="1"/>
        <v>44619</v>
      </c>
      <c r="F335" s="16" t="s">
        <v>20</v>
      </c>
      <c r="G335" s="16" t="s">
        <v>5</v>
      </c>
      <c r="H335" s="18">
        <v>100000.0</v>
      </c>
      <c r="I335" s="7">
        <f>if(I$6&lt;=$B335,vlookup(EDATE($D335,I$6),'Курсы'!$H$2:$L$1980,if($G335="USD",2,if($G335="EUR",3,if($G335="YEN",4,5))))*$H335*$C335,0)</f>
        <v>515779.272</v>
      </c>
      <c r="J335" s="7">
        <f>if(J$6&lt;=$B335,vlookup(EDATE($D335,J$6),'Курсы'!$H$2:$L$1980,if($G335="USD",2,if($G335="EUR",3,if($G335="YEN",4,5))))*$H335*$C335,0)</f>
        <v>504940.2623</v>
      </c>
      <c r="K335" s="7">
        <f>if(K$6&lt;=$B335,vlookup(EDATE($D335,K$6),'Курсы'!$H$2:$L$1980,if($G335="USD",2,if($G335="EUR",3,if($G335="YEN",4,5))))*$H335*$C335,0)</f>
        <v>505917.3381</v>
      </c>
      <c r="L335" s="7">
        <f>if(L$6&lt;=$B335,vlookup(EDATE($D335,L$6),'Курсы'!$H$2:$L$1980,if($G335="USD",2,if($G335="EUR",3,if($G335="YEN",4,5))))*$H335*$C335,0)</f>
        <v>506834.247</v>
      </c>
      <c r="M335" s="7">
        <f>if(M$6&lt;=$B335,vlookup(EDATE($D335,M$6),'Курсы'!$H$2:$L$1980,if($G335="USD",2,if($G335="EUR",3,if($G335="YEN",4,5))))*$H335*$C335,0)</f>
        <v>507753.8666</v>
      </c>
      <c r="N335" s="7">
        <f>if(N$6&lt;=$B335,vlookup(EDATE($D335,N$6),'Курсы'!$H$2:$L$1980,if($G335="USD",2,if($G335="EUR",3,if($G335="YEN",4,5))))*$H335*$C335,0)</f>
        <v>508618.3982</v>
      </c>
      <c r="O335" s="7">
        <f>if(O$6&lt;=$B335,vlookup(EDATE($D335,O$6),'Курсы'!$H$2:$L$1980,if($G335="USD",2,if($G335="EUR",3,if($G335="YEN",4,5))))*$H335*$C335,0)</f>
        <v>509486.9441</v>
      </c>
      <c r="P335" s="7">
        <f>if(P$6&lt;=$B335,vlookup(EDATE($D335,P$6),'Курсы'!$H$2:$L$1980,if($G335="USD",2,if($G335="EUR",3,if($G335="YEN",4,5))))*$H335*$C335,0)</f>
        <v>510331.649</v>
      </c>
      <c r="Q335" s="7">
        <f>if(Q$6&lt;=$B335,vlookup(EDATE($D335,Q$6),'Курсы'!$H$2:$L$1980,if($G335="USD",2,if($G335="EUR",3,if($G335="YEN",4,5))))*$H335*$C335,0)</f>
        <v>0</v>
      </c>
      <c r="R335" s="7">
        <f>if(R$6&lt;=$B335,vlookup(EDATE($D335,R$6),'Курсы'!$H$2:$L$1980,if($G335="USD",2,if($G335="EUR",3,if($G335="YEN",4,5))))*$H335*$C335,0)</f>
        <v>0</v>
      </c>
      <c r="S335" s="7">
        <f>if(S$6&lt;=$B335,vlookup(EDATE($D335,S$6),'Курсы'!$H$2:$L$1980,if($G335="USD",2,if($G335="EUR",3,if($G335="YEN",4,5))))*$H335*$C335,0)</f>
        <v>0</v>
      </c>
      <c r="T335" s="7">
        <f>if(T$6&lt;=$B335,vlookup(EDATE($D335,T$6),'Курсы'!$H$2:$L$1980,if($G335="USD",2,if($G335="EUR",3,if($G335="YEN",4,5))))*$H335*$C335,0)</f>
        <v>0</v>
      </c>
      <c r="U335" s="7">
        <f>if(U$6&lt;=$B335,vlookup(EDATE($D335,U$6),'Курсы'!$H$2:$L$1980,if($G335="USD",2,if($G335="EUR",3,if($G335="YEN",4,5))))*$H335*$C335,0)</f>
        <v>0</v>
      </c>
      <c r="V335" s="7">
        <f>if(V$6&lt;=$B335,vlookup(EDATE($D335,V$6),'Курсы'!$H$2:$L$1980,if($G335="USD",2,if($G335="EUR",3,if($G335="YEN",4,5))))*$H335*$C335,0)</f>
        <v>0</v>
      </c>
      <c r="W335" s="7">
        <f>if(W$6&lt;=$B335,vlookup(EDATE($D335,W$6),'Курсы'!$H$2:$L$1980,if($G335="USD",2,if($G335="EUR",3,if($G335="YEN",4,5))))*$H335*$C335,0)</f>
        <v>0</v>
      </c>
      <c r="X335" s="7">
        <f>if(X$6&lt;=$B335,vlookup(EDATE($D335,X$6),'Курсы'!$H$2:$L$1980,if($G335="USD",2,if($G335="EUR",3,if($G335="YEN",4,5))))*$H335*$C335,0)</f>
        <v>0</v>
      </c>
      <c r="Y335" s="7">
        <f>if(Y$6&lt;=$B335,vlookup(EDATE($D335,Y$6),'Курсы'!$H$2:$L$1980,if($G335="USD",2,if($G335="EUR",3,if($G335="YEN",4,5))))*$H335*$C335,0)</f>
        <v>0</v>
      </c>
      <c r="Z335" s="7">
        <f>if(Z$6&lt;=$B335,vlookup(EDATE($D335,Z$6),'Курсы'!$H$2:$L$1980,if($G335="USD",2,if($G335="EUR",3,if($G335="YEN",4,5))))*$H335*$C335,0)</f>
        <v>0</v>
      </c>
      <c r="AA335" s="7">
        <f>if(AA$6&lt;=$B335,vlookup(EDATE($D335,AA$6),'Курсы'!$H$2:$L$1980,if($G335="USD",2,if($G335="EUR",3,if($G335="YEN",4,5))))*$H335*$C335,0)</f>
        <v>0</v>
      </c>
      <c r="AB335" s="7">
        <f>if(AB$6&lt;=$B335,vlookup(EDATE($D335,AB$6),'Курсы'!$H$2:$L$1980,if($G335="USD",2,if($G335="EUR",3,if($G335="YEN",4,5))))*$H335*$C335,0)</f>
        <v>0</v>
      </c>
      <c r="AC335" s="7">
        <f>if(AC$6&lt;=$B335,vlookup(EDATE($D335,AC$6),'Курсы'!$H$2:$L$1980,if($G335="USD",2,if($G335="EUR",3,if($G335="YEN",4,5))))*$H335*$C335,0)</f>
        <v>0</v>
      </c>
      <c r="AD335" s="7">
        <f>if(AD$6&lt;=$B335,vlookup(EDATE($D335,AD$6),'Курсы'!$H$2:$L$1980,if($G335="USD",2,if($G335="EUR",3,if($G335="YEN",4,5))))*$H335*$C335,0)</f>
        <v>0</v>
      </c>
      <c r="AE335" s="7">
        <f>if(AE$6&lt;=$B335,vlookup(EDATE($D335,AE$6),'Курсы'!$H$2:$L$1980,if($G335="USD",2,if($G335="EUR",3,if($G335="YEN",4,5))))*$H335*$C335,0)</f>
        <v>0</v>
      </c>
      <c r="AF335" s="7">
        <f>if(AF$6&lt;=$B335,vlookup(EDATE($D335,AF$6),'Курсы'!$H$2:$L$1980,if($G335="USD",2,if($G335="EUR",3,if($G335="YEN",4,5))))*$H335*$C335,0)</f>
        <v>0</v>
      </c>
      <c r="AG335" s="7">
        <f>if(AG$6&lt;=$B335,vlookup(EDATE($D335,AG$6),'Курсы'!$H$2:$L$1980,if($G335="USD",2,if($G335="EUR",3,if($G335="YEN",4,5))))*$H335*$C335,0)</f>
        <v>0</v>
      </c>
      <c r="AH335" s="7">
        <f>if(AH$6&lt;=$B335,vlookup(EDATE($D335,AH$6),'Курсы'!$H$2:$L$1980,if($G335="USD",2,if($G335="EUR",3,if($G335="YEN",4,5))))*$H335*$C335,0)</f>
        <v>0</v>
      </c>
      <c r="AI335" s="7">
        <f>if(AI$6&lt;=$B335,vlookup(EDATE($D335,AI$6),'Курсы'!$H$2:$L$1980,if($G335="USD",2,if($G335="EUR",3,if($G335="YEN",4,5))))*$H335*$C335,0)</f>
        <v>0</v>
      </c>
      <c r="AJ335" s="7">
        <f>if(AJ$6&lt;=$B335,vlookup(EDATE($D335,AJ$6),'Курсы'!$H$2:$L$1980,if($G335="USD",2,if($G335="EUR",3,if($G335="YEN",4,5))))*$H335*$C335,0)</f>
        <v>0</v>
      </c>
      <c r="AK335" s="7">
        <f>if(AK$6&lt;=$B335,vlookup(EDATE($D335,AK$6),'Курсы'!$H$2:$L$1980,if($G335="USD",2,if($G335="EUR",3,if($G335="YEN",4,5))))*$H335*$C335,0)</f>
        <v>0</v>
      </c>
      <c r="AL335" s="7">
        <f>if(AL$6&lt;=$B335,vlookup(EDATE($D335,AL$6),'Курсы'!$H$2:$L$1980,if($G335="USD",2,if($G335="EUR",3,if($G335="YEN",4,5))))*$H335*$C335,0)</f>
        <v>0</v>
      </c>
      <c r="AM335" s="7">
        <f>if(AM$6&lt;=$B335,vlookup(EDATE($D335,AM$6),'Курсы'!$H$2:$L$1980,if($G335="USD",2,if($G335="EUR",3,if($G335="YEN",4,5))))*$H335*$C335,0)</f>
        <v>0</v>
      </c>
      <c r="AN335" s="7">
        <f>if(AN$6&lt;=$B335,vlookup(EDATE($D335,AN$6),'Курсы'!$H$2:$L$1980,if($G335="USD",2,if($G335="EUR",3,if($G335="YEN",4,5))))*$H335*$C335,0)</f>
        <v>0</v>
      </c>
      <c r="AO335" s="7">
        <f>if(AO$6&lt;=$B335,vlookup(EDATE($D335,AO$6),'Курсы'!$H$2:$L$1980,if($G335="USD",2,if($G335="EUR",3,if($G335="YEN",4,5))))*$H335*$C335,0)</f>
        <v>0</v>
      </c>
      <c r="AP335" s="7">
        <f>if(AP$6&lt;=$B335,vlookup(EDATE($D335,AP$6),'Курсы'!$H$2:$L$1980,if($G335="USD",2,if($G335="EUR",3,if($G335="YEN",4,5))))*$H335*$C335,0)</f>
        <v>0</v>
      </c>
      <c r="AQ335" s="7">
        <f>if(AQ$6&lt;=$B335,vlookup(EDATE($D335,AQ$6),'Курсы'!$H$2:$L$1980,if($G335="USD",2,if($G335="EUR",3,if($G335="YEN",4,5))))*$H335*$C335,0)</f>
        <v>0</v>
      </c>
      <c r="AR335" s="19">
        <f>if(AR$6&lt;=$B335,vlookup(EDATE($D335,AR$6),'Курсы'!$H$2:$L$1980,if($G335="USD",2,if($G335="EUR",3,if($G335="YEN",4,5))))*$H335*$C335,0)</f>
        <v>0</v>
      </c>
      <c r="AS335" s="7">
        <f t="shared" si="2"/>
        <v>4069661.977</v>
      </c>
    </row>
    <row r="336" ht="15.75" customHeight="1">
      <c r="A336" s="15">
        <v>119.0</v>
      </c>
      <c r="B336" s="16">
        <v>7.0</v>
      </c>
      <c r="C336" s="16">
        <v>0.0130929317901488</v>
      </c>
      <c r="D336" s="17">
        <v>44375.0</v>
      </c>
      <c r="E336" s="17">
        <f t="shared" si="1"/>
        <v>44589</v>
      </c>
      <c r="F336" s="16" t="s">
        <v>19</v>
      </c>
      <c r="G336" s="16" t="s">
        <v>4</v>
      </c>
      <c r="H336" s="18">
        <v>250000.0</v>
      </c>
      <c r="I336" s="7">
        <f>if(I$6&lt;=$B336,vlookup(EDATE($D336,I$6),'Курсы'!$H$2:$L$1980,if($G336="USD",2,if($G336="EUR",3,if($G336="YEN",4,5))))*$H336*$C336,0)</f>
        <v>241718.7608</v>
      </c>
      <c r="J336" s="7">
        <f>if(J$6&lt;=$B336,vlookup(EDATE($D336,J$6),'Курсы'!$H$2:$L$1980,if($G336="USD",2,if($G336="EUR",3,if($G336="YEN",4,5))))*$H336*$C336,0)</f>
        <v>239270.2436</v>
      </c>
      <c r="K336" s="7">
        <f>if(K$6&lt;=$B336,vlookup(EDATE($D336,K$6),'Курсы'!$H$2:$L$1980,if($G336="USD",2,if($G336="EUR",3,if($G336="YEN",4,5))))*$H336*$C336,0)</f>
        <v>239611.7935</v>
      </c>
      <c r="L336" s="7">
        <f>if(L$6&lt;=$B336,vlookup(EDATE($D336,L$6),'Курсы'!$H$2:$L$1980,if($G336="USD",2,if($G336="EUR",3,if($G336="YEN",4,5))))*$H336*$C336,0)</f>
        <v>239932.3212</v>
      </c>
      <c r="M336" s="7">
        <f>if(M$6&lt;=$B336,vlookup(EDATE($D336,M$6),'Курсы'!$H$2:$L$1980,if($G336="USD",2,if($G336="EUR",3,if($G336="YEN",4,5))))*$H336*$C336,0)</f>
        <v>240253.8058</v>
      </c>
      <c r="N336" s="7">
        <f>if(N$6&lt;=$B336,vlookup(EDATE($D336,N$6),'Курсы'!$H$2:$L$1980,if($G336="USD",2,if($G336="EUR",3,if($G336="YEN",4,5))))*$H336*$C336,0)</f>
        <v>240556.0409</v>
      </c>
      <c r="O336" s="7">
        <f>if(O$6&lt;=$B336,vlookup(EDATE($D336,O$6),'Курсы'!$H$2:$L$1980,if($G336="USD",2,if($G336="EUR",3,if($G336="YEN",4,5))))*$H336*$C336,0)</f>
        <v>240859.6873</v>
      </c>
      <c r="P336" s="7">
        <f>if(P$6&lt;=$B336,vlookup(EDATE($D336,P$6),'Курсы'!$H$2:$L$1980,if($G336="USD",2,if($G336="EUR",3,if($G336="YEN",4,5))))*$H336*$C336,0)</f>
        <v>0</v>
      </c>
      <c r="Q336" s="7">
        <f>if(Q$6&lt;=$B336,vlookup(EDATE($D336,Q$6),'Курсы'!$H$2:$L$1980,if($G336="USD",2,if($G336="EUR",3,if($G336="YEN",4,5))))*$H336*$C336,0)</f>
        <v>0</v>
      </c>
      <c r="R336" s="7">
        <f>if(R$6&lt;=$B336,vlookup(EDATE($D336,R$6),'Курсы'!$H$2:$L$1980,if($G336="USD",2,if($G336="EUR",3,if($G336="YEN",4,5))))*$H336*$C336,0)</f>
        <v>0</v>
      </c>
      <c r="S336" s="7">
        <f>if(S$6&lt;=$B336,vlookup(EDATE($D336,S$6),'Курсы'!$H$2:$L$1980,if($G336="USD",2,if($G336="EUR",3,if($G336="YEN",4,5))))*$H336*$C336,0)</f>
        <v>0</v>
      </c>
      <c r="T336" s="7">
        <f>if(T$6&lt;=$B336,vlookup(EDATE($D336,T$6),'Курсы'!$H$2:$L$1980,if($G336="USD",2,if($G336="EUR",3,if($G336="YEN",4,5))))*$H336*$C336,0)</f>
        <v>0</v>
      </c>
      <c r="U336" s="7">
        <f>if(U$6&lt;=$B336,vlookup(EDATE($D336,U$6),'Курсы'!$H$2:$L$1980,if($G336="USD",2,if($G336="EUR",3,if($G336="YEN",4,5))))*$H336*$C336,0)</f>
        <v>0</v>
      </c>
      <c r="V336" s="7">
        <f>if(V$6&lt;=$B336,vlookup(EDATE($D336,V$6),'Курсы'!$H$2:$L$1980,if($G336="USD",2,if($G336="EUR",3,if($G336="YEN",4,5))))*$H336*$C336,0)</f>
        <v>0</v>
      </c>
      <c r="W336" s="7">
        <f>if(W$6&lt;=$B336,vlookup(EDATE($D336,W$6),'Курсы'!$H$2:$L$1980,if($G336="USD",2,if($G336="EUR",3,if($G336="YEN",4,5))))*$H336*$C336,0)</f>
        <v>0</v>
      </c>
      <c r="X336" s="7">
        <f>if(X$6&lt;=$B336,vlookup(EDATE($D336,X$6),'Курсы'!$H$2:$L$1980,if($G336="USD",2,if($G336="EUR",3,if($G336="YEN",4,5))))*$H336*$C336,0)</f>
        <v>0</v>
      </c>
      <c r="Y336" s="7">
        <f>if(Y$6&lt;=$B336,vlookup(EDATE($D336,Y$6),'Курсы'!$H$2:$L$1980,if($G336="USD",2,if($G336="EUR",3,if($G336="YEN",4,5))))*$H336*$C336,0)</f>
        <v>0</v>
      </c>
      <c r="Z336" s="7">
        <f>if(Z$6&lt;=$B336,vlookup(EDATE($D336,Z$6),'Курсы'!$H$2:$L$1980,if($G336="USD",2,if($G336="EUR",3,if($G336="YEN",4,5))))*$H336*$C336,0)</f>
        <v>0</v>
      </c>
      <c r="AA336" s="7">
        <f>if(AA$6&lt;=$B336,vlookup(EDATE($D336,AA$6),'Курсы'!$H$2:$L$1980,if($G336="USD",2,if($G336="EUR",3,if($G336="YEN",4,5))))*$H336*$C336,0)</f>
        <v>0</v>
      </c>
      <c r="AB336" s="7">
        <f>if(AB$6&lt;=$B336,vlookup(EDATE($D336,AB$6),'Курсы'!$H$2:$L$1980,if($G336="USD",2,if($G336="EUR",3,if($G336="YEN",4,5))))*$H336*$C336,0)</f>
        <v>0</v>
      </c>
      <c r="AC336" s="7">
        <f>if(AC$6&lt;=$B336,vlookup(EDATE($D336,AC$6),'Курсы'!$H$2:$L$1980,if($G336="USD",2,if($G336="EUR",3,if($G336="YEN",4,5))))*$H336*$C336,0)</f>
        <v>0</v>
      </c>
      <c r="AD336" s="7">
        <f>if(AD$6&lt;=$B336,vlookup(EDATE($D336,AD$6),'Курсы'!$H$2:$L$1980,if($G336="USD",2,if($G336="EUR",3,if($G336="YEN",4,5))))*$H336*$C336,0)</f>
        <v>0</v>
      </c>
      <c r="AE336" s="7">
        <f>if(AE$6&lt;=$B336,vlookup(EDATE($D336,AE$6),'Курсы'!$H$2:$L$1980,if($G336="USD",2,if($G336="EUR",3,if($G336="YEN",4,5))))*$H336*$C336,0)</f>
        <v>0</v>
      </c>
      <c r="AF336" s="7">
        <f>if(AF$6&lt;=$B336,vlookup(EDATE($D336,AF$6),'Курсы'!$H$2:$L$1980,if($G336="USD",2,if($G336="EUR",3,if($G336="YEN",4,5))))*$H336*$C336,0)</f>
        <v>0</v>
      </c>
      <c r="AG336" s="7">
        <f>if(AG$6&lt;=$B336,vlookup(EDATE($D336,AG$6),'Курсы'!$H$2:$L$1980,if($G336="USD",2,if($G336="EUR",3,if($G336="YEN",4,5))))*$H336*$C336,0)</f>
        <v>0</v>
      </c>
      <c r="AH336" s="7">
        <f>if(AH$6&lt;=$B336,vlookup(EDATE($D336,AH$6),'Курсы'!$H$2:$L$1980,if($G336="USD",2,if($G336="EUR",3,if($G336="YEN",4,5))))*$H336*$C336,0)</f>
        <v>0</v>
      </c>
      <c r="AI336" s="7">
        <f>if(AI$6&lt;=$B336,vlookup(EDATE($D336,AI$6),'Курсы'!$H$2:$L$1980,if($G336="USD",2,if($G336="EUR",3,if($G336="YEN",4,5))))*$H336*$C336,0)</f>
        <v>0</v>
      </c>
      <c r="AJ336" s="7">
        <f>if(AJ$6&lt;=$B336,vlookup(EDATE($D336,AJ$6),'Курсы'!$H$2:$L$1980,if($G336="USD",2,if($G336="EUR",3,if($G336="YEN",4,5))))*$H336*$C336,0)</f>
        <v>0</v>
      </c>
      <c r="AK336" s="7">
        <f>if(AK$6&lt;=$B336,vlookup(EDATE($D336,AK$6),'Курсы'!$H$2:$L$1980,if($G336="USD",2,if($G336="EUR",3,if($G336="YEN",4,5))))*$H336*$C336,0)</f>
        <v>0</v>
      </c>
      <c r="AL336" s="7">
        <f>if(AL$6&lt;=$B336,vlookup(EDATE($D336,AL$6),'Курсы'!$H$2:$L$1980,if($G336="USD",2,if($G336="EUR",3,if($G336="YEN",4,5))))*$H336*$C336,0)</f>
        <v>0</v>
      </c>
      <c r="AM336" s="7">
        <f>if(AM$6&lt;=$B336,vlookup(EDATE($D336,AM$6),'Курсы'!$H$2:$L$1980,if($G336="USD",2,if($G336="EUR",3,if($G336="YEN",4,5))))*$H336*$C336,0)</f>
        <v>0</v>
      </c>
      <c r="AN336" s="7">
        <f>if(AN$6&lt;=$B336,vlookup(EDATE($D336,AN$6),'Курсы'!$H$2:$L$1980,if($G336="USD",2,if($G336="EUR",3,if($G336="YEN",4,5))))*$H336*$C336,0)</f>
        <v>0</v>
      </c>
      <c r="AO336" s="7">
        <f>if(AO$6&lt;=$B336,vlookup(EDATE($D336,AO$6),'Курсы'!$H$2:$L$1980,if($G336="USD",2,if($G336="EUR",3,if($G336="YEN",4,5))))*$H336*$C336,0)</f>
        <v>0</v>
      </c>
      <c r="AP336" s="7">
        <f>if(AP$6&lt;=$B336,vlookup(EDATE($D336,AP$6),'Курсы'!$H$2:$L$1980,if($G336="USD",2,if($G336="EUR",3,if($G336="YEN",4,5))))*$H336*$C336,0)</f>
        <v>0</v>
      </c>
      <c r="AQ336" s="7">
        <f>if(AQ$6&lt;=$B336,vlookup(EDATE($D336,AQ$6),'Курсы'!$H$2:$L$1980,if($G336="USD",2,if($G336="EUR",3,if($G336="YEN",4,5))))*$H336*$C336,0)</f>
        <v>0</v>
      </c>
      <c r="AR336" s="19">
        <f>if(AR$6&lt;=$B336,vlookup(EDATE($D336,AR$6),'Курсы'!$H$2:$L$1980,if($G336="USD",2,if($G336="EUR",3,if($G336="YEN",4,5))))*$H336*$C336,0)</f>
        <v>0</v>
      </c>
      <c r="AS336" s="7">
        <f t="shared" si="2"/>
        <v>1682202.653</v>
      </c>
    </row>
    <row r="337" ht="15.75" customHeight="1">
      <c r="A337" s="20">
        <v>125.0</v>
      </c>
      <c r="B337" s="21">
        <v>29.0</v>
      </c>
      <c r="C337" s="21">
        <v>0.0491970922846326</v>
      </c>
      <c r="D337" s="22">
        <v>44377.0</v>
      </c>
      <c r="E337" s="22">
        <f t="shared" si="1"/>
        <v>45260</v>
      </c>
      <c r="F337" s="21" t="s">
        <v>21</v>
      </c>
      <c r="G337" s="21" t="s">
        <v>5</v>
      </c>
      <c r="H337" s="23">
        <v>100000.0</v>
      </c>
      <c r="I337" s="24">
        <f>if(I$6&lt;=$B337,vlookup(EDATE($D337,I$6),'Курсы'!$H$2:$L$1980,if($G337="USD",2,if($G337="EUR",3,if($G337="YEN",4,5))))*$H337*$C337,0)</f>
        <v>427337.7509</v>
      </c>
      <c r="J337" s="24">
        <f>if(J$6&lt;=$B337,vlookup(EDATE($D337,J$6),'Курсы'!$H$2:$L$1980,if($G337="USD",2,if($G337="EUR",3,if($G337="YEN",4,5))))*$H337*$C337,0)</f>
        <v>420627.1969</v>
      </c>
      <c r="K337" s="24">
        <f>if(K$6&lt;=$B337,vlookup(EDATE($D337,K$6),'Курсы'!$H$2:$L$1980,if($G337="USD",2,if($G337="EUR",3,if($G337="YEN",4,5))))*$H337*$C337,0)</f>
        <v>421438.4767</v>
      </c>
      <c r="L337" s="24">
        <f>if(L$6&lt;=$B337,vlookup(EDATE($D337,L$6),'Курсы'!$H$2:$L$1980,if($G337="USD",2,if($G337="EUR",3,if($G337="YEN",4,5))))*$H337*$C337,0)</f>
        <v>422199.8698</v>
      </c>
      <c r="M337" s="24">
        <f>if(M$6&lt;=$B337,vlookup(EDATE($D337,M$6),'Курсы'!$H$2:$L$1980,if($G337="USD",2,if($G337="EUR",3,if($G337="YEN",4,5))))*$H337*$C337,0)</f>
        <v>422963.5806</v>
      </c>
      <c r="N337" s="24">
        <f>if(N$6&lt;=$B337,vlookup(EDATE($D337,N$6),'Курсы'!$H$2:$L$1980,if($G337="USD",2,if($G337="EUR",3,if($G337="YEN",4,5))))*$H337*$C337,0)</f>
        <v>423681.6019</v>
      </c>
      <c r="O337" s="24">
        <f>if(O$6&lt;=$B337,vlookup(EDATE($D337,O$6),'Курсы'!$H$2:$L$1980,if($G337="USD",2,if($G337="EUR",3,if($G337="YEN",4,5))))*$H337*$C337,0)</f>
        <v>424403.0133</v>
      </c>
      <c r="P337" s="24">
        <f>if(P$6&lt;=$B337,vlookup(EDATE($D337,P$6),'Курсы'!$H$2:$L$1980,if($G337="USD",2,if($G337="EUR",3,if($G337="YEN",4,5))))*$H337*$C337,0)</f>
        <v>425059.9816</v>
      </c>
      <c r="Q337" s="24">
        <f>if(Q$6&lt;=$B337,vlookup(EDATE($D337,Q$6),'Курсы'!$H$2:$L$1980,if($G337="USD",2,if($G337="EUR",3,if($G337="YEN",4,5))))*$H337*$C337,0)</f>
        <v>425722.3359</v>
      </c>
      <c r="R337" s="24">
        <f>if(R$6&lt;=$B337,vlookup(EDATE($D337,R$6),'Курсы'!$H$2:$L$1980,if($G337="USD",2,if($G337="EUR",3,if($G337="YEN",4,5))))*$H337*$C337,0)</f>
        <v>426389.2491</v>
      </c>
      <c r="S337" s="24">
        <f>if(S$6&lt;=$B337,vlookup(EDATE($D337,S$6),'Курсы'!$H$2:$L$1980,if($G337="USD",2,if($G337="EUR",3,if($G337="YEN",4,5))))*$H337*$C337,0)</f>
        <v>427018.5364</v>
      </c>
      <c r="T337" s="24">
        <f>if(T$6&lt;=$B337,vlookup(EDATE($D337,T$6),'Курсы'!$H$2:$L$1980,if($G337="USD",2,if($G337="EUR",3,if($G337="YEN",4,5))))*$H337*$C337,0)</f>
        <v>427652.9658</v>
      </c>
      <c r="U337" s="24">
        <f>if(U$6&lt;=$B337,vlookup(EDATE($D337,U$6),'Курсы'!$H$2:$L$1980,if($G337="USD",2,if($G337="EUR",3,if($G337="YEN",4,5))))*$H337*$C337,0)</f>
        <v>428252.3311</v>
      </c>
      <c r="V337" s="24">
        <f>if(V$6&lt;=$B337,vlookup(EDATE($D337,V$6),'Курсы'!$H$2:$L$1980,if($G337="USD",2,if($G337="EUR",3,if($G337="YEN",4,5))))*$H337*$C337,0)</f>
        <v>428857.2942</v>
      </c>
      <c r="W337" s="24">
        <f>if(W$6&lt;=$B337,vlookup(EDATE($D337,W$6),'Курсы'!$H$2:$L$1980,if($G337="USD",2,if($G337="EUR",3,if($G337="YEN",4,5))))*$H337*$C337,0)</f>
        <v>429448.3076</v>
      </c>
      <c r="X337" s="24">
        <f>if(X$6&lt;=$B337,vlookup(EDATE($D337,X$6),'Курсы'!$H$2:$L$1980,if($G337="USD",2,if($G337="EUR",3,if($G337="YEN",4,5))))*$H337*$C337,0)</f>
        <v>430007.5665</v>
      </c>
      <c r="Y337" s="24">
        <f>if(Y$6&lt;=$B337,vlookup(EDATE($D337,Y$6),'Курсы'!$H$2:$L$1980,if($G337="USD",2,if($G337="EUR",3,if($G337="YEN",4,5))))*$H337*$C337,0)</f>
        <v>430572.9272</v>
      </c>
      <c r="Z337" s="24">
        <f>if(Z$6&lt;=$B337,vlookup(EDATE($D337,Z$6),'Курсы'!$H$2:$L$1980,if($G337="USD",2,if($G337="EUR",3,if($G337="YEN",4,5))))*$H337*$C337,0)</f>
        <v>431108.4276</v>
      </c>
      <c r="AA337" s="24">
        <f>if(AA$6&lt;=$B337,vlookup(EDATE($D337,AA$6),'Курсы'!$H$2:$L$1980,if($G337="USD",2,if($G337="EUR",3,if($G337="YEN",4,5))))*$H337*$C337,0)</f>
        <v>431650.2699</v>
      </c>
      <c r="AB337" s="24">
        <f>if(AB$6&lt;=$B337,vlookup(EDATE($D337,AB$6),'Курсы'!$H$2:$L$1980,if($G337="USD",2,if($G337="EUR",3,if($G337="YEN",4,5))))*$H337*$C337,0)</f>
        <v>432146.9904</v>
      </c>
      <c r="AC337" s="24">
        <f>if(AC$6&lt;=$B337,vlookup(EDATE($D337,AC$6),'Курсы'!$H$2:$L$1980,if($G337="USD",2,if($G337="EUR",3,if($G337="YEN",4,5))))*$H337*$C337,0)</f>
        <v>432650.906</v>
      </c>
      <c r="AD337" s="24">
        <f>if(AD$6&lt;=$B337,vlookup(EDATE($D337,AD$6),'Курсы'!$H$2:$L$1980,if($G337="USD",2,if($G337="EUR",3,if($G337="YEN",4,5))))*$H337*$C337,0)</f>
        <v>433161.4158</v>
      </c>
      <c r="AE337" s="24">
        <f>if(AE$6&lt;=$B337,vlookup(EDATE($D337,AE$6),'Курсы'!$H$2:$L$1980,if($G337="USD",2,if($G337="EUR",3,if($G337="YEN",4,5))))*$H337*$C337,0)</f>
        <v>433645.9612</v>
      </c>
      <c r="AF337" s="24">
        <f>if(AF$6&lt;=$B337,vlookup(EDATE($D337,AF$6),'Курсы'!$H$2:$L$1980,if($G337="USD",2,if($G337="EUR",3,if($G337="YEN",4,5))))*$H337*$C337,0)</f>
        <v>434137.2172</v>
      </c>
      <c r="AG337" s="24">
        <f>if(AG$6&lt;=$B337,vlookup(EDATE($D337,AG$6),'Курсы'!$H$2:$L$1980,if($G337="USD",2,if($G337="EUR",3,if($G337="YEN",4,5))))*$H337*$C337,0)</f>
        <v>434603.8263</v>
      </c>
      <c r="AH337" s="24">
        <f>if(AH$6&lt;=$B337,vlookup(EDATE($D337,AH$6),'Курсы'!$H$2:$L$1980,if($G337="USD",2,if($G337="EUR",3,if($G337="YEN",4,5))))*$H337*$C337,0)</f>
        <v>435077.228</v>
      </c>
      <c r="AI337" s="24">
        <f>if(AI$6&lt;=$B337,vlookup(EDATE($D337,AI$6),'Курсы'!$H$2:$L$1980,if($G337="USD",2,if($G337="EUR",3,if($G337="YEN",4,5))))*$H337*$C337,0)</f>
        <v>435542.0446</v>
      </c>
      <c r="AJ337" s="24">
        <f>if(AJ$6&lt;=$B337,vlookup(EDATE($D337,AJ$6),'Курсы'!$H$2:$L$1980,if($G337="USD",2,if($G337="EUR",3,if($G337="YEN",4,5))))*$H337*$C337,0)</f>
        <v>435983.9812</v>
      </c>
      <c r="AK337" s="24">
        <f>if(AK$6&lt;=$B337,vlookup(EDATE($D337,AK$6),'Курсы'!$H$2:$L$1980,if($G337="USD",2,if($G337="EUR",3,if($G337="YEN",4,5))))*$H337*$C337,0)</f>
        <v>436432.7824</v>
      </c>
      <c r="AL337" s="24">
        <f>if(AL$6&lt;=$B337,vlookup(EDATE($D337,AL$6),'Курсы'!$H$2:$L$1980,if($G337="USD",2,if($G337="EUR",3,if($G337="YEN",4,5))))*$H337*$C337,0)</f>
        <v>0</v>
      </c>
      <c r="AM337" s="24">
        <f>if(AM$6&lt;=$B337,vlookup(EDATE($D337,AM$6),'Курсы'!$H$2:$L$1980,if($G337="USD",2,if($G337="EUR",3,if($G337="YEN",4,5))))*$H337*$C337,0)</f>
        <v>0</v>
      </c>
      <c r="AN337" s="24">
        <f>if(AN$6&lt;=$B337,vlookup(EDATE($D337,AN$6),'Курсы'!$H$2:$L$1980,if($G337="USD",2,if($G337="EUR",3,if($G337="YEN",4,5))))*$H337*$C337,0)</f>
        <v>0</v>
      </c>
      <c r="AO337" s="24">
        <f>if(AO$6&lt;=$B337,vlookup(EDATE($D337,AO$6),'Курсы'!$H$2:$L$1980,if($G337="USD",2,if($G337="EUR",3,if($G337="YEN",4,5))))*$H337*$C337,0)</f>
        <v>0</v>
      </c>
      <c r="AP337" s="24">
        <f>if(AP$6&lt;=$B337,vlookup(EDATE($D337,AP$6),'Курсы'!$H$2:$L$1980,if($G337="USD",2,if($G337="EUR",3,if($G337="YEN",4,5))))*$H337*$C337,0)</f>
        <v>0</v>
      </c>
      <c r="AQ337" s="24">
        <f>if(AQ$6&lt;=$B337,vlookup(EDATE($D337,AQ$6),'Курсы'!$H$2:$L$1980,if($G337="USD",2,if($G337="EUR",3,if($G337="YEN",4,5))))*$H337*$C337,0)</f>
        <v>0</v>
      </c>
      <c r="AR337" s="25">
        <f>if(AR$6&lt;=$B337,vlookup(EDATE($D337,AR$6),'Курсы'!$H$2:$L$1980,if($G337="USD",2,if($G337="EUR",3,if($G337="YEN",4,5))))*$H337*$C337,0)</f>
        <v>0</v>
      </c>
      <c r="AS337" s="7">
        <f t="shared" si="2"/>
        <v>12447774.04</v>
      </c>
    </row>
    <row r="338" ht="15.75" customHeight="1">
      <c r="D338" s="26"/>
      <c r="E338" s="26"/>
      <c r="H338" s="27" t="s">
        <v>24</v>
      </c>
      <c r="I338" s="28">
        <f t="shared" ref="I338:AS338" si="3">SUM(I7:I337)</f>
        <v>141154240.3</v>
      </c>
      <c r="J338" s="28">
        <f t="shared" si="3"/>
        <v>140818986.1</v>
      </c>
      <c r="K338" s="28">
        <f t="shared" si="3"/>
        <v>137904548.7</v>
      </c>
      <c r="L338" s="28">
        <f t="shared" si="3"/>
        <v>135332970.2</v>
      </c>
      <c r="M338" s="28">
        <f t="shared" si="3"/>
        <v>132822741.8</v>
      </c>
      <c r="N338" s="28">
        <f t="shared" si="3"/>
        <v>128367884.4</v>
      </c>
      <c r="O338" s="28">
        <f t="shared" si="3"/>
        <v>125808411.3</v>
      </c>
      <c r="P338" s="28">
        <f t="shared" si="3"/>
        <v>122155521.9</v>
      </c>
      <c r="Q338" s="28">
        <f t="shared" si="3"/>
        <v>118040364.4</v>
      </c>
      <c r="R338" s="28">
        <f t="shared" si="3"/>
        <v>113011458.7</v>
      </c>
      <c r="S338" s="28">
        <f t="shared" si="3"/>
        <v>108528030.4</v>
      </c>
      <c r="T338" s="28">
        <f t="shared" si="3"/>
        <v>106297092.4</v>
      </c>
      <c r="U338" s="28">
        <f t="shared" si="3"/>
        <v>100573828.6</v>
      </c>
      <c r="V338" s="28">
        <f t="shared" si="3"/>
        <v>98629302.14</v>
      </c>
      <c r="W338" s="28">
        <f t="shared" si="3"/>
        <v>95184908.62</v>
      </c>
      <c r="X338" s="28">
        <f t="shared" si="3"/>
        <v>88005153.4</v>
      </c>
      <c r="Y338" s="28">
        <f t="shared" si="3"/>
        <v>85529513.71</v>
      </c>
      <c r="Z338" s="28">
        <f t="shared" si="3"/>
        <v>80988302.96</v>
      </c>
      <c r="AA338" s="28">
        <f t="shared" si="3"/>
        <v>80867091.77</v>
      </c>
      <c r="AB338" s="28">
        <f t="shared" si="3"/>
        <v>75174058.24</v>
      </c>
      <c r="AC338" s="28">
        <f t="shared" si="3"/>
        <v>73340950.77</v>
      </c>
      <c r="AD338" s="28">
        <f t="shared" si="3"/>
        <v>65593542.52</v>
      </c>
      <c r="AE338" s="28">
        <f t="shared" si="3"/>
        <v>58085821.68</v>
      </c>
      <c r="AF338" s="28">
        <f t="shared" si="3"/>
        <v>56602897.34</v>
      </c>
      <c r="AG338" s="28">
        <f t="shared" si="3"/>
        <v>55625598.66</v>
      </c>
      <c r="AH338" s="28">
        <f t="shared" si="3"/>
        <v>52895799.33</v>
      </c>
      <c r="AI338" s="28">
        <f t="shared" si="3"/>
        <v>48063187.34</v>
      </c>
      <c r="AJ338" s="28">
        <f t="shared" si="3"/>
        <v>37386383.37</v>
      </c>
      <c r="AK338" s="28">
        <f t="shared" si="3"/>
        <v>34725645.75</v>
      </c>
      <c r="AL338" s="28">
        <f t="shared" si="3"/>
        <v>31866733.25</v>
      </c>
      <c r="AM338" s="28">
        <f t="shared" si="3"/>
        <v>28016265.42</v>
      </c>
      <c r="AN338" s="28">
        <f t="shared" si="3"/>
        <v>24200826.96</v>
      </c>
      <c r="AO338" s="28">
        <f t="shared" si="3"/>
        <v>20271855.83</v>
      </c>
      <c r="AP338" s="28">
        <f t="shared" si="3"/>
        <v>15295390.98</v>
      </c>
      <c r="AQ338" s="28">
        <f t="shared" si="3"/>
        <v>12085293.35</v>
      </c>
      <c r="AR338" s="28">
        <f t="shared" si="3"/>
        <v>5350457.317</v>
      </c>
      <c r="AS338" s="29">
        <f t="shared" si="3"/>
        <v>2834601060</v>
      </c>
    </row>
    <row r="339" ht="15.75" customHeight="1">
      <c r="D339" s="26"/>
      <c r="E339" s="26"/>
    </row>
    <row r="340" ht="15.75" customHeight="1">
      <c r="D340" s="26"/>
      <c r="E340" s="26"/>
    </row>
    <row r="341" ht="15.75" customHeight="1">
      <c r="D341" s="26"/>
      <c r="E341" s="26"/>
    </row>
    <row r="342" ht="15.75" customHeight="1">
      <c r="A342" s="1" t="s">
        <v>0</v>
      </c>
      <c r="C342" s="2">
        <f t="shared" ref="C342:C343" si="4">C1</f>
        <v>44105</v>
      </c>
      <c r="I342" s="3" t="s">
        <v>25</v>
      </c>
      <c r="K342" s="4">
        <f>$AS$682</f>
        <v>1694411379</v>
      </c>
      <c r="N342" s="30"/>
    </row>
    <row r="343" ht="15.75" customHeight="1">
      <c r="A343" s="1" t="s">
        <v>3</v>
      </c>
      <c r="C343" s="9">
        <f t="shared" si="4"/>
        <v>0.1</v>
      </c>
    </row>
    <row r="344" ht="15.75" customHeight="1">
      <c r="A344" s="8"/>
      <c r="B344" s="8"/>
      <c r="C344" s="1" t="s">
        <v>4</v>
      </c>
      <c r="D344" s="1" t="s">
        <v>5</v>
      </c>
      <c r="E344" s="1" t="s">
        <v>6</v>
      </c>
      <c r="F344" s="1" t="s">
        <v>7</v>
      </c>
    </row>
    <row r="345" ht="15.75" customHeight="1">
      <c r="A345" s="1" t="s">
        <v>8</v>
      </c>
      <c r="C345" s="9">
        <f t="shared" ref="C345:F345" si="5">C4</f>
        <v>0.005</v>
      </c>
      <c r="D345" s="9">
        <f t="shared" si="5"/>
        <v>0.005</v>
      </c>
      <c r="E345" s="9">
        <f t="shared" si="5"/>
        <v>0.0005</v>
      </c>
      <c r="F345" s="9">
        <f t="shared" si="5"/>
        <v>0.007</v>
      </c>
    </row>
    <row r="346" ht="15.75" customHeight="1">
      <c r="D346" s="26"/>
      <c r="E346" s="26"/>
    </row>
    <row r="347" ht="15.75" customHeight="1">
      <c r="D347" s="26"/>
      <c r="E347" s="26"/>
    </row>
    <row r="348" ht="15.75" customHeight="1">
      <c r="D348" s="26"/>
      <c r="E348" s="26"/>
    </row>
    <row r="349" ht="15.75" customHeight="1">
      <c r="D349" s="26"/>
      <c r="E349" s="26"/>
    </row>
    <row r="350" ht="15.75" customHeight="1">
      <c r="A350" s="10" t="s">
        <v>9</v>
      </c>
      <c r="B350" s="11" t="s">
        <v>10</v>
      </c>
      <c r="C350" s="11" t="s">
        <v>11</v>
      </c>
      <c r="D350" s="12" t="s">
        <v>12</v>
      </c>
      <c r="E350" s="12" t="s">
        <v>13</v>
      </c>
      <c r="F350" s="11" t="s">
        <v>14</v>
      </c>
      <c r="G350" s="11" t="s">
        <v>15</v>
      </c>
      <c r="H350" s="13" t="s">
        <v>16</v>
      </c>
      <c r="I350" s="11">
        <v>1.0</v>
      </c>
      <c r="J350" s="11">
        <v>2.0</v>
      </c>
      <c r="K350" s="11">
        <v>3.0</v>
      </c>
      <c r="L350" s="11">
        <v>4.0</v>
      </c>
      <c r="M350" s="11">
        <v>5.0</v>
      </c>
      <c r="N350" s="11">
        <v>6.0</v>
      </c>
      <c r="O350" s="11">
        <v>7.0</v>
      </c>
      <c r="P350" s="11">
        <v>8.0</v>
      </c>
      <c r="Q350" s="11">
        <v>9.0</v>
      </c>
      <c r="R350" s="11">
        <v>10.0</v>
      </c>
      <c r="S350" s="11">
        <v>11.0</v>
      </c>
      <c r="T350" s="11">
        <v>12.0</v>
      </c>
      <c r="U350" s="11">
        <v>13.0</v>
      </c>
      <c r="V350" s="11">
        <v>14.0</v>
      </c>
      <c r="W350" s="11">
        <v>15.0</v>
      </c>
      <c r="X350" s="11">
        <v>16.0</v>
      </c>
      <c r="Y350" s="11">
        <v>17.0</v>
      </c>
      <c r="Z350" s="11">
        <v>18.0</v>
      </c>
      <c r="AA350" s="11">
        <v>19.0</v>
      </c>
      <c r="AB350" s="11">
        <v>20.0</v>
      </c>
      <c r="AC350" s="11">
        <v>21.0</v>
      </c>
      <c r="AD350" s="11">
        <v>22.0</v>
      </c>
      <c r="AE350" s="11">
        <v>23.0</v>
      </c>
      <c r="AF350" s="11">
        <v>24.0</v>
      </c>
      <c r="AG350" s="11">
        <v>25.0</v>
      </c>
      <c r="AH350" s="11">
        <v>26.0</v>
      </c>
      <c r="AI350" s="11">
        <v>27.0</v>
      </c>
      <c r="AJ350" s="11">
        <v>28.0</v>
      </c>
      <c r="AK350" s="11">
        <v>29.0</v>
      </c>
      <c r="AL350" s="11">
        <v>30.0</v>
      </c>
      <c r="AM350" s="11">
        <v>31.0</v>
      </c>
      <c r="AN350" s="11">
        <v>32.0</v>
      </c>
      <c r="AO350" s="11">
        <v>33.0</v>
      </c>
      <c r="AP350" s="11">
        <v>34.0</v>
      </c>
      <c r="AQ350" s="11">
        <v>35.0</v>
      </c>
      <c r="AR350" s="13">
        <v>36.0</v>
      </c>
      <c r="AS350" s="14" t="s">
        <v>17</v>
      </c>
    </row>
    <row r="351" ht="15.75" customHeight="1">
      <c r="A351" s="15">
        <v>335.0</v>
      </c>
      <c r="B351" s="16">
        <v>21.0</v>
      </c>
      <c r="C351" s="16">
        <v>0.00790513444029602</v>
      </c>
      <c r="D351" s="17">
        <v>43469.0</v>
      </c>
      <c r="E351" s="17">
        <f t="shared" ref="E351:E681" si="7">EDATE(D351,B351)</f>
        <v>44108</v>
      </c>
      <c r="F351" s="16" t="s">
        <v>18</v>
      </c>
      <c r="G351" s="16" t="s">
        <v>4</v>
      </c>
      <c r="H351" s="18">
        <v>250000.0</v>
      </c>
      <c r="I351" s="7">
        <f t="shared" ref="I351:AR351" si="6">if(edate($D351,I$350)&lt;=$C$342, I7,if($G351="USD",1-$C$345,if($G351="EUR",1-$D$345,if($G351="YEN",1-$E$345,1-$F$345)))*I7/(1+$C$343)^(DATEDIF($C$342,EDATE($D351,I$350),"m")+1))</f>
        <v>129762.9795</v>
      </c>
      <c r="J351" s="7">
        <f t="shared" si="6"/>
        <v>130068.1177</v>
      </c>
      <c r="K351" s="7">
        <f t="shared" si="6"/>
        <v>128782.3475</v>
      </c>
      <c r="L351" s="7">
        <f t="shared" si="6"/>
        <v>127729.9765</v>
      </c>
      <c r="M351" s="7">
        <f t="shared" si="6"/>
        <v>129554.6792</v>
      </c>
      <c r="N351" s="7">
        <f t="shared" si="6"/>
        <v>125484.3255</v>
      </c>
      <c r="O351" s="7">
        <f t="shared" si="6"/>
        <v>127751.518</v>
      </c>
      <c r="P351" s="7">
        <f t="shared" si="6"/>
        <v>132227.6028</v>
      </c>
      <c r="Q351" s="7">
        <f t="shared" si="6"/>
        <v>128717.7231</v>
      </c>
      <c r="R351" s="7">
        <f t="shared" si="6"/>
        <v>126544.6016</v>
      </c>
      <c r="S351" s="7">
        <f t="shared" si="6"/>
        <v>126759.0284</v>
      </c>
      <c r="T351" s="7">
        <f t="shared" si="6"/>
        <v>122343.2203</v>
      </c>
      <c r="U351" s="7">
        <f t="shared" si="6"/>
        <v>126302.5069</v>
      </c>
      <c r="V351" s="7">
        <f t="shared" si="6"/>
        <v>131311.5953</v>
      </c>
      <c r="W351" s="7">
        <f t="shared" si="6"/>
        <v>153621.4657</v>
      </c>
      <c r="X351" s="7">
        <f t="shared" si="6"/>
        <v>143727.7947</v>
      </c>
      <c r="Y351" s="7">
        <f t="shared" si="6"/>
        <v>135061.7911</v>
      </c>
      <c r="Z351" s="7">
        <f t="shared" si="6"/>
        <v>139327.7969</v>
      </c>
      <c r="AA351" s="7">
        <f t="shared" si="6"/>
        <v>146558.4257</v>
      </c>
      <c r="AB351" s="7">
        <f t="shared" si="6"/>
        <v>149146.1715</v>
      </c>
      <c r="AC351" s="7">
        <f t="shared" si="6"/>
        <v>139599.3607</v>
      </c>
      <c r="AD351" s="7">
        <f t="shared" si="6"/>
        <v>0</v>
      </c>
      <c r="AE351" s="7">
        <f t="shared" si="6"/>
        <v>0</v>
      </c>
      <c r="AF351" s="7">
        <f t="shared" si="6"/>
        <v>0</v>
      </c>
      <c r="AG351" s="7">
        <f t="shared" si="6"/>
        <v>0</v>
      </c>
      <c r="AH351" s="7">
        <f t="shared" si="6"/>
        <v>0</v>
      </c>
      <c r="AI351" s="7">
        <f t="shared" si="6"/>
        <v>0</v>
      </c>
      <c r="AJ351" s="7">
        <f t="shared" si="6"/>
        <v>0</v>
      </c>
      <c r="AK351" s="7">
        <f t="shared" si="6"/>
        <v>0</v>
      </c>
      <c r="AL351" s="7">
        <f t="shared" si="6"/>
        <v>0</v>
      </c>
      <c r="AM351" s="7">
        <f t="shared" si="6"/>
        <v>0</v>
      </c>
      <c r="AN351" s="7">
        <f t="shared" si="6"/>
        <v>0</v>
      </c>
      <c r="AO351" s="7">
        <f t="shared" si="6"/>
        <v>0</v>
      </c>
      <c r="AP351" s="7">
        <f t="shared" si="6"/>
        <v>0</v>
      </c>
      <c r="AQ351" s="7">
        <f t="shared" si="6"/>
        <v>0</v>
      </c>
      <c r="AR351" s="7">
        <f t="shared" si="6"/>
        <v>0</v>
      </c>
      <c r="AS351" s="7">
        <f t="shared" ref="AS351:AS681" si="9">SUM(I351:AR351)</f>
        <v>2800383.028</v>
      </c>
    </row>
    <row r="352" ht="15.75" customHeight="1">
      <c r="A352" s="15">
        <v>47.0</v>
      </c>
      <c r="B352" s="16">
        <v>19.0</v>
      </c>
      <c r="C352" s="16">
        <v>0.0127892858894621</v>
      </c>
      <c r="D352" s="17">
        <v>43472.0</v>
      </c>
      <c r="E352" s="17">
        <f t="shared" si="7"/>
        <v>44050</v>
      </c>
      <c r="F352" s="16" t="s">
        <v>19</v>
      </c>
      <c r="G352" s="16" t="s">
        <v>5</v>
      </c>
      <c r="H352" s="18">
        <v>250000.0</v>
      </c>
      <c r="I352" s="7">
        <f t="shared" ref="I352:AR352" si="8">if(edate($D352,I$350)&lt;=$C$342, I8,if($G352="USD",1-$C$345,if($G352="EUR",1-$D$345,if($G352="YEN",1-$E$345,1-$F$345)))*I8/(1+$C$343)^(DATEDIF($C$342,EDATE($D352,I$350),"m")+1))</f>
        <v>239064.6857</v>
      </c>
      <c r="J352" s="7">
        <f t="shared" si="8"/>
        <v>237931.2352</v>
      </c>
      <c r="K352" s="7">
        <f t="shared" si="8"/>
        <v>234808.7311</v>
      </c>
      <c r="L352" s="7">
        <f t="shared" si="8"/>
        <v>233755.8531</v>
      </c>
      <c r="M352" s="7">
        <f t="shared" si="8"/>
        <v>234270.3021</v>
      </c>
      <c r="N352" s="7">
        <f t="shared" si="8"/>
        <v>229117.8186</v>
      </c>
      <c r="O352" s="7">
        <f t="shared" si="8"/>
        <v>233637.872</v>
      </c>
      <c r="P352" s="7">
        <f t="shared" si="8"/>
        <v>233047.3267</v>
      </c>
      <c r="Q352" s="7">
        <f t="shared" si="8"/>
        <v>228131.7646</v>
      </c>
      <c r="R352" s="7">
        <f t="shared" si="8"/>
        <v>225187.671</v>
      </c>
      <c r="S352" s="7">
        <f t="shared" si="8"/>
        <v>226240.549</v>
      </c>
      <c r="T352" s="7">
        <f t="shared" si="8"/>
        <v>221822.8099</v>
      </c>
      <c r="U352" s="7">
        <f t="shared" si="8"/>
        <v>220882.7974</v>
      </c>
      <c r="V352" s="7">
        <f t="shared" si="8"/>
        <v>242492.534</v>
      </c>
      <c r="W352" s="7">
        <f t="shared" si="8"/>
        <v>264209.3809</v>
      </c>
      <c r="X352" s="7">
        <f t="shared" si="8"/>
        <v>255976.9176</v>
      </c>
      <c r="Y352" s="7">
        <f t="shared" si="8"/>
        <v>249281.7265</v>
      </c>
      <c r="Z352" s="7">
        <f t="shared" si="8"/>
        <v>257570.1429</v>
      </c>
      <c r="AA352" s="7">
        <f t="shared" si="8"/>
        <v>276944.9518</v>
      </c>
      <c r="AB352" s="7">
        <f t="shared" si="8"/>
        <v>0</v>
      </c>
      <c r="AC352" s="7">
        <f t="shared" si="8"/>
        <v>0</v>
      </c>
      <c r="AD352" s="7">
        <f t="shared" si="8"/>
        <v>0</v>
      </c>
      <c r="AE352" s="7">
        <f t="shared" si="8"/>
        <v>0</v>
      </c>
      <c r="AF352" s="7">
        <f t="shared" si="8"/>
        <v>0</v>
      </c>
      <c r="AG352" s="7">
        <f t="shared" si="8"/>
        <v>0</v>
      </c>
      <c r="AH352" s="7">
        <f t="shared" si="8"/>
        <v>0</v>
      </c>
      <c r="AI352" s="7">
        <f t="shared" si="8"/>
        <v>0</v>
      </c>
      <c r="AJ352" s="7">
        <f t="shared" si="8"/>
        <v>0</v>
      </c>
      <c r="AK352" s="7">
        <f t="shared" si="8"/>
        <v>0</v>
      </c>
      <c r="AL352" s="7">
        <f t="shared" si="8"/>
        <v>0</v>
      </c>
      <c r="AM352" s="7">
        <f t="shared" si="8"/>
        <v>0</v>
      </c>
      <c r="AN352" s="7">
        <f t="shared" si="8"/>
        <v>0</v>
      </c>
      <c r="AO352" s="7">
        <f t="shared" si="8"/>
        <v>0</v>
      </c>
      <c r="AP352" s="7">
        <f t="shared" si="8"/>
        <v>0</v>
      </c>
      <c r="AQ352" s="7">
        <f t="shared" si="8"/>
        <v>0</v>
      </c>
      <c r="AR352" s="7">
        <f t="shared" si="8"/>
        <v>0</v>
      </c>
      <c r="AS352" s="7">
        <f t="shared" si="9"/>
        <v>4544375.07</v>
      </c>
    </row>
    <row r="353" ht="15.75" customHeight="1">
      <c r="A353" s="15">
        <v>210.0</v>
      </c>
      <c r="B353" s="16">
        <v>3.0</v>
      </c>
      <c r="C353" s="16">
        <v>0.0568011028661203</v>
      </c>
      <c r="D353" s="17">
        <v>43474.0</v>
      </c>
      <c r="E353" s="17">
        <f t="shared" si="7"/>
        <v>43564</v>
      </c>
      <c r="F353" s="16" t="s">
        <v>20</v>
      </c>
      <c r="G353" s="16" t="s">
        <v>4</v>
      </c>
      <c r="H353" s="18">
        <v>250000.0</v>
      </c>
      <c r="I353" s="7">
        <f t="shared" ref="I353:AR353" si="10">if(edate($D353,I$350)&lt;=$C$342, I9,if($G353="USD",1-$C$345,if($G353="EUR",1-$D$345,if($G353="YEN",1-$E$345,1-$F$345)))*I9/(1+$C$343)^(DATEDIF($C$342,EDATE($D353,I$350),"m")+1))</f>
        <v>938109.9746</v>
      </c>
      <c r="J353" s="7">
        <f t="shared" si="10"/>
        <v>936715.5075</v>
      </c>
      <c r="K353" s="7">
        <f t="shared" si="10"/>
        <v>927985.178</v>
      </c>
      <c r="L353" s="7">
        <f t="shared" si="10"/>
        <v>0</v>
      </c>
      <c r="M353" s="7">
        <f t="shared" si="10"/>
        <v>0</v>
      </c>
      <c r="N353" s="7">
        <f t="shared" si="10"/>
        <v>0</v>
      </c>
      <c r="O353" s="7">
        <f t="shared" si="10"/>
        <v>0</v>
      </c>
      <c r="P353" s="7">
        <f t="shared" si="10"/>
        <v>0</v>
      </c>
      <c r="Q353" s="7">
        <f t="shared" si="10"/>
        <v>0</v>
      </c>
      <c r="R353" s="7">
        <f t="shared" si="10"/>
        <v>0</v>
      </c>
      <c r="S353" s="7">
        <f t="shared" si="10"/>
        <v>0</v>
      </c>
      <c r="T353" s="7">
        <f t="shared" si="10"/>
        <v>0</v>
      </c>
      <c r="U353" s="7">
        <f t="shared" si="10"/>
        <v>0</v>
      </c>
      <c r="V353" s="7">
        <f t="shared" si="10"/>
        <v>0</v>
      </c>
      <c r="W353" s="7">
        <f t="shared" si="10"/>
        <v>0</v>
      </c>
      <c r="X353" s="7">
        <f t="shared" si="10"/>
        <v>0</v>
      </c>
      <c r="Y353" s="7">
        <f t="shared" si="10"/>
        <v>0</v>
      </c>
      <c r="Z353" s="7">
        <f t="shared" si="10"/>
        <v>0</v>
      </c>
      <c r="AA353" s="7">
        <f t="shared" si="10"/>
        <v>0</v>
      </c>
      <c r="AB353" s="7">
        <f t="shared" si="10"/>
        <v>0</v>
      </c>
      <c r="AC353" s="7">
        <f t="shared" si="10"/>
        <v>0</v>
      </c>
      <c r="AD353" s="7">
        <f t="shared" si="10"/>
        <v>0</v>
      </c>
      <c r="AE353" s="7">
        <f t="shared" si="10"/>
        <v>0</v>
      </c>
      <c r="AF353" s="7">
        <f t="shared" si="10"/>
        <v>0</v>
      </c>
      <c r="AG353" s="7">
        <f t="shared" si="10"/>
        <v>0</v>
      </c>
      <c r="AH353" s="7">
        <f t="shared" si="10"/>
        <v>0</v>
      </c>
      <c r="AI353" s="7">
        <f t="shared" si="10"/>
        <v>0</v>
      </c>
      <c r="AJ353" s="7">
        <f t="shared" si="10"/>
        <v>0</v>
      </c>
      <c r="AK353" s="7">
        <f t="shared" si="10"/>
        <v>0</v>
      </c>
      <c r="AL353" s="7">
        <f t="shared" si="10"/>
        <v>0</v>
      </c>
      <c r="AM353" s="7">
        <f t="shared" si="10"/>
        <v>0</v>
      </c>
      <c r="AN353" s="7">
        <f t="shared" si="10"/>
        <v>0</v>
      </c>
      <c r="AO353" s="7">
        <f t="shared" si="10"/>
        <v>0</v>
      </c>
      <c r="AP353" s="7">
        <f t="shared" si="10"/>
        <v>0</v>
      </c>
      <c r="AQ353" s="7">
        <f t="shared" si="10"/>
        <v>0</v>
      </c>
      <c r="AR353" s="7">
        <f t="shared" si="10"/>
        <v>0</v>
      </c>
      <c r="AS353" s="7">
        <f t="shared" si="9"/>
        <v>2802810.66</v>
      </c>
    </row>
    <row r="354" ht="15.75" customHeight="1">
      <c r="A354" s="15">
        <v>267.0</v>
      </c>
      <c r="B354" s="16">
        <v>2.0</v>
      </c>
      <c r="C354" s="16">
        <v>0.0564379401455685</v>
      </c>
      <c r="D354" s="17">
        <v>43474.0</v>
      </c>
      <c r="E354" s="17">
        <f t="shared" si="7"/>
        <v>43533</v>
      </c>
      <c r="F354" s="16" t="s">
        <v>20</v>
      </c>
      <c r="G354" s="16" t="s">
        <v>5</v>
      </c>
      <c r="H354" s="18">
        <v>100000.0</v>
      </c>
      <c r="I354" s="7">
        <f t="shared" ref="I354:AR354" si="11">if(edate($D354,I$350)&lt;=$C$342, I10,if($G354="USD",1-$C$345,if($G354="EUR",1-$D$345,if($G354="YEN",1-$E$345,1-$F$345)))*I10/(1+$C$343)^(DATEDIF($C$342,EDATE($D354,I$350),"m")+1))</f>
        <v>422694.2102</v>
      </c>
      <c r="J354" s="7">
        <f t="shared" si="11"/>
        <v>420874.651</v>
      </c>
      <c r="K354" s="7">
        <f t="shared" si="11"/>
        <v>0</v>
      </c>
      <c r="L354" s="7">
        <f t="shared" si="11"/>
        <v>0</v>
      </c>
      <c r="M354" s="7">
        <f t="shared" si="11"/>
        <v>0</v>
      </c>
      <c r="N354" s="7">
        <f t="shared" si="11"/>
        <v>0</v>
      </c>
      <c r="O354" s="7">
        <f t="shared" si="11"/>
        <v>0</v>
      </c>
      <c r="P354" s="7">
        <f t="shared" si="11"/>
        <v>0</v>
      </c>
      <c r="Q354" s="7">
        <f t="shared" si="11"/>
        <v>0</v>
      </c>
      <c r="R354" s="7">
        <f t="shared" si="11"/>
        <v>0</v>
      </c>
      <c r="S354" s="7">
        <f t="shared" si="11"/>
        <v>0</v>
      </c>
      <c r="T354" s="7">
        <f t="shared" si="11"/>
        <v>0</v>
      </c>
      <c r="U354" s="7">
        <f t="shared" si="11"/>
        <v>0</v>
      </c>
      <c r="V354" s="7">
        <f t="shared" si="11"/>
        <v>0</v>
      </c>
      <c r="W354" s="7">
        <f t="shared" si="11"/>
        <v>0</v>
      </c>
      <c r="X354" s="7">
        <f t="shared" si="11"/>
        <v>0</v>
      </c>
      <c r="Y354" s="7">
        <f t="shared" si="11"/>
        <v>0</v>
      </c>
      <c r="Z354" s="7">
        <f t="shared" si="11"/>
        <v>0</v>
      </c>
      <c r="AA354" s="7">
        <f t="shared" si="11"/>
        <v>0</v>
      </c>
      <c r="AB354" s="7">
        <f t="shared" si="11"/>
        <v>0</v>
      </c>
      <c r="AC354" s="7">
        <f t="shared" si="11"/>
        <v>0</v>
      </c>
      <c r="AD354" s="7">
        <f t="shared" si="11"/>
        <v>0</v>
      </c>
      <c r="AE354" s="7">
        <f t="shared" si="11"/>
        <v>0</v>
      </c>
      <c r="AF354" s="7">
        <f t="shared" si="11"/>
        <v>0</v>
      </c>
      <c r="AG354" s="7">
        <f t="shared" si="11"/>
        <v>0</v>
      </c>
      <c r="AH354" s="7">
        <f t="shared" si="11"/>
        <v>0</v>
      </c>
      <c r="AI354" s="7">
        <f t="shared" si="11"/>
        <v>0</v>
      </c>
      <c r="AJ354" s="7">
        <f t="shared" si="11"/>
        <v>0</v>
      </c>
      <c r="AK354" s="7">
        <f t="shared" si="11"/>
        <v>0</v>
      </c>
      <c r="AL354" s="7">
        <f t="shared" si="11"/>
        <v>0</v>
      </c>
      <c r="AM354" s="7">
        <f t="shared" si="11"/>
        <v>0</v>
      </c>
      <c r="AN354" s="7">
        <f t="shared" si="11"/>
        <v>0</v>
      </c>
      <c r="AO354" s="7">
        <f t="shared" si="11"/>
        <v>0</v>
      </c>
      <c r="AP354" s="7">
        <f t="shared" si="11"/>
        <v>0</v>
      </c>
      <c r="AQ354" s="7">
        <f t="shared" si="11"/>
        <v>0</v>
      </c>
      <c r="AR354" s="7">
        <f t="shared" si="11"/>
        <v>0</v>
      </c>
      <c r="AS354" s="7">
        <f t="shared" si="9"/>
        <v>843568.8613</v>
      </c>
    </row>
    <row r="355" ht="15.75" customHeight="1">
      <c r="A355" s="15">
        <v>39.0</v>
      </c>
      <c r="B355" s="16">
        <v>7.0</v>
      </c>
      <c r="C355" s="16">
        <v>0.0370331643460917</v>
      </c>
      <c r="D355" s="17">
        <v>43475.0</v>
      </c>
      <c r="E355" s="17">
        <f t="shared" si="7"/>
        <v>43687</v>
      </c>
      <c r="F355" s="16" t="s">
        <v>21</v>
      </c>
      <c r="G355" s="16" t="s">
        <v>5</v>
      </c>
      <c r="H355" s="18">
        <v>500000.0</v>
      </c>
      <c r="I355" s="7">
        <f t="shared" ref="I355:AR355" si="12">if(edate($D355,I$350)&lt;=$C$342, I11,if($G355="USD",1-$C$345,if($G355="EUR",1-$D$345,if($G355="YEN",1-$E$345,1-$F$345)))*I11/(1+$C$343)^(DATEDIF($C$342,EDATE($D355,I$350),"m")+1))</f>
        <v>1386806.828</v>
      </c>
      <c r="J355" s="7">
        <f t="shared" si="12"/>
        <v>1380837.082</v>
      </c>
      <c r="K355" s="7">
        <f t="shared" si="12"/>
        <v>1351169.814</v>
      </c>
      <c r="L355" s="7">
        <f t="shared" si="12"/>
        <v>1353354.771</v>
      </c>
      <c r="M355" s="7">
        <f t="shared" si="12"/>
        <v>1356534.068</v>
      </c>
      <c r="N355" s="7">
        <f t="shared" si="12"/>
        <v>1323243.105</v>
      </c>
      <c r="O355" s="7">
        <f t="shared" si="12"/>
        <v>1352073.424</v>
      </c>
      <c r="P355" s="7">
        <f t="shared" si="12"/>
        <v>0</v>
      </c>
      <c r="Q355" s="7">
        <f t="shared" si="12"/>
        <v>0</v>
      </c>
      <c r="R355" s="7">
        <f t="shared" si="12"/>
        <v>0</v>
      </c>
      <c r="S355" s="7">
        <f t="shared" si="12"/>
        <v>0</v>
      </c>
      <c r="T355" s="7">
        <f t="shared" si="12"/>
        <v>0</v>
      </c>
      <c r="U355" s="7">
        <f t="shared" si="12"/>
        <v>0</v>
      </c>
      <c r="V355" s="7">
        <f t="shared" si="12"/>
        <v>0</v>
      </c>
      <c r="W355" s="7">
        <f t="shared" si="12"/>
        <v>0</v>
      </c>
      <c r="X355" s="7">
        <f t="shared" si="12"/>
        <v>0</v>
      </c>
      <c r="Y355" s="7">
        <f t="shared" si="12"/>
        <v>0</v>
      </c>
      <c r="Z355" s="7">
        <f t="shared" si="12"/>
        <v>0</v>
      </c>
      <c r="AA355" s="7">
        <f t="shared" si="12"/>
        <v>0</v>
      </c>
      <c r="AB355" s="7">
        <f t="shared" si="12"/>
        <v>0</v>
      </c>
      <c r="AC355" s="7">
        <f t="shared" si="12"/>
        <v>0</v>
      </c>
      <c r="AD355" s="7">
        <f t="shared" si="12"/>
        <v>0</v>
      </c>
      <c r="AE355" s="7">
        <f t="shared" si="12"/>
        <v>0</v>
      </c>
      <c r="AF355" s="7">
        <f t="shared" si="12"/>
        <v>0</v>
      </c>
      <c r="AG355" s="7">
        <f t="shared" si="12"/>
        <v>0</v>
      </c>
      <c r="AH355" s="7">
        <f t="shared" si="12"/>
        <v>0</v>
      </c>
      <c r="AI355" s="7">
        <f t="shared" si="12"/>
        <v>0</v>
      </c>
      <c r="AJ355" s="7">
        <f t="shared" si="12"/>
        <v>0</v>
      </c>
      <c r="AK355" s="7">
        <f t="shared" si="12"/>
        <v>0</v>
      </c>
      <c r="AL355" s="7">
        <f t="shared" si="12"/>
        <v>0</v>
      </c>
      <c r="AM355" s="7">
        <f t="shared" si="12"/>
        <v>0</v>
      </c>
      <c r="AN355" s="7">
        <f t="shared" si="12"/>
        <v>0</v>
      </c>
      <c r="AO355" s="7">
        <f t="shared" si="12"/>
        <v>0</v>
      </c>
      <c r="AP355" s="7">
        <f t="shared" si="12"/>
        <v>0</v>
      </c>
      <c r="AQ355" s="7">
        <f t="shared" si="12"/>
        <v>0</v>
      </c>
      <c r="AR355" s="7">
        <f t="shared" si="12"/>
        <v>0</v>
      </c>
      <c r="AS355" s="7">
        <f t="shared" si="9"/>
        <v>9504019.094</v>
      </c>
    </row>
    <row r="356" ht="15.75" customHeight="1">
      <c r="A356" s="15">
        <v>90.0</v>
      </c>
      <c r="B356" s="16">
        <v>26.0</v>
      </c>
      <c r="C356" s="16">
        <v>0.027125969300497</v>
      </c>
      <c r="D356" s="17">
        <v>43476.0</v>
      </c>
      <c r="E356" s="17">
        <f t="shared" si="7"/>
        <v>44266</v>
      </c>
      <c r="F356" s="16" t="s">
        <v>22</v>
      </c>
      <c r="G356" s="16" t="s">
        <v>7</v>
      </c>
      <c r="H356" s="18">
        <v>1750000.0</v>
      </c>
      <c r="I356" s="7">
        <f t="shared" ref="I356:AR356" si="13">if(edate($D356,I$350)&lt;=$C$342, I12,if($G356="USD",1-$C$345,if($G356="EUR",1-$D$345,if($G356="YEN",1-$E$345,1-$F$345)))*I12/(1+$C$343)^(DATEDIF($C$342,EDATE($D356,I$350),"m")+1))</f>
        <v>47470.44628</v>
      </c>
      <c r="J356" s="7">
        <f t="shared" si="13"/>
        <v>47470.44628</v>
      </c>
      <c r="K356" s="7">
        <f t="shared" si="13"/>
        <v>47470.44628</v>
      </c>
      <c r="L356" s="7">
        <f t="shared" si="13"/>
        <v>47470.44628</v>
      </c>
      <c r="M356" s="7">
        <f t="shared" si="13"/>
        <v>47470.44628</v>
      </c>
      <c r="N356" s="7">
        <f t="shared" si="13"/>
        <v>47470.44628</v>
      </c>
      <c r="O356" s="7">
        <f t="shared" si="13"/>
        <v>47470.44628</v>
      </c>
      <c r="P356" s="7">
        <f t="shared" si="13"/>
        <v>47470.44628</v>
      </c>
      <c r="Q356" s="7">
        <f t="shared" si="13"/>
        <v>47470.44628</v>
      </c>
      <c r="R356" s="7">
        <f t="shared" si="13"/>
        <v>47470.44628</v>
      </c>
      <c r="S356" s="7">
        <f t="shared" si="13"/>
        <v>47470.44628</v>
      </c>
      <c r="T356" s="7">
        <f t="shared" si="13"/>
        <v>47470.44628</v>
      </c>
      <c r="U356" s="7">
        <f t="shared" si="13"/>
        <v>47470.44628</v>
      </c>
      <c r="V356" s="7">
        <f t="shared" si="13"/>
        <v>47470.44628</v>
      </c>
      <c r="W356" s="7">
        <f t="shared" si="13"/>
        <v>47470.44628</v>
      </c>
      <c r="X356" s="7">
        <f t="shared" si="13"/>
        <v>47470.44628</v>
      </c>
      <c r="Y356" s="7">
        <f t="shared" si="13"/>
        <v>47470.44628</v>
      </c>
      <c r="Z356" s="7">
        <f t="shared" si="13"/>
        <v>47470.44628</v>
      </c>
      <c r="AA356" s="7">
        <f t="shared" si="13"/>
        <v>47470.44628</v>
      </c>
      <c r="AB356" s="7">
        <f t="shared" si="13"/>
        <v>47470.44628</v>
      </c>
      <c r="AC356" s="7">
        <f t="shared" si="13"/>
        <v>42852.8665</v>
      </c>
      <c r="AD356" s="7">
        <f t="shared" si="13"/>
        <v>38957.15137</v>
      </c>
      <c r="AE356" s="7">
        <f t="shared" si="13"/>
        <v>35415.59215</v>
      </c>
      <c r="AF356" s="7">
        <f t="shared" si="13"/>
        <v>32195.99286</v>
      </c>
      <c r="AG356" s="7">
        <f t="shared" si="13"/>
        <v>29269.08442</v>
      </c>
      <c r="AH356" s="7">
        <f t="shared" si="13"/>
        <v>26608.25857</v>
      </c>
      <c r="AI356" s="7">
        <f t="shared" si="13"/>
        <v>0</v>
      </c>
      <c r="AJ356" s="7">
        <f t="shared" si="13"/>
        <v>0</v>
      </c>
      <c r="AK356" s="7">
        <f t="shared" si="13"/>
        <v>0</v>
      </c>
      <c r="AL356" s="7">
        <f t="shared" si="13"/>
        <v>0</v>
      </c>
      <c r="AM356" s="7">
        <f t="shared" si="13"/>
        <v>0</v>
      </c>
      <c r="AN356" s="7">
        <f t="shared" si="13"/>
        <v>0</v>
      </c>
      <c r="AO356" s="7">
        <f t="shared" si="13"/>
        <v>0</v>
      </c>
      <c r="AP356" s="7">
        <f t="shared" si="13"/>
        <v>0</v>
      </c>
      <c r="AQ356" s="7">
        <f t="shared" si="13"/>
        <v>0</v>
      </c>
      <c r="AR356" s="7">
        <f t="shared" si="13"/>
        <v>0</v>
      </c>
      <c r="AS356" s="7">
        <f t="shared" si="9"/>
        <v>1154707.871</v>
      </c>
    </row>
    <row r="357" ht="15.75" customHeight="1">
      <c r="A357" s="15">
        <v>11.0</v>
      </c>
      <c r="B357" s="16">
        <v>16.0</v>
      </c>
      <c r="C357" s="16">
        <v>0.0176846589373957</v>
      </c>
      <c r="D357" s="17">
        <v>43477.0</v>
      </c>
      <c r="E357" s="17">
        <f t="shared" si="7"/>
        <v>43963</v>
      </c>
      <c r="F357" s="16" t="s">
        <v>19</v>
      </c>
      <c r="G357" s="16" t="s">
        <v>7</v>
      </c>
      <c r="H357" s="18">
        <v>1500000.0</v>
      </c>
      <c r="I357" s="7">
        <f t="shared" ref="I357:AR357" si="14">if(edate($D357,I$350)&lt;=$C$342, I13,if($G357="USD",1-$C$345,if($G357="EUR",1-$D$345,if($G357="YEN",1-$E$345,1-$F$345)))*I13/(1+$C$343)^(DATEDIF($C$342,EDATE($D357,I$350),"m")+1))</f>
        <v>26526.98841</v>
      </c>
      <c r="J357" s="7">
        <f t="shared" si="14"/>
        <v>26526.98841</v>
      </c>
      <c r="K357" s="7">
        <f t="shared" si="14"/>
        <v>26526.98841</v>
      </c>
      <c r="L357" s="7">
        <f t="shared" si="14"/>
        <v>26526.98841</v>
      </c>
      <c r="M357" s="7">
        <f t="shared" si="14"/>
        <v>26526.98841</v>
      </c>
      <c r="N357" s="7">
        <f t="shared" si="14"/>
        <v>26526.98841</v>
      </c>
      <c r="O357" s="7">
        <f t="shared" si="14"/>
        <v>26526.98841</v>
      </c>
      <c r="P357" s="7">
        <f t="shared" si="14"/>
        <v>26526.98841</v>
      </c>
      <c r="Q357" s="7">
        <f t="shared" si="14"/>
        <v>26526.98841</v>
      </c>
      <c r="R357" s="7">
        <f t="shared" si="14"/>
        <v>26526.98841</v>
      </c>
      <c r="S357" s="7">
        <f t="shared" si="14"/>
        <v>26526.98841</v>
      </c>
      <c r="T357" s="7">
        <f t="shared" si="14"/>
        <v>26526.98841</v>
      </c>
      <c r="U357" s="7">
        <f t="shared" si="14"/>
        <v>26526.98841</v>
      </c>
      <c r="V357" s="7">
        <f t="shared" si="14"/>
        <v>26526.98841</v>
      </c>
      <c r="W357" s="7">
        <f t="shared" si="14"/>
        <v>26526.98841</v>
      </c>
      <c r="X357" s="7">
        <f t="shared" si="14"/>
        <v>26526.98841</v>
      </c>
      <c r="Y357" s="7">
        <f t="shared" si="14"/>
        <v>0</v>
      </c>
      <c r="Z357" s="7">
        <f t="shared" si="14"/>
        <v>0</v>
      </c>
      <c r="AA357" s="7">
        <f t="shared" si="14"/>
        <v>0</v>
      </c>
      <c r="AB357" s="7">
        <f t="shared" si="14"/>
        <v>0</v>
      </c>
      <c r="AC357" s="7">
        <f t="shared" si="14"/>
        <v>0</v>
      </c>
      <c r="AD357" s="7">
        <f t="shared" si="14"/>
        <v>0</v>
      </c>
      <c r="AE357" s="7">
        <f t="shared" si="14"/>
        <v>0</v>
      </c>
      <c r="AF357" s="7">
        <f t="shared" si="14"/>
        <v>0</v>
      </c>
      <c r="AG357" s="7">
        <f t="shared" si="14"/>
        <v>0</v>
      </c>
      <c r="AH357" s="7">
        <f t="shared" si="14"/>
        <v>0</v>
      </c>
      <c r="AI357" s="7">
        <f t="shared" si="14"/>
        <v>0</v>
      </c>
      <c r="AJ357" s="7">
        <f t="shared" si="14"/>
        <v>0</v>
      </c>
      <c r="AK357" s="7">
        <f t="shared" si="14"/>
        <v>0</v>
      </c>
      <c r="AL357" s="7">
        <f t="shared" si="14"/>
        <v>0</v>
      </c>
      <c r="AM357" s="7">
        <f t="shared" si="14"/>
        <v>0</v>
      </c>
      <c r="AN357" s="7">
        <f t="shared" si="14"/>
        <v>0</v>
      </c>
      <c r="AO357" s="7">
        <f t="shared" si="14"/>
        <v>0</v>
      </c>
      <c r="AP357" s="7">
        <f t="shared" si="14"/>
        <v>0</v>
      </c>
      <c r="AQ357" s="7">
        <f t="shared" si="14"/>
        <v>0</v>
      </c>
      <c r="AR357" s="7">
        <f t="shared" si="14"/>
        <v>0</v>
      </c>
      <c r="AS357" s="7">
        <f t="shared" si="9"/>
        <v>424431.8145</v>
      </c>
    </row>
    <row r="358" ht="15.75" customHeight="1">
      <c r="A358" s="15">
        <v>190.0</v>
      </c>
      <c r="B358" s="16">
        <v>35.0</v>
      </c>
      <c r="C358" s="16">
        <v>0.0545582949370627</v>
      </c>
      <c r="D358" s="17">
        <v>43482.0</v>
      </c>
      <c r="E358" s="17">
        <f t="shared" si="7"/>
        <v>44547</v>
      </c>
      <c r="F358" s="16" t="s">
        <v>21</v>
      </c>
      <c r="G358" s="16" t="s">
        <v>4</v>
      </c>
      <c r="H358" s="18">
        <v>100000.0</v>
      </c>
      <c r="I358" s="7">
        <f t="shared" ref="I358:AR358" si="15">if(edate($D358,I$350)&lt;=$C$342, I14,if($G358="USD",1-$C$345,if($G358="EUR",1-$D$345,if($G358="YEN",1-$E$345,1-$F$345)))*I14/(1+$C$343)^(DATEDIF($C$342,EDATE($D358,I$350),"m")+1))</f>
        <v>363927.8329</v>
      </c>
      <c r="J358" s="7">
        <f t="shared" si="15"/>
        <v>356920.9111</v>
      </c>
      <c r="K358" s="7">
        <f t="shared" si="15"/>
        <v>350494.4895</v>
      </c>
      <c r="L358" s="7">
        <f t="shared" si="15"/>
        <v>352227.2609</v>
      </c>
      <c r="M358" s="7">
        <f t="shared" si="15"/>
        <v>351533.2794</v>
      </c>
      <c r="N358" s="7">
        <f t="shared" si="15"/>
        <v>342696.4724</v>
      </c>
      <c r="O358" s="7">
        <f t="shared" si="15"/>
        <v>360063.4688</v>
      </c>
      <c r="P358" s="7">
        <f t="shared" si="15"/>
        <v>348230.3203</v>
      </c>
      <c r="Q358" s="7">
        <f t="shared" si="15"/>
        <v>351058.0767</v>
      </c>
      <c r="R358" s="7">
        <f t="shared" si="15"/>
        <v>348562.5803</v>
      </c>
      <c r="S358" s="7">
        <f t="shared" si="15"/>
        <v>342454.7792</v>
      </c>
      <c r="T358" s="7">
        <f t="shared" si="15"/>
        <v>335912.1484</v>
      </c>
      <c r="U358" s="7">
        <f t="shared" si="15"/>
        <v>346192.0224</v>
      </c>
      <c r="V358" s="7">
        <f t="shared" si="15"/>
        <v>404419.9082</v>
      </c>
      <c r="W358" s="7">
        <f t="shared" si="15"/>
        <v>407615.3876</v>
      </c>
      <c r="X358" s="7">
        <f t="shared" si="15"/>
        <v>399397.2716</v>
      </c>
      <c r="Y358" s="7">
        <f t="shared" si="15"/>
        <v>380557.2012</v>
      </c>
      <c r="Z358" s="7">
        <f t="shared" si="15"/>
        <v>388624.1907</v>
      </c>
      <c r="AA358" s="7">
        <f t="shared" si="15"/>
        <v>399452.3755</v>
      </c>
      <c r="AB358" s="7">
        <f t="shared" si="15"/>
        <v>408793.3011</v>
      </c>
      <c r="AC358" s="7">
        <f t="shared" si="15"/>
        <v>384757.8824</v>
      </c>
      <c r="AD358" s="7">
        <f t="shared" si="15"/>
        <v>345092.9455</v>
      </c>
      <c r="AE358" s="7">
        <f t="shared" si="15"/>
        <v>299447.5652</v>
      </c>
      <c r="AF358" s="7">
        <f t="shared" si="15"/>
        <v>272689.2724</v>
      </c>
      <c r="AG358" s="7">
        <f t="shared" si="15"/>
        <v>247037.1128</v>
      </c>
      <c r="AH358" s="7">
        <f t="shared" si="15"/>
        <v>223575.337</v>
      </c>
      <c r="AI358" s="7">
        <f t="shared" si="15"/>
        <v>210469.7386</v>
      </c>
      <c r="AJ358" s="7">
        <f t="shared" si="15"/>
        <v>187393.8474</v>
      </c>
      <c r="AK358" s="7">
        <f t="shared" si="15"/>
        <v>165835.3019</v>
      </c>
      <c r="AL358" s="7">
        <f t="shared" si="15"/>
        <v>155224.2367</v>
      </c>
      <c r="AM358" s="7">
        <f t="shared" si="15"/>
        <v>139641.034</v>
      </c>
      <c r="AN358" s="7">
        <f t="shared" si="15"/>
        <v>126556.7882</v>
      </c>
      <c r="AO358" s="7">
        <f t="shared" si="15"/>
        <v>115207.306</v>
      </c>
      <c r="AP358" s="7">
        <f t="shared" si="15"/>
        <v>104875.8186</v>
      </c>
      <c r="AQ358" s="7">
        <f t="shared" si="15"/>
        <v>95462.89561</v>
      </c>
      <c r="AR358" s="7">
        <f t="shared" si="15"/>
        <v>0</v>
      </c>
      <c r="AS358" s="7">
        <f t="shared" si="9"/>
        <v>10412400.36</v>
      </c>
    </row>
    <row r="359" ht="15.75" customHeight="1">
      <c r="A359" s="15">
        <v>33.0</v>
      </c>
      <c r="B359" s="16">
        <v>31.0</v>
      </c>
      <c r="C359" s="16">
        <v>0.0373789003666616</v>
      </c>
      <c r="D359" s="17">
        <v>43483.0</v>
      </c>
      <c r="E359" s="17">
        <f t="shared" si="7"/>
        <v>44426</v>
      </c>
      <c r="F359" s="16" t="s">
        <v>21</v>
      </c>
      <c r="G359" s="16" t="s">
        <v>4</v>
      </c>
      <c r="H359" s="18">
        <v>250000.0</v>
      </c>
      <c r="I359" s="7">
        <f t="shared" ref="I359:AR359" si="16">if(edate($D359,I$350)&lt;=$C$342, I15,if($G359="USD",1-$C$345,if($G359="EUR",1-$D$345,if($G359="YEN",1-$E$345,1-$F$345)))*I15/(1+$C$343)^(DATEDIF($C$342,EDATE($D359,I$350),"m")+1))</f>
        <v>623334.2804</v>
      </c>
      <c r="J359" s="7">
        <f t="shared" si="16"/>
        <v>611332.85</v>
      </c>
      <c r="K359" s="7">
        <f t="shared" si="16"/>
        <v>597548.446</v>
      </c>
      <c r="L359" s="7">
        <f t="shared" si="16"/>
        <v>603974.8134</v>
      </c>
      <c r="M359" s="7">
        <f t="shared" si="16"/>
        <v>601040.5698</v>
      </c>
      <c r="N359" s="7">
        <f t="shared" si="16"/>
        <v>588204.6554</v>
      </c>
      <c r="O359" s="7">
        <f t="shared" si="16"/>
        <v>616715.4116</v>
      </c>
      <c r="P359" s="7">
        <f t="shared" si="16"/>
        <v>599195.921</v>
      </c>
      <c r="Q359" s="7">
        <f t="shared" si="16"/>
        <v>598196.9699</v>
      </c>
      <c r="R359" s="7">
        <f t="shared" si="16"/>
        <v>597016.7311</v>
      </c>
      <c r="S359" s="7">
        <f t="shared" si="16"/>
        <v>584349.9563</v>
      </c>
      <c r="T359" s="7">
        <f t="shared" si="16"/>
        <v>575011.7725</v>
      </c>
      <c r="U359" s="7">
        <f t="shared" si="16"/>
        <v>591600.5285</v>
      </c>
      <c r="V359" s="7">
        <f t="shared" si="16"/>
        <v>690477.9991</v>
      </c>
      <c r="W359" s="7">
        <f t="shared" si="16"/>
        <v>690987.2867</v>
      </c>
      <c r="X359" s="7">
        <f t="shared" si="16"/>
        <v>684086.2072</v>
      </c>
      <c r="Y359" s="7">
        <f t="shared" si="16"/>
        <v>649292.0578</v>
      </c>
      <c r="Z359" s="7">
        <f t="shared" si="16"/>
        <v>670146.6808</v>
      </c>
      <c r="AA359" s="7">
        <f t="shared" si="16"/>
        <v>681862.1626</v>
      </c>
      <c r="AB359" s="7">
        <f t="shared" si="16"/>
        <v>702668.193</v>
      </c>
      <c r="AC359" s="7">
        <f t="shared" si="16"/>
        <v>659011.9141</v>
      </c>
      <c r="AD359" s="7">
        <f t="shared" si="16"/>
        <v>585950.8312</v>
      </c>
      <c r="AE359" s="7">
        <f t="shared" si="16"/>
        <v>509805.0194</v>
      </c>
      <c r="AF359" s="7">
        <f t="shared" si="16"/>
        <v>467061.2029</v>
      </c>
      <c r="AG359" s="7">
        <f t="shared" si="16"/>
        <v>425880.4629</v>
      </c>
      <c r="AH359" s="7">
        <f t="shared" si="16"/>
        <v>383673.8184</v>
      </c>
      <c r="AI359" s="7">
        <f t="shared" si="16"/>
        <v>360491.8096</v>
      </c>
      <c r="AJ359" s="7">
        <f t="shared" si="16"/>
        <v>320346.7977</v>
      </c>
      <c r="AK359" s="7">
        <f t="shared" si="16"/>
        <v>285905.2978</v>
      </c>
      <c r="AL359" s="7">
        <f t="shared" si="16"/>
        <v>265867.5131</v>
      </c>
      <c r="AM359" s="7">
        <f t="shared" si="16"/>
        <v>239448.1255</v>
      </c>
      <c r="AN359" s="7">
        <f t="shared" si="16"/>
        <v>0</v>
      </c>
      <c r="AO359" s="7">
        <f t="shared" si="16"/>
        <v>0</v>
      </c>
      <c r="AP359" s="7">
        <f t="shared" si="16"/>
        <v>0</v>
      </c>
      <c r="AQ359" s="7">
        <f t="shared" si="16"/>
        <v>0</v>
      </c>
      <c r="AR359" s="7">
        <f t="shared" si="16"/>
        <v>0</v>
      </c>
      <c r="AS359" s="7">
        <f t="shared" si="9"/>
        <v>17060486.29</v>
      </c>
    </row>
    <row r="360" ht="15.75" customHeight="1">
      <c r="A360" s="15">
        <v>310.0</v>
      </c>
      <c r="B360" s="16">
        <v>35.0</v>
      </c>
      <c r="C360" s="16">
        <v>0.00723347865776016</v>
      </c>
      <c r="D360" s="17">
        <v>43484.0</v>
      </c>
      <c r="E360" s="17">
        <f t="shared" si="7"/>
        <v>44549</v>
      </c>
      <c r="F360" s="16" t="s">
        <v>18</v>
      </c>
      <c r="G360" s="16" t="s">
        <v>4</v>
      </c>
      <c r="H360" s="18">
        <v>500000.0</v>
      </c>
      <c r="I360" s="7">
        <f t="shared" ref="I360:AR360" si="17">if(edate($D360,I$350)&lt;=$C$342, I16,if($G360="USD",1-$C$345,if($G360="EUR",1-$D$345,if($G360="YEN",1-$E$345,1-$F$345)))*I16/(1+$C$343)^(DATEDIF($C$342,EDATE($D360,I$350),"m")+1))</f>
        <v>239598.1303</v>
      </c>
      <c r="J360" s="7">
        <f t="shared" si="17"/>
        <v>233892.3624</v>
      </c>
      <c r="K360" s="7">
        <f t="shared" si="17"/>
        <v>231720.1487</v>
      </c>
      <c r="L360" s="7">
        <f t="shared" si="17"/>
        <v>233759.628</v>
      </c>
      <c r="M360" s="7">
        <f t="shared" si="17"/>
        <v>232683.6481</v>
      </c>
      <c r="N360" s="7">
        <f t="shared" si="17"/>
        <v>227234.6686</v>
      </c>
      <c r="O360" s="7">
        <f t="shared" si="17"/>
        <v>238690.6904</v>
      </c>
      <c r="P360" s="7">
        <f t="shared" si="17"/>
        <v>233022.8982</v>
      </c>
      <c r="Q360" s="7">
        <f t="shared" si="17"/>
        <v>231305.6704</v>
      </c>
      <c r="R360" s="7">
        <f t="shared" si="17"/>
        <v>230582.3225</v>
      </c>
      <c r="S360" s="7">
        <f t="shared" si="17"/>
        <v>226346.7591</v>
      </c>
      <c r="T360" s="7">
        <f t="shared" si="17"/>
        <v>222549.9061</v>
      </c>
      <c r="U360" s="7">
        <f t="shared" si="17"/>
        <v>230638.7437</v>
      </c>
      <c r="V360" s="7">
        <f t="shared" si="17"/>
        <v>279259.6555</v>
      </c>
      <c r="W360" s="7">
        <f t="shared" si="17"/>
        <v>267436.5346</v>
      </c>
      <c r="X360" s="7">
        <f t="shared" si="17"/>
        <v>263948.9129</v>
      </c>
      <c r="Y360" s="7">
        <f t="shared" si="17"/>
        <v>251790.1586</v>
      </c>
      <c r="Z360" s="7">
        <f t="shared" si="17"/>
        <v>259370.4826</v>
      </c>
      <c r="AA360" s="7">
        <f t="shared" si="17"/>
        <v>265584.7641</v>
      </c>
      <c r="AB360" s="7">
        <f t="shared" si="17"/>
        <v>271370.8237</v>
      </c>
      <c r="AC360" s="7">
        <f t="shared" si="17"/>
        <v>255060.9338</v>
      </c>
      <c r="AD360" s="7">
        <f t="shared" si="17"/>
        <v>225813.5591</v>
      </c>
      <c r="AE360" s="7">
        <f t="shared" si="17"/>
        <v>198224.8212</v>
      </c>
      <c r="AF360" s="7">
        <f t="shared" si="17"/>
        <v>181821.701</v>
      </c>
      <c r="AG360" s="7">
        <f t="shared" si="17"/>
        <v>164850.028</v>
      </c>
      <c r="AH360" s="7">
        <f t="shared" si="17"/>
        <v>149625.3848</v>
      </c>
      <c r="AI360" s="7">
        <f t="shared" si="17"/>
        <v>139523.0885</v>
      </c>
      <c r="AJ360" s="7">
        <f t="shared" si="17"/>
        <v>123726.1736</v>
      </c>
      <c r="AK360" s="7">
        <f t="shared" si="17"/>
        <v>110223.2541</v>
      </c>
      <c r="AL360" s="7">
        <f t="shared" si="17"/>
        <v>102900.1369</v>
      </c>
      <c r="AM360" s="7">
        <f t="shared" si="17"/>
        <v>92659.76318</v>
      </c>
      <c r="AN360" s="7">
        <f t="shared" si="17"/>
        <v>83903.79307</v>
      </c>
      <c r="AO360" s="7">
        <f t="shared" si="17"/>
        <v>76379.17136</v>
      </c>
      <c r="AP360" s="7">
        <f t="shared" si="17"/>
        <v>69529.49761</v>
      </c>
      <c r="AQ360" s="7">
        <f t="shared" si="17"/>
        <v>63288.8556</v>
      </c>
      <c r="AR360" s="7">
        <f t="shared" si="17"/>
        <v>0</v>
      </c>
      <c r="AS360" s="7">
        <f t="shared" si="9"/>
        <v>6908317.07</v>
      </c>
    </row>
    <row r="361" ht="15.75" customHeight="1">
      <c r="A361" s="15">
        <v>159.0</v>
      </c>
      <c r="B361" s="16">
        <v>9.0</v>
      </c>
      <c r="C361" s="16">
        <v>0.0180586165557772</v>
      </c>
      <c r="D361" s="17">
        <v>43485.0</v>
      </c>
      <c r="E361" s="17">
        <f t="shared" si="7"/>
        <v>43758</v>
      </c>
      <c r="F361" s="16" t="s">
        <v>19</v>
      </c>
      <c r="G361" s="16" t="s">
        <v>4</v>
      </c>
      <c r="H361" s="18">
        <v>250000.0</v>
      </c>
      <c r="I361" s="7">
        <f t="shared" ref="I361:AR361" si="18">if(edate($D361,I$350)&lt;=$C$342, I17,if($G361="USD",1-$C$345,if($G361="EUR",1-$D$345,if($G361="YEN",1-$E$345,1-$F$345)))*I17/(1+$C$343)^(DATEDIF($C$342,EDATE($D361,I$350),"m")+1))</f>
        <v>298880.0362</v>
      </c>
      <c r="J361" s="7">
        <f t="shared" si="18"/>
        <v>290367.6559</v>
      </c>
      <c r="K361" s="7">
        <f t="shared" si="18"/>
        <v>288758.1817</v>
      </c>
      <c r="L361" s="7">
        <f t="shared" si="18"/>
        <v>291794.2866</v>
      </c>
      <c r="M361" s="7">
        <f t="shared" si="18"/>
        <v>288844.863</v>
      </c>
      <c r="N361" s="7">
        <f t="shared" si="18"/>
        <v>283820.9559</v>
      </c>
      <c r="O361" s="7">
        <f t="shared" si="18"/>
        <v>300712.9858</v>
      </c>
      <c r="P361" s="7">
        <f t="shared" si="18"/>
        <v>289930.6373</v>
      </c>
      <c r="Q361" s="7">
        <f t="shared" si="18"/>
        <v>288731.0937</v>
      </c>
      <c r="R361" s="7">
        <f t="shared" si="18"/>
        <v>0</v>
      </c>
      <c r="S361" s="7">
        <f t="shared" si="18"/>
        <v>0</v>
      </c>
      <c r="T361" s="7">
        <f t="shared" si="18"/>
        <v>0</v>
      </c>
      <c r="U361" s="7">
        <f t="shared" si="18"/>
        <v>0</v>
      </c>
      <c r="V361" s="7">
        <f t="shared" si="18"/>
        <v>0</v>
      </c>
      <c r="W361" s="7">
        <f t="shared" si="18"/>
        <v>0</v>
      </c>
      <c r="X361" s="7">
        <f t="shared" si="18"/>
        <v>0</v>
      </c>
      <c r="Y361" s="7">
        <f t="shared" si="18"/>
        <v>0</v>
      </c>
      <c r="Z361" s="7">
        <f t="shared" si="18"/>
        <v>0</v>
      </c>
      <c r="AA361" s="7">
        <f t="shared" si="18"/>
        <v>0</v>
      </c>
      <c r="AB361" s="7">
        <f t="shared" si="18"/>
        <v>0</v>
      </c>
      <c r="AC361" s="7">
        <f t="shared" si="18"/>
        <v>0</v>
      </c>
      <c r="AD361" s="7">
        <f t="shared" si="18"/>
        <v>0</v>
      </c>
      <c r="AE361" s="7">
        <f t="shared" si="18"/>
        <v>0</v>
      </c>
      <c r="AF361" s="7">
        <f t="shared" si="18"/>
        <v>0</v>
      </c>
      <c r="AG361" s="7">
        <f t="shared" si="18"/>
        <v>0</v>
      </c>
      <c r="AH361" s="7">
        <f t="shared" si="18"/>
        <v>0</v>
      </c>
      <c r="AI361" s="7">
        <f t="shared" si="18"/>
        <v>0</v>
      </c>
      <c r="AJ361" s="7">
        <f t="shared" si="18"/>
        <v>0</v>
      </c>
      <c r="AK361" s="7">
        <f t="shared" si="18"/>
        <v>0</v>
      </c>
      <c r="AL361" s="7">
        <f t="shared" si="18"/>
        <v>0</v>
      </c>
      <c r="AM361" s="7">
        <f t="shared" si="18"/>
        <v>0</v>
      </c>
      <c r="AN361" s="7">
        <f t="shared" si="18"/>
        <v>0</v>
      </c>
      <c r="AO361" s="7">
        <f t="shared" si="18"/>
        <v>0</v>
      </c>
      <c r="AP361" s="7">
        <f t="shared" si="18"/>
        <v>0</v>
      </c>
      <c r="AQ361" s="7">
        <f t="shared" si="18"/>
        <v>0</v>
      </c>
      <c r="AR361" s="7">
        <f t="shared" si="18"/>
        <v>0</v>
      </c>
      <c r="AS361" s="7">
        <f t="shared" si="9"/>
        <v>2621840.696</v>
      </c>
    </row>
    <row r="362" ht="15.75" customHeight="1">
      <c r="A362" s="15">
        <v>7.0</v>
      </c>
      <c r="B362" s="16">
        <v>22.0</v>
      </c>
      <c r="C362" s="16">
        <v>0.0274240021923669</v>
      </c>
      <c r="D362" s="17">
        <v>43488.0</v>
      </c>
      <c r="E362" s="17">
        <f t="shared" si="7"/>
        <v>44158</v>
      </c>
      <c r="F362" s="16" t="s">
        <v>22</v>
      </c>
      <c r="G362" s="16" t="s">
        <v>7</v>
      </c>
      <c r="H362" s="18">
        <v>1500000.0</v>
      </c>
      <c r="I362" s="7">
        <f t="shared" ref="I362:AR362" si="19">if(edate($D362,I$350)&lt;=$C$342, I18,if($G362="USD",1-$C$345,if($G362="EUR",1-$D$345,if($G362="YEN",1-$E$345,1-$F$345)))*I18/(1+$C$343)^(DATEDIF($C$342,EDATE($D362,I$350),"m")+1))</f>
        <v>41136.00329</v>
      </c>
      <c r="J362" s="7">
        <f t="shared" si="19"/>
        <v>41136.00329</v>
      </c>
      <c r="K362" s="7">
        <f t="shared" si="19"/>
        <v>41136.00329</v>
      </c>
      <c r="L362" s="7">
        <f t="shared" si="19"/>
        <v>41136.00329</v>
      </c>
      <c r="M362" s="7">
        <f t="shared" si="19"/>
        <v>41136.00329</v>
      </c>
      <c r="N362" s="7">
        <f t="shared" si="19"/>
        <v>41136.00329</v>
      </c>
      <c r="O362" s="7">
        <f t="shared" si="19"/>
        <v>41136.00329</v>
      </c>
      <c r="P362" s="7">
        <f t="shared" si="19"/>
        <v>41136.00329</v>
      </c>
      <c r="Q362" s="7">
        <f t="shared" si="19"/>
        <v>41136.00329</v>
      </c>
      <c r="R362" s="7">
        <f t="shared" si="19"/>
        <v>41136.00329</v>
      </c>
      <c r="S362" s="7">
        <f t="shared" si="19"/>
        <v>41136.00329</v>
      </c>
      <c r="T362" s="7">
        <f t="shared" si="19"/>
        <v>41136.00329</v>
      </c>
      <c r="U362" s="7">
        <f t="shared" si="19"/>
        <v>41136.00329</v>
      </c>
      <c r="V362" s="7">
        <f t="shared" si="19"/>
        <v>41136.00329</v>
      </c>
      <c r="W362" s="7">
        <f t="shared" si="19"/>
        <v>41136.00329</v>
      </c>
      <c r="X362" s="7">
        <f t="shared" si="19"/>
        <v>41136.00329</v>
      </c>
      <c r="Y362" s="7">
        <f t="shared" si="19"/>
        <v>41136.00329</v>
      </c>
      <c r="Z362" s="7">
        <f t="shared" si="19"/>
        <v>41136.00329</v>
      </c>
      <c r="AA362" s="7">
        <f t="shared" si="19"/>
        <v>41136.00329</v>
      </c>
      <c r="AB362" s="7">
        <f t="shared" si="19"/>
        <v>41136.00329</v>
      </c>
      <c r="AC362" s="7">
        <f t="shared" si="19"/>
        <v>37134.59206</v>
      </c>
      <c r="AD362" s="7">
        <f t="shared" si="19"/>
        <v>33758.72005</v>
      </c>
      <c r="AE362" s="7">
        <f t="shared" si="19"/>
        <v>0</v>
      </c>
      <c r="AF362" s="7">
        <f t="shared" si="19"/>
        <v>0</v>
      </c>
      <c r="AG362" s="7">
        <f t="shared" si="19"/>
        <v>0</v>
      </c>
      <c r="AH362" s="7">
        <f t="shared" si="19"/>
        <v>0</v>
      </c>
      <c r="AI362" s="7">
        <f t="shared" si="19"/>
        <v>0</v>
      </c>
      <c r="AJ362" s="7">
        <f t="shared" si="19"/>
        <v>0</v>
      </c>
      <c r="AK362" s="7">
        <f t="shared" si="19"/>
        <v>0</v>
      </c>
      <c r="AL362" s="7">
        <f t="shared" si="19"/>
        <v>0</v>
      </c>
      <c r="AM362" s="7">
        <f t="shared" si="19"/>
        <v>0</v>
      </c>
      <c r="AN362" s="7">
        <f t="shared" si="19"/>
        <v>0</v>
      </c>
      <c r="AO362" s="7">
        <f t="shared" si="19"/>
        <v>0</v>
      </c>
      <c r="AP362" s="7">
        <f t="shared" si="19"/>
        <v>0</v>
      </c>
      <c r="AQ362" s="7">
        <f t="shared" si="19"/>
        <v>0</v>
      </c>
      <c r="AR362" s="7">
        <f t="shared" si="19"/>
        <v>0</v>
      </c>
      <c r="AS362" s="7">
        <f t="shared" si="9"/>
        <v>893613.3779</v>
      </c>
    </row>
    <row r="363" ht="15.75" customHeight="1">
      <c r="A363" s="15">
        <v>62.0</v>
      </c>
      <c r="B363" s="16">
        <v>15.0</v>
      </c>
      <c r="C363" s="16">
        <v>0.0460612256646218</v>
      </c>
      <c r="D363" s="17">
        <v>43490.0</v>
      </c>
      <c r="E363" s="17">
        <f t="shared" si="7"/>
        <v>43946</v>
      </c>
      <c r="F363" s="16" t="s">
        <v>21</v>
      </c>
      <c r="G363" s="16" t="s">
        <v>5</v>
      </c>
      <c r="H363" s="18">
        <v>500000.0</v>
      </c>
      <c r="I363" s="7">
        <f t="shared" ref="I363:AR363" si="20">if(edate($D363,I$350)&lt;=$C$342, I19,if($G363="USD",1-$C$345,if($G363="EUR",1-$D$345,if($G363="YEN",1-$E$345,1-$F$345)))*I19/(1+$C$343)^(DATEDIF($C$342,EDATE($D363,I$350),"m")+1))</f>
        <v>1711939.15</v>
      </c>
      <c r="J363" s="7">
        <f t="shared" si="20"/>
        <v>1671792.185</v>
      </c>
      <c r="K363" s="7">
        <f t="shared" si="20"/>
        <v>1651640.399</v>
      </c>
      <c r="L363" s="7">
        <f t="shared" si="20"/>
        <v>1665541.677</v>
      </c>
      <c r="M363" s="7">
        <f t="shared" si="20"/>
        <v>1648929.696</v>
      </c>
      <c r="N363" s="7">
        <f t="shared" si="20"/>
        <v>1619607.12</v>
      </c>
      <c r="O363" s="7">
        <f t="shared" si="20"/>
        <v>1672582.136</v>
      </c>
      <c r="P363" s="7">
        <f t="shared" si="20"/>
        <v>1612587.389</v>
      </c>
      <c r="Q363" s="7">
        <f t="shared" si="20"/>
        <v>1638397.797</v>
      </c>
      <c r="R363" s="7">
        <f t="shared" si="20"/>
        <v>1624134.938</v>
      </c>
      <c r="S363" s="7">
        <f t="shared" si="20"/>
        <v>1586952.014</v>
      </c>
      <c r="T363" s="7">
        <f t="shared" si="20"/>
        <v>1572815.824</v>
      </c>
      <c r="U363" s="7">
        <f t="shared" si="20"/>
        <v>1598764.415</v>
      </c>
      <c r="V363" s="7">
        <f t="shared" si="20"/>
        <v>1967397.01</v>
      </c>
      <c r="W363" s="7">
        <f t="shared" si="20"/>
        <v>1848271.166</v>
      </c>
      <c r="X363" s="7">
        <f t="shared" si="20"/>
        <v>0</v>
      </c>
      <c r="Y363" s="7">
        <f t="shared" si="20"/>
        <v>0</v>
      </c>
      <c r="Z363" s="7">
        <f t="shared" si="20"/>
        <v>0</v>
      </c>
      <c r="AA363" s="7">
        <f t="shared" si="20"/>
        <v>0</v>
      </c>
      <c r="AB363" s="7">
        <f t="shared" si="20"/>
        <v>0</v>
      </c>
      <c r="AC363" s="7">
        <f t="shared" si="20"/>
        <v>0</v>
      </c>
      <c r="AD363" s="7">
        <f t="shared" si="20"/>
        <v>0</v>
      </c>
      <c r="AE363" s="7">
        <f t="shared" si="20"/>
        <v>0</v>
      </c>
      <c r="AF363" s="7">
        <f t="shared" si="20"/>
        <v>0</v>
      </c>
      <c r="AG363" s="7">
        <f t="shared" si="20"/>
        <v>0</v>
      </c>
      <c r="AH363" s="7">
        <f t="shared" si="20"/>
        <v>0</v>
      </c>
      <c r="AI363" s="7">
        <f t="shared" si="20"/>
        <v>0</v>
      </c>
      <c r="AJ363" s="7">
        <f t="shared" si="20"/>
        <v>0</v>
      </c>
      <c r="AK363" s="7">
        <f t="shared" si="20"/>
        <v>0</v>
      </c>
      <c r="AL363" s="7">
        <f t="shared" si="20"/>
        <v>0</v>
      </c>
      <c r="AM363" s="7">
        <f t="shared" si="20"/>
        <v>0</v>
      </c>
      <c r="AN363" s="7">
        <f t="shared" si="20"/>
        <v>0</v>
      </c>
      <c r="AO363" s="7">
        <f t="shared" si="20"/>
        <v>0</v>
      </c>
      <c r="AP363" s="7">
        <f t="shared" si="20"/>
        <v>0</v>
      </c>
      <c r="AQ363" s="7">
        <f t="shared" si="20"/>
        <v>0</v>
      </c>
      <c r="AR363" s="7">
        <f t="shared" si="20"/>
        <v>0</v>
      </c>
      <c r="AS363" s="7">
        <f t="shared" si="9"/>
        <v>25091352.92</v>
      </c>
    </row>
    <row r="364" ht="15.75" customHeight="1">
      <c r="A364" s="15">
        <v>282.0</v>
      </c>
      <c r="B364" s="16">
        <v>27.0</v>
      </c>
      <c r="C364" s="16">
        <v>0.0369288793414622</v>
      </c>
      <c r="D364" s="17">
        <v>43494.0</v>
      </c>
      <c r="E364" s="17">
        <f t="shared" si="7"/>
        <v>44315</v>
      </c>
      <c r="F364" s="16" t="s">
        <v>21</v>
      </c>
      <c r="G364" s="16" t="s">
        <v>7</v>
      </c>
      <c r="H364" s="18">
        <v>1000000.0</v>
      </c>
      <c r="I364" s="7">
        <f t="shared" ref="I364:AR364" si="21">if(edate($D364,I$350)&lt;=$C$342, I20,if($G364="USD",1-$C$345,if($G364="EUR",1-$D$345,if($G364="YEN",1-$E$345,1-$F$345)))*I20/(1+$C$343)^(DATEDIF($C$342,EDATE($D364,I$350),"m")+1))</f>
        <v>36928.87934</v>
      </c>
      <c r="J364" s="7">
        <f t="shared" si="21"/>
        <v>36928.87934</v>
      </c>
      <c r="K364" s="7">
        <f t="shared" si="21"/>
        <v>36928.87934</v>
      </c>
      <c r="L364" s="7">
        <f t="shared" si="21"/>
        <v>36928.87934</v>
      </c>
      <c r="M364" s="7">
        <f t="shared" si="21"/>
        <v>36928.87934</v>
      </c>
      <c r="N364" s="7">
        <f t="shared" si="21"/>
        <v>36928.87934</v>
      </c>
      <c r="O364" s="7">
        <f t="shared" si="21"/>
        <v>36928.87934</v>
      </c>
      <c r="P364" s="7">
        <f t="shared" si="21"/>
        <v>36928.87934</v>
      </c>
      <c r="Q364" s="7">
        <f t="shared" si="21"/>
        <v>36928.87934</v>
      </c>
      <c r="R364" s="7">
        <f t="shared" si="21"/>
        <v>36928.87934</v>
      </c>
      <c r="S364" s="7">
        <f t="shared" si="21"/>
        <v>36928.87934</v>
      </c>
      <c r="T364" s="7">
        <f t="shared" si="21"/>
        <v>36928.87934</v>
      </c>
      <c r="U364" s="7">
        <f t="shared" si="21"/>
        <v>36928.87934</v>
      </c>
      <c r="V364" s="7">
        <f t="shared" si="21"/>
        <v>36928.87934</v>
      </c>
      <c r="W364" s="7">
        <f t="shared" si="21"/>
        <v>36928.87934</v>
      </c>
      <c r="X364" s="7">
        <f t="shared" si="21"/>
        <v>36928.87934</v>
      </c>
      <c r="Y364" s="7">
        <f t="shared" si="21"/>
        <v>36928.87934</v>
      </c>
      <c r="Z364" s="7">
        <f t="shared" si="21"/>
        <v>36928.87934</v>
      </c>
      <c r="AA364" s="7">
        <f t="shared" si="21"/>
        <v>36928.87934</v>
      </c>
      <c r="AB364" s="7">
        <f t="shared" si="21"/>
        <v>36928.87934</v>
      </c>
      <c r="AC364" s="7">
        <f t="shared" si="21"/>
        <v>33336.70653</v>
      </c>
      <c r="AD364" s="7">
        <f t="shared" si="21"/>
        <v>30306.09685</v>
      </c>
      <c r="AE364" s="7">
        <f t="shared" si="21"/>
        <v>27550.99713</v>
      </c>
      <c r="AF364" s="7">
        <f t="shared" si="21"/>
        <v>25046.36103</v>
      </c>
      <c r="AG364" s="7">
        <f t="shared" si="21"/>
        <v>22769.41912</v>
      </c>
      <c r="AH364" s="7">
        <f t="shared" si="21"/>
        <v>20699.47193</v>
      </c>
      <c r="AI364" s="7">
        <f t="shared" si="21"/>
        <v>18817.70175</v>
      </c>
      <c r="AJ364" s="7">
        <f t="shared" si="21"/>
        <v>0</v>
      </c>
      <c r="AK364" s="7">
        <f t="shared" si="21"/>
        <v>0</v>
      </c>
      <c r="AL364" s="7">
        <f t="shared" si="21"/>
        <v>0</v>
      </c>
      <c r="AM364" s="7">
        <f t="shared" si="21"/>
        <v>0</v>
      </c>
      <c r="AN364" s="7">
        <f t="shared" si="21"/>
        <v>0</v>
      </c>
      <c r="AO364" s="7">
        <f t="shared" si="21"/>
        <v>0</v>
      </c>
      <c r="AP364" s="7">
        <f t="shared" si="21"/>
        <v>0</v>
      </c>
      <c r="AQ364" s="7">
        <f t="shared" si="21"/>
        <v>0</v>
      </c>
      <c r="AR364" s="7">
        <f t="shared" si="21"/>
        <v>0</v>
      </c>
      <c r="AS364" s="7">
        <f t="shared" si="9"/>
        <v>917104.3412</v>
      </c>
    </row>
    <row r="365" ht="15.75" customHeight="1">
      <c r="A365" s="15">
        <v>88.0</v>
      </c>
      <c r="B365" s="16">
        <v>5.0</v>
      </c>
      <c r="C365" s="16">
        <v>0.00942856003012957</v>
      </c>
      <c r="D365" s="17">
        <v>43498.0</v>
      </c>
      <c r="E365" s="17">
        <f t="shared" si="7"/>
        <v>43648</v>
      </c>
      <c r="F365" s="16" t="s">
        <v>18</v>
      </c>
      <c r="G365" s="16" t="s">
        <v>6</v>
      </c>
      <c r="H365" s="18">
        <v>1800000.0</v>
      </c>
      <c r="I365" s="7">
        <f t="shared" ref="I365:AR365" si="22">if(edate($D365,I$350)&lt;=$C$342, I21,if($G365="USD",1-$C$345,if($G365="EUR",1-$D$345,if($G365="YEN",1-$E$345,1-$F$345)))*I21/(1+$C$343)^(DATEDIF($C$342,EDATE($D365,I$350),"m")+1))</f>
        <v>9981.360276</v>
      </c>
      <c r="J365" s="7">
        <f t="shared" si="22"/>
        <v>9996.210258</v>
      </c>
      <c r="K365" s="7">
        <f t="shared" si="22"/>
        <v>9853.446774</v>
      </c>
      <c r="L365" s="7">
        <f t="shared" si="22"/>
        <v>10195.69219</v>
      </c>
      <c r="M365" s="7">
        <f t="shared" si="22"/>
        <v>9883.316452</v>
      </c>
      <c r="N365" s="7">
        <f t="shared" si="22"/>
        <v>0</v>
      </c>
      <c r="O365" s="7">
        <f t="shared" si="22"/>
        <v>0</v>
      </c>
      <c r="P365" s="7">
        <f t="shared" si="22"/>
        <v>0</v>
      </c>
      <c r="Q365" s="7">
        <f t="shared" si="22"/>
        <v>0</v>
      </c>
      <c r="R365" s="7">
        <f t="shared" si="22"/>
        <v>0</v>
      </c>
      <c r="S365" s="7">
        <f t="shared" si="22"/>
        <v>0</v>
      </c>
      <c r="T365" s="7">
        <f t="shared" si="22"/>
        <v>0</v>
      </c>
      <c r="U365" s="7">
        <f t="shared" si="22"/>
        <v>0</v>
      </c>
      <c r="V365" s="7">
        <f t="shared" si="22"/>
        <v>0</v>
      </c>
      <c r="W365" s="7">
        <f t="shared" si="22"/>
        <v>0</v>
      </c>
      <c r="X365" s="7">
        <f t="shared" si="22"/>
        <v>0</v>
      </c>
      <c r="Y365" s="7">
        <f t="shared" si="22"/>
        <v>0</v>
      </c>
      <c r="Z365" s="7">
        <f t="shared" si="22"/>
        <v>0</v>
      </c>
      <c r="AA365" s="7">
        <f t="shared" si="22"/>
        <v>0</v>
      </c>
      <c r="AB365" s="7">
        <f t="shared" si="22"/>
        <v>0</v>
      </c>
      <c r="AC365" s="7">
        <f t="shared" si="22"/>
        <v>0</v>
      </c>
      <c r="AD365" s="7">
        <f t="shared" si="22"/>
        <v>0</v>
      </c>
      <c r="AE365" s="7">
        <f t="shared" si="22"/>
        <v>0</v>
      </c>
      <c r="AF365" s="7">
        <f t="shared" si="22"/>
        <v>0</v>
      </c>
      <c r="AG365" s="7">
        <f t="shared" si="22"/>
        <v>0</v>
      </c>
      <c r="AH365" s="7">
        <f t="shared" si="22"/>
        <v>0</v>
      </c>
      <c r="AI365" s="7">
        <f t="shared" si="22"/>
        <v>0</v>
      </c>
      <c r="AJ365" s="7">
        <f t="shared" si="22"/>
        <v>0</v>
      </c>
      <c r="AK365" s="7">
        <f t="shared" si="22"/>
        <v>0</v>
      </c>
      <c r="AL365" s="7">
        <f t="shared" si="22"/>
        <v>0</v>
      </c>
      <c r="AM365" s="7">
        <f t="shared" si="22"/>
        <v>0</v>
      </c>
      <c r="AN365" s="7">
        <f t="shared" si="22"/>
        <v>0</v>
      </c>
      <c r="AO365" s="7">
        <f t="shared" si="22"/>
        <v>0</v>
      </c>
      <c r="AP365" s="7">
        <f t="shared" si="22"/>
        <v>0</v>
      </c>
      <c r="AQ365" s="7">
        <f t="shared" si="22"/>
        <v>0</v>
      </c>
      <c r="AR365" s="7">
        <f t="shared" si="22"/>
        <v>0</v>
      </c>
      <c r="AS365" s="7">
        <f t="shared" si="9"/>
        <v>49910.02595</v>
      </c>
    </row>
    <row r="366" ht="15.75" customHeight="1">
      <c r="A366" s="15">
        <v>157.0</v>
      </c>
      <c r="B366" s="16">
        <v>13.0</v>
      </c>
      <c r="C366" s="16">
        <v>0.0189504605772667</v>
      </c>
      <c r="D366" s="17">
        <v>43500.0</v>
      </c>
      <c r="E366" s="17">
        <f t="shared" si="7"/>
        <v>43894</v>
      </c>
      <c r="F366" s="16" t="s">
        <v>19</v>
      </c>
      <c r="G366" s="16" t="s">
        <v>4</v>
      </c>
      <c r="H366" s="18">
        <v>250000.0</v>
      </c>
      <c r="I366" s="7">
        <f t="shared" ref="I366:AR366" si="23">if(edate($D366,I$350)&lt;=$C$342, I22,if($G366="USD",1-$C$345,if($G366="EUR",1-$D$345,if($G366="YEN",1-$E$345,1-$F$345)))*I22/(1+$C$343)^(DATEDIF($C$342,EDATE($D366,I$350),"m")+1))</f>
        <v>311803.7719</v>
      </c>
      <c r="J366" s="7">
        <f t="shared" si="23"/>
        <v>308721.4795</v>
      </c>
      <c r="K366" s="7">
        <f t="shared" si="23"/>
        <v>306198.6994</v>
      </c>
      <c r="L366" s="7">
        <f t="shared" si="23"/>
        <v>310572.9395</v>
      </c>
      <c r="M366" s="7">
        <f t="shared" si="23"/>
        <v>300815.3473</v>
      </c>
      <c r="N366" s="7">
        <f t="shared" si="23"/>
        <v>306250.3394</v>
      </c>
      <c r="O366" s="7">
        <f t="shared" si="23"/>
        <v>316980.564</v>
      </c>
      <c r="P366" s="7">
        <f t="shared" si="23"/>
        <v>308566.5595</v>
      </c>
      <c r="Q366" s="7">
        <f t="shared" si="23"/>
        <v>303357.0779</v>
      </c>
      <c r="R366" s="7">
        <f t="shared" si="23"/>
        <v>303871.1091</v>
      </c>
      <c r="S366" s="7">
        <f t="shared" si="23"/>
        <v>293285.3818</v>
      </c>
      <c r="T366" s="7">
        <f t="shared" si="23"/>
        <v>302776.72</v>
      </c>
      <c r="U366" s="7">
        <f t="shared" si="23"/>
        <v>314784.6794</v>
      </c>
      <c r="V366" s="7">
        <f t="shared" si="23"/>
        <v>0</v>
      </c>
      <c r="W366" s="7">
        <f t="shared" si="23"/>
        <v>0</v>
      </c>
      <c r="X366" s="7">
        <f t="shared" si="23"/>
        <v>0</v>
      </c>
      <c r="Y366" s="7">
        <f t="shared" si="23"/>
        <v>0</v>
      </c>
      <c r="Z366" s="7">
        <f t="shared" si="23"/>
        <v>0</v>
      </c>
      <c r="AA366" s="7">
        <f t="shared" si="23"/>
        <v>0</v>
      </c>
      <c r="AB366" s="7">
        <f t="shared" si="23"/>
        <v>0</v>
      </c>
      <c r="AC366" s="7">
        <f t="shared" si="23"/>
        <v>0</v>
      </c>
      <c r="AD366" s="7">
        <f t="shared" si="23"/>
        <v>0</v>
      </c>
      <c r="AE366" s="7">
        <f t="shared" si="23"/>
        <v>0</v>
      </c>
      <c r="AF366" s="7">
        <f t="shared" si="23"/>
        <v>0</v>
      </c>
      <c r="AG366" s="7">
        <f t="shared" si="23"/>
        <v>0</v>
      </c>
      <c r="AH366" s="7">
        <f t="shared" si="23"/>
        <v>0</v>
      </c>
      <c r="AI366" s="7">
        <f t="shared" si="23"/>
        <v>0</v>
      </c>
      <c r="AJ366" s="7">
        <f t="shared" si="23"/>
        <v>0</v>
      </c>
      <c r="AK366" s="7">
        <f t="shared" si="23"/>
        <v>0</v>
      </c>
      <c r="AL366" s="7">
        <f t="shared" si="23"/>
        <v>0</v>
      </c>
      <c r="AM366" s="7">
        <f t="shared" si="23"/>
        <v>0</v>
      </c>
      <c r="AN366" s="7">
        <f t="shared" si="23"/>
        <v>0</v>
      </c>
      <c r="AO366" s="7">
        <f t="shared" si="23"/>
        <v>0</v>
      </c>
      <c r="AP366" s="7">
        <f t="shared" si="23"/>
        <v>0</v>
      </c>
      <c r="AQ366" s="7">
        <f t="shared" si="23"/>
        <v>0</v>
      </c>
      <c r="AR366" s="7">
        <f t="shared" si="23"/>
        <v>0</v>
      </c>
      <c r="AS366" s="7">
        <f t="shared" si="9"/>
        <v>3987984.669</v>
      </c>
    </row>
    <row r="367" ht="15.75" customHeight="1">
      <c r="A367" s="15">
        <v>58.0</v>
      </c>
      <c r="B367" s="16">
        <v>9.0</v>
      </c>
      <c r="C367" s="16">
        <v>0.0330151710860772</v>
      </c>
      <c r="D367" s="17">
        <v>43502.0</v>
      </c>
      <c r="E367" s="17">
        <f t="shared" si="7"/>
        <v>43775</v>
      </c>
      <c r="F367" s="16" t="s">
        <v>21</v>
      </c>
      <c r="G367" s="16" t="s">
        <v>7</v>
      </c>
      <c r="H367" s="18">
        <v>1000000.0</v>
      </c>
      <c r="I367" s="7">
        <f t="shared" ref="I367:AR367" si="24">if(edate($D367,I$350)&lt;=$C$342, I23,if($G367="USD",1-$C$345,if($G367="EUR",1-$D$345,if($G367="YEN",1-$E$345,1-$F$345)))*I23/(1+$C$343)^(DATEDIF($C$342,EDATE($D367,I$350),"m")+1))</f>
        <v>33015.17109</v>
      </c>
      <c r="J367" s="7">
        <f t="shared" si="24"/>
        <v>33015.17109</v>
      </c>
      <c r="K367" s="7">
        <f t="shared" si="24"/>
        <v>33015.17109</v>
      </c>
      <c r="L367" s="7">
        <f t="shared" si="24"/>
        <v>33015.17109</v>
      </c>
      <c r="M367" s="7">
        <f t="shared" si="24"/>
        <v>33015.17109</v>
      </c>
      <c r="N367" s="7">
        <f t="shared" si="24"/>
        <v>33015.17109</v>
      </c>
      <c r="O367" s="7">
        <f t="shared" si="24"/>
        <v>33015.17109</v>
      </c>
      <c r="P367" s="7">
        <f t="shared" si="24"/>
        <v>33015.17109</v>
      </c>
      <c r="Q367" s="7">
        <f t="shared" si="24"/>
        <v>33015.17109</v>
      </c>
      <c r="R367" s="7">
        <f t="shared" si="24"/>
        <v>0</v>
      </c>
      <c r="S367" s="7">
        <f t="shared" si="24"/>
        <v>0</v>
      </c>
      <c r="T367" s="7">
        <f t="shared" si="24"/>
        <v>0</v>
      </c>
      <c r="U367" s="7">
        <f t="shared" si="24"/>
        <v>0</v>
      </c>
      <c r="V367" s="7">
        <f t="shared" si="24"/>
        <v>0</v>
      </c>
      <c r="W367" s="7">
        <f t="shared" si="24"/>
        <v>0</v>
      </c>
      <c r="X367" s="7">
        <f t="shared" si="24"/>
        <v>0</v>
      </c>
      <c r="Y367" s="7">
        <f t="shared" si="24"/>
        <v>0</v>
      </c>
      <c r="Z367" s="7">
        <f t="shared" si="24"/>
        <v>0</v>
      </c>
      <c r="AA367" s="7">
        <f t="shared" si="24"/>
        <v>0</v>
      </c>
      <c r="AB367" s="7">
        <f t="shared" si="24"/>
        <v>0</v>
      </c>
      <c r="AC367" s="7">
        <f t="shared" si="24"/>
        <v>0</v>
      </c>
      <c r="AD367" s="7">
        <f t="shared" si="24"/>
        <v>0</v>
      </c>
      <c r="AE367" s="7">
        <f t="shared" si="24"/>
        <v>0</v>
      </c>
      <c r="AF367" s="7">
        <f t="shared" si="24"/>
        <v>0</v>
      </c>
      <c r="AG367" s="7">
        <f t="shared" si="24"/>
        <v>0</v>
      </c>
      <c r="AH367" s="7">
        <f t="shared" si="24"/>
        <v>0</v>
      </c>
      <c r="AI367" s="7">
        <f t="shared" si="24"/>
        <v>0</v>
      </c>
      <c r="AJ367" s="7">
        <f t="shared" si="24"/>
        <v>0</v>
      </c>
      <c r="AK367" s="7">
        <f t="shared" si="24"/>
        <v>0</v>
      </c>
      <c r="AL367" s="7">
        <f t="shared" si="24"/>
        <v>0</v>
      </c>
      <c r="AM367" s="7">
        <f t="shared" si="24"/>
        <v>0</v>
      </c>
      <c r="AN367" s="7">
        <f t="shared" si="24"/>
        <v>0</v>
      </c>
      <c r="AO367" s="7">
        <f t="shared" si="24"/>
        <v>0</v>
      </c>
      <c r="AP367" s="7">
        <f t="shared" si="24"/>
        <v>0</v>
      </c>
      <c r="AQ367" s="7">
        <f t="shared" si="24"/>
        <v>0</v>
      </c>
      <c r="AR367" s="7">
        <f t="shared" si="24"/>
        <v>0</v>
      </c>
      <c r="AS367" s="7">
        <f t="shared" si="9"/>
        <v>297136.5398</v>
      </c>
    </row>
    <row r="368" ht="15.75" customHeight="1">
      <c r="A368" s="15">
        <v>149.0</v>
      </c>
      <c r="B368" s="16">
        <v>36.0</v>
      </c>
      <c r="C368" s="16">
        <v>0.0428397580159383</v>
      </c>
      <c r="D368" s="17">
        <v>43502.0</v>
      </c>
      <c r="E368" s="17">
        <f t="shared" si="7"/>
        <v>44598</v>
      </c>
      <c r="F368" s="16" t="s">
        <v>21</v>
      </c>
      <c r="G368" s="16" t="s">
        <v>5</v>
      </c>
      <c r="H368" s="18">
        <v>500000.0</v>
      </c>
      <c r="I368" s="7">
        <f t="shared" ref="I368:AR368" si="25">if(edate($D368,I$350)&lt;=$C$342, I24,if($G368="USD",1-$C$345,if($G368="EUR",1-$D$345,if($G368="YEN",1-$E$345,1-$F$345)))*I24/(1+$C$343)^(DATEDIF($C$342,EDATE($D368,I$350),"m")+1))</f>
        <v>1595905.221</v>
      </c>
      <c r="J368" s="7">
        <f t="shared" si="25"/>
        <v>1573058.778</v>
      </c>
      <c r="K368" s="7">
        <f t="shared" si="25"/>
        <v>1548862.883</v>
      </c>
      <c r="L368" s="7">
        <f t="shared" si="25"/>
        <v>1571555.103</v>
      </c>
      <c r="M368" s="7">
        <f t="shared" si="25"/>
        <v>1534933.536</v>
      </c>
      <c r="N368" s="7">
        <f t="shared" si="25"/>
        <v>1550225.187</v>
      </c>
      <c r="O368" s="7">
        <f t="shared" si="25"/>
        <v>1560997.245</v>
      </c>
      <c r="P368" s="7">
        <f t="shared" si="25"/>
        <v>1528327.645</v>
      </c>
      <c r="Q368" s="7">
        <f t="shared" si="25"/>
        <v>1508394.306</v>
      </c>
      <c r="R368" s="7">
        <f t="shared" si="25"/>
        <v>1514910.233</v>
      </c>
      <c r="S368" s="7">
        <f t="shared" si="25"/>
        <v>1486061.94</v>
      </c>
      <c r="T368" s="7">
        <f t="shared" si="25"/>
        <v>1493914.467</v>
      </c>
      <c r="U368" s="7">
        <f t="shared" si="25"/>
        <v>1578306.649</v>
      </c>
      <c r="V368" s="7">
        <f t="shared" si="25"/>
        <v>1836516.864</v>
      </c>
      <c r="W368" s="7">
        <f t="shared" si="25"/>
        <v>1694717.265</v>
      </c>
      <c r="X368" s="7">
        <f t="shared" si="25"/>
        <v>1670018.003</v>
      </c>
      <c r="Y368" s="7">
        <f t="shared" si="25"/>
        <v>1696897.809</v>
      </c>
      <c r="Z368" s="7">
        <f t="shared" si="25"/>
        <v>1855497.019</v>
      </c>
      <c r="AA368" s="7">
        <f t="shared" si="25"/>
        <v>1907191.755</v>
      </c>
      <c r="AB368" s="7">
        <f t="shared" si="25"/>
        <v>1775933.862</v>
      </c>
      <c r="AC368" s="7">
        <f t="shared" si="25"/>
        <v>1622640.55</v>
      </c>
      <c r="AD368" s="7">
        <f t="shared" si="25"/>
        <v>1445326.71</v>
      </c>
      <c r="AE368" s="7">
        <f t="shared" si="25"/>
        <v>1321668.917</v>
      </c>
      <c r="AF368" s="7">
        <f t="shared" si="25"/>
        <v>1189498.479</v>
      </c>
      <c r="AG368" s="7">
        <f t="shared" si="25"/>
        <v>1069914.022</v>
      </c>
      <c r="AH368" s="7">
        <f t="shared" si="25"/>
        <v>984268.3946</v>
      </c>
      <c r="AI368" s="7">
        <f t="shared" si="25"/>
        <v>892586.1763</v>
      </c>
      <c r="AJ368" s="7">
        <f t="shared" si="25"/>
        <v>802225.217</v>
      </c>
      <c r="AK368" s="7">
        <f t="shared" si="25"/>
        <v>715102.4292</v>
      </c>
      <c r="AL368" s="7">
        <f t="shared" si="25"/>
        <v>647297.0967</v>
      </c>
      <c r="AM368" s="7">
        <f t="shared" si="25"/>
        <v>580867.6899</v>
      </c>
      <c r="AN368" s="7">
        <f t="shared" si="25"/>
        <v>529040.2389</v>
      </c>
      <c r="AO368" s="7">
        <f t="shared" si="25"/>
        <v>481837.4733</v>
      </c>
      <c r="AP368" s="7">
        <f t="shared" si="25"/>
        <v>438795.7804</v>
      </c>
      <c r="AQ368" s="7">
        <f t="shared" si="25"/>
        <v>399600.5501</v>
      </c>
      <c r="AR368" s="7">
        <f t="shared" si="25"/>
        <v>363887.6348</v>
      </c>
      <c r="AS368" s="7">
        <f t="shared" si="9"/>
        <v>45966783.13</v>
      </c>
    </row>
    <row r="369" ht="15.75" customHeight="1">
      <c r="A369" s="15">
        <v>108.0</v>
      </c>
      <c r="B369" s="16">
        <v>29.0</v>
      </c>
      <c r="C369" s="16">
        <v>0.00924730687912514</v>
      </c>
      <c r="D369" s="17">
        <v>43506.0</v>
      </c>
      <c r="E369" s="17">
        <f t="shared" si="7"/>
        <v>44387</v>
      </c>
      <c r="F369" s="16" t="s">
        <v>18</v>
      </c>
      <c r="G369" s="16" t="s">
        <v>6</v>
      </c>
      <c r="H369" s="18">
        <v>1400000.0</v>
      </c>
      <c r="I369" s="7">
        <f t="shared" ref="I369:AR369" si="26">if(edate($D369,I$350)&lt;=$C$342, I25,if($G369="USD",1-$C$345,if($G369="EUR",1-$D$345,if($G369="YEN",1-$E$345,1-$F$345)))*I25/(1+$C$343)^(DATEDIF($C$342,EDATE($D369,I$350),"m")+1))</f>
        <v>7642.340598</v>
      </c>
      <c r="J369" s="7">
        <f t="shared" si="26"/>
        <v>7537.074805</v>
      </c>
      <c r="K369" s="7">
        <f t="shared" si="26"/>
        <v>7666.860757</v>
      </c>
      <c r="L369" s="7">
        <f t="shared" si="26"/>
        <v>7760.876277</v>
      </c>
      <c r="M369" s="7">
        <f t="shared" si="26"/>
        <v>7583.059813</v>
      </c>
      <c r="N369" s="7">
        <f t="shared" si="26"/>
        <v>7972.042228</v>
      </c>
      <c r="O369" s="7">
        <f t="shared" si="26"/>
        <v>7936.064656</v>
      </c>
      <c r="P369" s="7">
        <f t="shared" si="26"/>
        <v>7854.684657</v>
      </c>
      <c r="Q369" s="7">
        <f t="shared" si="26"/>
        <v>7549.593809</v>
      </c>
      <c r="R369" s="7">
        <f t="shared" si="26"/>
        <v>7600.446599</v>
      </c>
      <c r="S369" s="7">
        <f t="shared" si="26"/>
        <v>7251.972936</v>
      </c>
      <c r="T369" s="7">
        <f t="shared" si="26"/>
        <v>7478.027052</v>
      </c>
      <c r="U369" s="7">
        <f t="shared" si="26"/>
        <v>8256.716872</v>
      </c>
      <c r="V369" s="7">
        <f t="shared" si="26"/>
        <v>8868.77577</v>
      </c>
      <c r="W369" s="7">
        <f t="shared" si="26"/>
        <v>8995.208648</v>
      </c>
      <c r="X369" s="7">
        <f t="shared" si="26"/>
        <v>8236.378345</v>
      </c>
      <c r="Y369" s="7">
        <f t="shared" si="26"/>
        <v>8556.383249</v>
      </c>
      <c r="Z369" s="7">
        <f t="shared" si="26"/>
        <v>9026.460847</v>
      </c>
      <c r="AA369" s="7">
        <f t="shared" si="26"/>
        <v>9291.353651</v>
      </c>
      <c r="AB369" s="7">
        <f t="shared" si="26"/>
        <v>8558.766679</v>
      </c>
      <c r="AC369" s="7">
        <f t="shared" si="26"/>
        <v>7950.154321</v>
      </c>
      <c r="AD369" s="7">
        <f t="shared" si="26"/>
        <v>6837.762049</v>
      </c>
      <c r="AE369" s="7">
        <f t="shared" si="26"/>
        <v>6328.540517</v>
      </c>
      <c r="AF369" s="7">
        <f t="shared" si="26"/>
        <v>5678.609628</v>
      </c>
      <c r="AG369" s="7">
        <f t="shared" si="26"/>
        <v>4982.646346</v>
      </c>
      <c r="AH369" s="7">
        <f t="shared" si="26"/>
        <v>4676.810743</v>
      </c>
      <c r="AI369" s="7">
        <f t="shared" si="26"/>
        <v>4100.317314</v>
      </c>
      <c r="AJ369" s="7">
        <f t="shared" si="26"/>
        <v>3614.33307</v>
      </c>
      <c r="AK369" s="7">
        <f t="shared" si="26"/>
        <v>3375.641199</v>
      </c>
      <c r="AL369" s="7">
        <f t="shared" si="26"/>
        <v>0</v>
      </c>
      <c r="AM369" s="7">
        <f t="shared" si="26"/>
        <v>0</v>
      </c>
      <c r="AN369" s="7">
        <f t="shared" si="26"/>
        <v>0</v>
      </c>
      <c r="AO369" s="7">
        <f t="shared" si="26"/>
        <v>0</v>
      </c>
      <c r="AP369" s="7">
        <f t="shared" si="26"/>
        <v>0</v>
      </c>
      <c r="AQ369" s="7">
        <f t="shared" si="26"/>
        <v>0</v>
      </c>
      <c r="AR369" s="7">
        <f t="shared" si="26"/>
        <v>0</v>
      </c>
      <c r="AS369" s="7">
        <f t="shared" si="9"/>
        <v>209167.9034</v>
      </c>
    </row>
    <row r="370" ht="15.75" customHeight="1">
      <c r="A370" s="15">
        <v>54.0</v>
      </c>
      <c r="B370" s="16">
        <v>28.0</v>
      </c>
      <c r="C370" s="16">
        <v>0.00601809971236113</v>
      </c>
      <c r="D370" s="17">
        <v>43507.0</v>
      </c>
      <c r="E370" s="17">
        <f t="shared" si="7"/>
        <v>44358</v>
      </c>
      <c r="F370" s="16" t="s">
        <v>19</v>
      </c>
      <c r="G370" s="16" t="s">
        <v>5</v>
      </c>
      <c r="H370" s="18">
        <v>100000.0</v>
      </c>
      <c r="I370" s="7">
        <f t="shared" ref="I370:AR370" si="27">if(edate($D370,I$350)&lt;=$C$342, I26,if($G370="USD",1-$C$345,if($G370="EUR",1-$D$345,if($G370="YEN",1-$E$345,1-$F$345)))*I26/(1+$C$343)^(DATEDIF($C$342,EDATE($D370,I$350),"m")+1))</f>
        <v>44878.77498</v>
      </c>
      <c r="J370" s="7">
        <f t="shared" si="27"/>
        <v>43899.63016</v>
      </c>
      <c r="K370" s="7">
        <f t="shared" si="27"/>
        <v>43985.56863</v>
      </c>
      <c r="L370" s="7">
        <f t="shared" si="27"/>
        <v>44061.39668</v>
      </c>
      <c r="M370" s="7">
        <f t="shared" si="27"/>
        <v>43067.38715</v>
      </c>
      <c r="N370" s="7">
        <f t="shared" si="27"/>
        <v>43943.92338</v>
      </c>
      <c r="O370" s="7">
        <f t="shared" si="27"/>
        <v>43513.20798</v>
      </c>
      <c r="P370" s="7">
        <f t="shared" si="27"/>
        <v>42908.99077</v>
      </c>
      <c r="Q370" s="7">
        <f t="shared" si="27"/>
        <v>42380.12017</v>
      </c>
      <c r="R370" s="7">
        <f t="shared" si="27"/>
        <v>42360.26044</v>
      </c>
      <c r="S370" s="7">
        <f t="shared" si="27"/>
        <v>40950.15949</v>
      </c>
      <c r="T370" s="7">
        <f t="shared" si="27"/>
        <v>42019.9369</v>
      </c>
      <c r="U370" s="7">
        <f t="shared" si="27"/>
        <v>49263.44207</v>
      </c>
      <c r="V370" s="7">
        <f t="shared" si="27"/>
        <v>48587.60948</v>
      </c>
      <c r="W370" s="7">
        <f t="shared" si="27"/>
        <v>48147.14476</v>
      </c>
      <c r="X370" s="7">
        <f t="shared" si="27"/>
        <v>46894.77821</v>
      </c>
      <c r="Y370" s="7">
        <f t="shared" si="27"/>
        <v>48306.6244</v>
      </c>
      <c r="Z370" s="7">
        <f t="shared" si="27"/>
        <v>52252.6322</v>
      </c>
      <c r="AA370" s="7">
        <f t="shared" si="27"/>
        <v>53743.79695</v>
      </c>
      <c r="AB370" s="7">
        <f t="shared" si="27"/>
        <v>49382.73093</v>
      </c>
      <c r="AC370" s="7">
        <f t="shared" si="27"/>
        <v>44714.93918</v>
      </c>
      <c r="AD370" s="7">
        <f t="shared" si="27"/>
        <v>40099.86666</v>
      </c>
      <c r="AE370" s="7">
        <f t="shared" si="27"/>
        <v>37133.42792</v>
      </c>
      <c r="AF370" s="7">
        <f t="shared" si="27"/>
        <v>33302.27099</v>
      </c>
      <c r="AG370" s="7">
        <f t="shared" si="27"/>
        <v>29730.70112</v>
      </c>
      <c r="AH370" s="7">
        <f t="shared" si="27"/>
        <v>28202.39402</v>
      </c>
      <c r="AI370" s="7">
        <f t="shared" si="27"/>
        <v>25003.05796</v>
      </c>
      <c r="AJ370" s="7">
        <f t="shared" si="27"/>
        <v>22298.46459</v>
      </c>
      <c r="AK370" s="7">
        <f t="shared" si="27"/>
        <v>0</v>
      </c>
      <c r="AL370" s="7">
        <f t="shared" si="27"/>
        <v>0</v>
      </c>
      <c r="AM370" s="7">
        <f t="shared" si="27"/>
        <v>0</v>
      </c>
      <c r="AN370" s="7">
        <f t="shared" si="27"/>
        <v>0</v>
      </c>
      <c r="AO370" s="7">
        <f t="shared" si="27"/>
        <v>0</v>
      </c>
      <c r="AP370" s="7">
        <f t="shared" si="27"/>
        <v>0</v>
      </c>
      <c r="AQ370" s="7">
        <f t="shared" si="27"/>
        <v>0</v>
      </c>
      <c r="AR370" s="7">
        <f t="shared" si="27"/>
        <v>0</v>
      </c>
      <c r="AS370" s="7">
        <f t="shared" si="9"/>
        <v>1175033.238</v>
      </c>
    </row>
    <row r="371" ht="15.75" customHeight="1">
      <c r="A371" s="15">
        <v>123.0</v>
      </c>
      <c r="B371" s="16">
        <v>31.0</v>
      </c>
      <c r="C371" s="16">
        <v>0.0443725716007362</v>
      </c>
      <c r="D371" s="17">
        <v>43507.0</v>
      </c>
      <c r="E371" s="17">
        <f t="shared" si="7"/>
        <v>44450</v>
      </c>
      <c r="F371" s="16" t="s">
        <v>21</v>
      </c>
      <c r="G371" s="16" t="s">
        <v>4</v>
      </c>
      <c r="H371" s="18">
        <v>250000.0</v>
      </c>
      <c r="I371" s="7">
        <f t="shared" ref="I371:AR371" si="28">if(edate($D371,I$350)&lt;=$C$342, I27,if($G371="USD",1-$C$345,if($G371="EUR",1-$D$345,if($G371="YEN",1-$E$345,1-$F$345)))*I27/(1+$C$343)^(DATEDIF($C$342,EDATE($D371,I$350),"m")+1))</f>
        <v>731754.7342</v>
      </c>
      <c r="J371" s="7">
        <f t="shared" si="28"/>
        <v>718140.1199</v>
      </c>
      <c r="K371" s="7">
        <f t="shared" si="28"/>
        <v>723591.2903</v>
      </c>
      <c r="L371" s="7">
        <f t="shared" si="28"/>
        <v>718745.8055</v>
      </c>
      <c r="M371" s="7">
        <f t="shared" si="28"/>
        <v>707729.2053</v>
      </c>
      <c r="N371" s="7">
        <f t="shared" si="28"/>
        <v>723875.2748</v>
      </c>
      <c r="O371" s="7">
        <f t="shared" si="28"/>
        <v>725927.5062</v>
      </c>
      <c r="P371" s="7">
        <f t="shared" si="28"/>
        <v>718187.8204</v>
      </c>
      <c r="Q371" s="7">
        <f t="shared" si="28"/>
        <v>706960.4505</v>
      </c>
      <c r="R371" s="7">
        <f t="shared" si="28"/>
        <v>705288.7138</v>
      </c>
      <c r="S371" s="7">
        <f t="shared" si="28"/>
        <v>679601.4321</v>
      </c>
      <c r="T371" s="7">
        <f t="shared" si="28"/>
        <v>707418.5973</v>
      </c>
      <c r="U371" s="7">
        <f t="shared" si="28"/>
        <v>798937.0262</v>
      </c>
      <c r="V371" s="7">
        <f t="shared" si="28"/>
        <v>818135.9286</v>
      </c>
      <c r="W371" s="7">
        <f t="shared" si="28"/>
        <v>819478.1989</v>
      </c>
      <c r="X371" s="7">
        <f t="shared" si="28"/>
        <v>761192.6075</v>
      </c>
      <c r="Y371" s="7">
        <f t="shared" si="28"/>
        <v>790162.3502</v>
      </c>
      <c r="Z371" s="7">
        <f t="shared" si="28"/>
        <v>818396.6175</v>
      </c>
      <c r="AA371" s="7">
        <f t="shared" si="28"/>
        <v>837836.2411</v>
      </c>
      <c r="AB371" s="7">
        <f t="shared" si="28"/>
        <v>772922.3758</v>
      </c>
      <c r="AC371" s="7">
        <f t="shared" si="28"/>
        <v>696904.3422</v>
      </c>
      <c r="AD371" s="7">
        <f t="shared" si="28"/>
        <v>611279.9968</v>
      </c>
      <c r="AE371" s="7">
        <f t="shared" si="28"/>
        <v>556940.1875</v>
      </c>
      <c r="AF371" s="7">
        <f t="shared" si="28"/>
        <v>506150.9448</v>
      </c>
      <c r="AG371" s="7">
        <f t="shared" si="28"/>
        <v>461300.4534</v>
      </c>
      <c r="AH371" s="7">
        <f t="shared" si="28"/>
        <v>437072.2084</v>
      </c>
      <c r="AI371" s="7">
        <f t="shared" si="28"/>
        <v>381744.6616</v>
      </c>
      <c r="AJ371" s="7">
        <f t="shared" si="28"/>
        <v>337959.8275</v>
      </c>
      <c r="AK371" s="7">
        <f t="shared" si="28"/>
        <v>316896.6227</v>
      </c>
      <c r="AL371" s="7">
        <f t="shared" si="28"/>
        <v>284717.0941</v>
      </c>
      <c r="AM371" s="7">
        <f t="shared" si="28"/>
        <v>257252.4754</v>
      </c>
      <c r="AN371" s="7">
        <f t="shared" si="28"/>
        <v>0</v>
      </c>
      <c r="AO371" s="7">
        <f t="shared" si="28"/>
        <v>0</v>
      </c>
      <c r="AP371" s="7">
        <f t="shared" si="28"/>
        <v>0</v>
      </c>
      <c r="AQ371" s="7">
        <f t="shared" si="28"/>
        <v>0</v>
      </c>
      <c r="AR371" s="7">
        <f t="shared" si="28"/>
        <v>0</v>
      </c>
      <c r="AS371" s="7">
        <f t="shared" si="9"/>
        <v>19832501.11</v>
      </c>
    </row>
    <row r="372" ht="15.75" customHeight="1">
      <c r="A372" s="15">
        <v>83.0</v>
      </c>
      <c r="B372" s="16">
        <v>26.0</v>
      </c>
      <c r="C372" s="16">
        <v>0.0534794247138329</v>
      </c>
      <c r="D372" s="17">
        <v>43509.0</v>
      </c>
      <c r="E372" s="17">
        <f t="shared" si="7"/>
        <v>44299</v>
      </c>
      <c r="F372" s="16" t="s">
        <v>21</v>
      </c>
      <c r="G372" s="16" t="s">
        <v>5</v>
      </c>
      <c r="H372" s="18">
        <v>500000.0</v>
      </c>
      <c r="I372" s="7">
        <f t="shared" ref="I372:AR372" si="29">if(edate($D372,I$350)&lt;=$C$342, I28,if($G372="USD",1-$C$345,if($G372="EUR",1-$D$345,if($G372="YEN",1-$E$345,1-$F$345)))*I28/(1+$C$343)^(DATEDIF($C$342,EDATE($D372,I$350),"m")+1))</f>
        <v>1980535.623</v>
      </c>
      <c r="J372" s="7">
        <f t="shared" si="29"/>
        <v>1947715.3</v>
      </c>
      <c r="K372" s="7">
        <f t="shared" si="29"/>
        <v>1954373.489</v>
      </c>
      <c r="L372" s="7">
        <f t="shared" si="29"/>
        <v>1953196.941</v>
      </c>
      <c r="M372" s="7">
        <f t="shared" si="29"/>
        <v>1898824.41</v>
      </c>
      <c r="N372" s="7">
        <f t="shared" si="29"/>
        <v>1955290.661</v>
      </c>
      <c r="O372" s="7">
        <f t="shared" si="29"/>
        <v>1920641.341</v>
      </c>
      <c r="P372" s="7">
        <f t="shared" si="29"/>
        <v>1891289.159</v>
      </c>
      <c r="Q372" s="7">
        <f t="shared" si="29"/>
        <v>1883104.133</v>
      </c>
      <c r="R372" s="7">
        <f t="shared" si="29"/>
        <v>1883200.396</v>
      </c>
      <c r="S372" s="7">
        <f t="shared" si="29"/>
        <v>1819503.727</v>
      </c>
      <c r="T372" s="7">
        <f t="shared" si="29"/>
        <v>1839272.397</v>
      </c>
      <c r="U372" s="7">
        <f t="shared" si="29"/>
        <v>2237001.552</v>
      </c>
      <c r="V372" s="7">
        <f t="shared" si="29"/>
        <v>2158852.069</v>
      </c>
      <c r="W372" s="7">
        <f t="shared" si="29"/>
        <v>2124186.706</v>
      </c>
      <c r="X372" s="7">
        <f t="shared" si="29"/>
        <v>2099669.064</v>
      </c>
      <c r="Y372" s="7">
        <f t="shared" si="29"/>
        <v>2146367.297</v>
      </c>
      <c r="Z372" s="7">
        <f t="shared" si="29"/>
        <v>2298438.715</v>
      </c>
      <c r="AA372" s="7">
        <f t="shared" si="29"/>
        <v>2371192.125</v>
      </c>
      <c r="AB372" s="7">
        <f t="shared" si="29"/>
        <v>2201132.452</v>
      </c>
      <c r="AC372" s="7">
        <f t="shared" si="29"/>
        <v>1996779.136</v>
      </c>
      <c r="AD372" s="7">
        <f t="shared" si="29"/>
        <v>1774555.155</v>
      </c>
      <c r="AE372" s="7">
        <f t="shared" si="29"/>
        <v>1641368.077</v>
      </c>
      <c r="AF372" s="7">
        <f t="shared" si="29"/>
        <v>1480299.525</v>
      </c>
      <c r="AG372" s="7">
        <f t="shared" si="29"/>
        <v>1318587.088</v>
      </c>
      <c r="AH372" s="7">
        <f t="shared" si="29"/>
        <v>1256997.853</v>
      </c>
      <c r="AI372" s="7">
        <f t="shared" si="29"/>
        <v>0</v>
      </c>
      <c r="AJ372" s="7">
        <f t="shared" si="29"/>
        <v>0</v>
      </c>
      <c r="AK372" s="7">
        <f t="shared" si="29"/>
        <v>0</v>
      </c>
      <c r="AL372" s="7">
        <f t="shared" si="29"/>
        <v>0</v>
      </c>
      <c r="AM372" s="7">
        <f t="shared" si="29"/>
        <v>0</v>
      </c>
      <c r="AN372" s="7">
        <f t="shared" si="29"/>
        <v>0</v>
      </c>
      <c r="AO372" s="7">
        <f t="shared" si="29"/>
        <v>0</v>
      </c>
      <c r="AP372" s="7">
        <f t="shared" si="29"/>
        <v>0</v>
      </c>
      <c r="AQ372" s="7">
        <f t="shared" si="29"/>
        <v>0</v>
      </c>
      <c r="AR372" s="7">
        <f t="shared" si="29"/>
        <v>0</v>
      </c>
      <c r="AS372" s="7">
        <f t="shared" si="9"/>
        <v>50032374.39</v>
      </c>
    </row>
    <row r="373" ht="15.75" customHeight="1">
      <c r="A373" s="15">
        <v>87.0</v>
      </c>
      <c r="B373" s="16">
        <v>35.0</v>
      </c>
      <c r="C373" s="16">
        <v>0.012434028170514</v>
      </c>
      <c r="D373" s="17">
        <v>43515.0</v>
      </c>
      <c r="E373" s="17">
        <f t="shared" si="7"/>
        <v>44580</v>
      </c>
      <c r="F373" s="16" t="s">
        <v>19</v>
      </c>
      <c r="G373" s="16" t="s">
        <v>7</v>
      </c>
      <c r="H373" s="18">
        <v>1000000.0</v>
      </c>
      <c r="I373" s="7">
        <f t="shared" ref="I373:AR373" si="30">if(edate($D373,I$350)&lt;=$C$342, I29,if($G373="USD",1-$C$345,if($G373="EUR",1-$D$345,if($G373="YEN",1-$E$345,1-$F$345)))*I29/(1+$C$343)^(DATEDIF($C$342,EDATE($D373,I$350),"m")+1))</f>
        <v>12434.02817</v>
      </c>
      <c r="J373" s="7">
        <f t="shared" si="30"/>
        <v>12434.02817</v>
      </c>
      <c r="K373" s="7">
        <f t="shared" si="30"/>
        <v>12434.02817</v>
      </c>
      <c r="L373" s="7">
        <f t="shared" si="30"/>
        <v>12434.02817</v>
      </c>
      <c r="M373" s="7">
        <f t="shared" si="30"/>
        <v>12434.02817</v>
      </c>
      <c r="N373" s="7">
        <f t="shared" si="30"/>
        <v>12434.02817</v>
      </c>
      <c r="O373" s="7">
        <f t="shared" si="30"/>
        <v>12434.02817</v>
      </c>
      <c r="P373" s="7">
        <f t="shared" si="30"/>
        <v>12434.02817</v>
      </c>
      <c r="Q373" s="7">
        <f t="shared" si="30"/>
        <v>12434.02817</v>
      </c>
      <c r="R373" s="7">
        <f t="shared" si="30"/>
        <v>12434.02817</v>
      </c>
      <c r="S373" s="7">
        <f t="shared" si="30"/>
        <v>12434.02817</v>
      </c>
      <c r="T373" s="7">
        <f t="shared" si="30"/>
        <v>12434.02817</v>
      </c>
      <c r="U373" s="7">
        <f t="shared" si="30"/>
        <v>12434.02817</v>
      </c>
      <c r="V373" s="7">
        <f t="shared" si="30"/>
        <v>12434.02817</v>
      </c>
      <c r="W373" s="7">
        <f t="shared" si="30"/>
        <v>12434.02817</v>
      </c>
      <c r="X373" s="7">
        <f t="shared" si="30"/>
        <v>12434.02817</v>
      </c>
      <c r="Y373" s="7">
        <f t="shared" si="30"/>
        <v>12434.02817</v>
      </c>
      <c r="Z373" s="7">
        <f t="shared" si="30"/>
        <v>12434.02817</v>
      </c>
      <c r="AA373" s="7">
        <f t="shared" si="30"/>
        <v>12434.02817</v>
      </c>
      <c r="AB373" s="7">
        <f t="shared" si="30"/>
        <v>11224.53634</v>
      </c>
      <c r="AC373" s="7">
        <f t="shared" si="30"/>
        <v>10204.12394</v>
      </c>
      <c r="AD373" s="7">
        <f t="shared" si="30"/>
        <v>9276.476314</v>
      </c>
      <c r="AE373" s="7">
        <f t="shared" si="30"/>
        <v>8433.160285</v>
      </c>
      <c r="AF373" s="7">
        <f t="shared" si="30"/>
        <v>7666.50935</v>
      </c>
      <c r="AG373" s="7">
        <f t="shared" si="30"/>
        <v>6969.553955</v>
      </c>
      <c r="AH373" s="7">
        <f t="shared" si="30"/>
        <v>6335.958141</v>
      </c>
      <c r="AI373" s="7">
        <f t="shared" si="30"/>
        <v>5759.961946</v>
      </c>
      <c r="AJ373" s="7">
        <f t="shared" si="30"/>
        <v>5236.329042</v>
      </c>
      <c r="AK373" s="7">
        <f t="shared" si="30"/>
        <v>4760.299129</v>
      </c>
      <c r="AL373" s="7">
        <f t="shared" si="30"/>
        <v>4327.544663</v>
      </c>
      <c r="AM373" s="7">
        <f t="shared" si="30"/>
        <v>3934.131511</v>
      </c>
      <c r="AN373" s="7">
        <f t="shared" si="30"/>
        <v>3576.483192</v>
      </c>
      <c r="AO373" s="7">
        <f t="shared" si="30"/>
        <v>3251.348357</v>
      </c>
      <c r="AP373" s="7">
        <f t="shared" si="30"/>
        <v>2955.771233</v>
      </c>
      <c r="AQ373" s="7">
        <f t="shared" si="30"/>
        <v>2687.064758</v>
      </c>
      <c r="AR373" s="7">
        <f t="shared" si="30"/>
        <v>0</v>
      </c>
      <c r="AS373" s="7">
        <f t="shared" si="9"/>
        <v>332845.7874</v>
      </c>
    </row>
    <row r="374" ht="15.75" customHeight="1">
      <c r="A374" s="15">
        <v>339.0</v>
      </c>
      <c r="B374" s="16">
        <v>17.0</v>
      </c>
      <c r="C374" s="16">
        <v>0.0268170163708356</v>
      </c>
      <c r="D374" s="17">
        <v>43516.0</v>
      </c>
      <c r="E374" s="17">
        <f t="shared" si="7"/>
        <v>44032</v>
      </c>
      <c r="F374" s="16" t="s">
        <v>22</v>
      </c>
      <c r="G374" s="16" t="s">
        <v>4</v>
      </c>
      <c r="H374" s="18">
        <v>250000.0</v>
      </c>
      <c r="I374" s="7">
        <f t="shared" ref="I374:AR374" si="31">if(edate($D374,I$350)&lt;=$C$342, I30,if($G374="USD",1-$C$345,if($G374="EUR",1-$D$345,if($G374="YEN",1-$E$345,1-$F$345)))*I30/(1+$C$343)^(DATEDIF($C$342,EDATE($D374,I$350),"m")+1))</f>
        <v>431195.4992</v>
      </c>
      <c r="J374" s="7">
        <f t="shared" si="31"/>
        <v>428805.4326</v>
      </c>
      <c r="K374" s="7">
        <f t="shared" si="31"/>
        <v>433314.0435</v>
      </c>
      <c r="L374" s="7">
        <f t="shared" si="31"/>
        <v>428934.1543</v>
      </c>
      <c r="M374" s="7">
        <f t="shared" si="31"/>
        <v>421473.6603</v>
      </c>
      <c r="N374" s="7">
        <f t="shared" si="31"/>
        <v>446558.2975</v>
      </c>
      <c r="O374" s="7">
        <f t="shared" si="31"/>
        <v>430546.5274</v>
      </c>
      <c r="P374" s="7">
        <f t="shared" si="31"/>
        <v>428765.2071</v>
      </c>
      <c r="Q374" s="7">
        <f t="shared" si="31"/>
        <v>427550.3963</v>
      </c>
      <c r="R374" s="7">
        <f t="shared" si="31"/>
        <v>419205.6112</v>
      </c>
      <c r="S374" s="7">
        <f t="shared" si="31"/>
        <v>412534.8784</v>
      </c>
      <c r="T374" s="7">
        <f t="shared" si="31"/>
        <v>426975.8417</v>
      </c>
      <c r="U374" s="7">
        <f t="shared" si="31"/>
        <v>537392.8953</v>
      </c>
      <c r="V374" s="7">
        <f t="shared" si="31"/>
        <v>495740.0351</v>
      </c>
      <c r="W374" s="7">
        <f t="shared" si="31"/>
        <v>485333.0214</v>
      </c>
      <c r="X374" s="7">
        <f t="shared" si="31"/>
        <v>466431.7179</v>
      </c>
      <c r="Y374" s="7">
        <f t="shared" si="31"/>
        <v>480788.2076</v>
      </c>
      <c r="Z374" s="7">
        <f t="shared" si="31"/>
        <v>0</v>
      </c>
      <c r="AA374" s="7">
        <f t="shared" si="31"/>
        <v>0</v>
      </c>
      <c r="AB374" s="7">
        <f t="shared" si="31"/>
        <v>0</v>
      </c>
      <c r="AC374" s="7">
        <f t="shared" si="31"/>
        <v>0</v>
      </c>
      <c r="AD374" s="7">
        <f t="shared" si="31"/>
        <v>0</v>
      </c>
      <c r="AE374" s="7">
        <f t="shared" si="31"/>
        <v>0</v>
      </c>
      <c r="AF374" s="7">
        <f t="shared" si="31"/>
        <v>0</v>
      </c>
      <c r="AG374" s="7">
        <f t="shared" si="31"/>
        <v>0</v>
      </c>
      <c r="AH374" s="7">
        <f t="shared" si="31"/>
        <v>0</v>
      </c>
      <c r="AI374" s="7">
        <f t="shared" si="31"/>
        <v>0</v>
      </c>
      <c r="AJ374" s="7">
        <f t="shared" si="31"/>
        <v>0</v>
      </c>
      <c r="AK374" s="7">
        <f t="shared" si="31"/>
        <v>0</v>
      </c>
      <c r="AL374" s="7">
        <f t="shared" si="31"/>
        <v>0</v>
      </c>
      <c r="AM374" s="7">
        <f t="shared" si="31"/>
        <v>0</v>
      </c>
      <c r="AN374" s="7">
        <f t="shared" si="31"/>
        <v>0</v>
      </c>
      <c r="AO374" s="7">
        <f t="shared" si="31"/>
        <v>0</v>
      </c>
      <c r="AP374" s="7">
        <f t="shared" si="31"/>
        <v>0</v>
      </c>
      <c r="AQ374" s="7">
        <f t="shared" si="31"/>
        <v>0</v>
      </c>
      <c r="AR374" s="7">
        <f t="shared" si="31"/>
        <v>0</v>
      </c>
      <c r="AS374" s="7">
        <f t="shared" si="9"/>
        <v>7601545.427</v>
      </c>
    </row>
    <row r="375" ht="15.75" customHeight="1">
      <c r="A375" s="15">
        <v>321.0</v>
      </c>
      <c r="B375" s="16">
        <v>23.0</v>
      </c>
      <c r="C375" s="16">
        <v>0.0540733391115345</v>
      </c>
      <c r="D375" s="17">
        <v>43517.0</v>
      </c>
      <c r="E375" s="17">
        <f t="shared" si="7"/>
        <v>44217</v>
      </c>
      <c r="F375" s="16" t="s">
        <v>21</v>
      </c>
      <c r="G375" s="16" t="s">
        <v>4</v>
      </c>
      <c r="H375" s="18">
        <v>100000.0</v>
      </c>
      <c r="I375" s="7">
        <f t="shared" ref="I375:AR375" si="32">if(edate($D375,I$350)&lt;=$C$342, I31,if($G375="USD",1-$C$345,if($G375="EUR",1-$D$345,if($G375="YEN",1-$E$345,1-$F$345)))*I31/(1+$C$343)^(DATEDIF($C$342,EDATE($D375,I$350),"m")+1))</f>
        <v>347585.046</v>
      </c>
      <c r="J375" s="7">
        <f t="shared" si="32"/>
        <v>345854.1584</v>
      </c>
      <c r="K375" s="7">
        <f t="shared" si="32"/>
        <v>348712.4751</v>
      </c>
      <c r="L375" s="7">
        <f t="shared" si="32"/>
        <v>342758.4598</v>
      </c>
      <c r="M375" s="7">
        <f t="shared" si="32"/>
        <v>339940.6981</v>
      </c>
      <c r="N375" s="7">
        <f t="shared" si="32"/>
        <v>361123.3879</v>
      </c>
      <c r="O375" s="7">
        <f t="shared" si="32"/>
        <v>345251.2407</v>
      </c>
      <c r="P375" s="7">
        <f t="shared" si="32"/>
        <v>345821.7144</v>
      </c>
      <c r="Q375" s="7">
        <f t="shared" si="32"/>
        <v>346184.5465</v>
      </c>
      <c r="R375" s="7">
        <f t="shared" si="32"/>
        <v>337456.0281</v>
      </c>
      <c r="S375" s="7">
        <f t="shared" si="32"/>
        <v>332363.9418</v>
      </c>
      <c r="T375" s="7">
        <f t="shared" si="32"/>
        <v>344670.493</v>
      </c>
      <c r="U375" s="7">
        <f t="shared" si="32"/>
        <v>422011.59</v>
      </c>
      <c r="V375" s="7">
        <f t="shared" si="32"/>
        <v>403742.3716</v>
      </c>
      <c r="W375" s="7">
        <f t="shared" si="32"/>
        <v>391156.2612</v>
      </c>
      <c r="X375" s="7">
        <f t="shared" si="32"/>
        <v>376201.7385</v>
      </c>
      <c r="Y375" s="7">
        <f t="shared" si="32"/>
        <v>389126.8888</v>
      </c>
      <c r="Z375" s="7">
        <f t="shared" si="32"/>
        <v>398904.9707</v>
      </c>
      <c r="AA375" s="7">
        <f t="shared" si="32"/>
        <v>405722.5373</v>
      </c>
      <c r="AB375" s="7">
        <f t="shared" si="32"/>
        <v>380426.1444</v>
      </c>
      <c r="AC375" s="7">
        <f t="shared" si="32"/>
        <v>337989.3834</v>
      </c>
      <c r="AD375" s="7">
        <f t="shared" si="32"/>
        <v>296363.0221</v>
      </c>
      <c r="AE375" s="7">
        <f t="shared" si="32"/>
        <v>269566.0844</v>
      </c>
      <c r="AF375" s="7">
        <f t="shared" si="32"/>
        <v>0</v>
      </c>
      <c r="AG375" s="7">
        <f t="shared" si="32"/>
        <v>0</v>
      </c>
      <c r="AH375" s="7">
        <f t="shared" si="32"/>
        <v>0</v>
      </c>
      <c r="AI375" s="7">
        <f t="shared" si="32"/>
        <v>0</v>
      </c>
      <c r="AJ375" s="7">
        <f t="shared" si="32"/>
        <v>0</v>
      </c>
      <c r="AK375" s="7">
        <f t="shared" si="32"/>
        <v>0</v>
      </c>
      <c r="AL375" s="7">
        <f t="shared" si="32"/>
        <v>0</v>
      </c>
      <c r="AM375" s="7">
        <f t="shared" si="32"/>
        <v>0</v>
      </c>
      <c r="AN375" s="7">
        <f t="shared" si="32"/>
        <v>0</v>
      </c>
      <c r="AO375" s="7">
        <f t="shared" si="32"/>
        <v>0</v>
      </c>
      <c r="AP375" s="7">
        <f t="shared" si="32"/>
        <v>0</v>
      </c>
      <c r="AQ375" s="7">
        <f t="shared" si="32"/>
        <v>0</v>
      </c>
      <c r="AR375" s="7">
        <f t="shared" si="32"/>
        <v>0</v>
      </c>
      <c r="AS375" s="7">
        <f t="shared" si="9"/>
        <v>8208933.182</v>
      </c>
    </row>
    <row r="376" ht="15.75" customHeight="1">
      <c r="A376" s="15">
        <v>10.0</v>
      </c>
      <c r="B376" s="16">
        <v>5.0</v>
      </c>
      <c r="C376" s="16">
        <v>0.0195249572235344</v>
      </c>
      <c r="D376" s="17">
        <v>43522.0</v>
      </c>
      <c r="E376" s="17">
        <f t="shared" si="7"/>
        <v>43672</v>
      </c>
      <c r="F376" s="16" t="s">
        <v>19</v>
      </c>
      <c r="G376" s="16" t="s">
        <v>5</v>
      </c>
      <c r="H376" s="18">
        <v>500000.0</v>
      </c>
      <c r="I376" s="7">
        <f t="shared" ref="I376:AR376" si="33">if(edate($D376,I$350)&lt;=$C$342, I32,if($G376="USD",1-$C$345,if($G376="EUR",1-$D$345,if($G376="YEN",1-$E$345,1-$F$345)))*I32/(1+$C$343)^(DATEDIF($C$342,EDATE($D376,I$350),"m")+1))</f>
        <v>711908.2516</v>
      </c>
      <c r="J376" s="7">
        <f t="shared" si="33"/>
        <v>703983.0714</v>
      </c>
      <c r="K376" s="7">
        <f t="shared" si="33"/>
        <v>706008.7857</v>
      </c>
      <c r="L376" s="7">
        <f t="shared" si="33"/>
        <v>695403.8052</v>
      </c>
      <c r="M376" s="7">
        <f t="shared" si="33"/>
        <v>686243.6715</v>
      </c>
      <c r="N376" s="7">
        <f t="shared" si="33"/>
        <v>0</v>
      </c>
      <c r="O376" s="7">
        <f t="shared" si="33"/>
        <v>0</v>
      </c>
      <c r="P376" s="7">
        <f t="shared" si="33"/>
        <v>0</v>
      </c>
      <c r="Q376" s="7">
        <f t="shared" si="33"/>
        <v>0</v>
      </c>
      <c r="R376" s="7">
        <f t="shared" si="33"/>
        <v>0</v>
      </c>
      <c r="S376" s="7">
        <f t="shared" si="33"/>
        <v>0</v>
      </c>
      <c r="T376" s="7">
        <f t="shared" si="33"/>
        <v>0</v>
      </c>
      <c r="U376" s="7">
        <f t="shared" si="33"/>
        <v>0</v>
      </c>
      <c r="V376" s="7">
        <f t="shared" si="33"/>
        <v>0</v>
      </c>
      <c r="W376" s="7">
        <f t="shared" si="33"/>
        <v>0</v>
      </c>
      <c r="X376" s="7">
        <f t="shared" si="33"/>
        <v>0</v>
      </c>
      <c r="Y376" s="7">
        <f t="shared" si="33"/>
        <v>0</v>
      </c>
      <c r="Z376" s="7">
        <f t="shared" si="33"/>
        <v>0</v>
      </c>
      <c r="AA376" s="7">
        <f t="shared" si="33"/>
        <v>0</v>
      </c>
      <c r="AB376" s="7">
        <f t="shared" si="33"/>
        <v>0</v>
      </c>
      <c r="AC376" s="7">
        <f t="shared" si="33"/>
        <v>0</v>
      </c>
      <c r="AD376" s="7">
        <f t="shared" si="33"/>
        <v>0</v>
      </c>
      <c r="AE376" s="7">
        <f t="shared" si="33"/>
        <v>0</v>
      </c>
      <c r="AF376" s="7">
        <f t="shared" si="33"/>
        <v>0</v>
      </c>
      <c r="AG376" s="7">
        <f t="shared" si="33"/>
        <v>0</v>
      </c>
      <c r="AH376" s="7">
        <f t="shared" si="33"/>
        <v>0</v>
      </c>
      <c r="AI376" s="7">
        <f t="shared" si="33"/>
        <v>0</v>
      </c>
      <c r="AJ376" s="7">
        <f t="shared" si="33"/>
        <v>0</v>
      </c>
      <c r="AK376" s="7">
        <f t="shared" si="33"/>
        <v>0</v>
      </c>
      <c r="AL376" s="7">
        <f t="shared" si="33"/>
        <v>0</v>
      </c>
      <c r="AM376" s="7">
        <f t="shared" si="33"/>
        <v>0</v>
      </c>
      <c r="AN376" s="7">
        <f t="shared" si="33"/>
        <v>0</v>
      </c>
      <c r="AO376" s="7">
        <f t="shared" si="33"/>
        <v>0</v>
      </c>
      <c r="AP376" s="7">
        <f t="shared" si="33"/>
        <v>0</v>
      </c>
      <c r="AQ376" s="7">
        <f t="shared" si="33"/>
        <v>0</v>
      </c>
      <c r="AR376" s="7">
        <f t="shared" si="33"/>
        <v>0</v>
      </c>
      <c r="AS376" s="7">
        <f t="shared" si="9"/>
        <v>3503547.585</v>
      </c>
    </row>
    <row r="377" ht="15.75" customHeight="1">
      <c r="A377" s="15">
        <v>162.0</v>
      </c>
      <c r="B377" s="16">
        <v>17.0</v>
      </c>
      <c r="C377" s="16">
        <v>0.0563452071705305</v>
      </c>
      <c r="D377" s="17">
        <v>43522.0</v>
      </c>
      <c r="E377" s="17">
        <f t="shared" si="7"/>
        <v>44038</v>
      </c>
      <c r="F377" s="16" t="s">
        <v>20</v>
      </c>
      <c r="G377" s="16" t="s">
        <v>4</v>
      </c>
      <c r="H377" s="18">
        <v>75000.0</v>
      </c>
      <c r="I377" s="7">
        <f t="shared" ref="I377:AR377" si="34">if(edate($D377,I$350)&lt;=$C$342, I33,if($G377="USD",1-$C$345,if($G377="EUR",1-$D$345,if($G377="YEN",1-$E$345,1-$F$345)))*I33/(1+$C$343)^(DATEDIF($C$342,EDATE($D377,I$350),"m")+1))</f>
        <v>272566.9816</v>
      </c>
      <c r="J377" s="7">
        <f t="shared" si="34"/>
        <v>273328.0644</v>
      </c>
      <c r="K377" s="7">
        <f t="shared" si="34"/>
        <v>273037.3232</v>
      </c>
      <c r="L377" s="7">
        <f t="shared" si="34"/>
        <v>264214.9315</v>
      </c>
      <c r="M377" s="7">
        <f t="shared" si="34"/>
        <v>266895.4139</v>
      </c>
      <c r="N377" s="7">
        <f t="shared" si="34"/>
        <v>277237.8584</v>
      </c>
      <c r="O377" s="7">
        <f t="shared" si="34"/>
        <v>271248.5037</v>
      </c>
      <c r="P377" s="7">
        <f t="shared" si="34"/>
        <v>270442.6264</v>
      </c>
      <c r="Q377" s="7">
        <f t="shared" si="34"/>
        <v>269458.4165</v>
      </c>
      <c r="R377" s="7">
        <f t="shared" si="34"/>
        <v>260806.7508</v>
      </c>
      <c r="S377" s="7">
        <f t="shared" si="34"/>
        <v>261173.1355</v>
      </c>
      <c r="T377" s="7">
        <f t="shared" si="34"/>
        <v>274350.3074</v>
      </c>
      <c r="U377" s="7">
        <f t="shared" si="34"/>
        <v>328743.8574</v>
      </c>
      <c r="V377" s="7">
        <f t="shared" si="34"/>
        <v>315742.9052</v>
      </c>
      <c r="W377" s="7">
        <f t="shared" si="34"/>
        <v>302557.7041</v>
      </c>
      <c r="X377" s="7">
        <f t="shared" si="34"/>
        <v>293555.7121</v>
      </c>
      <c r="Y377" s="7">
        <f t="shared" si="34"/>
        <v>302562.7752</v>
      </c>
      <c r="Z377" s="7">
        <f t="shared" si="34"/>
        <v>0</v>
      </c>
      <c r="AA377" s="7">
        <f t="shared" si="34"/>
        <v>0</v>
      </c>
      <c r="AB377" s="7">
        <f t="shared" si="34"/>
        <v>0</v>
      </c>
      <c r="AC377" s="7">
        <f t="shared" si="34"/>
        <v>0</v>
      </c>
      <c r="AD377" s="7">
        <f t="shared" si="34"/>
        <v>0</v>
      </c>
      <c r="AE377" s="7">
        <f t="shared" si="34"/>
        <v>0</v>
      </c>
      <c r="AF377" s="7">
        <f t="shared" si="34"/>
        <v>0</v>
      </c>
      <c r="AG377" s="7">
        <f t="shared" si="34"/>
        <v>0</v>
      </c>
      <c r="AH377" s="7">
        <f t="shared" si="34"/>
        <v>0</v>
      </c>
      <c r="AI377" s="7">
        <f t="shared" si="34"/>
        <v>0</v>
      </c>
      <c r="AJ377" s="7">
        <f t="shared" si="34"/>
        <v>0</v>
      </c>
      <c r="AK377" s="7">
        <f t="shared" si="34"/>
        <v>0</v>
      </c>
      <c r="AL377" s="7">
        <f t="shared" si="34"/>
        <v>0</v>
      </c>
      <c r="AM377" s="7">
        <f t="shared" si="34"/>
        <v>0</v>
      </c>
      <c r="AN377" s="7">
        <f t="shared" si="34"/>
        <v>0</v>
      </c>
      <c r="AO377" s="7">
        <f t="shared" si="34"/>
        <v>0</v>
      </c>
      <c r="AP377" s="7">
        <f t="shared" si="34"/>
        <v>0</v>
      </c>
      <c r="AQ377" s="7">
        <f t="shared" si="34"/>
        <v>0</v>
      </c>
      <c r="AR377" s="7">
        <f t="shared" si="34"/>
        <v>0</v>
      </c>
      <c r="AS377" s="7">
        <f t="shared" si="9"/>
        <v>4777923.267</v>
      </c>
    </row>
    <row r="378" ht="15.75" customHeight="1">
      <c r="A378" s="15">
        <v>181.0</v>
      </c>
      <c r="B378" s="16">
        <v>10.0</v>
      </c>
      <c r="C378" s="16">
        <v>0.0188551160283789</v>
      </c>
      <c r="D378" s="17">
        <v>43524.0</v>
      </c>
      <c r="E378" s="17">
        <f t="shared" si="7"/>
        <v>43827</v>
      </c>
      <c r="F378" s="16" t="s">
        <v>19</v>
      </c>
      <c r="G378" s="16" t="s">
        <v>4</v>
      </c>
      <c r="H378" s="18">
        <v>500000.0</v>
      </c>
      <c r="I378" s="7">
        <f t="shared" ref="I378:AR378" si="35">if(edate($D378,I$350)&lt;=$C$342, I34,if($G378="USD",1-$C$345,if($G378="EUR",1-$D$345,if($G378="YEN",1-$E$345,1-$F$345)))*I34/(1+$C$343)^(DATEDIF($C$342,EDATE($D378,I$350),"m")+1))</f>
        <v>608949.541</v>
      </c>
      <c r="J378" s="7">
        <f t="shared" si="35"/>
        <v>610012.9696</v>
      </c>
      <c r="K378" s="7">
        <f t="shared" si="35"/>
        <v>607734.3288</v>
      </c>
      <c r="L378" s="7">
        <f t="shared" si="35"/>
        <v>594362.2805</v>
      </c>
      <c r="M378" s="7">
        <f t="shared" si="35"/>
        <v>595134.3975</v>
      </c>
      <c r="N378" s="7">
        <f t="shared" si="35"/>
        <v>624677.5361</v>
      </c>
      <c r="O378" s="7">
        <f t="shared" si="35"/>
        <v>607281.806</v>
      </c>
      <c r="P378" s="7">
        <f t="shared" si="35"/>
        <v>603331.6592</v>
      </c>
      <c r="Q378" s="7">
        <f t="shared" si="35"/>
        <v>603101.6268</v>
      </c>
      <c r="R378" s="7">
        <f t="shared" si="35"/>
        <v>584805.565</v>
      </c>
      <c r="S378" s="7">
        <f t="shared" si="35"/>
        <v>0</v>
      </c>
      <c r="T378" s="7">
        <f t="shared" si="35"/>
        <v>0</v>
      </c>
      <c r="U378" s="7">
        <f t="shared" si="35"/>
        <v>0</v>
      </c>
      <c r="V378" s="7">
        <f t="shared" si="35"/>
        <v>0</v>
      </c>
      <c r="W378" s="7">
        <f t="shared" si="35"/>
        <v>0</v>
      </c>
      <c r="X378" s="7">
        <f t="shared" si="35"/>
        <v>0</v>
      </c>
      <c r="Y378" s="7">
        <f t="shared" si="35"/>
        <v>0</v>
      </c>
      <c r="Z378" s="7">
        <f t="shared" si="35"/>
        <v>0</v>
      </c>
      <c r="AA378" s="7">
        <f t="shared" si="35"/>
        <v>0</v>
      </c>
      <c r="AB378" s="7">
        <f t="shared" si="35"/>
        <v>0</v>
      </c>
      <c r="AC378" s="7">
        <f t="shared" si="35"/>
        <v>0</v>
      </c>
      <c r="AD378" s="7">
        <f t="shared" si="35"/>
        <v>0</v>
      </c>
      <c r="AE378" s="7">
        <f t="shared" si="35"/>
        <v>0</v>
      </c>
      <c r="AF378" s="7">
        <f t="shared" si="35"/>
        <v>0</v>
      </c>
      <c r="AG378" s="7">
        <f t="shared" si="35"/>
        <v>0</v>
      </c>
      <c r="AH378" s="7">
        <f t="shared" si="35"/>
        <v>0</v>
      </c>
      <c r="AI378" s="7">
        <f t="shared" si="35"/>
        <v>0</v>
      </c>
      <c r="AJ378" s="7">
        <f t="shared" si="35"/>
        <v>0</v>
      </c>
      <c r="AK378" s="7">
        <f t="shared" si="35"/>
        <v>0</v>
      </c>
      <c r="AL378" s="7">
        <f t="shared" si="35"/>
        <v>0</v>
      </c>
      <c r="AM378" s="7">
        <f t="shared" si="35"/>
        <v>0</v>
      </c>
      <c r="AN378" s="7">
        <f t="shared" si="35"/>
        <v>0</v>
      </c>
      <c r="AO378" s="7">
        <f t="shared" si="35"/>
        <v>0</v>
      </c>
      <c r="AP378" s="7">
        <f t="shared" si="35"/>
        <v>0</v>
      </c>
      <c r="AQ378" s="7">
        <f t="shared" si="35"/>
        <v>0</v>
      </c>
      <c r="AR378" s="7">
        <f t="shared" si="35"/>
        <v>0</v>
      </c>
      <c r="AS378" s="7">
        <f t="shared" si="9"/>
        <v>6039391.71</v>
      </c>
    </row>
    <row r="379" ht="15.75" customHeight="1">
      <c r="A379" s="15">
        <v>86.0</v>
      </c>
      <c r="B379" s="16">
        <v>35.0</v>
      </c>
      <c r="C379" s="16">
        <v>0.0357236360783051</v>
      </c>
      <c r="D379" s="17">
        <v>43530.0</v>
      </c>
      <c r="E379" s="17">
        <f t="shared" si="7"/>
        <v>44598</v>
      </c>
      <c r="F379" s="16" t="s">
        <v>21</v>
      </c>
      <c r="G379" s="16" t="s">
        <v>5</v>
      </c>
      <c r="H379" s="18">
        <v>250000.0</v>
      </c>
      <c r="I379" s="7">
        <f t="shared" ref="I379:AR379" si="36">if(edate($D379,I$350)&lt;=$C$342, I35,if($G379="USD",1-$C$345,if($G379="EUR",1-$D$345,if($G379="YEN",1-$E$345,1-$F$345)))*I35/(1+$C$343)^(DATEDIF($C$342,EDATE($D379,I$350),"m")+1))</f>
        <v>655878.8137</v>
      </c>
      <c r="J379" s="7">
        <f t="shared" si="36"/>
        <v>645790.4588</v>
      </c>
      <c r="K379" s="7">
        <f t="shared" si="36"/>
        <v>655251.8639</v>
      </c>
      <c r="L379" s="7">
        <f t="shared" si="36"/>
        <v>639982.6887</v>
      </c>
      <c r="M379" s="7">
        <f t="shared" si="36"/>
        <v>646358.4647</v>
      </c>
      <c r="N379" s="7">
        <f t="shared" si="36"/>
        <v>650849.8188</v>
      </c>
      <c r="O379" s="7">
        <f t="shared" si="36"/>
        <v>637228.3964</v>
      </c>
      <c r="P379" s="7">
        <f t="shared" si="36"/>
        <v>628917.2924</v>
      </c>
      <c r="Q379" s="7">
        <f t="shared" si="36"/>
        <v>631634.075</v>
      </c>
      <c r="R379" s="7">
        <f t="shared" si="36"/>
        <v>619605.9267</v>
      </c>
      <c r="S379" s="7">
        <f t="shared" si="36"/>
        <v>622879.9979</v>
      </c>
      <c r="T379" s="7">
        <f t="shared" si="36"/>
        <v>658066.8864</v>
      </c>
      <c r="U379" s="7">
        <f t="shared" si="36"/>
        <v>765726.3153</v>
      </c>
      <c r="V379" s="7">
        <f t="shared" si="36"/>
        <v>706603.6976</v>
      </c>
      <c r="W379" s="7">
        <f t="shared" si="36"/>
        <v>696305.4664</v>
      </c>
      <c r="X379" s="7">
        <f t="shared" si="36"/>
        <v>707512.8642</v>
      </c>
      <c r="Y379" s="7">
        <f t="shared" si="36"/>
        <v>773639.9938</v>
      </c>
      <c r="Z379" s="7">
        <f t="shared" si="36"/>
        <v>795193.8496</v>
      </c>
      <c r="AA379" s="7">
        <f t="shared" si="36"/>
        <v>740466.5423</v>
      </c>
      <c r="AB379" s="7">
        <f t="shared" si="36"/>
        <v>676551.6796</v>
      </c>
      <c r="AC379" s="7">
        <f t="shared" si="36"/>
        <v>602621.5809</v>
      </c>
      <c r="AD379" s="7">
        <f t="shared" si="36"/>
        <v>551063.0966</v>
      </c>
      <c r="AE379" s="7">
        <f t="shared" si="36"/>
        <v>495955.3082</v>
      </c>
      <c r="AF379" s="7">
        <f t="shared" si="36"/>
        <v>446095.1803</v>
      </c>
      <c r="AG379" s="7">
        <f t="shared" si="36"/>
        <v>410385.674</v>
      </c>
      <c r="AH379" s="7">
        <f t="shared" si="36"/>
        <v>372159.2419</v>
      </c>
      <c r="AI379" s="7">
        <f t="shared" si="36"/>
        <v>334483.702</v>
      </c>
      <c r="AJ379" s="7">
        <f t="shared" si="36"/>
        <v>298158.3011</v>
      </c>
      <c r="AK379" s="7">
        <f t="shared" si="36"/>
        <v>269887.2145</v>
      </c>
      <c r="AL379" s="7">
        <f t="shared" si="36"/>
        <v>242189.813</v>
      </c>
      <c r="AM379" s="7">
        <f t="shared" si="36"/>
        <v>220580.6223</v>
      </c>
      <c r="AN379" s="7">
        <f t="shared" si="36"/>
        <v>200899.6705</v>
      </c>
      <c r="AO379" s="7">
        <f t="shared" si="36"/>
        <v>182953.6568</v>
      </c>
      <c r="AP379" s="7">
        <f t="shared" si="36"/>
        <v>166611.406</v>
      </c>
      <c r="AQ379" s="7">
        <f t="shared" si="36"/>
        <v>151721.0886</v>
      </c>
      <c r="AR379" s="7">
        <f t="shared" si="36"/>
        <v>0</v>
      </c>
      <c r="AS379" s="7">
        <f t="shared" si="9"/>
        <v>18500210.65</v>
      </c>
    </row>
    <row r="380" ht="15.75" customHeight="1">
      <c r="A380" s="15">
        <v>113.0</v>
      </c>
      <c r="B380" s="16">
        <v>21.0</v>
      </c>
      <c r="C380" s="16">
        <v>0.0389455619507353</v>
      </c>
      <c r="D380" s="17">
        <v>43530.0</v>
      </c>
      <c r="E380" s="17">
        <f t="shared" si="7"/>
        <v>44171</v>
      </c>
      <c r="F380" s="16" t="s">
        <v>21</v>
      </c>
      <c r="G380" s="16" t="s">
        <v>5</v>
      </c>
      <c r="H380" s="18">
        <v>250000.0</v>
      </c>
      <c r="I380" s="7">
        <f t="shared" ref="I380:AR380" si="37">if(edate($D380,I$350)&lt;=$C$342, I36,if($G380="USD",1-$C$345,if($G380="EUR",1-$D$345,if($G380="YEN",1-$E$345,1-$F$345)))*I36/(1+$C$343)^(DATEDIF($C$342,EDATE($D380,I$350),"m")+1))</f>
        <v>715032.7283</v>
      </c>
      <c r="J380" s="7">
        <f t="shared" si="37"/>
        <v>704034.5016</v>
      </c>
      <c r="K380" s="7">
        <f t="shared" si="37"/>
        <v>714349.2337</v>
      </c>
      <c r="L380" s="7">
        <f t="shared" si="37"/>
        <v>697702.9269</v>
      </c>
      <c r="M380" s="7">
        <f t="shared" si="37"/>
        <v>704653.736</v>
      </c>
      <c r="N380" s="7">
        <f t="shared" si="37"/>
        <v>709550.1668</v>
      </c>
      <c r="O380" s="7">
        <f t="shared" si="37"/>
        <v>694700.224</v>
      </c>
      <c r="P380" s="7">
        <f t="shared" si="37"/>
        <v>685639.5391</v>
      </c>
      <c r="Q380" s="7">
        <f t="shared" si="37"/>
        <v>688601.349</v>
      </c>
      <c r="R380" s="7">
        <f t="shared" si="37"/>
        <v>675488.3783</v>
      </c>
      <c r="S380" s="7">
        <f t="shared" si="37"/>
        <v>679057.7391</v>
      </c>
      <c r="T380" s="7">
        <f t="shared" si="37"/>
        <v>717418.144</v>
      </c>
      <c r="U380" s="7">
        <f t="shared" si="37"/>
        <v>834787.4104</v>
      </c>
      <c r="V380" s="7">
        <f t="shared" si="37"/>
        <v>770332.5054</v>
      </c>
      <c r="W380" s="7">
        <f t="shared" si="37"/>
        <v>759105.4735</v>
      </c>
      <c r="X380" s="7">
        <f t="shared" si="37"/>
        <v>771323.6699</v>
      </c>
      <c r="Y380" s="7">
        <f t="shared" si="37"/>
        <v>843414.826</v>
      </c>
      <c r="Z380" s="7">
        <f t="shared" si="37"/>
        <v>866912.6308</v>
      </c>
      <c r="AA380" s="7">
        <f t="shared" si="37"/>
        <v>807249.4505</v>
      </c>
      <c r="AB380" s="7">
        <f t="shared" si="37"/>
        <v>737570.0865</v>
      </c>
      <c r="AC380" s="7">
        <f t="shared" si="37"/>
        <v>656972.2091</v>
      </c>
      <c r="AD380" s="7">
        <f t="shared" si="37"/>
        <v>0</v>
      </c>
      <c r="AE380" s="7">
        <f t="shared" si="37"/>
        <v>0</v>
      </c>
      <c r="AF380" s="7">
        <f t="shared" si="37"/>
        <v>0</v>
      </c>
      <c r="AG380" s="7">
        <f t="shared" si="37"/>
        <v>0</v>
      </c>
      <c r="AH380" s="7">
        <f t="shared" si="37"/>
        <v>0</v>
      </c>
      <c r="AI380" s="7">
        <f t="shared" si="37"/>
        <v>0</v>
      </c>
      <c r="AJ380" s="7">
        <f t="shared" si="37"/>
        <v>0</v>
      </c>
      <c r="AK380" s="7">
        <f t="shared" si="37"/>
        <v>0</v>
      </c>
      <c r="AL380" s="7">
        <f t="shared" si="37"/>
        <v>0</v>
      </c>
      <c r="AM380" s="7">
        <f t="shared" si="37"/>
        <v>0</v>
      </c>
      <c r="AN380" s="7">
        <f t="shared" si="37"/>
        <v>0</v>
      </c>
      <c r="AO380" s="7">
        <f t="shared" si="37"/>
        <v>0</v>
      </c>
      <c r="AP380" s="7">
        <f t="shared" si="37"/>
        <v>0</v>
      </c>
      <c r="AQ380" s="7">
        <f t="shared" si="37"/>
        <v>0</v>
      </c>
      <c r="AR380" s="7">
        <f t="shared" si="37"/>
        <v>0</v>
      </c>
      <c r="AS380" s="7">
        <f t="shared" si="9"/>
        <v>15433896.93</v>
      </c>
    </row>
    <row r="381" ht="15.75" customHeight="1">
      <c r="A381" s="15">
        <v>174.0</v>
      </c>
      <c r="B381" s="16">
        <v>30.0</v>
      </c>
      <c r="C381" s="16">
        <v>0.033837829735185</v>
      </c>
      <c r="D381" s="17">
        <v>43531.0</v>
      </c>
      <c r="E381" s="17">
        <f t="shared" si="7"/>
        <v>44446</v>
      </c>
      <c r="F381" s="16" t="s">
        <v>21</v>
      </c>
      <c r="G381" s="16" t="s">
        <v>5</v>
      </c>
      <c r="H381" s="18">
        <v>75000.0</v>
      </c>
      <c r="I381" s="7">
        <f t="shared" ref="I381:AR381" si="38">if(edate($D381,I$350)&lt;=$C$342, I37,if($G381="USD",1-$C$345,if($G381="EUR",1-$D$345,if($G381="YEN",1-$E$345,1-$F$345)))*I37/(1+$C$343)^(DATEDIF($C$342,EDATE($D381,I$350),"m")+1))</f>
        <v>186376.7359</v>
      </c>
      <c r="J381" s="7">
        <f t="shared" si="38"/>
        <v>185541.0261</v>
      </c>
      <c r="K381" s="7">
        <f t="shared" si="38"/>
        <v>185949.3641</v>
      </c>
      <c r="L381" s="7">
        <f t="shared" si="38"/>
        <v>181859.6394</v>
      </c>
      <c r="M381" s="7">
        <f t="shared" si="38"/>
        <v>185447.3799</v>
      </c>
      <c r="N381" s="7">
        <f t="shared" si="38"/>
        <v>184978.6414</v>
      </c>
      <c r="O381" s="7">
        <f t="shared" si="38"/>
        <v>181076.9704</v>
      </c>
      <c r="P381" s="7">
        <f t="shared" si="38"/>
        <v>178740.1299</v>
      </c>
      <c r="Q381" s="7">
        <f t="shared" si="38"/>
        <v>179575.8397</v>
      </c>
      <c r="R381" s="7">
        <f t="shared" si="38"/>
        <v>176069.31</v>
      </c>
      <c r="S381" s="7">
        <f t="shared" si="38"/>
        <v>175323.1859</v>
      </c>
      <c r="T381" s="7">
        <f t="shared" si="38"/>
        <v>192475.6663</v>
      </c>
      <c r="U381" s="7">
        <f t="shared" si="38"/>
        <v>209713.1644</v>
      </c>
      <c r="V381" s="7">
        <f t="shared" si="38"/>
        <v>203178.7411</v>
      </c>
      <c r="W381" s="7">
        <f t="shared" si="38"/>
        <v>197864.5099</v>
      </c>
      <c r="X381" s="7">
        <f t="shared" si="38"/>
        <v>204443.3454</v>
      </c>
      <c r="Y381" s="7">
        <f t="shared" si="38"/>
        <v>219821.8776</v>
      </c>
      <c r="Z381" s="7">
        <f t="shared" si="38"/>
        <v>225964.9664</v>
      </c>
      <c r="AA381" s="7">
        <f t="shared" si="38"/>
        <v>212384.2334</v>
      </c>
      <c r="AB381" s="7">
        <f t="shared" si="38"/>
        <v>190641.1645</v>
      </c>
      <c r="AC381" s="7">
        <f t="shared" si="38"/>
        <v>171242.981</v>
      </c>
      <c r="AD381" s="7">
        <f t="shared" si="38"/>
        <v>156591.9482</v>
      </c>
      <c r="AE381" s="7">
        <f t="shared" si="38"/>
        <v>140932.3332</v>
      </c>
      <c r="AF381" s="7">
        <f t="shared" si="38"/>
        <v>126763.9111</v>
      </c>
      <c r="AG381" s="7">
        <f t="shared" si="38"/>
        <v>116857.9849</v>
      </c>
      <c r="AH381" s="7">
        <f t="shared" si="38"/>
        <v>105641.6442</v>
      </c>
      <c r="AI381" s="7">
        <f t="shared" si="38"/>
        <v>95048.01694</v>
      </c>
      <c r="AJ381" s="7">
        <f t="shared" si="38"/>
        <v>84702.49792</v>
      </c>
      <c r="AK381" s="7">
        <f t="shared" si="38"/>
        <v>76523.19382</v>
      </c>
      <c r="AL381" s="7">
        <f t="shared" si="38"/>
        <v>68825.78903</v>
      </c>
      <c r="AM381" s="7">
        <f t="shared" si="38"/>
        <v>0</v>
      </c>
      <c r="AN381" s="7">
        <f t="shared" si="38"/>
        <v>0</v>
      </c>
      <c r="AO381" s="7">
        <f t="shared" si="38"/>
        <v>0</v>
      </c>
      <c r="AP381" s="7">
        <f t="shared" si="38"/>
        <v>0</v>
      </c>
      <c r="AQ381" s="7">
        <f t="shared" si="38"/>
        <v>0</v>
      </c>
      <c r="AR381" s="7">
        <f t="shared" si="38"/>
        <v>0</v>
      </c>
      <c r="AS381" s="7">
        <f t="shared" si="9"/>
        <v>5000556.192</v>
      </c>
    </row>
    <row r="382" ht="15.75" customHeight="1">
      <c r="A382" s="15">
        <v>225.0</v>
      </c>
      <c r="B382" s="16">
        <v>27.0</v>
      </c>
      <c r="C382" s="16">
        <v>0.0225124224731147</v>
      </c>
      <c r="D382" s="17">
        <v>43538.0</v>
      </c>
      <c r="E382" s="17">
        <f t="shared" si="7"/>
        <v>44361</v>
      </c>
      <c r="F382" s="16" t="s">
        <v>19</v>
      </c>
      <c r="G382" s="16" t="s">
        <v>4</v>
      </c>
      <c r="H382" s="18">
        <v>250000.0</v>
      </c>
      <c r="I382" s="7">
        <f t="shared" ref="I382:AR382" si="39">if(edate($D382,I$350)&lt;=$C$342, I38,if($G382="USD",1-$C$345,if($G382="EUR",1-$D$345,if($G382="YEN",1-$E$345,1-$F$345)))*I38/(1+$C$343)^(DATEDIF($C$342,EDATE($D382,I$350),"m")+1))</f>
        <v>363109.053</v>
      </c>
      <c r="J382" s="7">
        <f t="shared" si="39"/>
        <v>368473.7633</v>
      </c>
      <c r="K382" s="7">
        <f t="shared" si="39"/>
        <v>363752.3455</v>
      </c>
      <c r="L382" s="7">
        <f t="shared" si="39"/>
        <v>354685.4673</v>
      </c>
      <c r="M382" s="7">
        <f t="shared" si="39"/>
        <v>369213.2963</v>
      </c>
      <c r="N382" s="7">
        <f t="shared" si="39"/>
        <v>362850.1601</v>
      </c>
      <c r="O382" s="7">
        <f t="shared" si="39"/>
        <v>361457.7668</v>
      </c>
      <c r="P382" s="7">
        <f t="shared" si="39"/>
        <v>361329.446</v>
      </c>
      <c r="Q382" s="7">
        <f t="shared" si="39"/>
        <v>352062.7701</v>
      </c>
      <c r="R382" s="7">
        <f t="shared" si="39"/>
        <v>343018.4044</v>
      </c>
      <c r="S382" s="7">
        <f t="shared" si="39"/>
        <v>357956.5223</v>
      </c>
      <c r="T382" s="7">
        <f t="shared" si="39"/>
        <v>411910.9196</v>
      </c>
      <c r="U382" s="7">
        <f t="shared" si="39"/>
        <v>413803.6515</v>
      </c>
      <c r="V382" s="7">
        <f t="shared" si="39"/>
        <v>414126.7048</v>
      </c>
      <c r="W382" s="7">
        <f t="shared" si="39"/>
        <v>389025.3537</v>
      </c>
      <c r="X382" s="7">
        <f t="shared" si="39"/>
        <v>398176.6535</v>
      </c>
      <c r="Y382" s="7">
        <f t="shared" si="39"/>
        <v>414266.2818</v>
      </c>
      <c r="Z382" s="7">
        <f t="shared" si="39"/>
        <v>421486.5785</v>
      </c>
      <c r="AA382" s="7">
        <f t="shared" si="39"/>
        <v>393451.0018</v>
      </c>
      <c r="AB382" s="7">
        <f t="shared" si="39"/>
        <v>357871.0914</v>
      </c>
      <c r="AC382" s="7">
        <f t="shared" si="39"/>
        <v>307638.3527</v>
      </c>
      <c r="AD382" s="7">
        <f t="shared" si="39"/>
        <v>281227.5618</v>
      </c>
      <c r="AE382" s="7">
        <f t="shared" si="39"/>
        <v>257091.9143</v>
      </c>
      <c r="AF382" s="7">
        <f t="shared" si="39"/>
        <v>232361.6256</v>
      </c>
      <c r="AG382" s="7">
        <f t="shared" si="39"/>
        <v>222000.8759</v>
      </c>
      <c r="AH382" s="7">
        <f t="shared" si="39"/>
        <v>194251.044</v>
      </c>
      <c r="AI382" s="7">
        <f t="shared" si="39"/>
        <v>170234.4031</v>
      </c>
      <c r="AJ382" s="7">
        <f t="shared" si="39"/>
        <v>0</v>
      </c>
      <c r="AK382" s="7">
        <f t="shared" si="39"/>
        <v>0</v>
      </c>
      <c r="AL382" s="7">
        <f t="shared" si="39"/>
        <v>0</v>
      </c>
      <c r="AM382" s="7">
        <f t="shared" si="39"/>
        <v>0</v>
      </c>
      <c r="AN382" s="7">
        <f t="shared" si="39"/>
        <v>0</v>
      </c>
      <c r="AO382" s="7">
        <f t="shared" si="39"/>
        <v>0</v>
      </c>
      <c r="AP382" s="7">
        <f t="shared" si="39"/>
        <v>0</v>
      </c>
      <c r="AQ382" s="7">
        <f t="shared" si="39"/>
        <v>0</v>
      </c>
      <c r="AR382" s="7">
        <f t="shared" si="39"/>
        <v>0</v>
      </c>
      <c r="AS382" s="7">
        <f t="shared" si="9"/>
        <v>9236833.009</v>
      </c>
    </row>
    <row r="383" ht="15.75" customHeight="1">
      <c r="A383" s="15">
        <v>115.0</v>
      </c>
      <c r="B383" s="16">
        <v>17.0</v>
      </c>
      <c r="C383" s="16">
        <v>0.0178792315450899</v>
      </c>
      <c r="D383" s="17">
        <v>43540.0</v>
      </c>
      <c r="E383" s="17">
        <f t="shared" si="7"/>
        <v>44059</v>
      </c>
      <c r="F383" s="16" t="s">
        <v>19</v>
      </c>
      <c r="G383" s="16" t="s">
        <v>5</v>
      </c>
      <c r="H383" s="18">
        <v>75000.0</v>
      </c>
      <c r="I383" s="7">
        <f t="shared" ref="I383:AR383" si="40">if(edate($D383,I$350)&lt;=$C$342, I39,if($G383="USD",1-$C$345,if($G383="EUR",1-$D$345,if($G383="YEN",1-$E$345,1-$F$345)))*I39/(1+$C$343)^(DATEDIF($C$342,EDATE($D383,I$350),"m")+1))</f>
        <v>97488.9237</v>
      </c>
      <c r="J383" s="7">
        <f t="shared" si="40"/>
        <v>97471.89373</v>
      </c>
      <c r="K383" s="7">
        <f t="shared" si="40"/>
        <v>97485.57134</v>
      </c>
      <c r="L383" s="7">
        <f t="shared" si="40"/>
        <v>95015.6896</v>
      </c>
      <c r="M383" s="7">
        <f t="shared" si="40"/>
        <v>98498.92149</v>
      </c>
      <c r="N383" s="7">
        <f t="shared" si="40"/>
        <v>95918.54609</v>
      </c>
      <c r="O383" s="7">
        <f t="shared" si="40"/>
        <v>95002.14608</v>
      </c>
      <c r="P383" s="7">
        <f t="shared" si="40"/>
        <v>94417.22702</v>
      </c>
      <c r="Q383" s="7">
        <f t="shared" si="40"/>
        <v>93679.30643</v>
      </c>
      <c r="R383" s="7">
        <f t="shared" si="40"/>
        <v>91686.53198</v>
      </c>
      <c r="S383" s="7">
        <f t="shared" si="40"/>
        <v>92217.94744</v>
      </c>
      <c r="T383" s="7">
        <f t="shared" si="40"/>
        <v>109770.883</v>
      </c>
      <c r="U383" s="7">
        <f t="shared" si="40"/>
        <v>108177.9776</v>
      </c>
      <c r="V383" s="7">
        <f t="shared" si="40"/>
        <v>106105.9534</v>
      </c>
      <c r="W383" s="7">
        <f t="shared" si="40"/>
        <v>106129.0176</v>
      </c>
      <c r="X383" s="7">
        <f t="shared" si="40"/>
        <v>108400.7081</v>
      </c>
      <c r="Y383" s="7">
        <f t="shared" si="40"/>
        <v>115869.7571</v>
      </c>
      <c r="Z383" s="7">
        <f t="shared" si="40"/>
        <v>0</v>
      </c>
      <c r="AA383" s="7">
        <f t="shared" si="40"/>
        <v>0</v>
      </c>
      <c r="AB383" s="7">
        <f t="shared" si="40"/>
        <v>0</v>
      </c>
      <c r="AC383" s="7">
        <f t="shared" si="40"/>
        <v>0</v>
      </c>
      <c r="AD383" s="7">
        <f t="shared" si="40"/>
        <v>0</v>
      </c>
      <c r="AE383" s="7">
        <f t="shared" si="40"/>
        <v>0</v>
      </c>
      <c r="AF383" s="7">
        <f t="shared" si="40"/>
        <v>0</v>
      </c>
      <c r="AG383" s="7">
        <f t="shared" si="40"/>
        <v>0</v>
      </c>
      <c r="AH383" s="7">
        <f t="shared" si="40"/>
        <v>0</v>
      </c>
      <c r="AI383" s="7">
        <f t="shared" si="40"/>
        <v>0</v>
      </c>
      <c r="AJ383" s="7">
        <f t="shared" si="40"/>
        <v>0</v>
      </c>
      <c r="AK383" s="7">
        <f t="shared" si="40"/>
        <v>0</v>
      </c>
      <c r="AL383" s="7">
        <f t="shared" si="40"/>
        <v>0</v>
      </c>
      <c r="AM383" s="7">
        <f t="shared" si="40"/>
        <v>0</v>
      </c>
      <c r="AN383" s="7">
        <f t="shared" si="40"/>
        <v>0</v>
      </c>
      <c r="AO383" s="7">
        <f t="shared" si="40"/>
        <v>0</v>
      </c>
      <c r="AP383" s="7">
        <f t="shared" si="40"/>
        <v>0</v>
      </c>
      <c r="AQ383" s="7">
        <f t="shared" si="40"/>
        <v>0</v>
      </c>
      <c r="AR383" s="7">
        <f t="shared" si="40"/>
        <v>0</v>
      </c>
      <c r="AS383" s="7">
        <f t="shared" si="9"/>
        <v>1703337.002</v>
      </c>
    </row>
    <row r="384" ht="15.75" customHeight="1">
      <c r="A384" s="15">
        <v>344.0</v>
      </c>
      <c r="B384" s="16">
        <v>35.0</v>
      </c>
      <c r="C384" s="16">
        <v>0.0548813539036322</v>
      </c>
      <c r="D384" s="17">
        <v>43540.0</v>
      </c>
      <c r="E384" s="17">
        <f t="shared" si="7"/>
        <v>44608</v>
      </c>
      <c r="F384" s="16" t="s">
        <v>21</v>
      </c>
      <c r="G384" s="16" t="s">
        <v>5</v>
      </c>
      <c r="H384" s="18">
        <v>500000.0</v>
      </c>
      <c r="I384" s="7">
        <f t="shared" ref="I384:AR384" si="41">if(edate($D384,I$350)&lt;=$C$342, I40,if($G384="USD",1-$C$345,if($G384="EUR",1-$D$345,if($G384="YEN",1-$E$345,1-$F$345)))*I40/(1+$C$343)^(DATEDIF($C$342,EDATE($D384,I$350),"m")+1))</f>
        <v>1994986.608</v>
      </c>
      <c r="J384" s="7">
        <f t="shared" si="41"/>
        <v>1994638.111</v>
      </c>
      <c r="K384" s="7">
        <f t="shared" si="41"/>
        <v>1994918.006</v>
      </c>
      <c r="L384" s="7">
        <f t="shared" si="41"/>
        <v>1944375.023</v>
      </c>
      <c r="M384" s="7">
        <f t="shared" si="41"/>
        <v>2015654.925</v>
      </c>
      <c r="N384" s="7">
        <f t="shared" si="41"/>
        <v>1962850.831</v>
      </c>
      <c r="O384" s="7">
        <f t="shared" si="41"/>
        <v>1944097.872</v>
      </c>
      <c r="P384" s="7">
        <f t="shared" si="41"/>
        <v>1932128.249</v>
      </c>
      <c r="Q384" s="7">
        <f t="shared" si="41"/>
        <v>1917027.644</v>
      </c>
      <c r="R384" s="7">
        <f t="shared" si="41"/>
        <v>1876248.054</v>
      </c>
      <c r="S384" s="7">
        <f t="shared" si="41"/>
        <v>1887122.795</v>
      </c>
      <c r="T384" s="7">
        <f t="shared" si="41"/>
        <v>2246321.256</v>
      </c>
      <c r="U384" s="7">
        <f t="shared" si="41"/>
        <v>2213724.476</v>
      </c>
      <c r="V384" s="7">
        <f t="shared" si="41"/>
        <v>2171323.142</v>
      </c>
      <c r="W384" s="7">
        <f t="shared" si="41"/>
        <v>2171795.121</v>
      </c>
      <c r="X384" s="7">
        <f t="shared" si="41"/>
        <v>2218282.372</v>
      </c>
      <c r="Y384" s="7">
        <f t="shared" si="41"/>
        <v>2371126.943</v>
      </c>
      <c r="Z384" s="7">
        <f t="shared" si="41"/>
        <v>2452137.309</v>
      </c>
      <c r="AA384" s="7">
        <f t="shared" si="41"/>
        <v>2270015.757</v>
      </c>
      <c r="AB384" s="7">
        <f t="shared" si="41"/>
        <v>2060672.127</v>
      </c>
      <c r="AC384" s="7">
        <f t="shared" si="41"/>
        <v>1829488.632</v>
      </c>
      <c r="AD384" s="7">
        <f t="shared" si="41"/>
        <v>1664476.888</v>
      </c>
      <c r="AE384" s="7">
        <f t="shared" si="41"/>
        <v>1508427.443</v>
      </c>
      <c r="AF384" s="7">
        <f t="shared" si="41"/>
        <v>1346259.18</v>
      </c>
      <c r="AG384" s="7">
        <f t="shared" si="41"/>
        <v>1292244.256</v>
      </c>
      <c r="AH384" s="7">
        <f t="shared" si="41"/>
        <v>1141576.722</v>
      </c>
      <c r="AI384" s="7">
        <f t="shared" si="41"/>
        <v>1009845.656</v>
      </c>
      <c r="AJ384" s="7">
        <f t="shared" si="41"/>
        <v>924574.3576</v>
      </c>
      <c r="AK384" s="7">
        <f t="shared" si="41"/>
        <v>825094.8285</v>
      </c>
      <c r="AL384" s="7">
        <f t="shared" si="41"/>
        <v>744605.0529</v>
      </c>
      <c r="AM384" s="7">
        <f t="shared" si="41"/>
        <v>678154.895</v>
      </c>
      <c r="AN384" s="7">
        <f t="shared" si="41"/>
        <v>617635.7917</v>
      </c>
      <c r="AO384" s="7">
        <f t="shared" si="41"/>
        <v>562453.67</v>
      </c>
      <c r="AP384" s="7">
        <f t="shared" si="41"/>
        <v>512204.0583</v>
      </c>
      <c r="AQ384" s="7">
        <f t="shared" si="41"/>
        <v>466420.1229</v>
      </c>
      <c r="AR384" s="7">
        <f t="shared" si="41"/>
        <v>0</v>
      </c>
      <c r="AS384" s="7">
        <f t="shared" si="9"/>
        <v>56762908.18</v>
      </c>
    </row>
    <row r="385" ht="15.75" customHeight="1">
      <c r="A385" s="15">
        <v>94.0</v>
      </c>
      <c r="B385" s="16">
        <v>16.0</v>
      </c>
      <c r="C385" s="16">
        <v>0.0255691581171239</v>
      </c>
      <c r="D385" s="17">
        <v>43547.0</v>
      </c>
      <c r="E385" s="17">
        <f t="shared" si="7"/>
        <v>44035</v>
      </c>
      <c r="F385" s="16" t="s">
        <v>22</v>
      </c>
      <c r="G385" s="16" t="s">
        <v>7</v>
      </c>
      <c r="H385" s="18">
        <v>1000000.0</v>
      </c>
      <c r="I385" s="7">
        <f t="shared" ref="I385:AR385" si="42">if(edate($D385,I$350)&lt;=$C$342, I41,if($G385="USD",1-$C$345,if($G385="EUR",1-$D$345,if($G385="YEN",1-$E$345,1-$F$345)))*I41/(1+$C$343)^(DATEDIF($C$342,EDATE($D385,I$350),"m")+1))</f>
        <v>25569.15812</v>
      </c>
      <c r="J385" s="7">
        <f t="shared" si="42"/>
        <v>25569.15812</v>
      </c>
      <c r="K385" s="7">
        <f t="shared" si="42"/>
        <v>25569.15812</v>
      </c>
      <c r="L385" s="7">
        <f t="shared" si="42"/>
        <v>25569.15812</v>
      </c>
      <c r="M385" s="7">
        <f t="shared" si="42"/>
        <v>25569.15812</v>
      </c>
      <c r="N385" s="7">
        <f t="shared" si="42"/>
        <v>25569.15812</v>
      </c>
      <c r="O385" s="7">
        <f t="shared" si="42"/>
        <v>25569.15812</v>
      </c>
      <c r="P385" s="7">
        <f t="shared" si="42"/>
        <v>25569.15812</v>
      </c>
      <c r="Q385" s="7">
        <f t="shared" si="42"/>
        <v>25569.15812</v>
      </c>
      <c r="R385" s="7">
        <f t="shared" si="42"/>
        <v>25569.15812</v>
      </c>
      <c r="S385" s="7">
        <f t="shared" si="42"/>
        <v>25569.15812</v>
      </c>
      <c r="T385" s="7">
        <f t="shared" si="42"/>
        <v>25569.15812</v>
      </c>
      <c r="U385" s="7">
        <f t="shared" si="42"/>
        <v>25569.15812</v>
      </c>
      <c r="V385" s="7">
        <f t="shared" si="42"/>
        <v>25569.15812</v>
      </c>
      <c r="W385" s="7">
        <f t="shared" si="42"/>
        <v>25569.15812</v>
      </c>
      <c r="X385" s="7">
        <f t="shared" si="42"/>
        <v>25569.15812</v>
      </c>
      <c r="Y385" s="7">
        <f t="shared" si="42"/>
        <v>0</v>
      </c>
      <c r="Z385" s="7">
        <f t="shared" si="42"/>
        <v>0</v>
      </c>
      <c r="AA385" s="7">
        <f t="shared" si="42"/>
        <v>0</v>
      </c>
      <c r="AB385" s="7">
        <f t="shared" si="42"/>
        <v>0</v>
      </c>
      <c r="AC385" s="7">
        <f t="shared" si="42"/>
        <v>0</v>
      </c>
      <c r="AD385" s="7">
        <f t="shared" si="42"/>
        <v>0</v>
      </c>
      <c r="AE385" s="7">
        <f t="shared" si="42"/>
        <v>0</v>
      </c>
      <c r="AF385" s="7">
        <f t="shared" si="42"/>
        <v>0</v>
      </c>
      <c r="AG385" s="7">
        <f t="shared" si="42"/>
        <v>0</v>
      </c>
      <c r="AH385" s="7">
        <f t="shared" si="42"/>
        <v>0</v>
      </c>
      <c r="AI385" s="7">
        <f t="shared" si="42"/>
        <v>0</v>
      </c>
      <c r="AJ385" s="7">
        <f t="shared" si="42"/>
        <v>0</v>
      </c>
      <c r="AK385" s="7">
        <f t="shared" si="42"/>
        <v>0</v>
      </c>
      <c r="AL385" s="7">
        <f t="shared" si="42"/>
        <v>0</v>
      </c>
      <c r="AM385" s="7">
        <f t="shared" si="42"/>
        <v>0</v>
      </c>
      <c r="AN385" s="7">
        <f t="shared" si="42"/>
        <v>0</v>
      </c>
      <c r="AO385" s="7">
        <f t="shared" si="42"/>
        <v>0</v>
      </c>
      <c r="AP385" s="7">
        <f t="shared" si="42"/>
        <v>0</v>
      </c>
      <c r="AQ385" s="7">
        <f t="shared" si="42"/>
        <v>0</v>
      </c>
      <c r="AR385" s="7">
        <f t="shared" si="42"/>
        <v>0</v>
      </c>
      <c r="AS385" s="7">
        <f t="shared" si="9"/>
        <v>409106.5299</v>
      </c>
    </row>
    <row r="386" ht="15.75" customHeight="1">
      <c r="A386" s="15">
        <v>20.0</v>
      </c>
      <c r="B386" s="16">
        <v>27.0</v>
      </c>
      <c r="C386" s="16">
        <v>0.0181390911266225</v>
      </c>
      <c r="D386" s="17">
        <v>43559.0</v>
      </c>
      <c r="E386" s="17">
        <f t="shared" si="7"/>
        <v>44381</v>
      </c>
      <c r="F386" s="16" t="s">
        <v>19</v>
      </c>
      <c r="G386" s="16" t="s">
        <v>5</v>
      </c>
      <c r="H386" s="18">
        <v>250000.0</v>
      </c>
      <c r="I386" s="7">
        <f t="shared" ref="I386:AR386" si="43">if(edate($D386,I$350)&lt;=$C$342, I42,if($G386="USD",1-$C$345,if($G386="EUR",1-$D$345,if($G386="YEN",1-$E$345,1-$F$345)))*I42/(1+$C$343)^(DATEDIF($C$342,EDATE($D386,I$350),"m")+1))</f>
        <v>327907.6059</v>
      </c>
      <c r="J386" s="7">
        <f t="shared" si="43"/>
        <v>332026.9935</v>
      </c>
      <c r="K386" s="7">
        <f t="shared" si="43"/>
        <v>324705.1494</v>
      </c>
      <c r="L386" s="7">
        <f t="shared" si="43"/>
        <v>325178.1262</v>
      </c>
      <c r="M386" s="7">
        <f t="shared" si="43"/>
        <v>331959.8789</v>
      </c>
      <c r="N386" s="7">
        <f t="shared" si="43"/>
        <v>323325.218</v>
      </c>
      <c r="O386" s="7">
        <f t="shared" si="43"/>
        <v>324138.7563</v>
      </c>
      <c r="P386" s="7">
        <f t="shared" si="43"/>
        <v>322244.5817</v>
      </c>
      <c r="Q386" s="7">
        <f t="shared" si="43"/>
        <v>314612.1056</v>
      </c>
      <c r="R386" s="7">
        <f t="shared" si="43"/>
        <v>321026.0882</v>
      </c>
      <c r="S386" s="7">
        <f t="shared" si="43"/>
        <v>335294.2973</v>
      </c>
      <c r="T386" s="7">
        <f t="shared" si="43"/>
        <v>388806.43</v>
      </c>
      <c r="U386" s="7">
        <f t="shared" si="43"/>
        <v>358786.2342</v>
      </c>
      <c r="V386" s="7">
        <f t="shared" si="43"/>
        <v>347473.7901</v>
      </c>
      <c r="W386" s="7">
        <f t="shared" si="43"/>
        <v>359247.8741</v>
      </c>
      <c r="X386" s="7">
        <f t="shared" si="43"/>
        <v>395546.9163</v>
      </c>
      <c r="Y386" s="7">
        <f t="shared" si="43"/>
        <v>404208.3323</v>
      </c>
      <c r="Z386" s="7">
        <f t="shared" si="43"/>
        <v>375644.1304</v>
      </c>
      <c r="AA386" s="7">
        <f t="shared" si="43"/>
        <v>348083.0743</v>
      </c>
      <c r="AB386" s="7">
        <f t="shared" si="43"/>
        <v>309150.305</v>
      </c>
      <c r="AC386" s="7">
        <f t="shared" si="43"/>
        <v>279808.6876</v>
      </c>
      <c r="AD386" s="7">
        <f t="shared" si="43"/>
        <v>256526.5698</v>
      </c>
      <c r="AE386" s="7">
        <f t="shared" si="43"/>
        <v>226365.8508</v>
      </c>
      <c r="AF386" s="7">
        <f t="shared" si="43"/>
        <v>207442.1995</v>
      </c>
      <c r="AG386" s="7">
        <f t="shared" si="43"/>
        <v>190674.8526</v>
      </c>
      <c r="AH386" s="7">
        <f t="shared" si="43"/>
        <v>170813.714</v>
      </c>
      <c r="AI386" s="7">
        <f t="shared" si="43"/>
        <v>151476.1457</v>
      </c>
      <c r="AJ386" s="7">
        <f t="shared" si="43"/>
        <v>0</v>
      </c>
      <c r="AK386" s="7">
        <f t="shared" si="43"/>
        <v>0</v>
      </c>
      <c r="AL386" s="7">
        <f t="shared" si="43"/>
        <v>0</v>
      </c>
      <c r="AM386" s="7">
        <f t="shared" si="43"/>
        <v>0</v>
      </c>
      <c r="AN386" s="7">
        <f t="shared" si="43"/>
        <v>0</v>
      </c>
      <c r="AO386" s="7">
        <f t="shared" si="43"/>
        <v>0</v>
      </c>
      <c r="AP386" s="7">
        <f t="shared" si="43"/>
        <v>0</v>
      </c>
      <c r="AQ386" s="7">
        <f t="shared" si="43"/>
        <v>0</v>
      </c>
      <c r="AR386" s="7">
        <f t="shared" si="43"/>
        <v>0</v>
      </c>
      <c r="AS386" s="7">
        <f t="shared" si="9"/>
        <v>8352473.908</v>
      </c>
    </row>
    <row r="387" ht="15.75" customHeight="1">
      <c r="A387" s="15">
        <v>305.0</v>
      </c>
      <c r="B387" s="16">
        <v>13.0</v>
      </c>
      <c r="C387" s="16">
        <v>0.0443239245308118</v>
      </c>
      <c r="D387" s="17">
        <v>43565.0</v>
      </c>
      <c r="E387" s="17">
        <f t="shared" si="7"/>
        <v>43961</v>
      </c>
      <c r="F387" s="16" t="s">
        <v>21</v>
      </c>
      <c r="G387" s="16" t="s">
        <v>7</v>
      </c>
      <c r="H387" s="18">
        <v>1000000.0</v>
      </c>
      <c r="I387" s="7">
        <f t="shared" ref="I387:AR387" si="44">if(edate($D387,I$350)&lt;=$C$342, I43,if($G387="USD",1-$C$345,if($G387="EUR",1-$D$345,if($G387="YEN",1-$E$345,1-$F$345)))*I43/(1+$C$343)^(DATEDIF($C$342,EDATE($D387,I$350),"m")+1))</f>
        <v>44323.92453</v>
      </c>
      <c r="J387" s="7">
        <f t="shared" si="44"/>
        <v>44323.92453</v>
      </c>
      <c r="K387" s="7">
        <f t="shared" si="44"/>
        <v>44323.92453</v>
      </c>
      <c r="L387" s="7">
        <f t="shared" si="44"/>
        <v>44323.92453</v>
      </c>
      <c r="M387" s="7">
        <f t="shared" si="44"/>
        <v>44323.92453</v>
      </c>
      <c r="N387" s="7">
        <f t="shared" si="44"/>
        <v>44323.92453</v>
      </c>
      <c r="O387" s="7">
        <f t="shared" si="44"/>
        <v>44323.92453</v>
      </c>
      <c r="P387" s="7">
        <f t="shared" si="44"/>
        <v>44323.92453</v>
      </c>
      <c r="Q387" s="7">
        <f t="shared" si="44"/>
        <v>44323.92453</v>
      </c>
      <c r="R387" s="7">
        <f t="shared" si="44"/>
        <v>44323.92453</v>
      </c>
      <c r="S387" s="7">
        <f t="shared" si="44"/>
        <v>44323.92453</v>
      </c>
      <c r="T387" s="7">
        <f t="shared" si="44"/>
        <v>44323.92453</v>
      </c>
      <c r="U387" s="7">
        <f t="shared" si="44"/>
        <v>44323.92453</v>
      </c>
      <c r="V387" s="7">
        <f t="shared" si="44"/>
        <v>0</v>
      </c>
      <c r="W387" s="7">
        <f t="shared" si="44"/>
        <v>0</v>
      </c>
      <c r="X387" s="7">
        <f t="shared" si="44"/>
        <v>0</v>
      </c>
      <c r="Y387" s="7">
        <f t="shared" si="44"/>
        <v>0</v>
      </c>
      <c r="Z387" s="7">
        <f t="shared" si="44"/>
        <v>0</v>
      </c>
      <c r="AA387" s="7">
        <f t="shared" si="44"/>
        <v>0</v>
      </c>
      <c r="AB387" s="7">
        <f t="shared" si="44"/>
        <v>0</v>
      </c>
      <c r="AC387" s="7">
        <f t="shared" si="44"/>
        <v>0</v>
      </c>
      <c r="AD387" s="7">
        <f t="shared" si="44"/>
        <v>0</v>
      </c>
      <c r="AE387" s="7">
        <f t="shared" si="44"/>
        <v>0</v>
      </c>
      <c r="AF387" s="7">
        <f t="shared" si="44"/>
        <v>0</v>
      </c>
      <c r="AG387" s="7">
        <f t="shared" si="44"/>
        <v>0</v>
      </c>
      <c r="AH387" s="7">
        <f t="shared" si="44"/>
        <v>0</v>
      </c>
      <c r="AI387" s="7">
        <f t="shared" si="44"/>
        <v>0</v>
      </c>
      <c r="AJ387" s="7">
        <f t="shared" si="44"/>
        <v>0</v>
      </c>
      <c r="AK387" s="7">
        <f t="shared" si="44"/>
        <v>0</v>
      </c>
      <c r="AL387" s="7">
        <f t="shared" si="44"/>
        <v>0</v>
      </c>
      <c r="AM387" s="7">
        <f t="shared" si="44"/>
        <v>0</v>
      </c>
      <c r="AN387" s="7">
        <f t="shared" si="44"/>
        <v>0</v>
      </c>
      <c r="AO387" s="7">
        <f t="shared" si="44"/>
        <v>0</v>
      </c>
      <c r="AP387" s="7">
        <f t="shared" si="44"/>
        <v>0</v>
      </c>
      <c r="AQ387" s="7">
        <f t="shared" si="44"/>
        <v>0</v>
      </c>
      <c r="AR387" s="7">
        <f t="shared" si="44"/>
        <v>0</v>
      </c>
      <c r="AS387" s="7">
        <f t="shared" si="9"/>
        <v>576211.0189</v>
      </c>
    </row>
    <row r="388" ht="15.75" customHeight="1">
      <c r="A388" s="15">
        <v>187.0</v>
      </c>
      <c r="B388" s="16">
        <v>19.0</v>
      </c>
      <c r="C388" s="16">
        <v>0.0175562846095135</v>
      </c>
      <c r="D388" s="17">
        <v>43569.0</v>
      </c>
      <c r="E388" s="17">
        <f t="shared" si="7"/>
        <v>44149</v>
      </c>
      <c r="F388" s="16" t="s">
        <v>19</v>
      </c>
      <c r="G388" s="16" t="s">
        <v>4</v>
      </c>
      <c r="H388" s="18">
        <v>250000.0</v>
      </c>
      <c r="I388" s="7">
        <f t="shared" ref="I388:AR388" si="45">if(edate($D388,I$350)&lt;=$C$342, I44,if($G388="USD",1-$C$345,if($G388="EUR",1-$D$345,if($G388="YEN",1-$E$345,1-$F$345)))*I44/(1+$C$343)^(DATEDIF($C$342,EDATE($D388,I$350),"m")+1))</f>
        <v>287353.8051</v>
      </c>
      <c r="J388" s="7">
        <f t="shared" si="45"/>
        <v>283671.8133</v>
      </c>
      <c r="K388" s="7">
        <f t="shared" si="45"/>
        <v>276601.0197</v>
      </c>
      <c r="L388" s="7">
        <f t="shared" si="45"/>
        <v>287930.529</v>
      </c>
      <c r="M388" s="7">
        <f t="shared" si="45"/>
        <v>282968.2452</v>
      </c>
      <c r="N388" s="7">
        <f t="shared" si="45"/>
        <v>281882.389</v>
      </c>
      <c r="O388" s="7">
        <f t="shared" si="45"/>
        <v>281782.3181</v>
      </c>
      <c r="P388" s="7">
        <f t="shared" si="45"/>
        <v>274555.7125</v>
      </c>
      <c r="Q388" s="7">
        <f t="shared" si="45"/>
        <v>267502.4752</v>
      </c>
      <c r="R388" s="7">
        <f t="shared" si="45"/>
        <v>279151.9478</v>
      </c>
      <c r="S388" s="7">
        <f t="shared" si="45"/>
        <v>321228.2173</v>
      </c>
      <c r="T388" s="7">
        <f t="shared" si="45"/>
        <v>322704.2619</v>
      </c>
      <c r="U388" s="7">
        <f t="shared" si="45"/>
        <v>322956.1946</v>
      </c>
      <c r="V388" s="7">
        <f t="shared" si="45"/>
        <v>303380.9373</v>
      </c>
      <c r="W388" s="7">
        <f t="shared" si="45"/>
        <v>310517.567</v>
      </c>
      <c r="X388" s="7">
        <f t="shared" si="45"/>
        <v>323065.0436</v>
      </c>
      <c r="Y388" s="7">
        <f t="shared" si="45"/>
        <v>328695.783</v>
      </c>
      <c r="Z388" s="7">
        <f t="shared" si="45"/>
        <v>306832.2734</v>
      </c>
      <c r="AA388" s="7">
        <f t="shared" si="45"/>
        <v>279085.3246</v>
      </c>
      <c r="AB388" s="7">
        <f t="shared" si="45"/>
        <v>0</v>
      </c>
      <c r="AC388" s="7">
        <f t="shared" si="45"/>
        <v>0</v>
      </c>
      <c r="AD388" s="7">
        <f t="shared" si="45"/>
        <v>0</v>
      </c>
      <c r="AE388" s="7">
        <f t="shared" si="45"/>
        <v>0</v>
      </c>
      <c r="AF388" s="7">
        <f t="shared" si="45"/>
        <v>0</v>
      </c>
      <c r="AG388" s="7">
        <f t="shared" si="45"/>
        <v>0</v>
      </c>
      <c r="AH388" s="7">
        <f t="shared" si="45"/>
        <v>0</v>
      </c>
      <c r="AI388" s="7">
        <f t="shared" si="45"/>
        <v>0</v>
      </c>
      <c r="AJ388" s="7">
        <f t="shared" si="45"/>
        <v>0</v>
      </c>
      <c r="AK388" s="7">
        <f t="shared" si="45"/>
        <v>0</v>
      </c>
      <c r="AL388" s="7">
        <f t="shared" si="45"/>
        <v>0</v>
      </c>
      <c r="AM388" s="7">
        <f t="shared" si="45"/>
        <v>0</v>
      </c>
      <c r="AN388" s="7">
        <f t="shared" si="45"/>
        <v>0</v>
      </c>
      <c r="AO388" s="7">
        <f t="shared" si="45"/>
        <v>0</v>
      </c>
      <c r="AP388" s="7">
        <f t="shared" si="45"/>
        <v>0</v>
      </c>
      <c r="AQ388" s="7">
        <f t="shared" si="45"/>
        <v>0</v>
      </c>
      <c r="AR388" s="7">
        <f t="shared" si="45"/>
        <v>0</v>
      </c>
      <c r="AS388" s="7">
        <f t="shared" si="9"/>
        <v>5621865.857</v>
      </c>
    </row>
    <row r="389" ht="15.75" customHeight="1">
      <c r="A389" s="15">
        <v>195.0</v>
      </c>
      <c r="B389" s="16">
        <v>17.0</v>
      </c>
      <c r="C389" s="16">
        <v>0.0122283047894446</v>
      </c>
      <c r="D389" s="17">
        <v>43571.0</v>
      </c>
      <c r="E389" s="17">
        <f t="shared" si="7"/>
        <v>44090</v>
      </c>
      <c r="F389" s="16" t="s">
        <v>18</v>
      </c>
      <c r="G389" s="16" t="s">
        <v>6</v>
      </c>
      <c r="H389" s="18">
        <v>1800000.0</v>
      </c>
      <c r="I389" s="7">
        <f t="shared" ref="I389:AR389" si="46">if(edate($D389,I$350)&lt;=$C$342, I45,if($G389="USD",1-$C$345,if($G389="EUR",1-$D$345,if($G389="YEN",1-$E$345,1-$F$345)))*I45/(1+$C$343)^(DATEDIF($C$342,EDATE($D389,I$350),"m")+1))</f>
        <v>13033.10089</v>
      </c>
      <c r="J389" s="7">
        <f t="shared" si="46"/>
        <v>13105.60495</v>
      </c>
      <c r="K389" s="7">
        <f t="shared" si="46"/>
        <v>12820.10094</v>
      </c>
      <c r="L389" s="7">
        <f t="shared" si="46"/>
        <v>13654.536</v>
      </c>
      <c r="M389" s="7">
        <f t="shared" si="46"/>
        <v>13138.92953</v>
      </c>
      <c r="N389" s="7">
        <f t="shared" si="46"/>
        <v>13048.92676</v>
      </c>
      <c r="O389" s="7">
        <f t="shared" si="46"/>
        <v>12956.54681</v>
      </c>
      <c r="P389" s="7">
        <f t="shared" si="46"/>
        <v>12559.35924</v>
      </c>
      <c r="Q389" s="7">
        <f t="shared" si="46"/>
        <v>12300.51048</v>
      </c>
      <c r="R389" s="7">
        <f t="shared" si="46"/>
        <v>12721.91009</v>
      </c>
      <c r="S389" s="7">
        <f t="shared" si="46"/>
        <v>15193.98175</v>
      </c>
      <c r="T389" s="7">
        <f t="shared" si="46"/>
        <v>15113.64178</v>
      </c>
      <c r="U389" s="7">
        <f t="shared" si="46"/>
        <v>15051.37281</v>
      </c>
      <c r="V389" s="7">
        <f t="shared" si="46"/>
        <v>14432.38091</v>
      </c>
      <c r="W389" s="7">
        <f t="shared" si="46"/>
        <v>14567.61618</v>
      </c>
      <c r="X389" s="7">
        <f t="shared" si="46"/>
        <v>15092.92948</v>
      </c>
      <c r="Y389" s="7">
        <f t="shared" si="46"/>
        <v>15650.55485</v>
      </c>
      <c r="Z389" s="7">
        <f t="shared" si="46"/>
        <v>0</v>
      </c>
      <c r="AA389" s="7">
        <f t="shared" si="46"/>
        <v>0</v>
      </c>
      <c r="AB389" s="7">
        <f t="shared" si="46"/>
        <v>0</v>
      </c>
      <c r="AC389" s="7">
        <f t="shared" si="46"/>
        <v>0</v>
      </c>
      <c r="AD389" s="7">
        <f t="shared" si="46"/>
        <v>0</v>
      </c>
      <c r="AE389" s="7">
        <f t="shared" si="46"/>
        <v>0</v>
      </c>
      <c r="AF389" s="7">
        <f t="shared" si="46"/>
        <v>0</v>
      </c>
      <c r="AG389" s="7">
        <f t="shared" si="46"/>
        <v>0</v>
      </c>
      <c r="AH389" s="7">
        <f t="shared" si="46"/>
        <v>0</v>
      </c>
      <c r="AI389" s="7">
        <f t="shared" si="46"/>
        <v>0</v>
      </c>
      <c r="AJ389" s="7">
        <f t="shared" si="46"/>
        <v>0</v>
      </c>
      <c r="AK389" s="7">
        <f t="shared" si="46"/>
        <v>0</v>
      </c>
      <c r="AL389" s="7">
        <f t="shared" si="46"/>
        <v>0</v>
      </c>
      <c r="AM389" s="7">
        <f t="shared" si="46"/>
        <v>0</v>
      </c>
      <c r="AN389" s="7">
        <f t="shared" si="46"/>
        <v>0</v>
      </c>
      <c r="AO389" s="7">
        <f t="shared" si="46"/>
        <v>0</v>
      </c>
      <c r="AP389" s="7">
        <f t="shared" si="46"/>
        <v>0</v>
      </c>
      <c r="AQ389" s="7">
        <f t="shared" si="46"/>
        <v>0</v>
      </c>
      <c r="AR389" s="7">
        <f t="shared" si="46"/>
        <v>0</v>
      </c>
      <c r="AS389" s="7">
        <f t="shared" si="9"/>
        <v>234442.0034</v>
      </c>
    </row>
    <row r="390" ht="15.75" customHeight="1">
      <c r="A390" s="15">
        <v>233.0</v>
      </c>
      <c r="B390" s="16">
        <v>20.0</v>
      </c>
      <c r="C390" s="16">
        <v>0.0452930902798537</v>
      </c>
      <c r="D390" s="17">
        <v>43573.0</v>
      </c>
      <c r="E390" s="17">
        <f t="shared" si="7"/>
        <v>44183</v>
      </c>
      <c r="F390" s="16" t="s">
        <v>21</v>
      </c>
      <c r="G390" s="16" t="s">
        <v>5</v>
      </c>
      <c r="H390" s="18">
        <v>75000.0</v>
      </c>
      <c r="I390" s="7">
        <f t="shared" ref="I390:AR390" si="47">if(edate($D390,I$350)&lt;=$C$342, I46,if($G390="USD",1-$C$345,if($G390="EUR",1-$D$345,if($G390="YEN",1-$E$345,1-$F$345)))*I46/(1+$C$343)^(DATEDIF($C$342,EDATE($D390,I$350),"m")+1))</f>
        <v>245419.7038</v>
      </c>
      <c r="J390" s="7">
        <f t="shared" si="47"/>
        <v>244948.5424</v>
      </c>
      <c r="K390" s="7">
        <f t="shared" si="47"/>
        <v>239674.7282</v>
      </c>
      <c r="L390" s="7">
        <f t="shared" si="47"/>
        <v>248736.1771</v>
      </c>
      <c r="M390" s="7">
        <f t="shared" si="47"/>
        <v>239840.501</v>
      </c>
      <c r="N390" s="7">
        <f t="shared" si="47"/>
        <v>240853.8206</v>
      </c>
      <c r="O390" s="7">
        <f t="shared" si="47"/>
        <v>239185.2232</v>
      </c>
      <c r="P390" s="7">
        <f t="shared" si="47"/>
        <v>236702.0295</v>
      </c>
      <c r="Q390" s="7">
        <f t="shared" si="47"/>
        <v>232814.8633</v>
      </c>
      <c r="R390" s="7">
        <f t="shared" si="47"/>
        <v>233101.2288</v>
      </c>
      <c r="S390" s="7">
        <f t="shared" si="47"/>
        <v>279590.6229</v>
      </c>
      <c r="T390" s="7">
        <f t="shared" si="47"/>
        <v>272135.6067</v>
      </c>
      <c r="U390" s="7">
        <f t="shared" si="47"/>
        <v>268796.0339</v>
      </c>
      <c r="V390" s="7">
        <f t="shared" si="47"/>
        <v>266265.2825</v>
      </c>
      <c r="W390" s="7">
        <f t="shared" si="47"/>
        <v>277472.6047</v>
      </c>
      <c r="X390" s="7">
        <f t="shared" si="47"/>
        <v>293725.464</v>
      </c>
      <c r="Y390" s="7">
        <f t="shared" si="47"/>
        <v>301078.9104</v>
      </c>
      <c r="Z390" s="7">
        <f t="shared" si="47"/>
        <v>280552.3377</v>
      </c>
      <c r="AA390" s="7">
        <f t="shared" si="47"/>
        <v>252494.9838</v>
      </c>
      <c r="AB390" s="7">
        <f t="shared" si="47"/>
        <v>226743.4454</v>
      </c>
      <c r="AC390" s="7">
        <f t="shared" si="47"/>
        <v>0</v>
      </c>
      <c r="AD390" s="7">
        <f t="shared" si="47"/>
        <v>0</v>
      </c>
      <c r="AE390" s="7">
        <f t="shared" si="47"/>
        <v>0</v>
      </c>
      <c r="AF390" s="7">
        <f t="shared" si="47"/>
        <v>0</v>
      </c>
      <c r="AG390" s="7">
        <f t="shared" si="47"/>
        <v>0</v>
      </c>
      <c r="AH390" s="7">
        <f t="shared" si="47"/>
        <v>0</v>
      </c>
      <c r="AI390" s="7">
        <f t="shared" si="47"/>
        <v>0</v>
      </c>
      <c r="AJ390" s="7">
        <f t="shared" si="47"/>
        <v>0</v>
      </c>
      <c r="AK390" s="7">
        <f t="shared" si="47"/>
        <v>0</v>
      </c>
      <c r="AL390" s="7">
        <f t="shared" si="47"/>
        <v>0</v>
      </c>
      <c r="AM390" s="7">
        <f t="shared" si="47"/>
        <v>0</v>
      </c>
      <c r="AN390" s="7">
        <f t="shared" si="47"/>
        <v>0</v>
      </c>
      <c r="AO390" s="7">
        <f t="shared" si="47"/>
        <v>0</v>
      </c>
      <c r="AP390" s="7">
        <f t="shared" si="47"/>
        <v>0</v>
      </c>
      <c r="AQ390" s="7">
        <f t="shared" si="47"/>
        <v>0</v>
      </c>
      <c r="AR390" s="7">
        <f t="shared" si="47"/>
        <v>0</v>
      </c>
      <c r="AS390" s="7">
        <f t="shared" si="9"/>
        <v>5120132.11</v>
      </c>
    </row>
    <row r="391" ht="15.75" customHeight="1">
      <c r="A391" s="15">
        <v>1.0</v>
      </c>
      <c r="B391" s="16">
        <v>3.0</v>
      </c>
      <c r="C391" s="16">
        <v>0.0150349088483535</v>
      </c>
      <c r="D391" s="17">
        <v>43575.0</v>
      </c>
      <c r="E391" s="17">
        <f t="shared" si="7"/>
        <v>43666</v>
      </c>
      <c r="F391" s="16" t="s">
        <v>19</v>
      </c>
      <c r="G391" s="16" t="s">
        <v>5</v>
      </c>
      <c r="H391" s="18">
        <v>100000.0</v>
      </c>
      <c r="I391" s="7">
        <f t="shared" ref="I391:AR391" si="48">if(edate($D391,I$350)&lt;=$C$342, I47,if($G391="USD",1-$C$345,if($G391="EUR",1-$D$345,if($G391="YEN",1-$E$345,1-$F$345)))*I47/(1+$C$343)^(DATEDIF($C$342,EDATE($D391,I$350),"m")+1))</f>
        <v>108621.8039</v>
      </c>
      <c r="J391" s="7">
        <f t="shared" si="48"/>
        <v>107706.629</v>
      </c>
      <c r="K391" s="7">
        <f t="shared" si="48"/>
        <v>106438.2841</v>
      </c>
      <c r="L391" s="7">
        <f t="shared" si="48"/>
        <v>0</v>
      </c>
      <c r="M391" s="7">
        <f t="shared" si="48"/>
        <v>0</v>
      </c>
      <c r="N391" s="7">
        <f t="shared" si="48"/>
        <v>0</v>
      </c>
      <c r="O391" s="7">
        <f t="shared" si="48"/>
        <v>0</v>
      </c>
      <c r="P391" s="7">
        <f t="shared" si="48"/>
        <v>0</v>
      </c>
      <c r="Q391" s="7">
        <f t="shared" si="48"/>
        <v>0</v>
      </c>
      <c r="R391" s="7">
        <f t="shared" si="48"/>
        <v>0</v>
      </c>
      <c r="S391" s="7">
        <f t="shared" si="48"/>
        <v>0</v>
      </c>
      <c r="T391" s="7">
        <f t="shared" si="48"/>
        <v>0</v>
      </c>
      <c r="U391" s="7">
        <f t="shared" si="48"/>
        <v>0</v>
      </c>
      <c r="V391" s="7">
        <f t="shared" si="48"/>
        <v>0</v>
      </c>
      <c r="W391" s="7">
        <f t="shared" si="48"/>
        <v>0</v>
      </c>
      <c r="X391" s="7">
        <f t="shared" si="48"/>
        <v>0</v>
      </c>
      <c r="Y391" s="7">
        <f t="shared" si="48"/>
        <v>0</v>
      </c>
      <c r="Z391" s="7">
        <f t="shared" si="48"/>
        <v>0</v>
      </c>
      <c r="AA391" s="7">
        <f t="shared" si="48"/>
        <v>0</v>
      </c>
      <c r="AB391" s="7">
        <f t="shared" si="48"/>
        <v>0</v>
      </c>
      <c r="AC391" s="7">
        <f t="shared" si="48"/>
        <v>0</v>
      </c>
      <c r="AD391" s="7">
        <f t="shared" si="48"/>
        <v>0</v>
      </c>
      <c r="AE391" s="7">
        <f t="shared" si="48"/>
        <v>0</v>
      </c>
      <c r="AF391" s="7">
        <f t="shared" si="48"/>
        <v>0</v>
      </c>
      <c r="AG391" s="7">
        <f t="shared" si="48"/>
        <v>0</v>
      </c>
      <c r="AH391" s="7">
        <f t="shared" si="48"/>
        <v>0</v>
      </c>
      <c r="AI391" s="7">
        <f t="shared" si="48"/>
        <v>0</v>
      </c>
      <c r="AJ391" s="7">
        <f t="shared" si="48"/>
        <v>0</v>
      </c>
      <c r="AK391" s="7">
        <f t="shared" si="48"/>
        <v>0</v>
      </c>
      <c r="AL391" s="7">
        <f t="shared" si="48"/>
        <v>0</v>
      </c>
      <c r="AM391" s="7">
        <f t="shared" si="48"/>
        <v>0</v>
      </c>
      <c r="AN391" s="7">
        <f t="shared" si="48"/>
        <v>0</v>
      </c>
      <c r="AO391" s="7">
        <f t="shared" si="48"/>
        <v>0</v>
      </c>
      <c r="AP391" s="7">
        <f t="shared" si="48"/>
        <v>0</v>
      </c>
      <c r="AQ391" s="7">
        <f t="shared" si="48"/>
        <v>0</v>
      </c>
      <c r="AR391" s="7">
        <f t="shared" si="48"/>
        <v>0</v>
      </c>
      <c r="AS391" s="7">
        <f t="shared" si="9"/>
        <v>322766.7169</v>
      </c>
    </row>
    <row r="392" ht="15.75" customHeight="1">
      <c r="A392" s="15">
        <v>42.0</v>
      </c>
      <c r="B392" s="16">
        <v>5.0</v>
      </c>
      <c r="C392" s="16">
        <v>0.0337393029886636</v>
      </c>
      <c r="D392" s="17">
        <v>43583.0</v>
      </c>
      <c r="E392" s="17">
        <f t="shared" si="7"/>
        <v>43736</v>
      </c>
      <c r="F392" s="16" t="s">
        <v>21</v>
      </c>
      <c r="G392" s="16" t="s">
        <v>5</v>
      </c>
      <c r="H392" s="18">
        <v>500000.0</v>
      </c>
      <c r="I392" s="7">
        <f t="shared" ref="I392:AR392" si="49">if(edate($D392,I$350)&lt;=$C$342, I48,if($G392="USD",1-$C$345,if($G392="EUR",1-$D$345,if($G392="YEN",1-$E$345,1-$F$345)))*I48/(1+$C$343)^(DATEDIF($C$342,EDATE($D392,I$350),"m")+1))</f>
        <v>1217757.724</v>
      </c>
      <c r="J392" s="7">
        <f t="shared" si="49"/>
        <v>1208938.27</v>
      </c>
      <c r="K392" s="7">
        <f t="shared" si="49"/>
        <v>1186122.066</v>
      </c>
      <c r="L392" s="7">
        <f t="shared" si="49"/>
        <v>1241759.864</v>
      </c>
      <c r="M392" s="7">
        <f t="shared" si="49"/>
        <v>1186208.101</v>
      </c>
      <c r="N392" s="7">
        <f t="shared" si="49"/>
        <v>0</v>
      </c>
      <c r="O392" s="7">
        <f t="shared" si="49"/>
        <v>0</v>
      </c>
      <c r="P392" s="7">
        <f t="shared" si="49"/>
        <v>0</v>
      </c>
      <c r="Q392" s="7">
        <f t="shared" si="49"/>
        <v>0</v>
      </c>
      <c r="R392" s="7">
        <f t="shared" si="49"/>
        <v>0</v>
      </c>
      <c r="S392" s="7">
        <f t="shared" si="49"/>
        <v>0</v>
      </c>
      <c r="T392" s="7">
        <f t="shared" si="49"/>
        <v>0</v>
      </c>
      <c r="U392" s="7">
        <f t="shared" si="49"/>
        <v>0</v>
      </c>
      <c r="V392" s="7">
        <f t="shared" si="49"/>
        <v>0</v>
      </c>
      <c r="W392" s="7">
        <f t="shared" si="49"/>
        <v>0</v>
      </c>
      <c r="X392" s="7">
        <f t="shared" si="49"/>
        <v>0</v>
      </c>
      <c r="Y392" s="7">
        <f t="shared" si="49"/>
        <v>0</v>
      </c>
      <c r="Z392" s="7">
        <f t="shared" si="49"/>
        <v>0</v>
      </c>
      <c r="AA392" s="7">
        <f t="shared" si="49"/>
        <v>0</v>
      </c>
      <c r="AB392" s="7">
        <f t="shared" si="49"/>
        <v>0</v>
      </c>
      <c r="AC392" s="7">
        <f t="shared" si="49"/>
        <v>0</v>
      </c>
      <c r="AD392" s="7">
        <f t="shared" si="49"/>
        <v>0</v>
      </c>
      <c r="AE392" s="7">
        <f t="shared" si="49"/>
        <v>0</v>
      </c>
      <c r="AF392" s="7">
        <f t="shared" si="49"/>
        <v>0</v>
      </c>
      <c r="AG392" s="7">
        <f t="shared" si="49"/>
        <v>0</v>
      </c>
      <c r="AH392" s="7">
        <f t="shared" si="49"/>
        <v>0</v>
      </c>
      <c r="AI392" s="7">
        <f t="shared" si="49"/>
        <v>0</v>
      </c>
      <c r="AJ392" s="7">
        <f t="shared" si="49"/>
        <v>0</v>
      </c>
      <c r="AK392" s="7">
        <f t="shared" si="49"/>
        <v>0</v>
      </c>
      <c r="AL392" s="7">
        <f t="shared" si="49"/>
        <v>0</v>
      </c>
      <c r="AM392" s="7">
        <f t="shared" si="49"/>
        <v>0</v>
      </c>
      <c r="AN392" s="7">
        <f t="shared" si="49"/>
        <v>0</v>
      </c>
      <c r="AO392" s="7">
        <f t="shared" si="49"/>
        <v>0</v>
      </c>
      <c r="AP392" s="7">
        <f t="shared" si="49"/>
        <v>0</v>
      </c>
      <c r="AQ392" s="7">
        <f t="shared" si="49"/>
        <v>0</v>
      </c>
      <c r="AR392" s="7">
        <f t="shared" si="49"/>
        <v>0</v>
      </c>
      <c r="AS392" s="7">
        <f t="shared" si="9"/>
        <v>6040786.025</v>
      </c>
    </row>
    <row r="393" ht="15.75" customHeight="1">
      <c r="A393" s="15">
        <v>43.0</v>
      </c>
      <c r="B393" s="16">
        <v>2.0</v>
      </c>
      <c r="C393" s="16">
        <v>0.0300260858643837</v>
      </c>
      <c r="D393" s="17">
        <v>43585.0</v>
      </c>
      <c r="E393" s="17">
        <f t="shared" si="7"/>
        <v>43646</v>
      </c>
      <c r="F393" s="16" t="s">
        <v>22</v>
      </c>
      <c r="G393" s="16" t="s">
        <v>7</v>
      </c>
      <c r="H393" s="18">
        <v>1500000.0</v>
      </c>
      <c r="I393" s="7">
        <f t="shared" ref="I393:AR393" si="50">if(edate($D393,I$350)&lt;=$C$342, I49,if($G393="USD",1-$C$345,if($G393="EUR",1-$D$345,if($G393="YEN",1-$E$345,1-$F$345)))*I49/(1+$C$343)^(DATEDIF($C$342,EDATE($D393,I$350),"m")+1))</f>
        <v>45039.1288</v>
      </c>
      <c r="J393" s="7">
        <f t="shared" si="50"/>
        <v>45039.1288</v>
      </c>
      <c r="K393" s="7">
        <f t="shared" si="50"/>
        <v>0</v>
      </c>
      <c r="L393" s="7">
        <f t="shared" si="50"/>
        <v>0</v>
      </c>
      <c r="M393" s="7">
        <f t="shared" si="50"/>
        <v>0</v>
      </c>
      <c r="N393" s="7">
        <f t="shared" si="50"/>
        <v>0</v>
      </c>
      <c r="O393" s="7">
        <f t="shared" si="50"/>
        <v>0</v>
      </c>
      <c r="P393" s="7">
        <f t="shared" si="50"/>
        <v>0</v>
      </c>
      <c r="Q393" s="7">
        <f t="shared" si="50"/>
        <v>0</v>
      </c>
      <c r="R393" s="7">
        <f t="shared" si="50"/>
        <v>0</v>
      </c>
      <c r="S393" s="7">
        <f t="shared" si="50"/>
        <v>0</v>
      </c>
      <c r="T393" s="7">
        <f t="shared" si="50"/>
        <v>0</v>
      </c>
      <c r="U393" s="7">
        <f t="shared" si="50"/>
        <v>0</v>
      </c>
      <c r="V393" s="7">
        <f t="shared" si="50"/>
        <v>0</v>
      </c>
      <c r="W393" s="7">
        <f t="shared" si="50"/>
        <v>0</v>
      </c>
      <c r="X393" s="7">
        <f t="shared" si="50"/>
        <v>0</v>
      </c>
      <c r="Y393" s="7">
        <f t="shared" si="50"/>
        <v>0</v>
      </c>
      <c r="Z393" s="7">
        <f t="shared" si="50"/>
        <v>0</v>
      </c>
      <c r="AA393" s="7">
        <f t="shared" si="50"/>
        <v>0</v>
      </c>
      <c r="AB393" s="7">
        <f t="shared" si="50"/>
        <v>0</v>
      </c>
      <c r="AC393" s="7">
        <f t="shared" si="50"/>
        <v>0</v>
      </c>
      <c r="AD393" s="7">
        <f t="shared" si="50"/>
        <v>0</v>
      </c>
      <c r="AE393" s="7">
        <f t="shared" si="50"/>
        <v>0</v>
      </c>
      <c r="AF393" s="7">
        <f t="shared" si="50"/>
        <v>0</v>
      </c>
      <c r="AG393" s="7">
        <f t="shared" si="50"/>
        <v>0</v>
      </c>
      <c r="AH393" s="7">
        <f t="shared" si="50"/>
        <v>0</v>
      </c>
      <c r="AI393" s="7">
        <f t="shared" si="50"/>
        <v>0</v>
      </c>
      <c r="AJ393" s="7">
        <f t="shared" si="50"/>
        <v>0</v>
      </c>
      <c r="AK393" s="7">
        <f t="shared" si="50"/>
        <v>0</v>
      </c>
      <c r="AL393" s="7">
        <f t="shared" si="50"/>
        <v>0</v>
      </c>
      <c r="AM393" s="7">
        <f t="shared" si="50"/>
        <v>0</v>
      </c>
      <c r="AN393" s="7">
        <f t="shared" si="50"/>
        <v>0</v>
      </c>
      <c r="AO393" s="7">
        <f t="shared" si="50"/>
        <v>0</v>
      </c>
      <c r="AP393" s="7">
        <f t="shared" si="50"/>
        <v>0</v>
      </c>
      <c r="AQ393" s="7">
        <f t="shared" si="50"/>
        <v>0</v>
      </c>
      <c r="AR393" s="7">
        <f t="shared" si="50"/>
        <v>0</v>
      </c>
      <c r="AS393" s="7">
        <f t="shared" si="9"/>
        <v>90078.25759</v>
      </c>
    </row>
    <row r="394" ht="15.75" customHeight="1">
      <c r="A394" s="15">
        <v>103.0</v>
      </c>
      <c r="B394" s="16">
        <v>17.0</v>
      </c>
      <c r="C394" s="16">
        <v>0.034183746355499</v>
      </c>
      <c r="D394" s="17">
        <v>43586.0</v>
      </c>
      <c r="E394" s="17">
        <f t="shared" si="7"/>
        <v>44105</v>
      </c>
      <c r="F394" s="16" t="s">
        <v>21</v>
      </c>
      <c r="G394" s="16" t="s">
        <v>4</v>
      </c>
      <c r="H394" s="18">
        <v>100000.0</v>
      </c>
      <c r="I394" s="7">
        <f t="shared" ref="I394:AR394" si="51">if(edate($D394,I$350)&lt;=$C$342, I50,if($G394="USD",1-$C$345,if($G394="EUR",1-$D$345,if($G394="YEN",1-$E$345,1-$F$345)))*I50/(1+$C$343)^(DATEDIF($C$342,EDATE($D394,I$350),"m")+1))</f>
        <v>223504.9561</v>
      </c>
      <c r="J394" s="7">
        <f t="shared" si="51"/>
        <v>215616.0312</v>
      </c>
      <c r="K394" s="7">
        <f t="shared" si="51"/>
        <v>216783.7479</v>
      </c>
      <c r="L394" s="7">
        <f t="shared" si="51"/>
        <v>227286.704</v>
      </c>
      <c r="M394" s="7">
        <f t="shared" si="51"/>
        <v>220966.1293</v>
      </c>
      <c r="N394" s="7">
        <f t="shared" si="51"/>
        <v>218006.1587</v>
      </c>
      <c r="O394" s="7">
        <f t="shared" si="51"/>
        <v>219055.2579</v>
      </c>
      <c r="P394" s="7">
        <f t="shared" si="51"/>
        <v>211616.8747</v>
      </c>
      <c r="Q394" s="7">
        <f t="shared" si="51"/>
        <v>215831.0469</v>
      </c>
      <c r="R394" s="7">
        <f t="shared" si="51"/>
        <v>228999.9934</v>
      </c>
      <c r="S394" s="7">
        <f t="shared" si="51"/>
        <v>265718.8064</v>
      </c>
      <c r="T394" s="7">
        <f t="shared" si="51"/>
        <v>248605.7393</v>
      </c>
      <c r="U394" s="7">
        <f t="shared" si="51"/>
        <v>241856.8422</v>
      </c>
      <c r="V394" s="7">
        <f t="shared" si="51"/>
        <v>240794.7532</v>
      </c>
      <c r="W394" s="7">
        <f t="shared" si="51"/>
        <v>250997.9178</v>
      </c>
      <c r="X394" s="7">
        <f t="shared" si="51"/>
        <v>252289.3798</v>
      </c>
      <c r="Y394" s="7">
        <f t="shared" si="51"/>
        <v>269315.6201</v>
      </c>
      <c r="Z394" s="7">
        <f t="shared" si="51"/>
        <v>0</v>
      </c>
      <c r="AA394" s="7">
        <f t="shared" si="51"/>
        <v>0</v>
      </c>
      <c r="AB394" s="7">
        <f t="shared" si="51"/>
        <v>0</v>
      </c>
      <c r="AC394" s="7">
        <f t="shared" si="51"/>
        <v>0</v>
      </c>
      <c r="AD394" s="7">
        <f t="shared" si="51"/>
        <v>0</v>
      </c>
      <c r="AE394" s="7">
        <f t="shared" si="51"/>
        <v>0</v>
      </c>
      <c r="AF394" s="7">
        <f t="shared" si="51"/>
        <v>0</v>
      </c>
      <c r="AG394" s="7">
        <f t="shared" si="51"/>
        <v>0</v>
      </c>
      <c r="AH394" s="7">
        <f t="shared" si="51"/>
        <v>0</v>
      </c>
      <c r="AI394" s="7">
        <f t="shared" si="51"/>
        <v>0</v>
      </c>
      <c r="AJ394" s="7">
        <f t="shared" si="51"/>
        <v>0</v>
      </c>
      <c r="AK394" s="7">
        <f t="shared" si="51"/>
        <v>0</v>
      </c>
      <c r="AL394" s="7">
        <f t="shared" si="51"/>
        <v>0</v>
      </c>
      <c r="AM394" s="7">
        <f t="shared" si="51"/>
        <v>0</v>
      </c>
      <c r="AN394" s="7">
        <f t="shared" si="51"/>
        <v>0</v>
      </c>
      <c r="AO394" s="7">
        <f t="shared" si="51"/>
        <v>0</v>
      </c>
      <c r="AP394" s="7">
        <f t="shared" si="51"/>
        <v>0</v>
      </c>
      <c r="AQ394" s="7">
        <f t="shared" si="51"/>
        <v>0</v>
      </c>
      <c r="AR394" s="7">
        <f t="shared" si="51"/>
        <v>0</v>
      </c>
      <c r="AS394" s="7">
        <f t="shared" si="9"/>
        <v>3967245.959</v>
      </c>
    </row>
    <row r="395" ht="15.75" customHeight="1">
      <c r="A395" s="15">
        <v>63.0</v>
      </c>
      <c r="B395" s="16">
        <v>24.0</v>
      </c>
      <c r="C395" s="16">
        <v>0.0304272593339343</v>
      </c>
      <c r="D395" s="17">
        <v>43589.0</v>
      </c>
      <c r="E395" s="17">
        <f t="shared" si="7"/>
        <v>44320</v>
      </c>
      <c r="F395" s="16" t="s">
        <v>22</v>
      </c>
      <c r="G395" s="16" t="s">
        <v>7</v>
      </c>
      <c r="H395" s="18">
        <v>1500000.0</v>
      </c>
      <c r="I395" s="7">
        <f t="shared" ref="I395:AR395" si="52">if(edate($D395,I$350)&lt;=$C$342, I51,if($G395="USD",1-$C$345,if($G395="EUR",1-$D$345,if($G395="YEN",1-$E$345,1-$F$345)))*I51/(1+$C$343)^(DATEDIF($C$342,EDATE($D395,I$350),"m")+1))</f>
        <v>45640.889</v>
      </c>
      <c r="J395" s="7">
        <f t="shared" si="52"/>
        <v>45640.889</v>
      </c>
      <c r="K395" s="7">
        <f t="shared" si="52"/>
        <v>45640.889</v>
      </c>
      <c r="L395" s="7">
        <f t="shared" si="52"/>
        <v>45640.889</v>
      </c>
      <c r="M395" s="7">
        <f t="shared" si="52"/>
        <v>45640.889</v>
      </c>
      <c r="N395" s="7">
        <f t="shared" si="52"/>
        <v>45640.889</v>
      </c>
      <c r="O395" s="7">
        <f t="shared" si="52"/>
        <v>45640.889</v>
      </c>
      <c r="P395" s="7">
        <f t="shared" si="52"/>
        <v>45640.889</v>
      </c>
      <c r="Q395" s="7">
        <f t="shared" si="52"/>
        <v>45640.889</v>
      </c>
      <c r="R395" s="7">
        <f t="shared" si="52"/>
        <v>45640.889</v>
      </c>
      <c r="S395" s="7">
        <f t="shared" si="52"/>
        <v>45640.889</v>
      </c>
      <c r="T395" s="7">
        <f t="shared" si="52"/>
        <v>45640.889</v>
      </c>
      <c r="U395" s="7">
        <f t="shared" si="52"/>
        <v>45640.889</v>
      </c>
      <c r="V395" s="7">
        <f t="shared" si="52"/>
        <v>45640.889</v>
      </c>
      <c r="W395" s="7">
        <f t="shared" si="52"/>
        <v>45640.889</v>
      </c>
      <c r="X395" s="7">
        <f t="shared" si="52"/>
        <v>45640.889</v>
      </c>
      <c r="Y395" s="7">
        <f t="shared" si="52"/>
        <v>41201.27525</v>
      </c>
      <c r="Z395" s="7">
        <f t="shared" si="52"/>
        <v>37455.70478</v>
      </c>
      <c r="AA395" s="7">
        <f t="shared" si="52"/>
        <v>34050.6407</v>
      </c>
      <c r="AB395" s="7">
        <f t="shared" si="52"/>
        <v>30955.12791</v>
      </c>
      <c r="AC395" s="7">
        <f t="shared" si="52"/>
        <v>28141.02538</v>
      </c>
      <c r="AD395" s="7">
        <f t="shared" si="52"/>
        <v>25582.75034</v>
      </c>
      <c r="AE395" s="7">
        <f t="shared" si="52"/>
        <v>23257.04577</v>
      </c>
      <c r="AF395" s="7">
        <f t="shared" si="52"/>
        <v>21142.76888</v>
      </c>
      <c r="AG395" s="7">
        <f t="shared" si="52"/>
        <v>0</v>
      </c>
      <c r="AH395" s="7">
        <f t="shared" si="52"/>
        <v>0</v>
      </c>
      <c r="AI395" s="7">
        <f t="shared" si="52"/>
        <v>0</v>
      </c>
      <c r="AJ395" s="7">
        <f t="shared" si="52"/>
        <v>0</v>
      </c>
      <c r="AK395" s="7">
        <f t="shared" si="52"/>
        <v>0</v>
      </c>
      <c r="AL395" s="7">
        <f t="shared" si="52"/>
        <v>0</v>
      </c>
      <c r="AM395" s="7">
        <f t="shared" si="52"/>
        <v>0</v>
      </c>
      <c r="AN395" s="7">
        <f t="shared" si="52"/>
        <v>0</v>
      </c>
      <c r="AO395" s="7">
        <f t="shared" si="52"/>
        <v>0</v>
      </c>
      <c r="AP395" s="7">
        <f t="shared" si="52"/>
        <v>0</v>
      </c>
      <c r="AQ395" s="7">
        <f t="shared" si="52"/>
        <v>0</v>
      </c>
      <c r="AR395" s="7">
        <f t="shared" si="52"/>
        <v>0</v>
      </c>
      <c r="AS395" s="7">
        <f t="shared" si="9"/>
        <v>972040.563</v>
      </c>
    </row>
    <row r="396" ht="15.75" customHeight="1">
      <c r="A396" s="15">
        <v>8.0</v>
      </c>
      <c r="B396" s="16">
        <v>17.0</v>
      </c>
      <c r="C396" s="16">
        <v>0.0319154043384553</v>
      </c>
      <c r="D396" s="17">
        <v>43592.0</v>
      </c>
      <c r="E396" s="17">
        <f t="shared" si="7"/>
        <v>44111</v>
      </c>
      <c r="F396" s="16" t="s">
        <v>23</v>
      </c>
      <c r="G396" s="16" t="s">
        <v>5</v>
      </c>
      <c r="H396" s="18">
        <v>100000.0</v>
      </c>
      <c r="I396" s="7">
        <f t="shared" ref="I396:AR396" si="53">if(edate($D396,I$350)&lt;=$C$342, I52,if($G396="USD",1-$C$345,if($G396="EUR",1-$D$345,if($G396="YEN",1-$E$345,1-$F$345)))*I52/(1+$C$343)^(DATEDIF($C$342,EDATE($D396,I$350),"m")+1))</f>
        <v>233846.7208</v>
      </c>
      <c r="J396" s="7">
        <f t="shared" si="53"/>
        <v>228703.5534</v>
      </c>
      <c r="K396" s="7">
        <f t="shared" si="53"/>
        <v>233215.4341</v>
      </c>
      <c r="L396" s="7">
        <f t="shared" si="53"/>
        <v>232625.9566</v>
      </c>
      <c r="M396" s="7">
        <f t="shared" si="53"/>
        <v>227719.2823</v>
      </c>
      <c r="N396" s="7">
        <f t="shared" si="53"/>
        <v>224780.5119</v>
      </c>
      <c r="O396" s="7">
        <f t="shared" si="53"/>
        <v>225831.4862</v>
      </c>
      <c r="P396" s="7">
        <f t="shared" si="53"/>
        <v>221421.7348</v>
      </c>
      <c r="Q396" s="7">
        <f t="shared" si="53"/>
        <v>220483.4219</v>
      </c>
      <c r="R396" s="7">
        <f t="shared" si="53"/>
        <v>242054.0862</v>
      </c>
      <c r="S396" s="7">
        <f t="shared" si="53"/>
        <v>263731.6671</v>
      </c>
      <c r="T396" s="7">
        <f t="shared" si="53"/>
        <v>255514.0888</v>
      </c>
      <c r="U396" s="7">
        <f t="shared" si="53"/>
        <v>248831.0032</v>
      </c>
      <c r="V396" s="7">
        <f t="shared" si="53"/>
        <v>257104.4334</v>
      </c>
      <c r="W396" s="7">
        <f t="shared" si="53"/>
        <v>276444.211</v>
      </c>
      <c r="X396" s="7">
        <f t="shared" si="53"/>
        <v>284169.6538</v>
      </c>
      <c r="Y396" s="7">
        <f t="shared" si="53"/>
        <v>267090.7576</v>
      </c>
      <c r="Z396" s="7">
        <f t="shared" si="53"/>
        <v>0</v>
      </c>
      <c r="AA396" s="7">
        <f t="shared" si="53"/>
        <v>0</v>
      </c>
      <c r="AB396" s="7">
        <f t="shared" si="53"/>
        <v>0</v>
      </c>
      <c r="AC396" s="7">
        <f t="shared" si="53"/>
        <v>0</v>
      </c>
      <c r="AD396" s="7">
        <f t="shared" si="53"/>
        <v>0</v>
      </c>
      <c r="AE396" s="7">
        <f t="shared" si="53"/>
        <v>0</v>
      </c>
      <c r="AF396" s="7">
        <f t="shared" si="53"/>
        <v>0</v>
      </c>
      <c r="AG396" s="7">
        <f t="shared" si="53"/>
        <v>0</v>
      </c>
      <c r="AH396" s="7">
        <f t="shared" si="53"/>
        <v>0</v>
      </c>
      <c r="AI396" s="7">
        <f t="shared" si="53"/>
        <v>0</v>
      </c>
      <c r="AJ396" s="7">
        <f t="shared" si="53"/>
        <v>0</v>
      </c>
      <c r="AK396" s="7">
        <f t="shared" si="53"/>
        <v>0</v>
      </c>
      <c r="AL396" s="7">
        <f t="shared" si="53"/>
        <v>0</v>
      </c>
      <c r="AM396" s="7">
        <f t="shared" si="53"/>
        <v>0</v>
      </c>
      <c r="AN396" s="7">
        <f t="shared" si="53"/>
        <v>0</v>
      </c>
      <c r="AO396" s="7">
        <f t="shared" si="53"/>
        <v>0</v>
      </c>
      <c r="AP396" s="7">
        <f t="shared" si="53"/>
        <v>0</v>
      </c>
      <c r="AQ396" s="7">
        <f t="shared" si="53"/>
        <v>0</v>
      </c>
      <c r="AR396" s="7">
        <f t="shared" si="53"/>
        <v>0</v>
      </c>
      <c r="AS396" s="7">
        <f t="shared" si="9"/>
        <v>4143568.003</v>
      </c>
    </row>
    <row r="397" ht="15.75" customHeight="1">
      <c r="A397" s="15">
        <v>80.0</v>
      </c>
      <c r="B397" s="16">
        <v>27.0</v>
      </c>
      <c r="C397" s="16">
        <v>0.0370908495763016</v>
      </c>
      <c r="D397" s="17">
        <v>43597.0</v>
      </c>
      <c r="E397" s="17">
        <f t="shared" si="7"/>
        <v>44420</v>
      </c>
      <c r="F397" s="16" t="s">
        <v>21</v>
      </c>
      <c r="G397" s="16" t="s">
        <v>5</v>
      </c>
      <c r="H397" s="18">
        <v>500000.0</v>
      </c>
      <c r="I397" s="7">
        <f t="shared" ref="I397:AR397" si="54">if(edate($D397,I$350)&lt;=$C$342, I53,if($G397="USD",1-$C$345,if($G397="EUR",1-$D$345,if($G397="YEN",1-$E$345,1-$F$345)))*I53/(1+$C$343)^(DATEDIF($C$342,EDATE($D397,I$350),"m")+1))</f>
        <v>1354646.845</v>
      </c>
      <c r="J397" s="7">
        <f t="shared" si="54"/>
        <v>1316860.542</v>
      </c>
      <c r="K397" s="7">
        <f t="shared" si="54"/>
        <v>1354179.5</v>
      </c>
      <c r="L397" s="7">
        <f t="shared" si="54"/>
        <v>1339424.76</v>
      </c>
      <c r="M397" s="7">
        <f t="shared" si="54"/>
        <v>1311710.477</v>
      </c>
      <c r="N397" s="7">
        <f t="shared" si="54"/>
        <v>1307005.503</v>
      </c>
      <c r="O397" s="7">
        <f t="shared" si="54"/>
        <v>1306632.74</v>
      </c>
      <c r="P397" s="7">
        <f t="shared" si="54"/>
        <v>1261923.43</v>
      </c>
      <c r="Q397" s="7">
        <f t="shared" si="54"/>
        <v>1293884.615</v>
      </c>
      <c r="R397" s="7">
        <f t="shared" si="54"/>
        <v>1502563.298</v>
      </c>
      <c r="S397" s="7">
        <f t="shared" si="54"/>
        <v>1497279.707</v>
      </c>
      <c r="T397" s="7">
        <f t="shared" si="54"/>
        <v>1483706.31</v>
      </c>
      <c r="U397" s="7">
        <f t="shared" si="54"/>
        <v>1456233.118</v>
      </c>
      <c r="V397" s="7">
        <f t="shared" si="54"/>
        <v>1488620.848</v>
      </c>
      <c r="W397" s="7">
        <f t="shared" si="54"/>
        <v>1593508.207</v>
      </c>
      <c r="X397" s="7">
        <f t="shared" si="54"/>
        <v>1644548.925</v>
      </c>
      <c r="Y397" s="7">
        <f t="shared" si="54"/>
        <v>1521782.234</v>
      </c>
      <c r="Z397" s="7">
        <f t="shared" si="54"/>
        <v>1373228.41</v>
      </c>
      <c r="AA397" s="7">
        <f t="shared" si="54"/>
        <v>1230749.184</v>
      </c>
      <c r="AB397" s="7">
        <f t="shared" si="54"/>
        <v>1144547.446</v>
      </c>
      <c r="AC397" s="7">
        <f t="shared" si="54"/>
        <v>1024760.564</v>
      </c>
      <c r="AD397" s="7">
        <f t="shared" si="54"/>
        <v>914098.3957</v>
      </c>
      <c r="AE397" s="7">
        <f t="shared" si="54"/>
        <v>869087.257</v>
      </c>
      <c r="AF397" s="7">
        <f t="shared" si="54"/>
        <v>774783.2013</v>
      </c>
      <c r="AG397" s="7">
        <f t="shared" si="54"/>
        <v>683401.9754</v>
      </c>
      <c r="AH397" s="7">
        <f t="shared" si="54"/>
        <v>627053.4802</v>
      </c>
      <c r="AI397" s="7">
        <f t="shared" si="54"/>
        <v>560256.7356</v>
      </c>
      <c r="AJ397" s="7">
        <f t="shared" si="54"/>
        <v>0</v>
      </c>
      <c r="AK397" s="7">
        <f t="shared" si="54"/>
        <v>0</v>
      </c>
      <c r="AL397" s="7">
        <f t="shared" si="54"/>
        <v>0</v>
      </c>
      <c r="AM397" s="7">
        <f t="shared" si="54"/>
        <v>0</v>
      </c>
      <c r="AN397" s="7">
        <f t="shared" si="54"/>
        <v>0</v>
      </c>
      <c r="AO397" s="7">
        <f t="shared" si="54"/>
        <v>0</v>
      </c>
      <c r="AP397" s="7">
        <f t="shared" si="54"/>
        <v>0</v>
      </c>
      <c r="AQ397" s="7">
        <f t="shared" si="54"/>
        <v>0</v>
      </c>
      <c r="AR397" s="7">
        <f t="shared" si="54"/>
        <v>0</v>
      </c>
      <c r="AS397" s="7">
        <f t="shared" si="9"/>
        <v>33236477.71</v>
      </c>
    </row>
    <row r="398" ht="15.75" customHeight="1">
      <c r="A398" s="15">
        <v>258.0</v>
      </c>
      <c r="B398" s="16">
        <v>28.0</v>
      </c>
      <c r="C398" s="16">
        <v>0.0244916169099586</v>
      </c>
      <c r="D398" s="17">
        <v>43597.0</v>
      </c>
      <c r="E398" s="17">
        <f t="shared" si="7"/>
        <v>44451</v>
      </c>
      <c r="F398" s="16" t="s">
        <v>22</v>
      </c>
      <c r="G398" s="16" t="s">
        <v>4</v>
      </c>
      <c r="H398" s="18">
        <v>500000.0</v>
      </c>
      <c r="I398" s="7">
        <f t="shared" ref="I398:AR398" si="55">if(edate($D398,I$350)&lt;=$C$342, I54,if($G398="USD",1-$C$345,if($G398="EUR",1-$D$345,if($G398="YEN",1-$E$345,1-$F$345)))*I54/(1+$C$343)^(DATEDIF($C$342,EDATE($D398,I$350),"m")+1))</f>
        <v>790048.1291</v>
      </c>
      <c r="J398" s="7">
        <f t="shared" si="55"/>
        <v>771417.3561</v>
      </c>
      <c r="K398" s="7">
        <f t="shared" si="55"/>
        <v>799091.6587</v>
      </c>
      <c r="L398" s="7">
        <f t="shared" si="55"/>
        <v>801268.9634</v>
      </c>
      <c r="M398" s="7">
        <f t="shared" si="55"/>
        <v>786471.1285</v>
      </c>
      <c r="N398" s="7">
        <f t="shared" si="55"/>
        <v>782655.3346</v>
      </c>
      <c r="O398" s="7">
        <f t="shared" si="55"/>
        <v>778408.4882</v>
      </c>
      <c r="P398" s="7">
        <f t="shared" si="55"/>
        <v>750217.4125</v>
      </c>
      <c r="Q398" s="7">
        <f t="shared" si="55"/>
        <v>783107.2049</v>
      </c>
      <c r="R398" s="7">
        <f t="shared" si="55"/>
        <v>875232.4219</v>
      </c>
      <c r="S398" s="7">
        <f t="shared" si="55"/>
        <v>903146.7423</v>
      </c>
      <c r="T398" s="7">
        <f t="shared" si="55"/>
        <v>904628.4851</v>
      </c>
      <c r="U398" s="7">
        <f t="shared" si="55"/>
        <v>846453.5474</v>
      </c>
      <c r="V398" s="7">
        <f t="shared" si="55"/>
        <v>872266.4871</v>
      </c>
      <c r="W398" s="7">
        <f t="shared" si="55"/>
        <v>895807.8293</v>
      </c>
      <c r="X398" s="7">
        <f t="shared" si="55"/>
        <v>917083.6969</v>
      </c>
      <c r="Y398" s="7">
        <f t="shared" si="55"/>
        <v>853235.1426</v>
      </c>
      <c r="Z398" s="7">
        <f t="shared" si="55"/>
        <v>767401.9302</v>
      </c>
      <c r="AA398" s="7">
        <f t="shared" si="55"/>
        <v>669369.1618</v>
      </c>
      <c r="AB398" s="7">
        <f t="shared" si="55"/>
        <v>620136.9197</v>
      </c>
      <c r="AC398" s="7">
        <f t="shared" si="55"/>
        <v>558027.575</v>
      </c>
      <c r="AD398" s="7">
        <f t="shared" si="55"/>
        <v>505521.2397</v>
      </c>
      <c r="AE398" s="7">
        <f t="shared" si="55"/>
        <v>482487.4783</v>
      </c>
      <c r="AF398" s="7">
        <f t="shared" si="55"/>
        <v>421521.2339</v>
      </c>
      <c r="AG398" s="7">
        <f t="shared" si="55"/>
        <v>370401.3453</v>
      </c>
      <c r="AH398" s="7">
        <f t="shared" si="55"/>
        <v>349824.6959</v>
      </c>
      <c r="AI398" s="7">
        <f t="shared" si="55"/>
        <v>315895.6817</v>
      </c>
      <c r="AJ398" s="7">
        <f t="shared" si="55"/>
        <v>283996.1289</v>
      </c>
      <c r="AK398" s="7">
        <f t="shared" si="55"/>
        <v>0</v>
      </c>
      <c r="AL398" s="7">
        <f t="shared" si="55"/>
        <v>0</v>
      </c>
      <c r="AM398" s="7">
        <f t="shared" si="55"/>
        <v>0</v>
      </c>
      <c r="AN398" s="7">
        <f t="shared" si="55"/>
        <v>0</v>
      </c>
      <c r="AO398" s="7">
        <f t="shared" si="55"/>
        <v>0</v>
      </c>
      <c r="AP398" s="7">
        <f t="shared" si="55"/>
        <v>0</v>
      </c>
      <c r="AQ398" s="7">
        <f t="shared" si="55"/>
        <v>0</v>
      </c>
      <c r="AR398" s="7">
        <f t="shared" si="55"/>
        <v>0</v>
      </c>
      <c r="AS398" s="7">
        <f t="shared" si="9"/>
        <v>19455123.42</v>
      </c>
    </row>
    <row r="399" ht="15.75" customHeight="1">
      <c r="A399" s="15">
        <v>176.0</v>
      </c>
      <c r="B399" s="16">
        <v>18.0</v>
      </c>
      <c r="C399" s="16">
        <v>0.0297470518635937</v>
      </c>
      <c r="D399" s="17">
        <v>43599.0</v>
      </c>
      <c r="E399" s="17">
        <f t="shared" si="7"/>
        <v>44149</v>
      </c>
      <c r="F399" s="16" t="s">
        <v>22</v>
      </c>
      <c r="G399" s="16" t="s">
        <v>5</v>
      </c>
      <c r="H399" s="18">
        <v>100000.0</v>
      </c>
      <c r="I399" s="7">
        <f t="shared" ref="I399:AR399" si="56">if(edate($D399,I$350)&lt;=$C$342, I55,if($G399="USD",1-$C$345,if($G399="EUR",1-$D$345,if($G399="YEN",1-$E$345,1-$F$345)))*I55/(1+$C$343)^(DATEDIF($C$342,EDATE($D399,I$350),"m")+1))</f>
        <v>217195.4219</v>
      </c>
      <c r="J399" s="7">
        <f t="shared" si="56"/>
        <v>211237.9799</v>
      </c>
      <c r="K399" s="7">
        <f t="shared" si="56"/>
        <v>218387.6838</v>
      </c>
      <c r="L399" s="7">
        <f t="shared" si="56"/>
        <v>212782.7443</v>
      </c>
      <c r="M399" s="7">
        <f t="shared" si="56"/>
        <v>210399.7079</v>
      </c>
      <c r="N399" s="7">
        <f t="shared" si="56"/>
        <v>210229.5548</v>
      </c>
      <c r="O399" s="7">
        <f t="shared" si="56"/>
        <v>207815.2841</v>
      </c>
      <c r="P399" s="7">
        <f t="shared" si="56"/>
        <v>201733.2019</v>
      </c>
      <c r="Q399" s="7">
        <f t="shared" si="56"/>
        <v>205788.6174</v>
      </c>
      <c r="R399" s="7">
        <f t="shared" si="56"/>
        <v>243512.3413</v>
      </c>
      <c r="S399" s="7">
        <f t="shared" si="56"/>
        <v>239578.8886</v>
      </c>
      <c r="T399" s="7">
        <f t="shared" si="56"/>
        <v>237314.543</v>
      </c>
      <c r="U399" s="7">
        <f t="shared" si="56"/>
        <v>233581.288</v>
      </c>
      <c r="V399" s="7">
        <f t="shared" si="56"/>
        <v>238255.1448</v>
      </c>
      <c r="W399" s="7">
        <f t="shared" si="56"/>
        <v>258918.042</v>
      </c>
      <c r="X399" s="7">
        <f t="shared" si="56"/>
        <v>263787.3369</v>
      </c>
      <c r="Y399" s="7">
        <f t="shared" si="56"/>
        <v>245055.7643</v>
      </c>
      <c r="Z399" s="7">
        <f t="shared" si="56"/>
        <v>223387.0569</v>
      </c>
      <c r="AA399" s="7">
        <f t="shared" si="56"/>
        <v>0</v>
      </c>
      <c r="AB399" s="7">
        <f t="shared" si="56"/>
        <v>0</v>
      </c>
      <c r="AC399" s="7">
        <f t="shared" si="56"/>
        <v>0</v>
      </c>
      <c r="AD399" s="7">
        <f t="shared" si="56"/>
        <v>0</v>
      </c>
      <c r="AE399" s="7">
        <f t="shared" si="56"/>
        <v>0</v>
      </c>
      <c r="AF399" s="7">
        <f t="shared" si="56"/>
        <v>0</v>
      </c>
      <c r="AG399" s="7">
        <f t="shared" si="56"/>
        <v>0</v>
      </c>
      <c r="AH399" s="7">
        <f t="shared" si="56"/>
        <v>0</v>
      </c>
      <c r="AI399" s="7">
        <f t="shared" si="56"/>
        <v>0</v>
      </c>
      <c r="AJ399" s="7">
        <f t="shared" si="56"/>
        <v>0</v>
      </c>
      <c r="AK399" s="7">
        <f t="shared" si="56"/>
        <v>0</v>
      </c>
      <c r="AL399" s="7">
        <f t="shared" si="56"/>
        <v>0</v>
      </c>
      <c r="AM399" s="7">
        <f t="shared" si="56"/>
        <v>0</v>
      </c>
      <c r="AN399" s="7">
        <f t="shared" si="56"/>
        <v>0</v>
      </c>
      <c r="AO399" s="7">
        <f t="shared" si="56"/>
        <v>0</v>
      </c>
      <c r="AP399" s="7">
        <f t="shared" si="56"/>
        <v>0</v>
      </c>
      <c r="AQ399" s="7">
        <f t="shared" si="56"/>
        <v>0</v>
      </c>
      <c r="AR399" s="7">
        <f t="shared" si="56"/>
        <v>0</v>
      </c>
      <c r="AS399" s="7">
        <f t="shared" si="9"/>
        <v>4078960.602</v>
      </c>
    </row>
    <row r="400" ht="15.75" customHeight="1">
      <c r="A400" s="15">
        <v>18.0</v>
      </c>
      <c r="B400" s="16">
        <v>12.0</v>
      </c>
      <c r="C400" s="16">
        <v>0.00564977506369434</v>
      </c>
      <c r="D400" s="17">
        <v>43602.0</v>
      </c>
      <c r="E400" s="17">
        <f t="shared" si="7"/>
        <v>43968</v>
      </c>
      <c r="F400" s="16" t="s">
        <v>19</v>
      </c>
      <c r="G400" s="16" t="s">
        <v>5</v>
      </c>
      <c r="H400" s="18">
        <v>500000.0</v>
      </c>
      <c r="I400" s="7">
        <f t="shared" ref="I400:AR400" si="57">if(edate($D400,I$350)&lt;=$C$342, I56,if($G400="USD",1-$C$345,if($G400="EUR",1-$D$345,if($G400="YEN",1-$E$345,1-$F$345)))*I56/(1+$C$343)^(DATEDIF($C$342,EDATE($D400,I$350),"m")+1))</f>
        <v>205367.3461</v>
      </c>
      <c r="J400" s="7">
        <f t="shared" si="57"/>
        <v>199654.8586</v>
      </c>
      <c r="K400" s="7">
        <f t="shared" si="57"/>
        <v>206845.8923</v>
      </c>
      <c r="L400" s="7">
        <f t="shared" si="57"/>
        <v>199633.3894</v>
      </c>
      <c r="M400" s="7">
        <f t="shared" si="57"/>
        <v>200709.1066</v>
      </c>
      <c r="N400" s="7">
        <f t="shared" si="57"/>
        <v>198903.4385</v>
      </c>
      <c r="O400" s="7">
        <f t="shared" si="57"/>
        <v>197581.3911</v>
      </c>
      <c r="P400" s="7">
        <f t="shared" si="57"/>
        <v>193945.4784</v>
      </c>
      <c r="Q400" s="7">
        <f t="shared" si="57"/>
        <v>194270.3405</v>
      </c>
      <c r="R400" s="7">
        <f t="shared" si="57"/>
        <v>233751.2511</v>
      </c>
      <c r="S400" s="7">
        <f t="shared" si="57"/>
        <v>229604.3162</v>
      </c>
      <c r="T400" s="7">
        <f t="shared" si="57"/>
        <v>223527.4181</v>
      </c>
      <c r="U400" s="7">
        <f t="shared" si="57"/>
        <v>0</v>
      </c>
      <c r="V400" s="7">
        <f t="shared" si="57"/>
        <v>0</v>
      </c>
      <c r="W400" s="7">
        <f t="shared" si="57"/>
        <v>0</v>
      </c>
      <c r="X400" s="7">
        <f t="shared" si="57"/>
        <v>0</v>
      </c>
      <c r="Y400" s="7">
        <f t="shared" si="57"/>
        <v>0</v>
      </c>
      <c r="Z400" s="7">
        <f t="shared" si="57"/>
        <v>0</v>
      </c>
      <c r="AA400" s="7">
        <f t="shared" si="57"/>
        <v>0</v>
      </c>
      <c r="AB400" s="7">
        <f t="shared" si="57"/>
        <v>0</v>
      </c>
      <c r="AC400" s="7">
        <f t="shared" si="57"/>
        <v>0</v>
      </c>
      <c r="AD400" s="7">
        <f t="shared" si="57"/>
        <v>0</v>
      </c>
      <c r="AE400" s="7">
        <f t="shared" si="57"/>
        <v>0</v>
      </c>
      <c r="AF400" s="7">
        <f t="shared" si="57"/>
        <v>0</v>
      </c>
      <c r="AG400" s="7">
        <f t="shared" si="57"/>
        <v>0</v>
      </c>
      <c r="AH400" s="7">
        <f t="shared" si="57"/>
        <v>0</v>
      </c>
      <c r="AI400" s="7">
        <f t="shared" si="57"/>
        <v>0</v>
      </c>
      <c r="AJ400" s="7">
        <f t="shared" si="57"/>
        <v>0</v>
      </c>
      <c r="AK400" s="7">
        <f t="shared" si="57"/>
        <v>0</v>
      </c>
      <c r="AL400" s="7">
        <f t="shared" si="57"/>
        <v>0</v>
      </c>
      <c r="AM400" s="7">
        <f t="shared" si="57"/>
        <v>0</v>
      </c>
      <c r="AN400" s="7">
        <f t="shared" si="57"/>
        <v>0</v>
      </c>
      <c r="AO400" s="7">
        <f t="shared" si="57"/>
        <v>0</v>
      </c>
      <c r="AP400" s="7">
        <f t="shared" si="57"/>
        <v>0</v>
      </c>
      <c r="AQ400" s="7">
        <f t="shared" si="57"/>
        <v>0</v>
      </c>
      <c r="AR400" s="7">
        <f t="shared" si="57"/>
        <v>0</v>
      </c>
      <c r="AS400" s="7">
        <f t="shared" si="9"/>
        <v>2483794.227</v>
      </c>
    </row>
    <row r="401" ht="15.75" customHeight="1">
      <c r="A401" s="15">
        <v>318.0</v>
      </c>
      <c r="B401" s="16">
        <v>25.0</v>
      </c>
      <c r="C401" s="16">
        <v>0.0352550952748916</v>
      </c>
      <c r="D401" s="17">
        <v>43605.0</v>
      </c>
      <c r="E401" s="17">
        <f t="shared" si="7"/>
        <v>44367</v>
      </c>
      <c r="F401" s="16" t="s">
        <v>21</v>
      </c>
      <c r="G401" s="16" t="s">
        <v>4</v>
      </c>
      <c r="H401" s="18">
        <v>250000.0</v>
      </c>
      <c r="I401" s="7">
        <f t="shared" ref="I401:AR401" si="58">if(edate($D401,I$350)&lt;=$C$342, I57,if($G401="USD",1-$C$345,if($G401="EUR",1-$D$345,if($G401="YEN",1-$E$345,1-$F$345)))*I57/(1+$C$343)^(DATEDIF($C$342,EDATE($D401,I$350),"m")+1))</f>
        <v>563899.9607</v>
      </c>
      <c r="J401" s="7">
        <f t="shared" si="58"/>
        <v>554091.9932</v>
      </c>
      <c r="K401" s="7">
        <f t="shared" si="58"/>
        <v>587069.6093</v>
      </c>
      <c r="L401" s="7">
        <f t="shared" si="58"/>
        <v>566019.6733</v>
      </c>
      <c r="M401" s="7">
        <f t="shared" si="58"/>
        <v>563677.8536</v>
      </c>
      <c r="N401" s="7">
        <f t="shared" si="58"/>
        <v>562080.7977</v>
      </c>
      <c r="O401" s="7">
        <f t="shared" si="58"/>
        <v>551110.2935</v>
      </c>
      <c r="P401" s="7">
        <f t="shared" si="58"/>
        <v>542340.5885</v>
      </c>
      <c r="Q401" s="7">
        <f t="shared" si="58"/>
        <v>561325.4573</v>
      </c>
      <c r="R401" s="7">
        <f t="shared" si="58"/>
        <v>706485.668</v>
      </c>
      <c r="S401" s="7">
        <f t="shared" si="58"/>
        <v>651726.5726</v>
      </c>
      <c r="T401" s="7">
        <f t="shared" si="58"/>
        <v>638044.9515</v>
      </c>
      <c r="U401" s="7">
        <f t="shared" si="58"/>
        <v>613196.279</v>
      </c>
      <c r="V401" s="7">
        <f t="shared" si="58"/>
        <v>632070.0943</v>
      </c>
      <c r="W401" s="7">
        <f t="shared" si="58"/>
        <v>645513.7435</v>
      </c>
      <c r="X401" s="7">
        <f t="shared" si="58"/>
        <v>661314.1958</v>
      </c>
      <c r="Y401" s="7">
        <f t="shared" si="58"/>
        <v>621246.6959</v>
      </c>
      <c r="Z401" s="7">
        <f t="shared" si="58"/>
        <v>552728.4113</v>
      </c>
      <c r="AA401" s="7">
        <f t="shared" si="58"/>
        <v>483061.8356</v>
      </c>
      <c r="AB401" s="7">
        <f t="shared" si="58"/>
        <v>441595.7644</v>
      </c>
      <c r="AC401" s="7">
        <f t="shared" si="58"/>
        <v>402797.8613</v>
      </c>
      <c r="AD401" s="7">
        <f t="shared" si="58"/>
        <v>367008.0541</v>
      </c>
      <c r="AE401" s="7">
        <f t="shared" si="58"/>
        <v>343139.6531</v>
      </c>
      <c r="AF401" s="7">
        <f t="shared" si="58"/>
        <v>301425.6113</v>
      </c>
      <c r="AG401" s="7">
        <f t="shared" si="58"/>
        <v>268607.3679</v>
      </c>
      <c r="AH401" s="7">
        <f t="shared" si="58"/>
        <v>0</v>
      </c>
      <c r="AI401" s="7">
        <f t="shared" si="58"/>
        <v>0</v>
      </c>
      <c r="AJ401" s="7">
        <f t="shared" si="58"/>
        <v>0</v>
      </c>
      <c r="AK401" s="7">
        <f t="shared" si="58"/>
        <v>0</v>
      </c>
      <c r="AL401" s="7">
        <f t="shared" si="58"/>
        <v>0</v>
      </c>
      <c r="AM401" s="7">
        <f t="shared" si="58"/>
        <v>0</v>
      </c>
      <c r="AN401" s="7">
        <f t="shared" si="58"/>
        <v>0</v>
      </c>
      <c r="AO401" s="7">
        <f t="shared" si="58"/>
        <v>0</v>
      </c>
      <c r="AP401" s="7">
        <f t="shared" si="58"/>
        <v>0</v>
      </c>
      <c r="AQ401" s="7">
        <f t="shared" si="58"/>
        <v>0</v>
      </c>
      <c r="AR401" s="7">
        <f t="shared" si="58"/>
        <v>0</v>
      </c>
      <c r="AS401" s="7">
        <f t="shared" si="9"/>
        <v>13381578.99</v>
      </c>
    </row>
    <row r="402" ht="15.75" customHeight="1">
      <c r="A402" s="15">
        <v>215.0</v>
      </c>
      <c r="B402" s="16">
        <v>20.0</v>
      </c>
      <c r="C402" s="16">
        <v>0.0308263964549336</v>
      </c>
      <c r="D402" s="17">
        <v>43606.0</v>
      </c>
      <c r="E402" s="17">
        <f t="shared" si="7"/>
        <v>44217</v>
      </c>
      <c r="F402" s="16" t="s">
        <v>23</v>
      </c>
      <c r="G402" s="16" t="s">
        <v>4</v>
      </c>
      <c r="H402" s="18">
        <v>250000.0</v>
      </c>
      <c r="I402" s="7">
        <f t="shared" ref="I402:AR402" si="59">if(edate($D402,I$350)&lt;=$C$342, I58,if($G402="USD",1-$C$345,if($G402="EUR",1-$D$345,if($G402="YEN",1-$E$345,1-$F$345)))*I58/(1+$C$343)^(DATEDIF($C$342,EDATE($D402,I$350),"m")+1))</f>
        <v>488503.5926</v>
      </c>
      <c r="J402" s="7">
        <f t="shared" si="59"/>
        <v>484487.6838</v>
      </c>
      <c r="K402" s="7">
        <f t="shared" si="59"/>
        <v>514677.5152</v>
      </c>
      <c r="L402" s="7">
        <f t="shared" si="59"/>
        <v>492056.3348</v>
      </c>
      <c r="M402" s="7">
        <f t="shared" si="59"/>
        <v>492869.381</v>
      </c>
      <c r="N402" s="7">
        <f t="shared" si="59"/>
        <v>493386.4938</v>
      </c>
      <c r="O402" s="7">
        <f t="shared" si="59"/>
        <v>480946.5016</v>
      </c>
      <c r="P402" s="7">
        <f t="shared" si="59"/>
        <v>473689.1972</v>
      </c>
      <c r="Q402" s="7">
        <f t="shared" si="59"/>
        <v>491228.6461</v>
      </c>
      <c r="R402" s="7">
        <f t="shared" si="59"/>
        <v>601456.1332</v>
      </c>
      <c r="S402" s="7">
        <f t="shared" si="59"/>
        <v>575418.6174</v>
      </c>
      <c r="T402" s="7">
        <f t="shared" si="59"/>
        <v>557480.7373</v>
      </c>
      <c r="U402" s="7">
        <f t="shared" si="59"/>
        <v>536167.3668</v>
      </c>
      <c r="V402" s="7">
        <f t="shared" si="59"/>
        <v>554588.4507</v>
      </c>
      <c r="W402" s="7">
        <f t="shared" si="59"/>
        <v>568524.2939</v>
      </c>
      <c r="X402" s="7">
        <f t="shared" si="59"/>
        <v>578240.774</v>
      </c>
      <c r="Y402" s="7">
        <f t="shared" si="59"/>
        <v>542188.0423</v>
      </c>
      <c r="Z402" s="7">
        <f t="shared" si="59"/>
        <v>481706.6461</v>
      </c>
      <c r="AA402" s="7">
        <f t="shared" si="59"/>
        <v>422380.2415</v>
      </c>
      <c r="AB402" s="7">
        <f t="shared" si="59"/>
        <v>384188.9148</v>
      </c>
      <c r="AC402" s="7">
        <f t="shared" si="59"/>
        <v>0</v>
      </c>
      <c r="AD402" s="7">
        <f t="shared" si="59"/>
        <v>0</v>
      </c>
      <c r="AE402" s="7">
        <f t="shared" si="59"/>
        <v>0</v>
      </c>
      <c r="AF402" s="7">
        <f t="shared" si="59"/>
        <v>0</v>
      </c>
      <c r="AG402" s="7">
        <f t="shared" si="59"/>
        <v>0</v>
      </c>
      <c r="AH402" s="7">
        <f t="shared" si="59"/>
        <v>0</v>
      </c>
      <c r="AI402" s="7">
        <f t="shared" si="59"/>
        <v>0</v>
      </c>
      <c r="AJ402" s="7">
        <f t="shared" si="59"/>
        <v>0</v>
      </c>
      <c r="AK402" s="7">
        <f t="shared" si="59"/>
        <v>0</v>
      </c>
      <c r="AL402" s="7">
        <f t="shared" si="59"/>
        <v>0</v>
      </c>
      <c r="AM402" s="7">
        <f t="shared" si="59"/>
        <v>0</v>
      </c>
      <c r="AN402" s="7">
        <f t="shared" si="59"/>
        <v>0</v>
      </c>
      <c r="AO402" s="7">
        <f t="shared" si="59"/>
        <v>0</v>
      </c>
      <c r="AP402" s="7">
        <f t="shared" si="59"/>
        <v>0</v>
      </c>
      <c r="AQ402" s="7">
        <f t="shared" si="59"/>
        <v>0</v>
      </c>
      <c r="AR402" s="7">
        <f t="shared" si="59"/>
        <v>0</v>
      </c>
      <c r="AS402" s="7">
        <f t="shared" si="9"/>
        <v>10214185.56</v>
      </c>
    </row>
    <row r="403" ht="15.75" customHeight="1">
      <c r="A403" s="15">
        <v>37.0</v>
      </c>
      <c r="B403" s="16">
        <v>32.0</v>
      </c>
      <c r="C403" s="16">
        <v>0.0230040419298904</v>
      </c>
      <c r="D403" s="17">
        <v>43610.0</v>
      </c>
      <c r="E403" s="17">
        <f t="shared" si="7"/>
        <v>44586</v>
      </c>
      <c r="F403" s="16" t="s">
        <v>22</v>
      </c>
      <c r="G403" s="16" t="s">
        <v>7</v>
      </c>
      <c r="H403" s="18">
        <v>750000.0</v>
      </c>
      <c r="I403" s="7">
        <f t="shared" ref="I403:AR403" si="60">if(edate($D403,I$350)&lt;=$C$342, I59,if($G403="USD",1-$C$345,if($G403="EUR",1-$D$345,if($G403="YEN",1-$E$345,1-$F$345)))*I59/(1+$C$343)^(DATEDIF($C$342,EDATE($D403,I$350),"m")+1))</f>
        <v>17253.03145</v>
      </c>
      <c r="J403" s="7">
        <f t="shared" si="60"/>
        <v>17253.03145</v>
      </c>
      <c r="K403" s="7">
        <f t="shared" si="60"/>
        <v>17253.03145</v>
      </c>
      <c r="L403" s="7">
        <f t="shared" si="60"/>
        <v>17253.03145</v>
      </c>
      <c r="M403" s="7">
        <f t="shared" si="60"/>
        <v>17253.03145</v>
      </c>
      <c r="N403" s="7">
        <f t="shared" si="60"/>
        <v>17253.03145</v>
      </c>
      <c r="O403" s="7">
        <f t="shared" si="60"/>
        <v>17253.03145</v>
      </c>
      <c r="P403" s="7">
        <f t="shared" si="60"/>
        <v>17253.03145</v>
      </c>
      <c r="Q403" s="7">
        <f t="shared" si="60"/>
        <v>17253.03145</v>
      </c>
      <c r="R403" s="7">
        <f t="shared" si="60"/>
        <v>17253.03145</v>
      </c>
      <c r="S403" s="7">
        <f t="shared" si="60"/>
        <v>17253.03145</v>
      </c>
      <c r="T403" s="7">
        <f t="shared" si="60"/>
        <v>17253.03145</v>
      </c>
      <c r="U403" s="7">
        <f t="shared" si="60"/>
        <v>17253.03145</v>
      </c>
      <c r="V403" s="7">
        <f t="shared" si="60"/>
        <v>17253.03145</v>
      </c>
      <c r="W403" s="7">
        <f t="shared" si="60"/>
        <v>17253.03145</v>
      </c>
      <c r="X403" s="7">
        <f t="shared" si="60"/>
        <v>17253.03145</v>
      </c>
      <c r="Y403" s="7">
        <f t="shared" si="60"/>
        <v>15574.78202</v>
      </c>
      <c r="Z403" s="7">
        <f t="shared" si="60"/>
        <v>14158.89275</v>
      </c>
      <c r="AA403" s="7">
        <f t="shared" si="60"/>
        <v>12871.72068</v>
      </c>
      <c r="AB403" s="7">
        <f t="shared" si="60"/>
        <v>11701.56426</v>
      </c>
      <c r="AC403" s="7">
        <f t="shared" si="60"/>
        <v>10637.78569</v>
      </c>
      <c r="AD403" s="7">
        <f t="shared" si="60"/>
        <v>9670.714261</v>
      </c>
      <c r="AE403" s="7">
        <f t="shared" si="60"/>
        <v>8791.558419</v>
      </c>
      <c r="AF403" s="7">
        <f t="shared" si="60"/>
        <v>7992.325836</v>
      </c>
      <c r="AG403" s="7">
        <f t="shared" si="60"/>
        <v>7265.75076</v>
      </c>
      <c r="AH403" s="7">
        <f t="shared" si="60"/>
        <v>6605.227963</v>
      </c>
      <c r="AI403" s="7">
        <f t="shared" si="60"/>
        <v>6004.752694</v>
      </c>
      <c r="AJ403" s="7">
        <f t="shared" si="60"/>
        <v>5458.866085</v>
      </c>
      <c r="AK403" s="7">
        <f t="shared" si="60"/>
        <v>4962.605532</v>
      </c>
      <c r="AL403" s="7">
        <f t="shared" si="60"/>
        <v>4511.459575</v>
      </c>
      <c r="AM403" s="7">
        <f t="shared" si="60"/>
        <v>4101.326886</v>
      </c>
      <c r="AN403" s="7">
        <f t="shared" si="60"/>
        <v>3728.478987</v>
      </c>
      <c r="AO403" s="7">
        <f t="shared" si="60"/>
        <v>0</v>
      </c>
      <c r="AP403" s="7">
        <f t="shared" si="60"/>
        <v>0</v>
      </c>
      <c r="AQ403" s="7">
        <f t="shared" si="60"/>
        <v>0</v>
      </c>
      <c r="AR403" s="7">
        <f t="shared" si="60"/>
        <v>0</v>
      </c>
      <c r="AS403" s="7">
        <f t="shared" si="9"/>
        <v>410086.3156</v>
      </c>
    </row>
    <row r="404" ht="15.75" customHeight="1">
      <c r="A404" s="15">
        <v>238.0</v>
      </c>
      <c r="B404" s="16">
        <v>19.0</v>
      </c>
      <c r="C404" s="16">
        <v>0.0380138543241174</v>
      </c>
      <c r="D404" s="17">
        <v>43610.0</v>
      </c>
      <c r="E404" s="17">
        <f t="shared" si="7"/>
        <v>44190</v>
      </c>
      <c r="F404" s="16" t="s">
        <v>21</v>
      </c>
      <c r="G404" s="16" t="s">
        <v>7</v>
      </c>
      <c r="H404" s="18">
        <v>1000000.0</v>
      </c>
      <c r="I404" s="7">
        <f t="shared" ref="I404:AR404" si="61">if(edate($D404,I$350)&lt;=$C$342, I60,if($G404="USD",1-$C$345,if($G404="EUR",1-$D$345,if($G404="YEN",1-$E$345,1-$F$345)))*I60/(1+$C$343)^(DATEDIF($C$342,EDATE($D404,I$350),"m")+1))</f>
        <v>38013.85432</v>
      </c>
      <c r="J404" s="7">
        <f t="shared" si="61"/>
        <v>38013.85432</v>
      </c>
      <c r="K404" s="7">
        <f t="shared" si="61"/>
        <v>38013.85432</v>
      </c>
      <c r="L404" s="7">
        <f t="shared" si="61"/>
        <v>38013.85432</v>
      </c>
      <c r="M404" s="7">
        <f t="shared" si="61"/>
        <v>38013.85432</v>
      </c>
      <c r="N404" s="7">
        <f t="shared" si="61"/>
        <v>38013.85432</v>
      </c>
      <c r="O404" s="7">
        <f t="shared" si="61"/>
        <v>38013.85432</v>
      </c>
      <c r="P404" s="7">
        <f t="shared" si="61"/>
        <v>38013.85432</v>
      </c>
      <c r="Q404" s="7">
        <f t="shared" si="61"/>
        <v>38013.85432</v>
      </c>
      <c r="R404" s="7">
        <f t="shared" si="61"/>
        <v>38013.85432</v>
      </c>
      <c r="S404" s="7">
        <f t="shared" si="61"/>
        <v>38013.85432</v>
      </c>
      <c r="T404" s="7">
        <f t="shared" si="61"/>
        <v>38013.85432</v>
      </c>
      <c r="U404" s="7">
        <f t="shared" si="61"/>
        <v>38013.85432</v>
      </c>
      <c r="V404" s="7">
        <f t="shared" si="61"/>
        <v>38013.85432</v>
      </c>
      <c r="W404" s="7">
        <f t="shared" si="61"/>
        <v>38013.85432</v>
      </c>
      <c r="X404" s="7">
        <f t="shared" si="61"/>
        <v>38013.85432</v>
      </c>
      <c r="Y404" s="7">
        <f t="shared" si="61"/>
        <v>34316.14304</v>
      </c>
      <c r="Z404" s="7">
        <f t="shared" si="61"/>
        <v>31196.49367</v>
      </c>
      <c r="AA404" s="7">
        <f t="shared" si="61"/>
        <v>28360.44879</v>
      </c>
      <c r="AB404" s="7">
        <f t="shared" si="61"/>
        <v>0</v>
      </c>
      <c r="AC404" s="7">
        <f t="shared" si="61"/>
        <v>0</v>
      </c>
      <c r="AD404" s="7">
        <f t="shared" si="61"/>
        <v>0</v>
      </c>
      <c r="AE404" s="7">
        <f t="shared" si="61"/>
        <v>0</v>
      </c>
      <c r="AF404" s="7">
        <f t="shared" si="61"/>
        <v>0</v>
      </c>
      <c r="AG404" s="7">
        <f t="shared" si="61"/>
        <v>0</v>
      </c>
      <c r="AH404" s="7">
        <f t="shared" si="61"/>
        <v>0</v>
      </c>
      <c r="AI404" s="7">
        <f t="shared" si="61"/>
        <v>0</v>
      </c>
      <c r="AJ404" s="7">
        <f t="shared" si="61"/>
        <v>0</v>
      </c>
      <c r="AK404" s="7">
        <f t="shared" si="61"/>
        <v>0</v>
      </c>
      <c r="AL404" s="7">
        <f t="shared" si="61"/>
        <v>0</v>
      </c>
      <c r="AM404" s="7">
        <f t="shared" si="61"/>
        <v>0</v>
      </c>
      <c r="AN404" s="7">
        <f t="shared" si="61"/>
        <v>0</v>
      </c>
      <c r="AO404" s="7">
        <f t="shared" si="61"/>
        <v>0</v>
      </c>
      <c r="AP404" s="7">
        <f t="shared" si="61"/>
        <v>0</v>
      </c>
      <c r="AQ404" s="7">
        <f t="shared" si="61"/>
        <v>0</v>
      </c>
      <c r="AR404" s="7">
        <f t="shared" si="61"/>
        <v>0</v>
      </c>
      <c r="AS404" s="7">
        <f t="shared" si="9"/>
        <v>702094.7547</v>
      </c>
    </row>
    <row r="405" ht="15.75" customHeight="1">
      <c r="A405" s="15">
        <v>32.0</v>
      </c>
      <c r="B405" s="16">
        <v>2.0</v>
      </c>
      <c r="C405" s="16">
        <v>0.0402257330512929</v>
      </c>
      <c r="D405" s="17">
        <v>43611.0</v>
      </c>
      <c r="E405" s="17">
        <f t="shared" si="7"/>
        <v>43672</v>
      </c>
      <c r="F405" s="16" t="s">
        <v>21</v>
      </c>
      <c r="G405" s="16" t="s">
        <v>7</v>
      </c>
      <c r="H405" s="18">
        <v>750000.0</v>
      </c>
      <c r="I405" s="7">
        <f t="shared" ref="I405:AR405" si="62">if(edate($D405,I$350)&lt;=$C$342, I61,if($G405="USD",1-$C$345,if($G405="EUR",1-$D$345,if($G405="YEN",1-$E$345,1-$F$345)))*I61/(1+$C$343)^(DATEDIF($C$342,EDATE($D405,I$350),"m")+1))</f>
        <v>30169.29979</v>
      </c>
      <c r="J405" s="7">
        <f t="shared" si="62"/>
        <v>30169.29979</v>
      </c>
      <c r="K405" s="7">
        <f t="shared" si="62"/>
        <v>0</v>
      </c>
      <c r="L405" s="7">
        <f t="shared" si="62"/>
        <v>0</v>
      </c>
      <c r="M405" s="7">
        <f t="shared" si="62"/>
        <v>0</v>
      </c>
      <c r="N405" s="7">
        <f t="shared" si="62"/>
        <v>0</v>
      </c>
      <c r="O405" s="7">
        <f t="shared" si="62"/>
        <v>0</v>
      </c>
      <c r="P405" s="7">
        <f t="shared" si="62"/>
        <v>0</v>
      </c>
      <c r="Q405" s="7">
        <f t="shared" si="62"/>
        <v>0</v>
      </c>
      <c r="R405" s="7">
        <f t="shared" si="62"/>
        <v>0</v>
      </c>
      <c r="S405" s="7">
        <f t="shared" si="62"/>
        <v>0</v>
      </c>
      <c r="T405" s="7">
        <f t="shared" si="62"/>
        <v>0</v>
      </c>
      <c r="U405" s="7">
        <f t="shared" si="62"/>
        <v>0</v>
      </c>
      <c r="V405" s="7">
        <f t="shared" si="62"/>
        <v>0</v>
      </c>
      <c r="W405" s="7">
        <f t="shared" si="62"/>
        <v>0</v>
      </c>
      <c r="X405" s="7">
        <f t="shared" si="62"/>
        <v>0</v>
      </c>
      <c r="Y405" s="7">
        <f t="shared" si="62"/>
        <v>0</v>
      </c>
      <c r="Z405" s="7">
        <f t="shared" si="62"/>
        <v>0</v>
      </c>
      <c r="AA405" s="7">
        <f t="shared" si="62"/>
        <v>0</v>
      </c>
      <c r="AB405" s="7">
        <f t="shared" si="62"/>
        <v>0</v>
      </c>
      <c r="AC405" s="7">
        <f t="shared" si="62"/>
        <v>0</v>
      </c>
      <c r="AD405" s="7">
        <f t="shared" si="62"/>
        <v>0</v>
      </c>
      <c r="AE405" s="7">
        <f t="shared" si="62"/>
        <v>0</v>
      </c>
      <c r="AF405" s="7">
        <f t="shared" si="62"/>
        <v>0</v>
      </c>
      <c r="AG405" s="7">
        <f t="shared" si="62"/>
        <v>0</v>
      </c>
      <c r="AH405" s="7">
        <f t="shared" si="62"/>
        <v>0</v>
      </c>
      <c r="AI405" s="7">
        <f t="shared" si="62"/>
        <v>0</v>
      </c>
      <c r="AJ405" s="7">
        <f t="shared" si="62"/>
        <v>0</v>
      </c>
      <c r="AK405" s="7">
        <f t="shared" si="62"/>
        <v>0</v>
      </c>
      <c r="AL405" s="7">
        <f t="shared" si="62"/>
        <v>0</v>
      </c>
      <c r="AM405" s="7">
        <f t="shared" si="62"/>
        <v>0</v>
      </c>
      <c r="AN405" s="7">
        <f t="shared" si="62"/>
        <v>0</v>
      </c>
      <c r="AO405" s="7">
        <f t="shared" si="62"/>
        <v>0</v>
      </c>
      <c r="AP405" s="7">
        <f t="shared" si="62"/>
        <v>0</v>
      </c>
      <c r="AQ405" s="7">
        <f t="shared" si="62"/>
        <v>0</v>
      </c>
      <c r="AR405" s="7">
        <f t="shared" si="62"/>
        <v>0</v>
      </c>
      <c r="AS405" s="7">
        <f t="shared" si="9"/>
        <v>60338.59958</v>
      </c>
    </row>
    <row r="406" ht="15.75" customHeight="1">
      <c r="A406" s="15">
        <v>72.0</v>
      </c>
      <c r="B406" s="16">
        <v>27.0</v>
      </c>
      <c r="C406" s="16">
        <v>0.0483385510370908</v>
      </c>
      <c r="D406" s="17">
        <v>43618.0</v>
      </c>
      <c r="E406" s="17">
        <f t="shared" si="7"/>
        <v>44441</v>
      </c>
      <c r="F406" s="16" t="s">
        <v>21</v>
      </c>
      <c r="G406" s="16" t="s">
        <v>5</v>
      </c>
      <c r="H406" s="18">
        <v>100000.0</v>
      </c>
      <c r="I406" s="7">
        <f t="shared" ref="I406:AR406" si="63">if(edate($D406,I$350)&lt;=$C$342, I62,if($G406="USD",1-$C$345,if($G406="EUR",1-$D$345,if($G406="YEN",1-$E$345,1-$F$345)))*I62/(1+$C$343)^(DATEDIF($C$342,EDATE($D406,I$350),"m")+1))</f>
        <v>345118.8858</v>
      </c>
      <c r="J406" s="7">
        <f t="shared" si="63"/>
        <v>340654.8206</v>
      </c>
      <c r="K406" s="7">
        <f t="shared" si="63"/>
        <v>354731.0066</v>
      </c>
      <c r="L406" s="7">
        <f t="shared" si="63"/>
        <v>342453.9814</v>
      </c>
      <c r="M406" s="7">
        <f t="shared" si="63"/>
        <v>345516.712</v>
      </c>
      <c r="N406" s="7">
        <f t="shared" si="63"/>
        <v>341016.3929</v>
      </c>
      <c r="O406" s="7">
        <f t="shared" si="63"/>
        <v>335361.7492</v>
      </c>
      <c r="P406" s="7">
        <f t="shared" si="63"/>
        <v>336424.714</v>
      </c>
      <c r="Q406" s="7">
        <f t="shared" si="63"/>
        <v>356368.7167</v>
      </c>
      <c r="R406" s="7">
        <f t="shared" si="63"/>
        <v>414449.4194</v>
      </c>
      <c r="S406" s="7">
        <f t="shared" si="63"/>
        <v>382449.2986</v>
      </c>
      <c r="T406" s="7">
        <f t="shared" si="63"/>
        <v>375288.909</v>
      </c>
      <c r="U406" s="7">
        <f t="shared" si="63"/>
        <v>382793.469</v>
      </c>
      <c r="V406" s="7">
        <f t="shared" si="63"/>
        <v>421941.8948</v>
      </c>
      <c r="W406" s="7">
        <f t="shared" si="63"/>
        <v>426127.0465</v>
      </c>
      <c r="X406" s="7">
        <f t="shared" si="63"/>
        <v>396684.0856</v>
      </c>
      <c r="Y406" s="7">
        <f t="shared" si="63"/>
        <v>368192.9775</v>
      </c>
      <c r="Z406" s="7">
        <f t="shared" si="63"/>
        <v>329955.2886</v>
      </c>
      <c r="AA406" s="7">
        <f t="shared" si="63"/>
        <v>298262.9379</v>
      </c>
      <c r="AB406" s="7">
        <f t="shared" si="63"/>
        <v>273386.1608</v>
      </c>
      <c r="AC406" s="7">
        <f t="shared" si="63"/>
        <v>242840.997</v>
      </c>
      <c r="AD406" s="7">
        <f t="shared" si="63"/>
        <v>219545.7805</v>
      </c>
      <c r="AE406" s="7">
        <f t="shared" si="63"/>
        <v>203250.4502</v>
      </c>
      <c r="AF406" s="7">
        <f t="shared" si="63"/>
        <v>182755.3899</v>
      </c>
      <c r="AG406" s="7">
        <f t="shared" si="63"/>
        <v>160236.1111</v>
      </c>
      <c r="AH406" s="7">
        <f t="shared" si="63"/>
        <v>146646.9359</v>
      </c>
      <c r="AI406" s="7">
        <f t="shared" si="63"/>
        <v>131052.2931</v>
      </c>
      <c r="AJ406" s="7">
        <f t="shared" si="63"/>
        <v>0</v>
      </c>
      <c r="AK406" s="7">
        <f t="shared" si="63"/>
        <v>0</v>
      </c>
      <c r="AL406" s="7">
        <f t="shared" si="63"/>
        <v>0</v>
      </c>
      <c r="AM406" s="7">
        <f t="shared" si="63"/>
        <v>0</v>
      </c>
      <c r="AN406" s="7">
        <f t="shared" si="63"/>
        <v>0</v>
      </c>
      <c r="AO406" s="7">
        <f t="shared" si="63"/>
        <v>0</v>
      </c>
      <c r="AP406" s="7">
        <f t="shared" si="63"/>
        <v>0</v>
      </c>
      <c r="AQ406" s="7">
        <f t="shared" si="63"/>
        <v>0</v>
      </c>
      <c r="AR406" s="7">
        <f t="shared" si="63"/>
        <v>0</v>
      </c>
      <c r="AS406" s="7">
        <f t="shared" si="9"/>
        <v>8453506.425</v>
      </c>
    </row>
    <row r="407" ht="15.75" customHeight="1">
      <c r="A407" s="15">
        <v>5.0</v>
      </c>
      <c r="B407" s="16">
        <v>7.0</v>
      </c>
      <c r="C407" s="16">
        <v>0.0587037019308576</v>
      </c>
      <c r="D407" s="17">
        <v>43621.0</v>
      </c>
      <c r="E407" s="17">
        <f t="shared" si="7"/>
        <v>43835</v>
      </c>
      <c r="F407" s="16" t="s">
        <v>20</v>
      </c>
      <c r="G407" s="16" t="s">
        <v>5</v>
      </c>
      <c r="H407" s="18">
        <v>100000.0</v>
      </c>
      <c r="I407" s="7">
        <f t="shared" ref="I407:AR407" si="64">if(edate($D407,I$350)&lt;=$C$342, I63,if($G407="USD",1-$C$345,if($G407="EUR",1-$D$345,if($G407="YEN",1-$E$345,1-$F$345)))*I63/(1+$C$343)^(DATEDIF($C$342,EDATE($D407,I$350),"m")+1))</f>
        <v>419978.0244</v>
      </c>
      <c r="J407" s="7">
        <f t="shared" si="64"/>
        <v>420950.7447</v>
      </c>
      <c r="K407" s="7">
        <f t="shared" si="64"/>
        <v>428911.5537</v>
      </c>
      <c r="L407" s="7">
        <f t="shared" si="64"/>
        <v>418856.1966</v>
      </c>
      <c r="M407" s="7">
        <f t="shared" si="64"/>
        <v>419605.2558</v>
      </c>
      <c r="N407" s="7">
        <f t="shared" si="64"/>
        <v>417433.8059</v>
      </c>
      <c r="O407" s="7">
        <f t="shared" si="64"/>
        <v>407272.7821</v>
      </c>
      <c r="P407" s="7">
        <f t="shared" si="64"/>
        <v>0</v>
      </c>
      <c r="Q407" s="7">
        <f t="shared" si="64"/>
        <v>0</v>
      </c>
      <c r="R407" s="7">
        <f t="shared" si="64"/>
        <v>0</v>
      </c>
      <c r="S407" s="7">
        <f t="shared" si="64"/>
        <v>0</v>
      </c>
      <c r="T407" s="7">
        <f t="shared" si="64"/>
        <v>0</v>
      </c>
      <c r="U407" s="7">
        <f t="shared" si="64"/>
        <v>0</v>
      </c>
      <c r="V407" s="7">
        <f t="shared" si="64"/>
        <v>0</v>
      </c>
      <c r="W407" s="7">
        <f t="shared" si="64"/>
        <v>0</v>
      </c>
      <c r="X407" s="7">
        <f t="shared" si="64"/>
        <v>0</v>
      </c>
      <c r="Y407" s="7">
        <f t="shared" si="64"/>
        <v>0</v>
      </c>
      <c r="Z407" s="7">
        <f t="shared" si="64"/>
        <v>0</v>
      </c>
      <c r="AA407" s="7">
        <f t="shared" si="64"/>
        <v>0</v>
      </c>
      <c r="AB407" s="7">
        <f t="shared" si="64"/>
        <v>0</v>
      </c>
      <c r="AC407" s="7">
        <f t="shared" si="64"/>
        <v>0</v>
      </c>
      <c r="AD407" s="7">
        <f t="shared" si="64"/>
        <v>0</v>
      </c>
      <c r="AE407" s="7">
        <f t="shared" si="64"/>
        <v>0</v>
      </c>
      <c r="AF407" s="7">
        <f t="shared" si="64"/>
        <v>0</v>
      </c>
      <c r="AG407" s="7">
        <f t="shared" si="64"/>
        <v>0</v>
      </c>
      <c r="AH407" s="7">
        <f t="shared" si="64"/>
        <v>0</v>
      </c>
      <c r="AI407" s="7">
        <f t="shared" si="64"/>
        <v>0</v>
      </c>
      <c r="AJ407" s="7">
        <f t="shared" si="64"/>
        <v>0</v>
      </c>
      <c r="AK407" s="7">
        <f t="shared" si="64"/>
        <v>0</v>
      </c>
      <c r="AL407" s="7">
        <f t="shared" si="64"/>
        <v>0</v>
      </c>
      <c r="AM407" s="7">
        <f t="shared" si="64"/>
        <v>0</v>
      </c>
      <c r="AN407" s="7">
        <f t="shared" si="64"/>
        <v>0</v>
      </c>
      <c r="AO407" s="7">
        <f t="shared" si="64"/>
        <v>0</v>
      </c>
      <c r="AP407" s="7">
        <f t="shared" si="64"/>
        <v>0</v>
      </c>
      <c r="AQ407" s="7">
        <f t="shared" si="64"/>
        <v>0</v>
      </c>
      <c r="AR407" s="7">
        <f t="shared" si="64"/>
        <v>0</v>
      </c>
      <c r="AS407" s="7">
        <f t="shared" si="9"/>
        <v>2933008.363</v>
      </c>
    </row>
    <row r="408" ht="15.75" customHeight="1">
      <c r="A408" s="15">
        <v>312.0</v>
      </c>
      <c r="B408" s="16">
        <v>26.0</v>
      </c>
      <c r="C408" s="16">
        <v>0.0368906901828935</v>
      </c>
      <c r="D408" s="17">
        <v>43625.0</v>
      </c>
      <c r="E408" s="17">
        <f t="shared" si="7"/>
        <v>44417</v>
      </c>
      <c r="F408" s="16" t="s">
        <v>21</v>
      </c>
      <c r="G408" s="16" t="s">
        <v>5</v>
      </c>
      <c r="H408" s="18">
        <v>100000.0</v>
      </c>
      <c r="I408" s="7">
        <f t="shared" ref="I408:AR408" si="65">if(edate($D408,I$350)&lt;=$C$342, I64,if($G408="USD",1-$C$345,if($G408="EUR",1-$D$345,if($G408="YEN",1-$E$345,1-$F$345)))*I64/(1+$C$343)^(DATEDIF($C$342,EDATE($D408,I$350),"m")+1))</f>
        <v>264530.9654</v>
      </c>
      <c r="J408" s="7">
        <f t="shared" si="65"/>
        <v>269461.4061</v>
      </c>
      <c r="K408" s="7">
        <f t="shared" si="65"/>
        <v>268889.9693</v>
      </c>
      <c r="L408" s="7">
        <f t="shared" si="65"/>
        <v>262798.9475</v>
      </c>
      <c r="M408" s="7">
        <f t="shared" si="65"/>
        <v>259788.2982</v>
      </c>
      <c r="N408" s="7">
        <f t="shared" si="65"/>
        <v>261036.3103</v>
      </c>
      <c r="O408" s="7">
        <f t="shared" si="65"/>
        <v>255939.1236</v>
      </c>
      <c r="P408" s="7">
        <f t="shared" si="65"/>
        <v>256865.4489</v>
      </c>
      <c r="Q408" s="7">
        <f t="shared" si="65"/>
        <v>279787.8481</v>
      </c>
      <c r="R408" s="7">
        <f t="shared" si="65"/>
        <v>303367.2706</v>
      </c>
      <c r="S408" s="7">
        <f t="shared" si="65"/>
        <v>295139.9088</v>
      </c>
      <c r="T408" s="7">
        <f t="shared" si="65"/>
        <v>284744.8502</v>
      </c>
      <c r="U408" s="7">
        <f t="shared" si="65"/>
        <v>296624.0213</v>
      </c>
      <c r="V408" s="7">
        <f t="shared" si="65"/>
        <v>321584.2623</v>
      </c>
      <c r="W408" s="7">
        <f t="shared" si="65"/>
        <v>331045.6176</v>
      </c>
      <c r="X408" s="7">
        <f t="shared" si="65"/>
        <v>305993.2002</v>
      </c>
      <c r="Y408" s="7">
        <f t="shared" si="65"/>
        <v>277121.1665</v>
      </c>
      <c r="Z408" s="7">
        <f t="shared" si="65"/>
        <v>246007.3497</v>
      </c>
      <c r="AA408" s="7">
        <f t="shared" si="65"/>
        <v>227626.3024</v>
      </c>
      <c r="AB408" s="7">
        <f t="shared" si="65"/>
        <v>203761.995</v>
      </c>
      <c r="AC408" s="7">
        <f t="shared" si="65"/>
        <v>184267.4587</v>
      </c>
      <c r="AD408" s="7">
        <f t="shared" si="65"/>
        <v>172574.8722</v>
      </c>
      <c r="AE408" s="7">
        <f t="shared" si="65"/>
        <v>153267.6607</v>
      </c>
      <c r="AF408" s="7">
        <f t="shared" si="65"/>
        <v>137991.2696</v>
      </c>
      <c r="AG408" s="7">
        <f t="shared" si="65"/>
        <v>125633.6961</v>
      </c>
      <c r="AH408" s="7">
        <f t="shared" si="65"/>
        <v>111236.1897</v>
      </c>
      <c r="AI408" s="7">
        <f t="shared" si="65"/>
        <v>0</v>
      </c>
      <c r="AJ408" s="7">
        <f t="shared" si="65"/>
        <v>0</v>
      </c>
      <c r="AK408" s="7">
        <f t="shared" si="65"/>
        <v>0</v>
      </c>
      <c r="AL408" s="7">
        <f t="shared" si="65"/>
        <v>0</v>
      </c>
      <c r="AM408" s="7">
        <f t="shared" si="65"/>
        <v>0</v>
      </c>
      <c r="AN408" s="7">
        <f t="shared" si="65"/>
        <v>0</v>
      </c>
      <c r="AO408" s="7">
        <f t="shared" si="65"/>
        <v>0</v>
      </c>
      <c r="AP408" s="7">
        <f t="shared" si="65"/>
        <v>0</v>
      </c>
      <c r="AQ408" s="7">
        <f t="shared" si="65"/>
        <v>0</v>
      </c>
      <c r="AR408" s="7">
        <f t="shared" si="65"/>
        <v>0</v>
      </c>
      <c r="AS408" s="7">
        <f t="shared" si="9"/>
        <v>6357085.409</v>
      </c>
    </row>
    <row r="409" ht="15.75" customHeight="1">
      <c r="A409" s="15">
        <v>146.0</v>
      </c>
      <c r="B409" s="16">
        <v>19.0</v>
      </c>
      <c r="C409" s="16">
        <v>0.0159237288131144</v>
      </c>
      <c r="D409" s="17">
        <v>43628.0</v>
      </c>
      <c r="E409" s="17">
        <f t="shared" si="7"/>
        <v>44208</v>
      </c>
      <c r="F409" s="16" t="s">
        <v>19</v>
      </c>
      <c r="G409" s="16" t="s">
        <v>7</v>
      </c>
      <c r="H409" s="18">
        <v>1750000.0</v>
      </c>
      <c r="I409" s="7">
        <f t="shared" ref="I409:AR409" si="66">if(edate($D409,I$350)&lt;=$C$342, I65,if($G409="USD",1-$C$345,if($G409="EUR",1-$D$345,if($G409="YEN",1-$E$345,1-$F$345)))*I65/(1+$C$343)^(DATEDIF($C$342,EDATE($D409,I$350),"m")+1))</f>
        <v>27866.52542</v>
      </c>
      <c r="J409" s="7">
        <f t="shared" si="66"/>
        <v>27866.52542</v>
      </c>
      <c r="K409" s="7">
        <f t="shared" si="66"/>
        <v>27866.52542</v>
      </c>
      <c r="L409" s="7">
        <f t="shared" si="66"/>
        <v>27866.52542</v>
      </c>
      <c r="M409" s="7">
        <f t="shared" si="66"/>
        <v>27866.52542</v>
      </c>
      <c r="N409" s="7">
        <f t="shared" si="66"/>
        <v>27866.52542</v>
      </c>
      <c r="O409" s="7">
        <f t="shared" si="66"/>
        <v>27866.52542</v>
      </c>
      <c r="P409" s="7">
        <f t="shared" si="66"/>
        <v>27866.52542</v>
      </c>
      <c r="Q409" s="7">
        <f t="shared" si="66"/>
        <v>27866.52542</v>
      </c>
      <c r="R409" s="7">
        <f t="shared" si="66"/>
        <v>27866.52542</v>
      </c>
      <c r="S409" s="7">
        <f t="shared" si="66"/>
        <v>27866.52542</v>
      </c>
      <c r="T409" s="7">
        <f t="shared" si="66"/>
        <v>27866.52542</v>
      </c>
      <c r="U409" s="7">
        <f t="shared" si="66"/>
        <v>27866.52542</v>
      </c>
      <c r="V409" s="7">
        <f t="shared" si="66"/>
        <v>27866.52542</v>
      </c>
      <c r="W409" s="7">
        <f t="shared" si="66"/>
        <v>27866.52542</v>
      </c>
      <c r="X409" s="7">
        <f t="shared" si="66"/>
        <v>25155.8725</v>
      </c>
      <c r="Y409" s="7">
        <f t="shared" si="66"/>
        <v>22868.975</v>
      </c>
      <c r="Z409" s="7">
        <f t="shared" si="66"/>
        <v>20789.97727</v>
      </c>
      <c r="AA409" s="7">
        <f t="shared" si="66"/>
        <v>18899.97934</v>
      </c>
      <c r="AB409" s="7">
        <f t="shared" si="66"/>
        <v>0</v>
      </c>
      <c r="AC409" s="7">
        <f t="shared" si="66"/>
        <v>0</v>
      </c>
      <c r="AD409" s="7">
        <f t="shared" si="66"/>
        <v>0</v>
      </c>
      <c r="AE409" s="7">
        <f t="shared" si="66"/>
        <v>0</v>
      </c>
      <c r="AF409" s="7">
        <f t="shared" si="66"/>
        <v>0</v>
      </c>
      <c r="AG409" s="7">
        <f t="shared" si="66"/>
        <v>0</v>
      </c>
      <c r="AH409" s="7">
        <f t="shared" si="66"/>
        <v>0</v>
      </c>
      <c r="AI409" s="7">
        <f t="shared" si="66"/>
        <v>0</v>
      </c>
      <c r="AJ409" s="7">
        <f t="shared" si="66"/>
        <v>0</v>
      </c>
      <c r="AK409" s="7">
        <f t="shared" si="66"/>
        <v>0</v>
      </c>
      <c r="AL409" s="7">
        <f t="shared" si="66"/>
        <v>0</v>
      </c>
      <c r="AM409" s="7">
        <f t="shared" si="66"/>
        <v>0</v>
      </c>
      <c r="AN409" s="7">
        <f t="shared" si="66"/>
        <v>0</v>
      </c>
      <c r="AO409" s="7">
        <f t="shared" si="66"/>
        <v>0</v>
      </c>
      <c r="AP409" s="7">
        <f t="shared" si="66"/>
        <v>0</v>
      </c>
      <c r="AQ409" s="7">
        <f t="shared" si="66"/>
        <v>0</v>
      </c>
      <c r="AR409" s="7">
        <f t="shared" si="66"/>
        <v>0</v>
      </c>
      <c r="AS409" s="7">
        <f t="shared" si="9"/>
        <v>505712.6854</v>
      </c>
    </row>
    <row r="410" ht="15.75" customHeight="1">
      <c r="A410" s="15">
        <v>328.0</v>
      </c>
      <c r="B410" s="16">
        <v>34.0</v>
      </c>
      <c r="C410" s="16">
        <v>0.0429066103210177</v>
      </c>
      <c r="D410" s="17">
        <v>43628.0</v>
      </c>
      <c r="E410" s="17">
        <f t="shared" si="7"/>
        <v>44663</v>
      </c>
      <c r="F410" s="16" t="s">
        <v>21</v>
      </c>
      <c r="G410" s="16" t="s">
        <v>5</v>
      </c>
      <c r="H410" s="18">
        <v>100000.0</v>
      </c>
      <c r="I410" s="7">
        <f t="shared" ref="I410:AR410" si="67">if(edate($D410,I$350)&lt;=$C$342, I66,if($G410="USD",1-$C$345,if($G410="EUR",1-$D$345,if($G410="YEN",1-$E$345,1-$F$345)))*I66/(1+$C$343)^(DATEDIF($C$342,EDATE($D410,I$350),"m")+1))</f>
        <v>304668.2551</v>
      </c>
      <c r="J410" s="7">
        <f t="shared" si="67"/>
        <v>313302.3523</v>
      </c>
      <c r="K410" s="7">
        <f t="shared" si="67"/>
        <v>309888.7024</v>
      </c>
      <c r="L410" s="7">
        <f t="shared" si="67"/>
        <v>303476.7385</v>
      </c>
      <c r="M410" s="7">
        <f t="shared" si="67"/>
        <v>302388.1978</v>
      </c>
      <c r="N410" s="7">
        <f t="shared" si="67"/>
        <v>302301.9555</v>
      </c>
      <c r="O410" s="7">
        <f t="shared" si="67"/>
        <v>291958.0299</v>
      </c>
      <c r="P410" s="7">
        <f t="shared" si="67"/>
        <v>299352.5552</v>
      </c>
      <c r="Q410" s="7">
        <f t="shared" si="67"/>
        <v>347632.3603</v>
      </c>
      <c r="R410" s="7">
        <f t="shared" si="67"/>
        <v>346409.951</v>
      </c>
      <c r="S410" s="7">
        <f t="shared" si="67"/>
        <v>343269.6161</v>
      </c>
      <c r="T410" s="7">
        <f t="shared" si="67"/>
        <v>336913.4309</v>
      </c>
      <c r="U410" s="7">
        <f t="shared" si="67"/>
        <v>344406.6413</v>
      </c>
      <c r="V410" s="7">
        <f t="shared" si="67"/>
        <v>368673.3329</v>
      </c>
      <c r="W410" s="7">
        <f t="shared" si="67"/>
        <v>380482.0902</v>
      </c>
      <c r="X410" s="7">
        <f t="shared" si="67"/>
        <v>352078.8445</v>
      </c>
      <c r="Y410" s="7">
        <f t="shared" si="67"/>
        <v>317709.4995</v>
      </c>
      <c r="Z410" s="7">
        <f t="shared" si="67"/>
        <v>284745.5706</v>
      </c>
      <c r="AA410" s="7">
        <f t="shared" si="67"/>
        <v>264801.9759</v>
      </c>
      <c r="AB410" s="7">
        <f t="shared" si="67"/>
        <v>237088.1373</v>
      </c>
      <c r="AC410" s="7">
        <f t="shared" si="67"/>
        <v>211485.3885</v>
      </c>
      <c r="AD410" s="7">
        <f t="shared" si="67"/>
        <v>201071.6319</v>
      </c>
      <c r="AE410" s="7">
        <f t="shared" si="67"/>
        <v>179253.4886</v>
      </c>
      <c r="AF410" s="7">
        <f t="shared" si="67"/>
        <v>158111.5698</v>
      </c>
      <c r="AG410" s="7">
        <f t="shared" si="67"/>
        <v>145074.8076</v>
      </c>
      <c r="AH410" s="7">
        <f t="shared" si="67"/>
        <v>129620.7432</v>
      </c>
      <c r="AI410" s="7">
        <f t="shared" si="67"/>
        <v>116398.4874</v>
      </c>
      <c r="AJ410" s="7">
        <f t="shared" si="67"/>
        <v>106011.6668</v>
      </c>
      <c r="AK410" s="7">
        <f t="shared" si="67"/>
        <v>96551.83274</v>
      </c>
      <c r="AL410" s="7">
        <f t="shared" si="67"/>
        <v>87926.10437</v>
      </c>
      <c r="AM410" s="7">
        <f t="shared" si="67"/>
        <v>80071.32684</v>
      </c>
      <c r="AN410" s="7">
        <f t="shared" si="67"/>
        <v>72914.5259</v>
      </c>
      <c r="AO410" s="7">
        <f t="shared" si="67"/>
        <v>66383.8524</v>
      </c>
      <c r="AP410" s="7">
        <f t="shared" si="67"/>
        <v>60445.03559</v>
      </c>
      <c r="AQ410" s="7">
        <f t="shared" si="67"/>
        <v>0</v>
      </c>
      <c r="AR410" s="7">
        <f t="shared" si="67"/>
        <v>0</v>
      </c>
      <c r="AS410" s="7">
        <f t="shared" si="9"/>
        <v>8062868.699</v>
      </c>
    </row>
    <row r="411" ht="15.75" customHeight="1">
      <c r="A411" s="15">
        <v>92.0</v>
      </c>
      <c r="B411" s="16">
        <v>14.0</v>
      </c>
      <c r="C411" s="16">
        <v>0.0489030309417024</v>
      </c>
      <c r="D411" s="17">
        <v>43629.0</v>
      </c>
      <c r="E411" s="17">
        <f t="shared" si="7"/>
        <v>44056</v>
      </c>
      <c r="F411" s="16" t="s">
        <v>21</v>
      </c>
      <c r="G411" s="16" t="s">
        <v>5</v>
      </c>
      <c r="H411" s="18">
        <v>250000.0</v>
      </c>
      <c r="I411" s="7">
        <f t="shared" ref="I411:AR411" si="68">if(edate($D411,I$350)&lt;=$C$342, I67,if($G411="USD",1-$C$345,if($G411="EUR",1-$D$345,if($G411="YEN",1-$E$345,1-$F$345)))*I67/(1+$C$343)^(DATEDIF($C$342,EDATE($D411,I$350),"m")+1))</f>
        <v>868168.1729</v>
      </c>
      <c r="J411" s="7">
        <f t="shared" si="68"/>
        <v>893985.3055</v>
      </c>
      <c r="K411" s="7">
        <f t="shared" si="68"/>
        <v>878143.1686</v>
      </c>
      <c r="L411" s="7">
        <f t="shared" si="68"/>
        <v>864722.9543</v>
      </c>
      <c r="M411" s="7">
        <f t="shared" si="68"/>
        <v>860980.6499</v>
      </c>
      <c r="N411" s="7">
        <f t="shared" si="68"/>
        <v>861024.6626</v>
      </c>
      <c r="O411" s="7">
        <f t="shared" si="68"/>
        <v>831901.6851</v>
      </c>
      <c r="P411" s="7">
        <f t="shared" si="68"/>
        <v>840940.1878</v>
      </c>
      <c r="Q411" s="7">
        <f t="shared" si="68"/>
        <v>1022787.331</v>
      </c>
      <c r="R411" s="7">
        <f t="shared" si="68"/>
        <v>987056.3314</v>
      </c>
      <c r="S411" s="7">
        <f t="shared" si="68"/>
        <v>971206.859</v>
      </c>
      <c r="T411" s="7">
        <f t="shared" si="68"/>
        <v>959997.0618</v>
      </c>
      <c r="U411" s="7">
        <f t="shared" si="68"/>
        <v>981348.1251</v>
      </c>
      <c r="V411" s="7">
        <f t="shared" si="68"/>
        <v>1050877.232</v>
      </c>
      <c r="W411" s="7">
        <f t="shared" si="68"/>
        <v>0</v>
      </c>
      <c r="X411" s="7">
        <f t="shared" si="68"/>
        <v>0</v>
      </c>
      <c r="Y411" s="7">
        <f t="shared" si="68"/>
        <v>0</v>
      </c>
      <c r="Z411" s="7">
        <f t="shared" si="68"/>
        <v>0</v>
      </c>
      <c r="AA411" s="7">
        <f t="shared" si="68"/>
        <v>0</v>
      </c>
      <c r="AB411" s="7">
        <f t="shared" si="68"/>
        <v>0</v>
      </c>
      <c r="AC411" s="7">
        <f t="shared" si="68"/>
        <v>0</v>
      </c>
      <c r="AD411" s="7">
        <f t="shared" si="68"/>
        <v>0</v>
      </c>
      <c r="AE411" s="7">
        <f t="shared" si="68"/>
        <v>0</v>
      </c>
      <c r="AF411" s="7">
        <f t="shared" si="68"/>
        <v>0</v>
      </c>
      <c r="AG411" s="7">
        <f t="shared" si="68"/>
        <v>0</v>
      </c>
      <c r="AH411" s="7">
        <f t="shared" si="68"/>
        <v>0</v>
      </c>
      <c r="AI411" s="7">
        <f t="shared" si="68"/>
        <v>0</v>
      </c>
      <c r="AJ411" s="7">
        <f t="shared" si="68"/>
        <v>0</v>
      </c>
      <c r="AK411" s="7">
        <f t="shared" si="68"/>
        <v>0</v>
      </c>
      <c r="AL411" s="7">
        <f t="shared" si="68"/>
        <v>0</v>
      </c>
      <c r="AM411" s="7">
        <f t="shared" si="68"/>
        <v>0</v>
      </c>
      <c r="AN411" s="7">
        <f t="shared" si="68"/>
        <v>0</v>
      </c>
      <c r="AO411" s="7">
        <f t="shared" si="68"/>
        <v>0</v>
      </c>
      <c r="AP411" s="7">
        <f t="shared" si="68"/>
        <v>0</v>
      </c>
      <c r="AQ411" s="7">
        <f t="shared" si="68"/>
        <v>0</v>
      </c>
      <c r="AR411" s="7">
        <f t="shared" si="68"/>
        <v>0</v>
      </c>
      <c r="AS411" s="7">
        <f t="shared" si="9"/>
        <v>12873139.73</v>
      </c>
    </row>
    <row r="412" ht="15.75" customHeight="1">
      <c r="A412" s="15">
        <v>337.0</v>
      </c>
      <c r="B412" s="16">
        <v>34.0</v>
      </c>
      <c r="C412" s="16">
        <v>0.00621526591240439</v>
      </c>
      <c r="D412" s="17">
        <v>43633.0</v>
      </c>
      <c r="E412" s="17">
        <f t="shared" si="7"/>
        <v>44668</v>
      </c>
      <c r="F412" s="16" t="s">
        <v>19</v>
      </c>
      <c r="G412" s="16" t="s">
        <v>5</v>
      </c>
      <c r="H412" s="18">
        <v>250000.0</v>
      </c>
      <c r="I412" s="7">
        <f t="shared" ref="I412:AR412" si="69">if(edate($D412,I$350)&lt;=$C$342, I68,if($G412="USD",1-$C$345,if($G412="EUR",1-$D$345,if($G412="YEN",1-$E$345,1-$F$345)))*I68/(1+$C$343)^(DATEDIF($C$342,EDATE($D412,I$350),"m")+1))</f>
        <v>109819.2426</v>
      </c>
      <c r="J412" s="7">
        <f t="shared" si="69"/>
        <v>113774.6378</v>
      </c>
      <c r="K412" s="7">
        <f t="shared" si="69"/>
        <v>109807.4336</v>
      </c>
      <c r="L412" s="7">
        <f t="shared" si="69"/>
        <v>110399.1269</v>
      </c>
      <c r="M412" s="7">
        <f t="shared" si="69"/>
        <v>109405.9274</v>
      </c>
      <c r="N412" s="7">
        <f t="shared" si="69"/>
        <v>108678.7413</v>
      </c>
      <c r="O412" s="7">
        <f t="shared" si="69"/>
        <v>106678.8241</v>
      </c>
      <c r="P412" s="7">
        <f t="shared" si="69"/>
        <v>106857.513</v>
      </c>
      <c r="Q412" s="7">
        <f t="shared" si="69"/>
        <v>128573.8075</v>
      </c>
      <c r="R412" s="7">
        <f t="shared" si="69"/>
        <v>126292.8049</v>
      </c>
      <c r="S412" s="7">
        <f t="shared" si="69"/>
        <v>122950.2349</v>
      </c>
      <c r="T412" s="7">
        <f t="shared" si="69"/>
        <v>122818.9374</v>
      </c>
      <c r="U412" s="7">
        <f t="shared" si="69"/>
        <v>126219.3094</v>
      </c>
      <c r="V412" s="7">
        <f t="shared" si="69"/>
        <v>134264.0388</v>
      </c>
      <c r="W412" s="7">
        <f t="shared" si="69"/>
        <v>138078.969</v>
      </c>
      <c r="X412" s="7">
        <f t="shared" si="69"/>
        <v>128327.6964</v>
      </c>
      <c r="Y412" s="7">
        <f t="shared" si="69"/>
        <v>116493.9046</v>
      </c>
      <c r="Z412" s="7">
        <f t="shared" si="69"/>
        <v>103754.6483</v>
      </c>
      <c r="AA412" s="7">
        <f t="shared" si="69"/>
        <v>94250.28474</v>
      </c>
      <c r="AB412" s="7">
        <f t="shared" si="69"/>
        <v>85384.00517</v>
      </c>
      <c r="AC412" s="7">
        <f t="shared" si="69"/>
        <v>75912.2841</v>
      </c>
      <c r="AD412" s="7">
        <f t="shared" si="69"/>
        <v>71768.11689</v>
      </c>
      <c r="AE412" s="7">
        <f t="shared" si="69"/>
        <v>64641.28875</v>
      </c>
      <c r="AF412" s="7">
        <f t="shared" si="69"/>
        <v>57275.57329</v>
      </c>
      <c r="AG412" s="7">
        <f t="shared" si="69"/>
        <v>52196.08276</v>
      </c>
      <c r="AH412" s="7">
        <f t="shared" si="69"/>
        <v>46876.53715</v>
      </c>
      <c r="AI412" s="7">
        <f t="shared" si="69"/>
        <v>42165.55437</v>
      </c>
      <c r="AJ412" s="7">
        <f t="shared" si="69"/>
        <v>38402.53466</v>
      </c>
      <c r="AK412" s="7">
        <f t="shared" si="69"/>
        <v>34975.39452</v>
      </c>
      <c r="AL412" s="7">
        <f t="shared" si="69"/>
        <v>31850.49401</v>
      </c>
      <c r="AM412" s="7">
        <f t="shared" si="69"/>
        <v>29004.9221</v>
      </c>
      <c r="AN412" s="7">
        <f t="shared" si="69"/>
        <v>26412.24266</v>
      </c>
      <c r="AO412" s="7">
        <f t="shared" si="69"/>
        <v>24046.43595</v>
      </c>
      <c r="AP412" s="7">
        <f t="shared" si="69"/>
        <v>21895.0426</v>
      </c>
      <c r="AQ412" s="7">
        <f t="shared" si="69"/>
        <v>0</v>
      </c>
      <c r="AR412" s="7">
        <f t="shared" si="69"/>
        <v>0</v>
      </c>
      <c r="AS412" s="7">
        <f t="shared" si="9"/>
        <v>2920252.592</v>
      </c>
    </row>
    <row r="413" ht="15.75" customHeight="1">
      <c r="A413" s="15">
        <v>68.0</v>
      </c>
      <c r="B413" s="16">
        <v>11.0</v>
      </c>
      <c r="C413" s="16">
        <v>0.0415364901268428</v>
      </c>
      <c r="D413" s="17">
        <v>43638.0</v>
      </c>
      <c r="E413" s="17">
        <f t="shared" si="7"/>
        <v>43973</v>
      </c>
      <c r="F413" s="16" t="s">
        <v>21</v>
      </c>
      <c r="G413" s="16" t="s">
        <v>5</v>
      </c>
      <c r="H413" s="18">
        <v>100000.0</v>
      </c>
      <c r="I413" s="7">
        <f t="shared" ref="I413:AR413" si="70">if(edate($D413,I$350)&lt;=$C$342, I69,if($G413="USD",1-$C$345,if($G413="EUR",1-$D$345,if($G413="YEN",1-$E$345,1-$F$345)))*I69/(1+$C$343)^(DATEDIF($C$342,EDATE($D413,I$350),"m")+1))</f>
        <v>294053.8436</v>
      </c>
      <c r="J413" s="7">
        <f t="shared" si="70"/>
        <v>305288.6334</v>
      </c>
      <c r="K413" s="7">
        <f t="shared" si="70"/>
        <v>293237.2362</v>
      </c>
      <c r="L413" s="7">
        <f t="shared" si="70"/>
        <v>295613.5388</v>
      </c>
      <c r="M413" s="7">
        <f t="shared" si="70"/>
        <v>293661.7391</v>
      </c>
      <c r="N413" s="7">
        <f t="shared" si="70"/>
        <v>288171.8612</v>
      </c>
      <c r="O413" s="7">
        <f t="shared" si="70"/>
        <v>285032.5333</v>
      </c>
      <c r="P413" s="7">
        <f t="shared" si="70"/>
        <v>288342.5762</v>
      </c>
      <c r="Q413" s="7">
        <f t="shared" si="70"/>
        <v>349551.1634</v>
      </c>
      <c r="R413" s="7">
        <f t="shared" si="70"/>
        <v>343157.8668</v>
      </c>
      <c r="S413" s="7">
        <f t="shared" si="70"/>
        <v>323139.3554</v>
      </c>
      <c r="T413" s="7">
        <f t="shared" si="70"/>
        <v>0</v>
      </c>
      <c r="U413" s="7">
        <f t="shared" si="70"/>
        <v>0</v>
      </c>
      <c r="V413" s="7">
        <f t="shared" si="70"/>
        <v>0</v>
      </c>
      <c r="W413" s="7">
        <f t="shared" si="70"/>
        <v>0</v>
      </c>
      <c r="X413" s="7">
        <f t="shared" si="70"/>
        <v>0</v>
      </c>
      <c r="Y413" s="7">
        <f t="shared" si="70"/>
        <v>0</v>
      </c>
      <c r="Z413" s="7">
        <f t="shared" si="70"/>
        <v>0</v>
      </c>
      <c r="AA413" s="7">
        <f t="shared" si="70"/>
        <v>0</v>
      </c>
      <c r="AB413" s="7">
        <f t="shared" si="70"/>
        <v>0</v>
      </c>
      <c r="AC413" s="7">
        <f t="shared" si="70"/>
        <v>0</v>
      </c>
      <c r="AD413" s="7">
        <f t="shared" si="70"/>
        <v>0</v>
      </c>
      <c r="AE413" s="7">
        <f t="shared" si="70"/>
        <v>0</v>
      </c>
      <c r="AF413" s="7">
        <f t="shared" si="70"/>
        <v>0</v>
      </c>
      <c r="AG413" s="7">
        <f t="shared" si="70"/>
        <v>0</v>
      </c>
      <c r="AH413" s="7">
        <f t="shared" si="70"/>
        <v>0</v>
      </c>
      <c r="AI413" s="7">
        <f t="shared" si="70"/>
        <v>0</v>
      </c>
      <c r="AJ413" s="7">
        <f t="shared" si="70"/>
        <v>0</v>
      </c>
      <c r="AK413" s="7">
        <f t="shared" si="70"/>
        <v>0</v>
      </c>
      <c r="AL413" s="7">
        <f t="shared" si="70"/>
        <v>0</v>
      </c>
      <c r="AM413" s="7">
        <f t="shared" si="70"/>
        <v>0</v>
      </c>
      <c r="AN413" s="7">
        <f t="shared" si="70"/>
        <v>0</v>
      </c>
      <c r="AO413" s="7">
        <f t="shared" si="70"/>
        <v>0</v>
      </c>
      <c r="AP413" s="7">
        <f t="shared" si="70"/>
        <v>0</v>
      </c>
      <c r="AQ413" s="7">
        <f t="shared" si="70"/>
        <v>0</v>
      </c>
      <c r="AR413" s="7">
        <f t="shared" si="70"/>
        <v>0</v>
      </c>
      <c r="AS413" s="7">
        <f t="shared" si="9"/>
        <v>3359250.347</v>
      </c>
    </row>
    <row r="414" ht="15.75" customHeight="1">
      <c r="A414" s="15">
        <v>142.0</v>
      </c>
      <c r="B414" s="16">
        <v>25.0</v>
      </c>
      <c r="C414" s="16">
        <v>0.0424934968534148</v>
      </c>
      <c r="D414" s="17">
        <v>43639.0</v>
      </c>
      <c r="E414" s="17">
        <f t="shared" si="7"/>
        <v>44400</v>
      </c>
      <c r="F414" s="16" t="s">
        <v>21</v>
      </c>
      <c r="G414" s="16" t="s">
        <v>5</v>
      </c>
      <c r="H414" s="18">
        <v>75000.0</v>
      </c>
      <c r="I414" s="7">
        <f t="shared" ref="I414:AR414" si="71">if(edate($D414,I$350)&lt;=$C$342, I70,if($G414="USD",1-$C$345,if($G414="EUR",1-$D$345,if($G414="YEN",1-$E$345,1-$F$345)))*I70/(1+$C$343)^(DATEDIF($C$342,EDATE($D414,I$350),"m")+1))</f>
        <v>225177.0767</v>
      </c>
      <c r="J414" s="7">
        <f t="shared" si="71"/>
        <v>232113.9276</v>
      </c>
      <c r="K414" s="7">
        <f t="shared" si="71"/>
        <v>224995.0983</v>
      </c>
      <c r="L414" s="7">
        <f t="shared" si="71"/>
        <v>226021.635</v>
      </c>
      <c r="M414" s="7">
        <f t="shared" si="71"/>
        <v>224750.3358</v>
      </c>
      <c r="N414" s="7">
        <f t="shared" si="71"/>
        <v>221108.5369</v>
      </c>
      <c r="O414" s="7">
        <f t="shared" si="71"/>
        <v>218369.6185</v>
      </c>
      <c r="P414" s="7">
        <f t="shared" si="71"/>
        <v>221239.5231</v>
      </c>
      <c r="Q414" s="7">
        <f t="shared" si="71"/>
        <v>268203.6545</v>
      </c>
      <c r="R414" s="7">
        <f t="shared" si="71"/>
        <v>266697.4725</v>
      </c>
      <c r="S414" s="7">
        <f t="shared" si="71"/>
        <v>249999.1217</v>
      </c>
      <c r="T414" s="7">
        <f t="shared" si="71"/>
        <v>248040.384</v>
      </c>
      <c r="U414" s="7">
        <f t="shared" si="71"/>
        <v>260029.6054</v>
      </c>
      <c r="V414" s="7">
        <f t="shared" si="71"/>
        <v>279610.2901</v>
      </c>
      <c r="W414" s="7">
        <f t="shared" si="71"/>
        <v>285178.0005</v>
      </c>
      <c r="X414" s="7">
        <f t="shared" si="71"/>
        <v>263361.7093</v>
      </c>
      <c r="Y414" s="7">
        <f t="shared" si="71"/>
        <v>236557.9041</v>
      </c>
      <c r="Z414" s="7">
        <f t="shared" si="71"/>
        <v>219354.441</v>
      </c>
      <c r="AA414" s="7">
        <f t="shared" si="71"/>
        <v>195815.1544</v>
      </c>
      <c r="AB414" s="7">
        <f t="shared" si="71"/>
        <v>176540.3819</v>
      </c>
      <c r="AC414" s="7">
        <f t="shared" si="71"/>
        <v>158695.7169</v>
      </c>
      <c r="AD414" s="7">
        <f t="shared" si="71"/>
        <v>149777.1222</v>
      </c>
      <c r="AE414" s="7">
        <f t="shared" si="71"/>
        <v>133057.8277</v>
      </c>
      <c r="AF414" s="7">
        <f t="shared" si="71"/>
        <v>117092.6733</v>
      </c>
      <c r="AG414" s="7">
        <f t="shared" si="71"/>
        <v>106270.6096</v>
      </c>
      <c r="AH414" s="7">
        <f t="shared" si="71"/>
        <v>0</v>
      </c>
      <c r="AI414" s="7">
        <f t="shared" si="71"/>
        <v>0</v>
      </c>
      <c r="AJ414" s="7">
        <f t="shared" si="71"/>
        <v>0</v>
      </c>
      <c r="AK414" s="7">
        <f t="shared" si="71"/>
        <v>0</v>
      </c>
      <c r="AL414" s="7">
        <f t="shared" si="71"/>
        <v>0</v>
      </c>
      <c r="AM414" s="7">
        <f t="shared" si="71"/>
        <v>0</v>
      </c>
      <c r="AN414" s="7">
        <f t="shared" si="71"/>
        <v>0</v>
      </c>
      <c r="AO414" s="7">
        <f t="shared" si="71"/>
        <v>0</v>
      </c>
      <c r="AP414" s="7">
        <f t="shared" si="71"/>
        <v>0</v>
      </c>
      <c r="AQ414" s="7">
        <f t="shared" si="71"/>
        <v>0</v>
      </c>
      <c r="AR414" s="7">
        <f t="shared" si="71"/>
        <v>0</v>
      </c>
      <c r="AS414" s="7">
        <f t="shared" si="9"/>
        <v>5408057.821</v>
      </c>
    </row>
    <row r="415" ht="15.75" customHeight="1">
      <c r="A415" s="15">
        <v>266.0</v>
      </c>
      <c r="B415" s="16">
        <v>27.0</v>
      </c>
      <c r="C415" s="16">
        <v>0.0514068639526705</v>
      </c>
      <c r="D415" s="17">
        <v>43643.0</v>
      </c>
      <c r="E415" s="17">
        <f t="shared" si="7"/>
        <v>44466</v>
      </c>
      <c r="F415" s="16" t="s">
        <v>21</v>
      </c>
      <c r="G415" s="16" t="s">
        <v>5</v>
      </c>
      <c r="H415" s="18">
        <v>500000.0</v>
      </c>
      <c r="I415" s="7">
        <f t="shared" ref="I415:AR415" si="72">if(edate($D415,I$350)&lt;=$C$342, I71,if($G415="USD",1-$C$345,if($G415="EUR",1-$D$345,if($G415="YEN",1-$E$345,1-$F$345)))*I71/(1+$C$343)^(DATEDIF($C$342,EDATE($D415,I$350),"m")+1))</f>
        <v>1807234.006</v>
      </c>
      <c r="J415" s="7">
        <f t="shared" si="72"/>
        <v>1886516.242</v>
      </c>
      <c r="K415" s="7">
        <f t="shared" si="72"/>
        <v>1809094.934</v>
      </c>
      <c r="L415" s="7">
        <f t="shared" si="72"/>
        <v>1828012.66</v>
      </c>
      <c r="M415" s="7">
        <f t="shared" si="72"/>
        <v>1812500.639</v>
      </c>
      <c r="N415" s="7">
        <f t="shared" si="72"/>
        <v>1760692.801</v>
      </c>
      <c r="O415" s="7">
        <f t="shared" si="72"/>
        <v>1755349.058</v>
      </c>
      <c r="P415" s="7">
        <f t="shared" si="72"/>
        <v>1831212.737</v>
      </c>
      <c r="Q415" s="7">
        <f t="shared" si="72"/>
        <v>2209590.389</v>
      </c>
      <c r="R415" s="7">
        <f t="shared" si="72"/>
        <v>2062772.386</v>
      </c>
      <c r="S415" s="7">
        <f t="shared" si="72"/>
        <v>1999351.738</v>
      </c>
      <c r="T415" s="7">
        <f t="shared" si="72"/>
        <v>1993077.53</v>
      </c>
      <c r="U415" s="7">
        <f t="shared" si="72"/>
        <v>2136034.878</v>
      </c>
      <c r="V415" s="7">
        <f t="shared" si="72"/>
        <v>2293398.999</v>
      </c>
      <c r="W415" s="7">
        <f t="shared" si="72"/>
        <v>2304664.814</v>
      </c>
      <c r="X415" s="7">
        <f t="shared" si="72"/>
        <v>2102929.921</v>
      </c>
      <c r="Y415" s="7">
        <f t="shared" si="72"/>
        <v>1902881.457</v>
      </c>
      <c r="Z415" s="7">
        <f t="shared" si="72"/>
        <v>1726929.31</v>
      </c>
      <c r="AA415" s="7">
        <f t="shared" si="72"/>
        <v>1601294.31</v>
      </c>
      <c r="AB415" s="7">
        <f t="shared" si="72"/>
        <v>1435144.783</v>
      </c>
      <c r="AC415" s="7">
        <f t="shared" si="72"/>
        <v>1288555.978</v>
      </c>
      <c r="AD415" s="7">
        <f t="shared" si="72"/>
        <v>1187021.557</v>
      </c>
      <c r="AE415" s="7">
        <f t="shared" si="72"/>
        <v>1073054.388</v>
      </c>
      <c r="AF415" s="7">
        <f t="shared" si="72"/>
        <v>934859.7973</v>
      </c>
      <c r="AG415" s="7">
        <f t="shared" si="72"/>
        <v>860967.2814</v>
      </c>
      <c r="AH415" s="7">
        <f t="shared" si="72"/>
        <v>766249.2792</v>
      </c>
      <c r="AI415" s="7">
        <f t="shared" si="72"/>
        <v>697938.1785</v>
      </c>
      <c r="AJ415" s="7">
        <f t="shared" si="72"/>
        <v>0</v>
      </c>
      <c r="AK415" s="7">
        <f t="shared" si="72"/>
        <v>0</v>
      </c>
      <c r="AL415" s="7">
        <f t="shared" si="72"/>
        <v>0</v>
      </c>
      <c r="AM415" s="7">
        <f t="shared" si="72"/>
        <v>0</v>
      </c>
      <c r="AN415" s="7">
        <f t="shared" si="72"/>
        <v>0</v>
      </c>
      <c r="AO415" s="7">
        <f t="shared" si="72"/>
        <v>0</v>
      </c>
      <c r="AP415" s="7">
        <f t="shared" si="72"/>
        <v>0</v>
      </c>
      <c r="AQ415" s="7">
        <f t="shared" si="72"/>
        <v>0</v>
      </c>
      <c r="AR415" s="7">
        <f t="shared" si="72"/>
        <v>0</v>
      </c>
      <c r="AS415" s="7">
        <f t="shared" si="9"/>
        <v>45067330.05</v>
      </c>
    </row>
    <row r="416" ht="15.75" customHeight="1">
      <c r="A416" s="15">
        <v>57.0</v>
      </c>
      <c r="B416" s="16">
        <v>22.0</v>
      </c>
      <c r="C416" s="16">
        <v>0.032307478181049</v>
      </c>
      <c r="D416" s="17">
        <v>43645.0</v>
      </c>
      <c r="E416" s="17">
        <f t="shared" si="7"/>
        <v>44315</v>
      </c>
      <c r="F416" s="16" t="s">
        <v>23</v>
      </c>
      <c r="G416" s="16" t="s">
        <v>5</v>
      </c>
      <c r="H416" s="18">
        <v>250000.0</v>
      </c>
      <c r="I416" s="7">
        <f t="shared" ref="I416:AR416" si="73">if(edate($D416,I$350)&lt;=$C$342, I72,if($G416="USD",1-$C$345,if($G416="EUR",1-$D$345,if($G416="YEN",1-$E$345,1-$F$345)))*I72/(1+$C$343)^(DATEDIF($C$342,EDATE($D416,I$350),"m")+1))</f>
        <v>567892.7746</v>
      </c>
      <c r="J416" s="7">
        <f t="shared" si="73"/>
        <v>594928.48</v>
      </c>
      <c r="K416" s="7">
        <f t="shared" si="73"/>
        <v>567933.9666</v>
      </c>
      <c r="L416" s="7">
        <f t="shared" si="73"/>
        <v>572150.9002</v>
      </c>
      <c r="M416" s="7">
        <f t="shared" si="73"/>
        <v>570022.6451</v>
      </c>
      <c r="N416" s="7">
        <f t="shared" si="73"/>
        <v>557585.8814</v>
      </c>
      <c r="O416" s="7">
        <f t="shared" si="73"/>
        <v>559129.3711</v>
      </c>
      <c r="P416" s="7">
        <f t="shared" si="73"/>
        <v>595455.0919</v>
      </c>
      <c r="Q416" s="7">
        <f t="shared" si="73"/>
        <v>692501.9103</v>
      </c>
      <c r="R416" s="7">
        <f t="shared" si="73"/>
        <v>652408.3298</v>
      </c>
      <c r="S416" s="7">
        <f t="shared" si="73"/>
        <v>632104.6952</v>
      </c>
      <c r="T416" s="7">
        <f t="shared" si="73"/>
        <v>626290.9645</v>
      </c>
      <c r="U416" s="7">
        <f t="shared" si="73"/>
        <v>680565.1048</v>
      </c>
      <c r="V416" s="7">
        <f t="shared" si="73"/>
        <v>716780.1724</v>
      </c>
      <c r="W416" s="7">
        <f t="shared" si="73"/>
        <v>738863.9491</v>
      </c>
      <c r="X416" s="7">
        <f t="shared" si="73"/>
        <v>666759.4144</v>
      </c>
      <c r="Y416" s="7">
        <f t="shared" si="73"/>
        <v>600829.5511</v>
      </c>
      <c r="Z416" s="7">
        <f t="shared" si="73"/>
        <v>544180.542</v>
      </c>
      <c r="AA416" s="7">
        <f t="shared" si="73"/>
        <v>505709.5948</v>
      </c>
      <c r="AB416" s="7">
        <f t="shared" si="73"/>
        <v>450970.0183</v>
      </c>
      <c r="AC416" s="7">
        <f t="shared" si="73"/>
        <v>404906.9612</v>
      </c>
      <c r="AD416" s="7">
        <f t="shared" si="73"/>
        <v>372927.6642</v>
      </c>
      <c r="AE416" s="7">
        <f t="shared" si="73"/>
        <v>0</v>
      </c>
      <c r="AF416" s="7">
        <f t="shared" si="73"/>
        <v>0</v>
      </c>
      <c r="AG416" s="7">
        <f t="shared" si="73"/>
        <v>0</v>
      </c>
      <c r="AH416" s="7">
        <f t="shared" si="73"/>
        <v>0</v>
      </c>
      <c r="AI416" s="7">
        <f t="shared" si="73"/>
        <v>0</v>
      </c>
      <c r="AJ416" s="7">
        <f t="shared" si="73"/>
        <v>0</v>
      </c>
      <c r="AK416" s="7">
        <f t="shared" si="73"/>
        <v>0</v>
      </c>
      <c r="AL416" s="7">
        <f t="shared" si="73"/>
        <v>0</v>
      </c>
      <c r="AM416" s="7">
        <f t="shared" si="73"/>
        <v>0</v>
      </c>
      <c r="AN416" s="7">
        <f t="shared" si="73"/>
        <v>0</v>
      </c>
      <c r="AO416" s="7">
        <f t="shared" si="73"/>
        <v>0</v>
      </c>
      <c r="AP416" s="7">
        <f t="shared" si="73"/>
        <v>0</v>
      </c>
      <c r="AQ416" s="7">
        <f t="shared" si="73"/>
        <v>0</v>
      </c>
      <c r="AR416" s="7">
        <f t="shared" si="73"/>
        <v>0</v>
      </c>
      <c r="AS416" s="7">
        <f t="shared" si="9"/>
        <v>12870897.98</v>
      </c>
    </row>
    <row r="417" ht="15.75" customHeight="1">
      <c r="A417" s="15">
        <v>239.0</v>
      </c>
      <c r="B417" s="16">
        <v>19.0</v>
      </c>
      <c r="C417" s="16">
        <v>0.0451450102862764</v>
      </c>
      <c r="D417" s="17">
        <v>43645.0</v>
      </c>
      <c r="E417" s="17">
        <f t="shared" si="7"/>
        <v>44225</v>
      </c>
      <c r="F417" s="16" t="s">
        <v>21</v>
      </c>
      <c r="G417" s="16" t="s">
        <v>7</v>
      </c>
      <c r="H417" s="18">
        <v>1750000.0</v>
      </c>
      <c r="I417" s="7">
        <f t="shared" ref="I417:AR417" si="74">if(edate($D417,I$350)&lt;=$C$342, I73,if($G417="USD",1-$C$345,if($G417="EUR",1-$D$345,if($G417="YEN",1-$E$345,1-$F$345)))*I73/(1+$C$343)^(DATEDIF($C$342,EDATE($D417,I$350),"m")+1))</f>
        <v>79003.768</v>
      </c>
      <c r="J417" s="7">
        <f t="shared" si="74"/>
        <v>79003.768</v>
      </c>
      <c r="K417" s="7">
        <f t="shared" si="74"/>
        <v>79003.768</v>
      </c>
      <c r="L417" s="7">
        <f t="shared" si="74"/>
        <v>79003.768</v>
      </c>
      <c r="M417" s="7">
        <f t="shared" si="74"/>
        <v>79003.768</v>
      </c>
      <c r="N417" s="7">
        <f t="shared" si="74"/>
        <v>79003.768</v>
      </c>
      <c r="O417" s="7">
        <f t="shared" si="74"/>
        <v>79003.768</v>
      </c>
      <c r="P417" s="7">
        <f t="shared" si="74"/>
        <v>79003.768</v>
      </c>
      <c r="Q417" s="7">
        <f t="shared" si="74"/>
        <v>79003.768</v>
      </c>
      <c r="R417" s="7">
        <f t="shared" si="74"/>
        <v>79003.768</v>
      </c>
      <c r="S417" s="7">
        <f t="shared" si="74"/>
        <v>79003.768</v>
      </c>
      <c r="T417" s="7">
        <f t="shared" si="74"/>
        <v>79003.768</v>
      </c>
      <c r="U417" s="7">
        <f t="shared" si="74"/>
        <v>79003.768</v>
      </c>
      <c r="V417" s="7">
        <f t="shared" si="74"/>
        <v>79003.768</v>
      </c>
      <c r="W417" s="7">
        <f t="shared" si="74"/>
        <v>79003.768</v>
      </c>
      <c r="X417" s="7">
        <f t="shared" si="74"/>
        <v>71318.85602</v>
      </c>
      <c r="Y417" s="7">
        <f t="shared" si="74"/>
        <v>64835.32366</v>
      </c>
      <c r="Z417" s="7">
        <f t="shared" si="74"/>
        <v>58941.20332</v>
      </c>
      <c r="AA417" s="7">
        <f t="shared" si="74"/>
        <v>53582.91211</v>
      </c>
      <c r="AB417" s="7">
        <f t="shared" si="74"/>
        <v>0</v>
      </c>
      <c r="AC417" s="7">
        <f t="shared" si="74"/>
        <v>0</v>
      </c>
      <c r="AD417" s="7">
        <f t="shared" si="74"/>
        <v>0</v>
      </c>
      <c r="AE417" s="7">
        <f t="shared" si="74"/>
        <v>0</v>
      </c>
      <c r="AF417" s="7">
        <f t="shared" si="74"/>
        <v>0</v>
      </c>
      <c r="AG417" s="7">
        <f t="shared" si="74"/>
        <v>0</v>
      </c>
      <c r="AH417" s="7">
        <f t="shared" si="74"/>
        <v>0</v>
      </c>
      <c r="AI417" s="7">
        <f t="shared" si="74"/>
        <v>0</v>
      </c>
      <c r="AJ417" s="7">
        <f t="shared" si="74"/>
        <v>0</v>
      </c>
      <c r="AK417" s="7">
        <f t="shared" si="74"/>
        <v>0</v>
      </c>
      <c r="AL417" s="7">
        <f t="shared" si="74"/>
        <v>0</v>
      </c>
      <c r="AM417" s="7">
        <f t="shared" si="74"/>
        <v>0</v>
      </c>
      <c r="AN417" s="7">
        <f t="shared" si="74"/>
        <v>0</v>
      </c>
      <c r="AO417" s="7">
        <f t="shared" si="74"/>
        <v>0</v>
      </c>
      <c r="AP417" s="7">
        <f t="shared" si="74"/>
        <v>0</v>
      </c>
      <c r="AQ417" s="7">
        <f t="shared" si="74"/>
        <v>0</v>
      </c>
      <c r="AR417" s="7">
        <f t="shared" si="74"/>
        <v>0</v>
      </c>
      <c r="AS417" s="7">
        <f t="shared" si="9"/>
        <v>1433734.815</v>
      </c>
    </row>
    <row r="418" ht="15.75" customHeight="1">
      <c r="A418" s="15">
        <v>295.0</v>
      </c>
      <c r="B418" s="16">
        <v>30.0</v>
      </c>
      <c r="C418" s="16">
        <v>0.0508714569296027</v>
      </c>
      <c r="D418" s="17">
        <v>43646.0</v>
      </c>
      <c r="E418" s="17">
        <f t="shared" si="7"/>
        <v>44560</v>
      </c>
      <c r="F418" s="16" t="s">
        <v>21</v>
      </c>
      <c r="G418" s="16" t="s">
        <v>5</v>
      </c>
      <c r="H418" s="18">
        <v>75000.0</v>
      </c>
      <c r="I418" s="7">
        <f t="shared" ref="I418:AR418" si="75">if(edate($D418,I$350)&lt;=$C$342, I74,if($G418="USD",1-$C$345,if($G418="EUR",1-$D$345,if($G418="YEN",1-$E$345,1-$F$345)))*I74/(1+$C$343)^(DATEDIF($C$342,EDATE($D418,I$350),"m")+1))</f>
        <v>269523.4649</v>
      </c>
      <c r="J418" s="7">
        <f t="shared" si="75"/>
        <v>282167.9471</v>
      </c>
      <c r="K418" s="7">
        <f t="shared" si="75"/>
        <v>268281.1839</v>
      </c>
      <c r="L418" s="7">
        <f t="shared" si="75"/>
        <v>270039.3015</v>
      </c>
      <c r="M418" s="7">
        <f t="shared" si="75"/>
        <v>269164.0581</v>
      </c>
      <c r="N418" s="7">
        <f t="shared" si="75"/>
        <v>263392.9456</v>
      </c>
      <c r="O418" s="7">
        <f t="shared" si="75"/>
        <v>262025.1394</v>
      </c>
      <c r="P418" s="7">
        <f t="shared" si="75"/>
        <v>281281.6391</v>
      </c>
      <c r="Q418" s="7">
        <f t="shared" si="75"/>
        <v>327124.7069</v>
      </c>
      <c r="R418" s="7">
        <f t="shared" si="75"/>
        <v>305414.9311</v>
      </c>
      <c r="S418" s="7">
        <f t="shared" si="75"/>
        <v>299692.2737</v>
      </c>
      <c r="T418" s="7">
        <f t="shared" si="75"/>
        <v>300197.0458</v>
      </c>
      <c r="U418" s="7">
        <f t="shared" si="75"/>
        <v>323969.7863</v>
      </c>
      <c r="V418" s="7">
        <f t="shared" si="75"/>
        <v>338593.2953</v>
      </c>
      <c r="W418" s="7">
        <f t="shared" si="75"/>
        <v>354918.8361</v>
      </c>
      <c r="X418" s="7">
        <f t="shared" si="75"/>
        <v>319581.7572</v>
      </c>
      <c r="Y418" s="7">
        <f t="shared" si="75"/>
        <v>283820.4312</v>
      </c>
      <c r="Z418" s="7">
        <f t="shared" si="75"/>
        <v>257289.8359</v>
      </c>
      <c r="AA418" s="7">
        <f t="shared" si="75"/>
        <v>239316.1847</v>
      </c>
      <c r="AB418" s="7">
        <f t="shared" si="75"/>
        <v>213029.6435</v>
      </c>
      <c r="AC418" s="7">
        <f t="shared" si="75"/>
        <v>191466.1943</v>
      </c>
      <c r="AD418" s="7">
        <f t="shared" si="75"/>
        <v>175623.1318</v>
      </c>
      <c r="AE418" s="7">
        <f t="shared" si="75"/>
        <v>158810.5033</v>
      </c>
      <c r="AF418" s="7">
        <f t="shared" si="75"/>
        <v>138785.6994</v>
      </c>
      <c r="AG418" s="7">
        <f t="shared" si="75"/>
        <v>127134.5216</v>
      </c>
      <c r="AH418" s="7">
        <f t="shared" si="75"/>
        <v>113761.916</v>
      </c>
      <c r="AI418" s="7">
        <f t="shared" si="75"/>
        <v>103619.3936</v>
      </c>
      <c r="AJ418" s="7">
        <f t="shared" si="75"/>
        <v>94369.63443</v>
      </c>
      <c r="AK418" s="7">
        <f t="shared" si="75"/>
        <v>85945.76199</v>
      </c>
      <c r="AL418" s="7">
        <f t="shared" si="75"/>
        <v>78265.14834</v>
      </c>
      <c r="AM418" s="7">
        <f t="shared" si="75"/>
        <v>0</v>
      </c>
      <c r="AN418" s="7">
        <f t="shared" si="75"/>
        <v>0</v>
      </c>
      <c r="AO418" s="7">
        <f t="shared" si="75"/>
        <v>0</v>
      </c>
      <c r="AP418" s="7">
        <f t="shared" si="75"/>
        <v>0</v>
      </c>
      <c r="AQ418" s="7">
        <f t="shared" si="75"/>
        <v>0</v>
      </c>
      <c r="AR418" s="7">
        <f t="shared" si="75"/>
        <v>0</v>
      </c>
      <c r="AS418" s="7">
        <f t="shared" si="9"/>
        <v>6996606.312</v>
      </c>
    </row>
    <row r="419" ht="15.75" customHeight="1">
      <c r="A419" s="15">
        <v>12.0</v>
      </c>
      <c r="B419" s="16">
        <v>6.0</v>
      </c>
      <c r="C419" s="16">
        <v>0.0211382756182393</v>
      </c>
      <c r="D419" s="17">
        <v>43649.0</v>
      </c>
      <c r="E419" s="17">
        <f t="shared" si="7"/>
        <v>43833</v>
      </c>
      <c r="F419" s="16" t="s">
        <v>19</v>
      </c>
      <c r="G419" s="16" t="s">
        <v>4</v>
      </c>
      <c r="H419" s="18">
        <v>250000.0</v>
      </c>
      <c r="I419" s="7">
        <f t="shared" ref="I419:AR419" si="76">if(edate($D419,I$350)&lt;=$C$342, I75,if($G419="USD",1-$C$345,if($G419="EUR",1-$D$345,if($G419="YEN",1-$E$345,1-$F$345)))*I75/(1+$C$343)^(DATEDIF($C$342,EDATE($D419,I$350),"m")+1))</f>
        <v>341606.6885</v>
      </c>
      <c r="J419" s="7">
        <f t="shared" si="76"/>
        <v>352076.4764</v>
      </c>
      <c r="K419" s="7">
        <f t="shared" si="76"/>
        <v>345821.6607</v>
      </c>
      <c r="L419" s="7">
        <f t="shared" si="76"/>
        <v>338379.4023</v>
      </c>
      <c r="M419" s="7">
        <f t="shared" si="76"/>
        <v>340377.4978</v>
      </c>
      <c r="N419" s="7">
        <f t="shared" si="76"/>
        <v>327144.9372</v>
      </c>
      <c r="O419" s="7">
        <f t="shared" si="76"/>
        <v>0</v>
      </c>
      <c r="P419" s="7">
        <f t="shared" si="76"/>
        <v>0</v>
      </c>
      <c r="Q419" s="7">
        <f t="shared" si="76"/>
        <v>0</v>
      </c>
      <c r="R419" s="7">
        <f t="shared" si="76"/>
        <v>0</v>
      </c>
      <c r="S419" s="7">
        <f t="shared" si="76"/>
        <v>0</v>
      </c>
      <c r="T419" s="7">
        <f t="shared" si="76"/>
        <v>0</v>
      </c>
      <c r="U419" s="7">
        <f t="shared" si="76"/>
        <v>0</v>
      </c>
      <c r="V419" s="7">
        <f t="shared" si="76"/>
        <v>0</v>
      </c>
      <c r="W419" s="7">
        <f t="shared" si="76"/>
        <v>0</v>
      </c>
      <c r="X419" s="7">
        <f t="shared" si="76"/>
        <v>0</v>
      </c>
      <c r="Y419" s="7">
        <f t="shared" si="76"/>
        <v>0</v>
      </c>
      <c r="Z419" s="7">
        <f t="shared" si="76"/>
        <v>0</v>
      </c>
      <c r="AA419" s="7">
        <f t="shared" si="76"/>
        <v>0</v>
      </c>
      <c r="AB419" s="7">
        <f t="shared" si="76"/>
        <v>0</v>
      </c>
      <c r="AC419" s="7">
        <f t="shared" si="76"/>
        <v>0</v>
      </c>
      <c r="AD419" s="7">
        <f t="shared" si="76"/>
        <v>0</v>
      </c>
      <c r="AE419" s="7">
        <f t="shared" si="76"/>
        <v>0</v>
      </c>
      <c r="AF419" s="7">
        <f t="shared" si="76"/>
        <v>0</v>
      </c>
      <c r="AG419" s="7">
        <f t="shared" si="76"/>
        <v>0</v>
      </c>
      <c r="AH419" s="7">
        <f t="shared" si="76"/>
        <v>0</v>
      </c>
      <c r="AI419" s="7">
        <f t="shared" si="76"/>
        <v>0</v>
      </c>
      <c r="AJ419" s="7">
        <f t="shared" si="76"/>
        <v>0</v>
      </c>
      <c r="AK419" s="7">
        <f t="shared" si="76"/>
        <v>0</v>
      </c>
      <c r="AL419" s="7">
        <f t="shared" si="76"/>
        <v>0</v>
      </c>
      <c r="AM419" s="7">
        <f t="shared" si="76"/>
        <v>0</v>
      </c>
      <c r="AN419" s="7">
        <f t="shared" si="76"/>
        <v>0</v>
      </c>
      <c r="AO419" s="7">
        <f t="shared" si="76"/>
        <v>0</v>
      </c>
      <c r="AP419" s="7">
        <f t="shared" si="76"/>
        <v>0</v>
      </c>
      <c r="AQ419" s="7">
        <f t="shared" si="76"/>
        <v>0</v>
      </c>
      <c r="AR419" s="7">
        <f t="shared" si="76"/>
        <v>0</v>
      </c>
      <c r="AS419" s="7">
        <f t="shared" si="9"/>
        <v>2045406.663</v>
      </c>
    </row>
    <row r="420" ht="15.75" customHeight="1">
      <c r="A420" s="15">
        <v>81.0</v>
      </c>
      <c r="B420" s="16">
        <v>20.0</v>
      </c>
      <c r="C420" s="16">
        <v>0.0132187079878889</v>
      </c>
      <c r="D420" s="17">
        <v>43649.0</v>
      </c>
      <c r="E420" s="17">
        <f t="shared" si="7"/>
        <v>44258</v>
      </c>
      <c r="F420" s="16" t="s">
        <v>19</v>
      </c>
      <c r="G420" s="16" t="s">
        <v>5</v>
      </c>
      <c r="H420" s="18">
        <v>500000.0</v>
      </c>
      <c r="I420" s="7">
        <f t="shared" ref="I420:AR420" si="77">if(edate($D420,I$350)&lt;=$C$342, I76,if($G420="USD",1-$C$345,if($G420="EUR",1-$D$345,if($G420="YEN",1-$E$345,1-$F$345)))*I76/(1+$C$343)^(DATEDIF($C$342,EDATE($D420,I$350),"m")+1))</f>
        <v>473941.5734</v>
      </c>
      <c r="J420" s="7">
        <f t="shared" si="77"/>
        <v>483623.6161</v>
      </c>
      <c r="K420" s="7">
        <f t="shared" si="77"/>
        <v>472350.0409</v>
      </c>
      <c r="L420" s="7">
        <f t="shared" si="77"/>
        <v>472426.7095</v>
      </c>
      <c r="M420" s="7">
        <f t="shared" si="77"/>
        <v>469085.681</v>
      </c>
      <c r="N420" s="7">
        <f t="shared" si="77"/>
        <v>458541.7786</v>
      </c>
      <c r="O420" s="7">
        <f t="shared" si="77"/>
        <v>459995.1755</v>
      </c>
      <c r="P420" s="7">
        <f t="shared" si="77"/>
        <v>485244.2297</v>
      </c>
      <c r="Q420" s="7">
        <f t="shared" si="77"/>
        <v>566678.7412</v>
      </c>
      <c r="R420" s="7">
        <f t="shared" si="77"/>
        <v>522924.8177</v>
      </c>
      <c r="S420" s="7">
        <f t="shared" si="77"/>
        <v>507454.3028</v>
      </c>
      <c r="T420" s="7">
        <f t="shared" si="77"/>
        <v>525563.2718</v>
      </c>
      <c r="U420" s="7">
        <f t="shared" si="77"/>
        <v>576923.2398</v>
      </c>
      <c r="V420" s="7">
        <f t="shared" si="77"/>
        <v>579884.2304</v>
      </c>
      <c r="W420" s="7">
        <f t="shared" si="77"/>
        <v>547494.9139</v>
      </c>
      <c r="X420" s="7">
        <f t="shared" si="77"/>
        <v>509565.9805</v>
      </c>
      <c r="Y420" s="7">
        <f t="shared" si="77"/>
        <v>451127.7583</v>
      </c>
      <c r="Z420" s="7">
        <f t="shared" si="77"/>
        <v>407816.3903</v>
      </c>
      <c r="AA420" s="7">
        <f t="shared" si="77"/>
        <v>374138.7197</v>
      </c>
      <c r="AB420" s="7">
        <f t="shared" si="77"/>
        <v>332479.814</v>
      </c>
      <c r="AC420" s="7">
        <f t="shared" si="77"/>
        <v>0</v>
      </c>
      <c r="AD420" s="7">
        <f t="shared" si="77"/>
        <v>0</v>
      </c>
      <c r="AE420" s="7">
        <f t="shared" si="77"/>
        <v>0</v>
      </c>
      <c r="AF420" s="7">
        <f t="shared" si="77"/>
        <v>0</v>
      </c>
      <c r="AG420" s="7">
        <f t="shared" si="77"/>
        <v>0</v>
      </c>
      <c r="AH420" s="7">
        <f t="shared" si="77"/>
        <v>0</v>
      </c>
      <c r="AI420" s="7">
        <f t="shared" si="77"/>
        <v>0</v>
      </c>
      <c r="AJ420" s="7">
        <f t="shared" si="77"/>
        <v>0</v>
      </c>
      <c r="AK420" s="7">
        <f t="shared" si="77"/>
        <v>0</v>
      </c>
      <c r="AL420" s="7">
        <f t="shared" si="77"/>
        <v>0</v>
      </c>
      <c r="AM420" s="7">
        <f t="shared" si="77"/>
        <v>0</v>
      </c>
      <c r="AN420" s="7">
        <f t="shared" si="77"/>
        <v>0</v>
      </c>
      <c r="AO420" s="7">
        <f t="shared" si="77"/>
        <v>0</v>
      </c>
      <c r="AP420" s="7">
        <f t="shared" si="77"/>
        <v>0</v>
      </c>
      <c r="AQ420" s="7">
        <f t="shared" si="77"/>
        <v>0</v>
      </c>
      <c r="AR420" s="7">
        <f t="shared" si="77"/>
        <v>0</v>
      </c>
      <c r="AS420" s="7">
        <f t="shared" si="9"/>
        <v>9677260.985</v>
      </c>
    </row>
    <row r="421" ht="15.75" customHeight="1">
      <c r="A421" s="15">
        <v>136.0</v>
      </c>
      <c r="B421" s="16">
        <v>19.0</v>
      </c>
      <c r="C421" s="16">
        <v>0.0367018642402244</v>
      </c>
      <c r="D421" s="17">
        <v>43651.0</v>
      </c>
      <c r="E421" s="17">
        <f t="shared" si="7"/>
        <v>44232</v>
      </c>
      <c r="F421" s="16" t="s">
        <v>21</v>
      </c>
      <c r="G421" s="16" t="s">
        <v>5</v>
      </c>
      <c r="H421" s="18">
        <v>100000.0</v>
      </c>
      <c r="I421" s="7">
        <f t="shared" ref="I421:AR421" si="78">if(edate($D421,I$350)&lt;=$C$342, I77,if($G421="USD",1-$C$345,if($G421="EUR",1-$D$345,if($G421="YEN",1-$E$345,1-$F$345)))*I77/(1+$C$343)^(DATEDIF($C$342,EDATE($D421,I$350),"m")+1))</f>
        <v>263180.627</v>
      </c>
      <c r="J421" s="7">
        <f t="shared" si="78"/>
        <v>268157.7668</v>
      </c>
      <c r="K421" s="7">
        <f t="shared" si="78"/>
        <v>261871.1045</v>
      </c>
      <c r="L421" s="7">
        <f t="shared" si="78"/>
        <v>262339.4203</v>
      </c>
      <c r="M421" s="7">
        <f t="shared" si="78"/>
        <v>260981.8184</v>
      </c>
      <c r="N421" s="7">
        <f t="shared" si="78"/>
        <v>254629.0927</v>
      </c>
      <c r="O421" s="7">
        <f t="shared" si="78"/>
        <v>257377.3283</v>
      </c>
      <c r="P421" s="7">
        <f t="shared" si="78"/>
        <v>270628.1693</v>
      </c>
      <c r="Q421" s="7">
        <f t="shared" si="78"/>
        <v>314677.7468</v>
      </c>
      <c r="R421" s="7">
        <f t="shared" si="78"/>
        <v>290381.1127</v>
      </c>
      <c r="S421" s="7">
        <f t="shared" si="78"/>
        <v>283795.3301</v>
      </c>
      <c r="T421" s="7">
        <f t="shared" si="78"/>
        <v>290754.7376</v>
      </c>
      <c r="U421" s="7">
        <f t="shared" si="78"/>
        <v>317475.1629</v>
      </c>
      <c r="V421" s="7">
        <f t="shared" si="78"/>
        <v>326787.5269</v>
      </c>
      <c r="W421" s="7">
        <f t="shared" si="78"/>
        <v>304024.9323</v>
      </c>
      <c r="X421" s="7">
        <f t="shared" si="78"/>
        <v>281718.5855</v>
      </c>
      <c r="Y421" s="7">
        <f t="shared" si="78"/>
        <v>247649.3199</v>
      </c>
      <c r="Z421" s="7">
        <f t="shared" si="78"/>
        <v>226461.1913</v>
      </c>
      <c r="AA421" s="7">
        <f t="shared" si="78"/>
        <v>206162.6901</v>
      </c>
      <c r="AB421" s="7">
        <f t="shared" si="78"/>
        <v>0</v>
      </c>
      <c r="AC421" s="7">
        <f t="shared" si="78"/>
        <v>0</v>
      </c>
      <c r="AD421" s="7">
        <f t="shared" si="78"/>
        <v>0</v>
      </c>
      <c r="AE421" s="7">
        <f t="shared" si="78"/>
        <v>0</v>
      </c>
      <c r="AF421" s="7">
        <f t="shared" si="78"/>
        <v>0</v>
      </c>
      <c r="AG421" s="7">
        <f t="shared" si="78"/>
        <v>0</v>
      </c>
      <c r="AH421" s="7">
        <f t="shared" si="78"/>
        <v>0</v>
      </c>
      <c r="AI421" s="7">
        <f t="shared" si="78"/>
        <v>0</v>
      </c>
      <c r="AJ421" s="7">
        <f t="shared" si="78"/>
        <v>0</v>
      </c>
      <c r="AK421" s="7">
        <f t="shared" si="78"/>
        <v>0</v>
      </c>
      <c r="AL421" s="7">
        <f t="shared" si="78"/>
        <v>0</v>
      </c>
      <c r="AM421" s="7">
        <f t="shared" si="78"/>
        <v>0</v>
      </c>
      <c r="AN421" s="7">
        <f t="shared" si="78"/>
        <v>0</v>
      </c>
      <c r="AO421" s="7">
        <f t="shared" si="78"/>
        <v>0</v>
      </c>
      <c r="AP421" s="7">
        <f t="shared" si="78"/>
        <v>0</v>
      </c>
      <c r="AQ421" s="7">
        <f t="shared" si="78"/>
        <v>0</v>
      </c>
      <c r="AR421" s="7">
        <f t="shared" si="78"/>
        <v>0</v>
      </c>
      <c r="AS421" s="7">
        <f t="shared" si="9"/>
        <v>5189053.663</v>
      </c>
    </row>
    <row r="422" ht="15.75" customHeight="1">
      <c r="A422" s="15">
        <v>189.0</v>
      </c>
      <c r="B422" s="16">
        <v>9.0</v>
      </c>
      <c r="C422" s="16">
        <v>0.0306249850466048</v>
      </c>
      <c r="D422" s="17">
        <v>43651.0</v>
      </c>
      <c r="E422" s="17">
        <f t="shared" si="7"/>
        <v>43926</v>
      </c>
      <c r="F422" s="16" t="s">
        <v>23</v>
      </c>
      <c r="G422" s="16" t="s">
        <v>4</v>
      </c>
      <c r="H422" s="18">
        <v>500000.0</v>
      </c>
      <c r="I422" s="7">
        <f t="shared" ref="I422:AR422" si="79">if(edate($D422,I$350)&lt;=$C$342, I78,if($G422="USD",1-$C$345,if($G422="EUR",1-$D$345,if($G422="YEN",1-$E$345,1-$F$345)))*I78/(1+$C$343)^(DATEDIF($C$342,EDATE($D422,I$350),"m")+1))</f>
        <v>989834.7354</v>
      </c>
      <c r="J422" s="7">
        <f t="shared" si="79"/>
        <v>1018283.815</v>
      </c>
      <c r="K422" s="7">
        <f t="shared" si="79"/>
        <v>995771.3888</v>
      </c>
      <c r="L422" s="7">
        <f t="shared" si="79"/>
        <v>980483.3963</v>
      </c>
      <c r="M422" s="7">
        <f t="shared" si="79"/>
        <v>982982.395</v>
      </c>
      <c r="N422" s="7">
        <f t="shared" si="79"/>
        <v>947930.5684</v>
      </c>
      <c r="O422" s="7">
        <f t="shared" si="79"/>
        <v>971335.7132</v>
      </c>
      <c r="P422" s="7">
        <f t="shared" si="79"/>
        <v>1011825.006</v>
      </c>
      <c r="Q422" s="7">
        <f t="shared" si="79"/>
        <v>1190278.325</v>
      </c>
      <c r="R422" s="7">
        <f t="shared" si="79"/>
        <v>0</v>
      </c>
      <c r="S422" s="7">
        <f t="shared" si="79"/>
        <v>0</v>
      </c>
      <c r="T422" s="7">
        <f t="shared" si="79"/>
        <v>0</v>
      </c>
      <c r="U422" s="7">
        <f t="shared" si="79"/>
        <v>0</v>
      </c>
      <c r="V422" s="7">
        <f t="shared" si="79"/>
        <v>0</v>
      </c>
      <c r="W422" s="7">
        <f t="shared" si="79"/>
        <v>0</v>
      </c>
      <c r="X422" s="7">
        <f t="shared" si="79"/>
        <v>0</v>
      </c>
      <c r="Y422" s="7">
        <f t="shared" si="79"/>
        <v>0</v>
      </c>
      <c r="Z422" s="7">
        <f t="shared" si="79"/>
        <v>0</v>
      </c>
      <c r="AA422" s="7">
        <f t="shared" si="79"/>
        <v>0</v>
      </c>
      <c r="AB422" s="7">
        <f t="shared" si="79"/>
        <v>0</v>
      </c>
      <c r="AC422" s="7">
        <f t="shared" si="79"/>
        <v>0</v>
      </c>
      <c r="AD422" s="7">
        <f t="shared" si="79"/>
        <v>0</v>
      </c>
      <c r="AE422" s="7">
        <f t="shared" si="79"/>
        <v>0</v>
      </c>
      <c r="AF422" s="7">
        <f t="shared" si="79"/>
        <v>0</v>
      </c>
      <c r="AG422" s="7">
        <f t="shared" si="79"/>
        <v>0</v>
      </c>
      <c r="AH422" s="7">
        <f t="shared" si="79"/>
        <v>0</v>
      </c>
      <c r="AI422" s="7">
        <f t="shared" si="79"/>
        <v>0</v>
      </c>
      <c r="AJ422" s="7">
        <f t="shared" si="79"/>
        <v>0</v>
      </c>
      <c r="AK422" s="7">
        <f t="shared" si="79"/>
        <v>0</v>
      </c>
      <c r="AL422" s="7">
        <f t="shared" si="79"/>
        <v>0</v>
      </c>
      <c r="AM422" s="7">
        <f t="shared" si="79"/>
        <v>0</v>
      </c>
      <c r="AN422" s="7">
        <f t="shared" si="79"/>
        <v>0</v>
      </c>
      <c r="AO422" s="7">
        <f t="shared" si="79"/>
        <v>0</v>
      </c>
      <c r="AP422" s="7">
        <f t="shared" si="79"/>
        <v>0</v>
      </c>
      <c r="AQ422" s="7">
        <f t="shared" si="79"/>
        <v>0</v>
      </c>
      <c r="AR422" s="7">
        <f t="shared" si="79"/>
        <v>0</v>
      </c>
      <c r="AS422" s="7">
        <f t="shared" si="9"/>
        <v>9088725.343</v>
      </c>
    </row>
    <row r="423" ht="15.75" customHeight="1">
      <c r="A423" s="15">
        <v>336.0</v>
      </c>
      <c r="B423" s="16">
        <v>28.0</v>
      </c>
      <c r="C423" s="16">
        <v>0.0475376965764462</v>
      </c>
      <c r="D423" s="17">
        <v>43655.0</v>
      </c>
      <c r="E423" s="17">
        <f t="shared" si="7"/>
        <v>44509</v>
      </c>
      <c r="F423" s="16" t="s">
        <v>21</v>
      </c>
      <c r="G423" s="16" t="s">
        <v>5</v>
      </c>
      <c r="H423" s="18">
        <v>100000.0</v>
      </c>
      <c r="I423" s="7">
        <f t="shared" ref="I423:AR423" si="80">if(edate($D423,I$350)&lt;=$C$342, I79,if($G423="USD",1-$C$345,if($G423="EUR",1-$D$345,if($G423="YEN",1-$E$345,1-$F$345)))*I79/(1+$C$343)^(DATEDIF($C$342,EDATE($D423,I$350),"m")+1))</f>
        <v>347230.5479</v>
      </c>
      <c r="J423" s="7">
        <f t="shared" si="80"/>
        <v>346494.1889</v>
      </c>
      <c r="K423" s="7">
        <f t="shared" si="80"/>
        <v>338645.2399</v>
      </c>
      <c r="L423" s="7">
        <f t="shared" si="80"/>
        <v>334765.6884</v>
      </c>
      <c r="M423" s="7">
        <f t="shared" si="80"/>
        <v>336373.8887</v>
      </c>
      <c r="N423" s="7">
        <f t="shared" si="80"/>
        <v>329805.6052</v>
      </c>
      <c r="O423" s="7">
        <f t="shared" si="80"/>
        <v>330999.2767</v>
      </c>
      <c r="P423" s="7">
        <f t="shared" si="80"/>
        <v>360537.2999</v>
      </c>
      <c r="Q423" s="7">
        <f t="shared" si="80"/>
        <v>390921.9694</v>
      </c>
      <c r="R423" s="7">
        <f t="shared" si="80"/>
        <v>380320.1123</v>
      </c>
      <c r="S423" s="7">
        <f t="shared" si="80"/>
        <v>366924.9402</v>
      </c>
      <c r="T423" s="7">
        <f t="shared" si="80"/>
        <v>382232.5538</v>
      </c>
      <c r="U423" s="7">
        <f t="shared" si="80"/>
        <v>414396.5594</v>
      </c>
      <c r="V423" s="7">
        <f t="shared" si="80"/>
        <v>426588.5524</v>
      </c>
      <c r="W423" s="7">
        <f t="shared" si="80"/>
        <v>394305.7675</v>
      </c>
      <c r="X423" s="7">
        <f t="shared" si="80"/>
        <v>357100.9884</v>
      </c>
      <c r="Y423" s="7">
        <f t="shared" si="80"/>
        <v>317007.4261</v>
      </c>
      <c r="Z423" s="7">
        <f t="shared" si="80"/>
        <v>293321.4326</v>
      </c>
      <c r="AA423" s="7">
        <f t="shared" si="80"/>
        <v>262569.6577</v>
      </c>
      <c r="AB423" s="7">
        <f t="shared" si="80"/>
        <v>237448.8115</v>
      </c>
      <c r="AC423" s="7">
        <f t="shared" si="80"/>
        <v>222381.6326</v>
      </c>
      <c r="AD423" s="7">
        <f t="shared" si="80"/>
        <v>197502.1751</v>
      </c>
      <c r="AE423" s="7">
        <f t="shared" si="80"/>
        <v>177816.8711</v>
      </c>
      <c r="AF423" s="7">
        <f t="shared" si="80"/>
        <v>161892.7836</v>
      </c>
      <c r="AG423" s="7">
        <f t="shared" si="80"/>
        <v>143340.019</v>
      </c>
      <c r="AH423" s="7">
        <f t="shared" si="80"/>
        <v>128937.7051</v>
      </c>
      <c r="AI423" s="7">
        <f t="shared" si="80"/>
        <v>117432.6426</v>
      </c>
      <c r="AJ423" s="7">
        <f t="shared" si="80"/>
        <v>106954.2851</v>
      </c>
      <c r="AK423" s="7">
        <f t="shared" si="80"/>
        <v>0</v>
      </c>
      <c r="AL423" s="7">
        <f t="shared" si="80"/>
        <v>0</v>
      </c>
      <c r="AM423" s="7">
        <f t="shared" si="80"/>
        <v>0</v>
      </c>
      <c r="AN423" s="7">
        <f t="shared" si="80"/>
        <v>0</v>
      </c>
      <c r="AO423" s="7">
        <f t="shared" si="80"/>
        <v>0</v>
      </c>
      <c r="AP423" s="7">
        <f t="shared" si="80"/>
        <v>0</v>
      </c>
      <c r="AQ423" s="7">
        <f t="shared" si="80"/>
        <v>0</v>
      </c>
      <c r="AR423" s="7">
        <f t="shared" si="80"/>
        <v>0</v>
      </c>
      <c r="AS423" s="7">
        <f t="shared" si="9"/>
        <v>8204248.621</v>
      </c>
    </row>
    <row r="424" ht="15.75" customHeight="1">
      <c r="A424" s="15">
        <v>141.0</v>
      </c>
      <c r="B424" s="16">
        <v>23.0</v>
      </c>
      <c r="C424" s="16">
        <v>0.027943315122832</v>
      </c>
      <c r="D424" s="17">
        <v>43657.0</v>
      </c>
      <c r="E424" s="17">
        <f t="shared" si="7"/>
        <v>44358</v>
      </c>
      <c r="F424" s="16" t="s">
        <v>22</v>
      </c>
      <c r="G424" s="16" t="s">
        <v>7</v>
      </c>
      <c r="H424" s="18">
        <v>1000000.0</v>
      </c>
      <c r="I424" s="7">
        <f t="shared" ref="I424:AR424" si="81">if(edate($D424,I$350)&lt;=$C$342, I80,if($G424="USD",1-$C$345,if($G424="EUR",1-$D$345,if($G424="YEN",1-$E$345,1-$F$345)))*I80/(1+$C$343)^(DATEDIF($C$342,EDATE($D424,I$350),"m")+1))</f>
        <v>27943.31512</v>
      </c>
      <c r="J424" s="7">
        <f t="shared" si="81"/>
        <v>27943.31512</v>
      </c>
      <c r="K424" s="7">
        <f t="shared" si="81"/>
        <v>27943.31512</v>
      </c>
      <c r="L424" s="7">
        <f t="shared" si="81"/>
        <v>27943.31512</v>
      </c>
      <c r="M424" s="7">
        <f t="shared" si="81"/>
        <v>27943.31512</v>
      </c>
      <c r="N424" s="7">
        <f t="shared" si="81"/>
        <v>27943.31512</v>
      </c>
      <c r="O424" s="7">
        <f t="shared" si="81"/>
        <v>27943.31512</v>
      </c>
      <c r="P424" s="7">
        <f t="shared" si="81"/>
        <v>27943.31512</v>
      </c>
      <c r="Q424" s="7">
        <f t="shared" si="81"/>
        <v>27943.31512</v>
      </c>
      <c r="R424" s="7">
        <f t="shared" si="81"/>
        <v>27943.31512</v>
      </c>
      <c r="S424" s="7">
        <f t="shared" si="81"/>
        <v>27943.31512</v>
      </c>
      <c r="T424" s="7">
        <f t="shared" si="81"/>
        <v>27943.31512</v>
      </c>
      <c r="U424" s="7">
        <f t="shared" si="81"/>
        <v>27943.31512</v>
      </c>
      <c r="V424" s="7">
        <f t="shared" si="81"/>
        <v>27943.31512</v>
      </c>
      <c r="W424" s="7">
        <f t="shared" si="81"/>
        <v>25225.19265</v>
      </c>
      <c r="X424" s="7">
        <f t="shared" si="81"/>
        <v>22931.99332</v>
      </c>
      <c r="Y424" s="7">
        <f t="shared" si="81"/>
        <v>20847.26665</v>
      </c>
      <c r="Z424" s="7">
        <f t="shared" si="81"/>
        <v>18952.06059</v>
      </c>
      <c r="AA424" s="7">
        <f t="shared" si="81"/>
        <v>17229.146</v>
      </c>
      <c r="AB424" s="7">
        <f t="shared" si="81"/>
        <v>15662.86</v>
      </c>
      <c r="AC424" s="7">
        <f t="shared" si="81"/>
        <v>14238.96363</v>
      </c>
      <c r="AD424" s="7">
        <f t="shared" si="81"/>
        <v>12944.51239</v>
      </c>
      <c r="AE424" s="7">
        <f t="shared" si="81"/>
        <v>11767.73854</v>
      </c>
      <c r="AF424" s="7">
        <f t="shared" si="81"/>
        <v>0</v>
      </c>
      <c r="AG424" s="7">
        <f t="shared" si="81"/>
        <v>0</v>
      </c>
      <c r="AH424" s="7">
        <f t="shared" si="81"/>
        <v>0</v>
      </c>
      <c r="AI424" s="7">
        <f t="shared" si="81"/>
        <v>0</v>
      </c>
      <c r="AJ424" s="7">
        <f t="shared" si="81"/>
        <v>0</v>
      </c>
      <c r="AK424" s="7">
        <f t="shared" si="81"/>
        <v>0</v>
      </c>
      <c r="AL424" s="7">
        <f t="shared" si="81"/>
        <v>0</v>
      </c>
      <c r="AM424" s="7">
        <f t="shared" si="81"/>
        <v>0</v>
      </c>
      <c r="AN424" s="7">
        <f t="shared" si="81"/>
        <v>0</v>
      </c>
      <c r="AO424" s="7">
        <f t="shared" si="81"/>
        <v>0</v>
      </c>
      <c r="AP424" s="7">
        <f t="shared" si="81"/>
        <v>0</v>
      </c>
      <c r="AQ424" s="7">
        <f t="shared" si="81"/>
        <v>0</v>
      </c>
      <c r="AR424" s="7">
        <f t="shared" si="81"/>
        <v>0</v>
      </c>
      <c r="AS424" s="7">
        <f t="shared" si="9"/>
        <v>551006.1455</v>
      </c>
    </row>
    <row r="425" ht="15.75" customHeight="1">
      <c r="A425" s="15">
        <v>240.0</v>
      </c>
      <c r="B425" s="16">
        <v>33.0</v>
      </c>
      <c r="C425" s="16">
        <v>0.0392067916236394</v>
      </c>
      <c r="D425" s="17">
        <v>43665.0</v>
      </c>
      <c r="E425" s="17">
        <f t="shared" si="7"/>
        <v>44670</v>
      </c>
      <c r="F425" s="16" t="s">
        <v>21</v>
      </c>
      <c r="G425" s="16" t="s">
        <v>5</v>
      </c>
      <c r="H425" s="18">
        <v>500000.0</v>
      </c>
      <c r="I425" s="7">
        <f t="shared" ref="I425:AR425" si="82">if(edate($D425,I$350)&lt;=$C$342, I81,if($G425="USD",1-$C$345,if($G425="EUR",1-$D$345,if($G425="YEN",1-$E$345,1-$F$345)))*I81/(1+$C$343)^(DATEDIF($C$342,EDATE($D425,I$350),"m")+1))</f>
        <v>1435413.571</v>
      </c>
      <c r="J425" s="7">
        <f t="shared" si="82"/>
        <v>1396528.275</v>
      </c>
      <c r="K425" s="7">
        <f t="shared" si="82"/>
        <v>1394387.584</v>
      </c>
      <c r="L425" s="7">
        <f t="shared" si="82"/>
        <v>1382652.991</v>
      </c>
      <c r="M425" s="7">
        <f t="shared" si="82"/>
        <v>1366209.663</v>
      </c>
      <c r="N425" s="7">
        <f t="shared" si="82"/>
        <v>1343534.415</v>
      </c>
      <c r="O425" s="7">
        <f t="shared" si="82"/>
        <v>1354363.331</v>
      </c>
      <c r="P425" s="7">
        <f t="shared" si="82"/>
        <v>1664095.024</v>
      </c>
      <c r="Q425" s="7">
        <f t="shared" si="82"/>
        <v>1570447.642</v>
      </c>
      <c r="R425" s="7">
        <f t="shared" si="82"/>
        <v>1547535.193</v>
      </c>
      <c r="S425" s="7">
        <f t="shared" si="82"/>
        <v>1534796.906</v>
      </c>
      <c r="T425" s="7">
        <f t="shared" si="82"/>
        <v>1601246.537</v>
      </c>
      <c r="U425" s="7">
        <f t="shared" si="82"/>
        <v>1712162.551</v>
      </c>
      <c r="V425" s="7">
        <f t="shared" si="82"/>
        <v>1743874.964</v>
      </c>
      <c r="W425" s="7">
        <f t="shared" si="82"/>
        <v>1619019.145</v>
      </c>
      <c r="X425" s="7">
        <f t="shared" si="82"/>
        <v>1454543.504</v>
      </c>
      <c r="Y425" s="7">
        <f t="shared" si="82"/>
        <v>1316374.2</v>
      </c>
      <c r="Z425" s="7">
        <f t="shared" si="82"/>
        <v>1190098.554</v>
      </c>
      <c r="AA425" s="7">
        <f t="shared" si="82"/>
        <v>1076331.731</v>
      </c>
      <c r="AB425" s="7">
        <f t="shared" si="82"/>
        <v>970195.9561</v>
      </c>
      <c r="AC425" s="7">
        <f t="shared" si="82"/>
        <v>905447.2146</v>
      </c>
      <c r="AD425" s="7">
        <f t="shared" si="82"/>
        <v>818088.2124</v>
      </c>
      <c r="AE425" s="7">
        <f t="shared" si="82"/>
        <v>711360.7335</v>
      </c>
      <c r="AF425" s="7">
        <f t="shared" si="82"/>
        <v>658520.8</v>
      </c>
      <c r="AG425" s="7">
        <f t="shared" si="82"/>
        <v>588767.6192</v>
      </c>
      <c r="AH425" s="7">
        <f t="shared" si="82"/>
        <v>532038.6479</v>
      </c>
      <c r="AI425" s="7">
        <f t="shared" si="82"/>
        <v>484555.5456</v>
      </c>
      <c r="AJ425" s="7">
        <f t="shared" si="82"/>
        <v>441310.9072</v>
      </c>
      <c r="AK425" s="7">
        <f t="shared" si="82"/>
        <v>401880.3008</v>
      </c>
      <c r="AL425" s="7">
        <f t="shared" si="82"/>
        <v>365974.4728</v>
      </c>
      <c r="AM425" s="7">
        <f t="shared" si="82"/>
        <v>333259.8508</v>
      </c>
      <c r="AN425" s="7">
        <f t="shared" si="82"/>
        <v>303408.1606</v>
      </c>
      <c r="AO425" s="7">
        <f t="shared" si="82"/>
        <v>276261.9674</v>
      </c>
      <c r="AP425" s="7">
        <f t="shared" si="82"/>
        <v>0</v>
      </c>
      <c r="AQ425" s="7">
        <f t="shared" si="82"/>
        <v>0</v>
      </c>
      <c r="AR425" s="7">
        <f t="shared" si="82"/>
        <v>0</v>
      </c>
      <c r="AS425" s="7">
        <f t="shared" si="9"/>
        <v>35494686.17</v>
      </c>
    </row>
    <row r="426" ht="15.75" customHeight="1">
      <c r="A426" s="15">
        <v>203.0</v>
      </c>
      <c r="B426" s="16">
        <v>19.0</v>
      </c>
      <c r="C426" s="16">
        <v>0.0155459208740058</v>
      </c>
      <c r="D426" s="17">
        <v>43667.0</v>
      </c>
      <c r="E426" s="17">
        <f t="shared" si="7"/>
        <v>44248</v>
      </c>
      <c r="F426" s="16" t="s">
        <v>19</v>
      </c>
      <c r="G426" s="16" t="s">
        <v>4</v>
      </c>
      <c r="H426" s="18">
        <v>250000.0</v>
      </c>
      <c r="I426" s="7">
        <f t="shared" ref="I426:AR426" si="83">if(edate($D426,I$350)&lt;=$C$342, I82,if($G426="USD",1-$C$345,if($G426="EUR",1-$D$345,if($G426="YEN",1-$E$345,1-$F$345)))*I82/(1+$C$343)^(DATEDIF($C$342,EDATE($D426,I$350),"m")+1))</f>
        <v>259554.6949</v>
      </c>
      <c r="J426" s="7">
        <f t="shared" si="83"/>
        <v>248146.7095</v>
      </c>
      <c r="K426" s="7">
        <f t="shared" si="83"/>
        <v>248556.7332</v>
      </c>
      <c r="L426" s="7">
        <f t="shared" si="83"/>
        <v>248817.516</v>
      </c>
      <c r="M426" s="7">
        <f t="shared" si="83"/>
        <v>242543.9596</v>
      </c>
      <c r="N426" s="7">
        <f t="shared" si="83"/>
        <v>238884.0612</v>
      </c>
      <c r="O426" s="7">
        <f t="shared" si="83"/>
        <v>247729.3016</v>
      </c>
      <c r="P426" s="7">
        <f t="shared" si="83"/>
        <v>303317.6281</v>
      </c>
      <c r="Q426" s="7">
        <f t="shared" si="83"/>
        <v>290186.7661</v>
      </c>
      <c r="R426" s="7">
        <f t="shared" si="83"/>
        <v>281140.5947</v>
      </c>
      <c r="S426" s="7">
        <f t="shared" si="83"/>
        <v>270392.145</v>
      </c>
      <c r="T426" s="7">
        <f t="shared" si="83"/>
        <v>279681.9987</v>
      </c>
      <c r="U426" s="7">
        <f t="shared" si="83"/>
        <v>286709.9208</v>
      </c>
      <c r="V426" s="7">
        <f t="shared" si="83"/>
        <v>291609.9951</v>
      </c>
      <c r="W426" s="7">
        <f t="shared" si="83"/>
        <v>273428.4047</v>
      </c>
      <c r="X426" s="7">
        <f t="shared" si="83"/>
        <v>242927.3047</v>
      </c>
      <c r="Y426" s="7">
        <f t="shared" si="83"/>
        <v>213008.6734</v>
      </c>
      <c r="Z426" s="7">
        <f t="shared" si="83"/>
        <v>193748.5777</v>
      </c>
      <c r="AA426" s="7">
        <f t="shared" si="83"/>
        <v>177643.7022</v>
      </c>
      <c r="AB426" s="7">
        <f t="shared" si="83"/>
        <v>0</v>
      </c>
      <c r="AC426" s="7">
        <f t="shared" si="83"/>
        <v>0</v>
      </c>
      <c r="AD426" s="7">
        <f t="shared" si="83"/>
        <v>0</v>
      </c>
      <c r="AE426" s="7">
        <f t="shared" si="83"/>
        <v>0</v>
      </c>
      <c r="AF426" s="7">
        <f t="shared" si="83"/>
        <v>0</v>
      </c>
      <c r="AG426" s="7">
        <f t="shared" si="83"/>
        <v>0</v>
      </c>
      <c r="AH426" s="7">
        <f t="shared" si="83"/>
        <v>0</v>
      </c>
      <c r="AI426" s="7">
        <f t="shared" si="83"/>
        <v>0</v>
      </c>
      <c r="AJ426" s="7">
        <f t="shared" si="83"/>
        <v>0</v>
      </c>
      <c r="AK426" s="7">
        <f t="shared" si="83"/>
        <v>0</v>
      </c>
      <c r="AL426" s="7">
        <f t="shared" si="83"/>
        <v>0</v>
      </c>
      <c r="AM426" s="7">
        <f t="shared" si="83"/>
        <v>0</v>
      </c>
      <c r="AN426" s="7">
        <f t="shared" si="83"/>
        <v>0</v>
      </c>
      <c r="AO426" s="7">
        <f t="shared" si="83"/>
        <v>0</v>
      </c>
      <c r="AP426" s="7">
        <f t="shared" si="83"/>
        <v>0</v>
      </c>
      <c r="AQ426" s="7">
        <f t="shared" si="83"/>
        <v>0</v>
      </c>
      <c r="AR426" s="7">
        <f t="shared" si="83"/>
        <v>0</v>
      </c>
      <c r="AS426" s="7">
        <f t="shared" si="9"/>
        <v>4838028.687</v>
      </c>
    </row>
    <row r="427" ht="15.75" customHeight="1">
      <c r="A427" s="15">
        <v>160.0</v>
      </c>
      <c r="B427" s="16">
        <v>23.0</v>
      </c>
      <c r="C427" s="16">
        <v>0.0322081173655527</v>
      </c>
      <c r="D427" s="17">
        <v>43669.0</v>
      </c>
      <c r="E427" s="17">
        <f t="shared" si="7"/>
        <v>44370</v>
      </c>
      <c r="F427" s="16" t="s">
        <v>23</v>
      </c>
      <c r="G427" s="16" t="s">
        <v>4</v>
      </c>
      <c r="H427" s="18">
        <v>100000.0</v>
      </c>
      <c r="I427" s="7">
        <f t="shared" ref="I427:AR427" si="84">if(edate($D427,I$350)&lt;=$C$342, I83,if($G427="USD",1-$C$345,if($G427="EUR",1-$D$345,if($G427="YEN",1-$E$345,1-$F$345)))*I83/(1+$C$343)^(DATEDIF($C$342,EDATE($D427,I$350),"m")+1))</f>
        <v>211348.3778</v>
      </c>
      <c r="J427" s="7">
        <f t="shared" si="84"/>
        <v>205644.6423</v>
      </c>
      <c r="K427" s="7">
        <f t="shared" si="84"/>
        <v>204951.8457</v>
      </c>
      <c r="L427" s="7">
        <f t="shared" si="84"/>
        <v>205198.2378</v>
      </c>
      <c r="M427" s="7">
        <f t="shared" si="84"/>
        <v>201001.5201</v>
      </c>
      <c r="N427" s="7">
        <f t="shared" si="84"/>
        <v>199156.6392</v>
      </c>
      <c r="O427" s="7">
        <f t="shared" si="84"/>
        <v>207100.7713</v>
      </c>
      <c r="P427" s="7">
        <f t="shared" si="84"/>
        <v>251365.9974</v>
      </c>
      <c r="Q427" s="7">
        <f t="shared" si="84"/>
        <v>248136.4895</v>
      </c>
      <c r="R427" s="7">
        <f t="shared" si="84"/>
        <v>231513.2359</v>
      </c>
      <c r="S427" s="7">
        <f t="shared" si="84"/>
        <v>223793.2723</v>
      </c>
      <c r="T427" s="7">
        <f t="shared" si="84"/>
        <v>227995.1433</v>
      </c>
      <c r="U427" s="7">
        <f t="shared" si="84"/>
        <v>238661.8276</v>
      </c>
      <c r="V427" s="7">
        <f t="shared" si="84"/>
        <v>245654.854</v>
      </c>
      <c r="W427" s="7">
        <f t="shared" si="84"/>
        <v>224565.2291</v>
      </c>
      <c r="X427" s="7">
        <f t="shared" si="84"/>
        <v>201319.2066</v>
      </c>
      <c r="Y427" s="7">
        <f t="shared" si="84"/>
        <v>181423.0523</v>
      </c>
      <c r="Z427" s="7">
        <f t="shared" si="84"/>
        <v>162766.7987</v>
      </c>
      <c r="AA427" s="7">
        <f t="shared" si="84"/>
        <v>147217.2477</v>
      </c>
      <c r="AB427" s="7">
        <f t="shared" si="84"/>
        <v>134964.832</v>
      </c>
      <c r="AC427" s="7">
        <f t="shared" si="84"/>
        <v>125677.1487</v>
      </c>
      <c r="AD427" s="7">
        <f t="shared" si="84"/>
        <v>110004.0041</v>
      </c>
      <c r="AE427" s="7">
        <f t="shared" si="84"/>
        <v>99440.69723</v>
      </c>
      <c r="AF427" s="7">
        <f t="shared" si="84"/>
        <v>0</v>
      </c>
      <c r="AG427" s="7">
        <f t="shared" si="84"/>
        <v>0</v>
      </c>
      <c r="AH427" s="7">
        <f t="shared" si="84"/>
        <v>0</v>
      </c>
      <c r="AI427" s="7">
        <f t="shared" si="84"/>
        <v>0</v>
      </c>
      <c r="AJ427" s="7">
        <f t="shared" si="84"/>
        <v>0</v>
      </c>
      <c r="AK427" s="7">
        <f t="shared" si="84"/>
        <v>0</v>
      </c>
      <c r="AL427" s="7">
        <f t="shared" si="84"/>
        <v>0</v>
      </c>
      <c r="AM427" s="7">
        <f t="shared" si="84"/>
        <v>0</v>
      </c>
      <c r="AN427" s="7">
        <f t="shared" si="84"/>
        <v>0</v>
      </c>
      <c r="AO427" s="7">
        <f t="shared" si="84"/>
        <v>0</v>
      </c>
      <c r="AP427" s="7">
        <f t="shared" si="84"/>
        <v>0</v>
      </c>
      <c r="AQ427" s="7">
        <f t="shared" si="84"/>
        <v>0</v>
      </c>
      <c r="AR427" s="7">
        <f t="shared" si="84"/>
        <v>0</v>
      </c>
      <c r="AS427" s="7">
        <f t="shared" si="9"/>
        <v>4488901.071</v>
      </c>
    </row>
    <row r="428" ht="15.75" customHeight="1">
      <c r="A428" s="15">
        <v>289.0</v>
      </c>
      <c r="B428" s="16">
        <v>21.0</v>
      </c>
      <c r="C428" s="16">
        <v>0.0320022398350801</v>
      </c>
      <c r="D428" s="17">
        <v>43669.0</v>
      </c>
      <c r="E428" s="17">
        <f t="shared" si="7"/>
        <v>44309</v>
      </c>
      <c r="F428" s="16" t="s">
        <v>23</v>
      </c>
      <c r="G428" s="16" t="s">
        <v>5</v>
      </c>
      <c r="H428" s="18">
        <v>250000.0</v>
      </c>
      <c r="I428" s="7">
        <f t="shared" ref="I428:AR428" si="85">if(edate($D428,I$350)&lt;=$C$342, I84,if($G428="USD",1-$C$345,if($G428="EUR",1-$D$345,if($G428="YEN",1-$E$345,1-$F$345)))*I84/(1+$C$343)^(DATEDIF($C$342,EDATE($D428,I$350),"m")+1))</f>
        <v>582690.3825</v>
      </c>
      <c r="J428" s="7">
        <f t="shared" si="85"/>
        <v>564819.5317</v>
      </c>
      <c r="K428" s="7">
        <f t="shared" si="85"/>
        <v>567396.5121</v>
      </c>
      <c r="L428" s="7">
        <f t="shared" si="85"/>
        <v>564205.0887</v>
      </c>
      <c r="M428" s="7">
        <f t="shared" si="85"/>
        <v>555062.8488</v>
      </c>
      <c r="N428" s="7">
        <f t="shared" si="85"/>
        <v>548187.1676</v>
      </c>
      <c r="O428" s="7">
        <f t="shared" si="85"/>
        <v>555391.6718</v>
      </c>
      <c r="P428" s="7">
        <f t="shared" si="85"/>
        <v>673288.7234</v>
      </c>
      <c r="Q428" s="7">
        <f t="shared" si="85"/>
        <v>669507.6588</v>
      </c>
      <c r="R428" s="7">
        <f t="shared" si="85"/>
        <v>627588.7249</v>
      </c>
      <c r="S428" s="7">
        <f t="shared" si="85"/>
        <v>622671.5808</v>
      </c>
      <c r="T428" s="7">
        <f t="shared" si="85"/>
        <v>652768.8873</v>
      </c>
      <c r="U428" s="7">
        <f t="shared" si="85"/>
        <v>701923.5276</v>
      </c>
      <c r="V428" s="7">
        <f t="shared" si="85"/>
        <v>715900.5058</v>
      </c>
      <c r="W428" s="7">
        <f t="shared" si="85"/>
        <v>661133.68</v>
      </c>
      <c r="X428" s="7">
        <f t="shared" si="85"/>
        <v>593846.3798</v>
      </c>
      <c r="Y428" s="7">
        <f t="shared" si="85"/>
        <v>550659.4302</v>
      </c>
      <c r="Z428" s="7">
        <f t="shared" si="85"/>
        <v>491567.2591</v>
      </c>
      <c r="AA428" s="7">
        <f t="shared" si="85"/>
        <v>443180.5696</v>
      </c>
      <c r="AB428" s="7">
        <f t="shared" si="85"/>
        <v>398383.97</v>
      </c>
      <c r="AC428" s="7">
        <f t="shared" si="85"/>
        <v>375995.0535</v>
      </c>
      <c r="AD428" s="7">
        <f t="shared" si="85"/>
        <v>0</v>
      </c>
      <c r="AE428" s="7">
        <f t="shared" si="85"/>
        <v>0</v>
      </c>
      <c r="AF428" s="7">
        <f t="shared" si="85"/>
        <v>0</v>
      </c>
      <c r="AG428" s="7">
        <f t="shared" si="85"/>
        <v>0</v>
      </c>
      <c r="AH428" s="7">
        <f t="shared" si="85"/>
        <v>0</v>
      </c>
      <c r="AI428" s="7">
        <f t="shared" si="85"/>
        <v>0</v>
      </c>
      <c r="AJ428" s="7">
        <f t="shared" si="85"/>
        <v>0</v>
      </c>
      <c r="AK428" s="7">
        <f t="shared" si="85"/>
        <v>0</v>
      </c>
      <c r="AL428" s="7">
        <f t="shared" si="85"/>
        <v>0</v>
      </c>
      <c r="AM428" s="7">
        <f t="shared" si="85"/>
        <v>0</v>
      </c>
      <c r="AN428" s="7">
        <f t="shared" si="85"/>
        <v>0</v>
      </c>
      <c r="AO428" s="7">
        <f t="shared" si="85"/>
        <v>0</v>
      </c>
      <c r="AP428" s="7">
        <f t="shared" si="85"/>
        <v>0</v>
      </c>
      <c r="AQ428" s="7">
        <f t="shared" si="85"/>
        <v>0</v>
      </c>
      <c r="AR428" s="7">
        <f t="shared" si="85"/>
        <v>0</v>
      </c>
      <c r="AS428" s="7">
        <f t="shared" si="9"/>
        <v>12116169.15</v>
      </c>
    </row>
    <row r="429" ht="15.75" customHeight="1">
      <c r="A429" s="15">
        <v>49.0</v>
      </c>
      <c r="B429" s="16">
        <v>16.0</v>
      </c>
      <c r="C429" s="16">
        <v>0.0497737128733244</v>
      </c>
      <c r="D429" s="17">
        <v>43670.0</v>
      </c>
      <c r="E429" s="17">
        <f t="shared" si="7"/>
        <v>44159</v>
      </c>
      <c r="F429" s="16" t="s">
        <v>21</v>
      </c>
      <c r="G429" s="16" t="s">
        <v>5</v>
      </c>
      <c r="H429" s="18">
        <v>250000.0</v>
      </c>
      <c r="I429" s="7">
        <f t="shared" ref="I429:AR429" si="86">if(edate($D429,I$350)&lt;=$C$342, I85,if($G429="USD",1-$C$345,if($G429="EUR",1-$D$345,if($G429="YEN",1-$E$345,1-$F$345)))*I85/(1+$C$343)^(DATEDIF($C$342,EDATE($D429,I$350),"m")+1))</f>
        <v>903695.264</v>
      </c>
      <c r="J429" s="7">
        <f t="shared" si="86"/>
        <v>874473.1171</v>
      </c>
      <c r="K429" s="7">
        <f t="shared" si="86"/>
        <v>883040.4175</v>
      </c>
      <c r="L429" s="7">
        <f t="shared" si="86"/>
        <v>877519.2684</v>
      </c>
      <c r="M429" s="7">
        <f t="shared" si="86"/>
        <v>858569.1715</v>
      </c>
      <c r="N429" s="7">
        <f t="shared" si="86"/>
        <v>854684.3332</v>
      </c>
      <c r="O429" s="7">
        <f t="shared" si="86"/>
        <v>863811.5878</v>
      </c>
      <c r="P429" s="7">
        <f t="shared" si="86"/>
        <v>1078907.444</v>
      </c>
      <c r="Q429" s="7">
        <f t="shared" si="86"/>
        <v>1009744.381</v>
      </c>
      <c r="R429" s="7">
        <f t="shared" si="86"/>
        <v>976101.0841</v>
      </c>
      <c r="S429" s="7">
        <f t="shared" si="86"/>
        <v>966645.323</v>
      </c>
      <c r="T429" s="7">
        <f t="shared" si="86"/>
        <v>1022716.655</v>
      </c>
      <c r="U429" s="7">
        <f t="shared" si="86"/>
        <v>1091715.464</v>
      </c>
      <c r="V429" s="7">
        <f t="shared" si="86"/>
        <v>1110585.923</v>
      </c>
      <c r="W429" s="7">
        <f t="shared" si="86"/>
        <v>1017670.268</v>
      </c>
      <c r="X429" s="7">
        <f t="shared" si="86"/>
        <v>920248.3503</v>
      </c>
      <c r="Y429" s="7">
        <f t="shared" si="86"/>
        <v>0</v>
      </c>
      <c r="Z429" s="7">
        <f t="shared" si="86"/>
        <v>0</v>
      </c>
      <c r="AA429" s="7">
        <f t="shared" si="86"/>
        <v>0</v>
      </c>
      <c r="AB429" s="7">
        <f t="shared" si="86"/>
        <v>0</v>
      </c>
      <c r="AC429" s="7">
        <f t="shared" si="86"/>
        <v>0</v>
      </c>
      <c r="AD429" s="7">
        <f t="shared" si="86"/>
        <v>0</v>
      </c>
      <c r="AE429" s="7">
        <f t="shared" si="86"/>
        <v>0</v>
      </c>
      <c r="AF429" s="7">
        <f t="shared" si="86"/>
        <v>0</v>
      </c>
      <c r="AG429" s="7">
        <f t="shared" si="86"/>
        <v>0</v>
      </c>
      <c r="AH429" s="7">
        <f t="shared" si="86"/>
        <v>0</v>
      </c>
      <c r="AI429" s="7">
        <f t="shared" si="86"/>
        <v>0</v>
      </c>
      <c r="AJ429" s="7">
        <f t="shared" si="86"/>
        <v>0</v>
      </c>
      <c r="AK429" s="7">
        <f t="shared" si="86"/>
        <v>0</v>
      </c>
      <c r="AL429" s="7">
        <f t="shared" si="86"/>
        <v>0</v>
      </c>
      <c r="AM429" s="7">
        <f t="shared" si="86"/>
        <v>0</v>
      </c>
      <c r="AN429" s="7">
        <f t="shared" si="86"/>
        <v>0</v>
      </c>
      <c r="AO429" s="7">
        <f t="shared" si="86"/>
        <v>0</v>
      </c>
      <c r="AP429" s="7">
        <f t="shared" si="86"/>
        <v>0</v>
      </c>
      <c r="AQ429" s="7">
        <f t="shared" si="86"/>
        <v>0</v>
      </c>
      <c r="AR429" s="7">
        <f t="shared" si="86"/>
        <v>0</v>
      </c>
      <c r="AS429" s="7">
        <f t="shared" si="9"/>
        <v>15310128.05</v>
      </c>
    </row>
    <row r="430" ht="15.75" customHeight="1">
      <c r="A430" s="15">
        <v>327.0</v>
      </c>
      <c r="B430" s="16">
        <v>3.0</v>
      </c>
      <c r="C430" s="16">
        <v>0.0297583589546814</v>
      </c>
      <c r="D430" s="17">
        <v>43672.0</v>
      </c>
      <c r="E430" s="17">
        <f t="shared" si="7"/>
        <v>43764</v>
      </c>
      <c r="F430" s="16" t="s">
        <v>22</v>
      </c>
      <c r="G430" s="16" t="s">
        <v>4</v>
      </c>
      <c r="H430" s="18">
        <v>250000.0</v>
      </c>
      <c r="I430" s="7">
        <f t="shared" ref="I430:AR430" si="87">if(edate($D430,I$350)&lt;=$C$342, I86,if($G430="USD",1-$C$345,if($G430="EUR",1-$D$345,if($G430="YEN",1-$E$345,1-$F$345)))*I86/(1+$C$343)^(DATEDIF($C$342,EDATE($D430,I$350),"m")+1))</f>
        <v>488071.309</v>
      </c>
      <c r="J430" s="7">
        <f t="shared" si="87"/>
        <v>477527.1784</v>
      </c>
      <c r="K430" s="7">
        <f t="shared" si="87"/>
        <v>476108.4487</v>
      </c>
      <c r="L430" s="7">
        <f t="shared" si="87"/>
        <v>0</v>
      </c>
      <c r="M430" s="7">
        <f t="shared" si="87"/>
        <v>0</v>
      </c>
      <c r="N430" s="7">
        <f t="shared" si="87"/>
        <v>0</v>
      </c>
      <c r="O430" s="7">
        <f t="shared" si="87"/>
        <v>0</v>
      </c>
      <c r="P430" s="7">
        <f t="shared" si="87"/>
        <v>0</v>
      </c>
      <c r="Q430" s="7">
        <f t="shared" si="87"/>
        <v>0</v>
      </c>
      <c r="R430" s="7">
        <f t="shared" si="87"/>
        <v>0</v>
      </c>
      <c r="S430" s="7">
        <f t="shared" si="87"/>
        <v>0</v>
      </c>
      <c r="T430" s="7">
        <f t="shared" si="87"/>
        <v>0</v>
      </c>
      <c r="U430" s="7">
        <f t="shared" si="87"/>
        <v>0</v>
      </c>
      <c r="V430" s="7">
        <f t="shared" si="87"/>
        <v>0</v>
      </c>
      <c r="W430" s="7">
        <f t="shared" si="87"/>
        <v>0</v>
      </c>
      <c r="X430" s="7">
        <f t="shared" si="87"/>
        <v>0</v>
      </c>
      <c r="Y430" s="7">
        <f t="shared" si="87"/>
        <v>0</v>
      </c>
      <c r="Z430" s="7">
        <f t="shared" si="87"/>
        <v>0</v>
      </c>
      <c r="AA430" s="7">
        <f t="shared" si="87"/>
        <v>0</v>
      </c>
      <c r="AB430" s="7">
        <f t="shared" si="87"/>
        <v>0</v>
      </c>
      <c r="AC430" s="7">
        <f t="shared" si="87"/>
        <v>0</v>
      </c>
      <c r="AD430" s="7">
        <f t="shared" si="87"/>
        <v>0</v>
      </c>
      <c r="AE430" s="7">
        <f t="shared" si="87"/>
        <v>0</v>
      </c>
      <c r="AF430" s="7">
        <f t="shared" si="87"/>
        <v>0</v>
      </c>
      <c r="AG430" s="7">
        <f t="shared" si="87"/>
        <v>0</v>
      </c>
      <c r="AH430" s="7">
        <f t="shared" si="87"/>
        <v>0</v>
      </c>
      <c r="AI430" s="7">
        <f t="shared" si="87"/>
        <v>0</v>
      </c>
      <c r="AJ430" s="7">
        <f t="shared" si="87"/>
        <v>0</v>
      </c>
      <c r="AK430" s="7">
        <f t="shared" si="87"/>
        <v>0</v>
      </c>
      <c r="AL430" s="7">
        <f t="shared" si="87"/>
        <v>0</v>
      </c>
      <c r="AM430" s="7">
        <f t="shared" si="87"/>
        <v>0</v>
      </c>
      <c r="AN430" s="7">
        <f t="shared" si="87"/>
        <v>0</v>
      </c>
      <c r="AO430" s="7">
        <f t="shared" si="87"/>
        <v>0</v>
      </c>
      <c r="AP430" s="7">
        <f t="shared" si="87"/>
        <v>0</v>
      </c>
      <c r="AQ430" s="7">
        <f t="shared" si="87"/>
        <v>0</v>
      </c>
      <c r="AR430" s="7">
        <f t="shared" si="87"/>
        <v>0</v>
      </c>
      <c r="AS430" s="7">
        <f t="shared" si="9"/>
        <v>1441706.936</v>
      </c>
    </row>
    <row r="431" ht="15.75" customHeight="1">
      <c r="A431" s="15">
        <v>317.0</v>
      </c>
      <c r="B431" s="16">
        <v>31.0</v>
      </c>
      <c r="C431" s="16">
        <v>0.0548414344122598</v>
      </c>
      <c r="D431" s="17">
        <v>43682.0</v>
      </c>
      <c r="E431" s="17">
        <f t="shared" si="7"/>
        <v>44625</v>
      </c>
      <c r="F431" s="16" t="s">
        <v>21</v>
      </c>
      <c r="G431" s="16" t="s">
        <v>4</v>
      </c>
      <c r="H431" s="18">
        <v>250000.0</v>
      </c>
      <c r="I431" s="7">
        <f t="shared" ref="I431:AR431" si="88">if(edate($D431,I$350)&lt;=$C$342, I87,if($G431="USD",1-$C$345,if($G431="EUR",1-$D$345,if($G431="YEN",1-$E$345,1-$F$345)))*I87/(1+$C$343)^(DATEDIF($C$342,EDATE($D431,I$350),"m")+1))</f>
        <v>911741.5892</v>
      </c>
      <c r="J431" s="7">
        <f t="shared" si="88"/>
        <v>891584.62</v>
      </c>
      <c r="K431" s="7">
        <f t="shared" si="88"/>
        <v>877896.1979</v>
      </c>
      <c r="L431" s="7">
        <f t="shared" si="88"/>
        <v>880133.7285</v>
      </c>
      <c r="M431" s="7">
        <f t="shared" si="88"/>
        <v>848749.3466</v>
      </c>
      <c r="N431" s="7">
        <f t="shared" si="88"/>
        <v>869705.6297</v>
      </c>
      <c r="O431" s="7">
        <f t="shared" si="88"/>
        <v>905958.5599</v>
      </c>
      <c r="P431" s="7">
        <f t="shared" si="88"/>
        <v>1065740.45</v>
      </c>
      <c r="Q431" s="7">
        <f t="shared" si="88"/>
        <v>997103.6529</v>
      </c>
      <c r="R431" s="7">
        <f t="shared" si="88"/>
        <v>946221.77</v>
      </c>
      <c r="S431" s="7">
        <f t="shared" si="88"/>
        <v>966578.9105</v>
      </c>
      <c r="T431" s="7">
        <f t="shared" si="88"/>
        <v>1006074.341</v>
      </c>
      <c r="U431" s="7">
        <f t="shared" si="88"/>
        <v>1030776.294</v>
      </c>
      <c r="V431" s="7">
        <f t="shared" si="88"/>
        <v>968462.8696</v>
      </c>
      <c r="W431" s="7">
        <f t="shared" si="88"/>
        <v>901944.4049</v>
      </c>
      <c r="X431" s="7">
        <f t="shared" si="88"/>
        <v>761039.607</v>
      </c>
      <c r="Y431" s="7">
        <f t="shared" si="88"/>
        <v>688339.613</v>
      </c>
      <c r="Z431" s="7">
        <f t="shared" si="88"/>
        <v>641464.1824</v>
      </c>
      <c r="AA431" s="7">
        <f t="shared" si="88"/>
        <v>568188.0635</v>
      </c>
      <c r="AB431" s="7">
        <f t="shared" si="88"/>
        <v>532544.527</v>
      </c>
      <c r="AC431" s="7">
        <f t="shared" si="88"/>
        <v>478933.9064</v>
      </c>
      <c r="AD431" s="7">
        <f t="shared" si="88"/>
        <v>423912.6409</v>
      </c>
      <c r="AE431" s="7">
        <f t="shared" si="88"/>
        <v>387191.7618</v>
      </c>
      <c r="AF431" s="7">
        <f t="shared" si="88"/>
        <v>348015.3671</v>
      </c>
      <c r="AG431" s="7">
        <f t="shared" si="88"/>
        <v>317858.1102</v>
      </c>
      <c r="AH431" s="7">
        <f t="shared" si="88"/>
        <v>289357.9059</v>
      </c>
      <c r="AI431" s="7">
        <f t="shared" si="88"/>
        <v>263413.4577</v>
      </c>
      <c r="AJ431" s="7">
        <f t="shared" si="88"/>
        <v>239774.9543</v>
      </c>
      <c r="AK431" s="7">
        <f t="shared" si="88"/>
        <v>218258.5265</v>
      </c>
      <c r="AL431" s="7">
        <f t="shared" si="88"/>
        <v>198665.4064</v>
      </c>
      <c r="AM431" s="7">
        <f t="shared" si="88"/>
        <v>180803.7161</v>
      </c>
      <c r="AN431" s="7">
        <f t="shared" si="88"/>
        <v>0</v>
      </c>
      <c r="AO431" s="7">
        <f t="shared" si="88"/>
        <v>0</v>
      </c>
      <c r="AP431" s="7">
        <f t="shared" si="88"/>
        <v>0</v>
      </c>
      <c r="AQ431" s="7">
        <f t="shared" si="88"/>
        <v>0</v>
      </c>
      <c r="AR431" s="7">
        <f t="shared" si="88"/>
        <v>0</v>
      </c>
      <c r="AS431" s="7">
        <f t="shared" si="9"/>
        <v>20606434.11</v>
      </c>
    </row>
    <row r="432" ht="15.75" customHeight="1">
      <c r="A432" s="15">
        <v>116.0</v>
      </c>
      <c r="B432" s="16">
        <v>26.0</v>
      </c>
      <c r="C432" s="16">
        <v>0.040051919944773</v>
      </c>
      <c r="D432" s="17">
        <v>43686.0</v>
      </c>
      <c r="E432" s="17">
        <f t="shared" si="7"/>
        <v>44478</v>
      </c>
      <c r="F432" s="16" t="s">
        <v>21</v>
      </c>
      <c r="G432" s="16" t="s">
        <v>7</v>
      </c>
      <c r="H432" s="18">
        <v>1750000.0</v>
      </c>
      <c r="I432" s="7">
        <f t="shared" ref="I432:AR432" si="89">if(edate($D432,I$350)&lt;=$C$342, I88,if($G432="USD",1-$C$345,if($G432="EUR",1-$D$345,if($G432="YEN",1-$E$345,1-$F$345)))*I88/(1+$C$343)^(DATEDIF($C$342,EDATE($D432,I$350),"m")+1))</f>
        <v>70090.8599</v>
      </c>
      <c r="J432" s="7">
        <f t="shared" si="89"/>
        <v>70090.8599</v>
      </c>
      <c r="K432" s="7">
        <f t="shared" si="89"/>
        <v>70090.8599</v>
      </c>
      <c r="L432" s="7">
        <f t="shared" si="89"/>
        <v>70090.8599</v>
      </c>
      <c r="M432" s="7">
        <f t="shared" si="89"/>
        <v>70090.8599</v>
      </c>
      <c r="N432" s="7">
        <f t="shared" si="89"/>
        <v>70090.8599</v>
      </c>
      <c r="O432" s="7">
        <f t="shared" si="89"/>
        <v>70090.8599</v>
      </c>
      <c r="P432" s="7">
        <f t="shared" si="89"/>
        <v>70090.8599</v>
      </c>
      <c r="Q432" s="7">
        <f t="shared" si="89"/>
        <v>70090.8599</v>
      </c>
      <c r="R432" s="7">
        <f t="shared" si="89"/>
        <v>70090.8599</v>
      </c>
      <c r="S432" s="7">
        <f t="shared" si="89"/>
        <v>70090.8599</v>
      </c>
      <c r="T432" s="7">
        <f t="shared" si="89"/>
        <v>70090.8599</v>
      </c>
      <c r="U432" s="7">
        <f t="shared" si="89"/>
        <v>70090.8599</v>
      </c>
      <c r="V432" s="7">
        <f t="shared" si="89"/>
        <v>63272.9308</v>
      </c>
      <c r="W432" s="7">
        <f t="shared" si="89"/>
        <v>57520.84619</v>
      </c>
      <c r="X432" s="7">
        <f t="shared" si="89"/>
        <v>52291.67835</v>
      </c>
      <c r="Y432" s="7">
        <f t="shared" si="89"/>
        <v>47537.88941</v>
      </c>
      <c r="Z432" s="7">
        <f t="shared" si="89"/>
        <v>43216.2631</v>
      </c>
      <c r="AA432" s="7">
        <f t="shared" si="89"/>
        <v>39287.51191</v>
      </c>
      <c r="AB432" s="7">
        <f t="shared" si="89"/>
        <v>35715.91992</v>
      </c>
      <c r="AC432" s="7">
        <f t="shared" si="89"/>
        <v>32469.01811</v>
      </c>
      <c r="AD432" s="7">
        <f t="shared" si="89"/>
        <v>29517.28919</v>
      </c>
      <c r="AE432" s="7">
        <f t="shared" si="89"/>
        <v>26833.89926</v>
      </c>
      <c r="AF432" s="7">
        <f t="shared" si="89"/>
        <v>24394.45387</v>
      </c>
      <c r="AG432" s="7">
        <f t="shared" si="89"/>
        <v>22176.77625</v>
      </c>
      <c r="AH432" s="7">
        <f t="shared" si="89"/>
        <v>20160.70568</v>
      </c>
      <c r="AI432" s="7">
        <f t="shared" si="89"/>
        <v>0</v>
      </c>
      <c r="AJ432" s="7">
        <f t="shared" si="89"/>
        <v>0</v>
      </c>
      <c r="AK432" s="7">
        <f t="shared" si="89"/>
        <v>0</v>
      </c>
      <c r="AL432" s="7">
        <f t="shared" si="89"/>
        <v>0</v>
      </c>
      <c r="AM432" s="7">
        <f t="shared" si="89"/>
        <v>0</v>
      </c>
      <c r="AN432" s="7">
        <f t="shared" si="89"/>
        <v>0</v>
      </c>
      <c r="AO432" s="7">
        <f t="shared" si="89"/>
        <v>0</v>
      </c>
      <c r="AP432" s="7">
        <f t="shared" si="89"/>
        <v>0</v>
      </c>
      <c r="AQ432" s="7">
        <f t="shared" si="89"/>
        <v>0</v>
      </c>
      <c r="AR432" s="7">
        <f t="shared" si="89"/>
        <v>0</v>
      </c>
      <c r="AS432" s="7">
        <f t="shared" si="9"/>
        <v>1405576.361</v>
      </c>
    </row>
    <row r="433" ht="15.75" customHeight="1">
      <c r="A433" s="15">
        <v>257.0</v>
      </c>
      <c r="B433" s="16">
        <v>11.0</v>
      </c>
      <c r="C433" s="16">
        <v>0.0151533604243402</v>
      </c>
      <c r="D433" s="17">
        <v>43688.0</v>
      </c>
      <c r="E433" s="17">
        <f t="shared" si="7"/>
        <v>44023</v>
      </c>
      <c r="F433" s="16" t="s">
        <v>19</v>
      </c>
      <c r="G433" s="16" t="s">
        <v>5</v>
      </c>
      <c r="H433" s="18">
        <v>500000.0</v>
      </c>
      <c r="I433" s="7">
        <f t="shared" ref="I433:AR433" si="90">if(edate($D433,I$350)&lt;=$C$342, I89,if($G433="USD",1-$C$345,if($G433="EUR",1-$D$345,if($G433="YEN",1-$E$345,1-$F$345)))*I89/(1+$C$343)^(DATEDIF($C$342,EDATE($D433,I$350),"m")+1))</f>
        <v>547823.5284</v>
      </c>
      <c r="J433" s="7">
        <f t="shared" si="90"/>
        <v>540216.5415</v>
      </c>
      <c r="K433" s="7">
        <f t="shared" si="90"/>
        <v>533558.1549</v>
      </c>
      <c r="L433" s="7">
        <f t="shared" si="90"/>
        <v>533308.1244</v>
      </c>
      <c r="M433" s="7">
        <f t="shared" si="90"/>
        <v>515555.205</v>
      </c>
      <c r="N433" s="7">
        <f t="shared" si="90"/>
        <v>529023.5118</v>
      </c>
      <c r="O433" s="7">
        <f t="shared" si="90"/>
        <v>620217.9502</v>
      </c>
      <c r="P433" s="7">
        <f t="shared" si="90"/>
        <v>611709.3383</v>
      </c>
      <c r="Q433" s="7">
        <f t="shared" si="90"/>
        <v>606163.966</v>
      </c>
      <c r="R433" s="7">
        <f t="shared" si="90"/>
        <v>590396.8945</v>
      </c>
      <c r="S433" s="7">
        <f t="shared" si="90"/>
        <v>608171.7863</v>
      </c>
      <c r="T433" s="7">
        <f t="shared" si="90"/>
        <v>0</v>
      </c>
      <c r="U433" s="7">
        <f t="shared" si="90"/>
        <v>0</v>
      </c>
      <c r="V433" s="7">
        <f t="shared" si="90"/>
        <v>0</v>
      </c>
      <c r="W433" s="7">
        <f t="shared" si="90"/>
        <v>0</v>
      </c>
      <c r="X433" s="7">
        <f t="shared" si="90"/>
        <v>0</v>
      </c>
      <c r="Y433" s="7">
        <f t="shared" si="90"/>
        <v>0</v>
      </c>
      <c r="Z433" s="7">
        <f t="shared" si="90"/>
        <v>0</v>
      </c>
      <c r="AA433" s="7">
        <f t="shared" si="90"/>
        <v>0</v>
      </c>
      <c r="AB433" s="7">
        <f t="shared" si="90"/>
        <v>0</v>
      </c>
      <c r="AC433" s="7">
        <f t="shared" si="90"/>
        <v>0</v>
      </c>
      <c r="AD433" s="7">
        <f t="shared" si="90"/>
        <v>0</v>
      </c>
      <c r="AE433" s="7">
        <f t="shared" si="90"/>
        <v>0</v>
      </c>
      <c r="AF433" s="7">
        <f t="shared" si="90"/>
        <v>0</v>
      </c>
      <c r="AG433" s="7">
        <f t="shared" si="90"/>
        <v>0</v>
      </c>
      <c r="AH433" s="7">
        <f t="shared" si="90"/>
        <v>0</v>
      </c>
      <c r="AI433" s="7">
        <f t="shared" si="90"/>
        <v>0</v>
      </c>
      <c r="AJ433" s="7">
        <f t="shared" si="90"/>
        <v>0</v>
      </c>
      <c r="AK433" s="7">
        <f t="shared" si="90"/>
        <v>0</v>
      </c>
      <c r="AL433" s="7">
        <f t="shared" si="90"/>
        <v>0</v>
      </c>
      <c r="AM433" s="7">
        <f t="shared" si="90"/>
        <v>0</v>
      </c>
      <c r="AN433" s="7">
        <f t="shared" si="90"/>
        <v>0</v>
      </c>
      <c r="AO433" s="7">
        <f t="shared" si="90"/>
        <v>0</v>
      </c>
      <c r="AP433" s="7">
        <f t="shared" si="90"/>
        <v>0</v>
      </c>
      <c r="AQ433" s="7">
        <f t="shared" si="90"/>
        <v>0</v>
      </c>
      <c r="AR433" s="7">
        <f t="shared" si="90"/>
        <v>0</v>
      </c>
      <c r="AS433" s="7">
        <f t="shared" si="9"/>
        <v>6236145.001</v>
      </c>
    </row>
    <row r="434" ht="15.75" customHeight="1">
      <c r="A434" s="15">
        <v>131.0</v>
      </c>
      <c r="B434" s="16">
        <v>34.0</v>
      </c>
      <c r="C434" s="16">
        <v>0.0388301806781714</v>
      </c>
      <c r="D434" s="17">
        <v>43689.0</v>
      </c>
      <c r="E434" s="17">
        <f t="shared" si="7"/>
        <v>44724</v>
      </c>
      <c r="F434" s="16" t="s">
        <v>21</v>
      </c>
      <c r="G434" s="16" t="s">
        <v>4</v>
      </c>
      <c r="H434" s="18">
        <v>500000.0</v>
      </c>
      <c r="I434" s="7">
        <f t="shared" ref="I434:AR434" si="91">if(edate($D434,I$350)&lt;=$C$342, I90,if($G434="USD",1-$C$345,if($G434="EUR",1-$D$345,if($G434="YEN",1-$E$345,1-$F$345)))*I90/(1+$C$343)^(DATEDIF($C$342,EDATE($D434,I$350),"m")+1))</f>
        <v>1270370.133</v>
      </c>
      <c r="J434" s="7">
        <f t="shared" si="91"/>
        <v>1246908.937</v>
      </c>
      <c r="K434" s="7">
        <f t="shared" si="91"/>
        <v>1240859.195</v>
      </c>
      <c r="L434" s="7">
        <f t="shared" si="91"/>
        <v>1234126.042</v>
      </c>
      <c r="M434" s="7">
        <f t="shared" si="91"/>
        <v>1189430.562</v>
      </c>
      <c r="N434" s="7">
        <f t="shared" si="91"/>
        <v>1241575.612</v>
      </c>
      <c r="O434" s="7">
        <f t="shared" si="91"/>
        <v>1387635.337</v>
      </c>
      <c r="P434" s="7">
        <f t="shared" si="91"/>
        <v>1431892.035</v>
      </c>
      <c r="Q434" s="7">
        <f t="shared" si="91"/>
        <v>1434241.261</v>
      </c>
      <c r="R434" s="7">
        <f t="shared" si="91"/>
        <v>1342007.933</v>
      </c>
      <c r="S434" s="7">
        <f t="shared" si="91"/>
        <v>1382933.002</v>
      </c>
      <c r="T434" s="7">
        <f t="shared" si="91"/>
        <v>1420256.572</v>
      </c>
      <c r="U434" s="7">
        <f t="shared" si="91"/>
        <v>1453988.349</v>
      </c>
      <c r="V434" s="7">
        <f t="shared" si="91"/>
        <v>1352759.798</v>
      </c>
      <c r="W434" s="7">
        <f t="shared" si="91"/>
        <v>1216675.719</v>
      </c>
      <c r="X434" s="7">
        <f t="shared" si="91"/>
        <v>1061249.879</v>
      </c>
      <c r="Y434" s="7">
        <f t="shared" si="91"/>
        <v>983194.7285</v>
      </c>
      <c r="Z434" s="7">
        <f t="shared" si="91"/>
        <v>884723.6032</v>
      </c>
      <c r="AA434" s="7">
        <f t="shared" si="91"/>
        <v>801477.5483</v>
      </c>
      <c r="AB434" s="7">
        <f t="shared" si="91"/>
        <v>764958.7215</v>
      </c>
      <c r="AC434" s="7">
        <f t="shared" si="91"/>
        <v>668299.922</v>
      </c>
      <c r="AD434" s="7">
        <f t="shared" si="91"/>
        <v>587252.0061</v>
      </c>
      <c r="AE434" s="7">
        <f t="shared" si="91"/>
        <v>554628.8021</v>
      </c>
      <c r="AF434" s="7">
        <f t="shared" si="91"/>
        <v>500836.1204</v>
      </c>
      <c r="AG434" s="7">
        <f t="shared" si="91"/>
        <v>450261.0439</v>
      </c>
      <c r="AH434" s="7">
        <f t="shared" si="91"/>
        <v>409885.0179</v>
      </c>
      <c r="AI434" s="7">
        <f t="shared" si="91"/>
        <v>373130.1926</v>
      </c>
      <c r="AJ434" s="7">
        <f t="shared" si="91"/>
        <v>339642.7672</v>
      </c>
      <c r="AK434" s="7">
        <f t="shared" si="91"/>
        <v>309161.9174</v>
      </c>
      <c r="AL434" s="7">
        <f t="shared" si="91"/>
        <v>281406.0665</v>
      </c>
      <c r="AM434" s="7">
        <f t="shared" si="91"/>
        <v>256103.4943</v>
      </c>
      <c r="AN434" s="7">
        <f t="shared" si="91"/>
        <v>233095.8956</v>
      </c>
      <c r="AO434" s="7">
        <f t="shared" si="91"/>
        <v>212140.7681</v>
      </c>
      <c r="AP434" s="7">
        <f t="shared" si="91"/>
        <v>193070.9215</v>
      </c>
      <c r="AQ434" s="7">
        <f t="shared" si="91"/>
        <v>0</v>
      </c>
      <c r="AR434" s="7">
        <f t="shared" si="91"/>
        <v>0</v>
      </c>
      <c r="AS434" s="7">
        <f t="shared" si="9"/>
        <v>29710179.9</v>
      </c>
    </row>
    <row r="435" ht="15.75" customHeight="1">
      <c r="A435" s="15">
        <v>61.0</v>
      </c>
      <c r="B435" s="16">
        <v>6.0</v>
      </c>
      <c r="C435" s="16">
        <v>0.02458571861867</v>
      </c>
      <c r="D435" s="17">
        <v>43691.0</v>
      </c>
      <c r="E435" s="17">
        <f t="shared" si="7"/>
        <v>43875</v>
      </c>
      <c r="F435" s="16" t="s">
        <v>22</v>
      </c>
      <c r="G435" s="16" t="s">
        <v>7</v>
      </c>
      <c r="H435" s="18">
        <v>1000000.0</v>
      </c>
      <c r="I435" s="7">
        <f t="shared" ref="I435:AR435" si="92">if(edate($D435,I$350)&lt;=$C$342, I91,if($G435="USD",1-$C$345,if($G435="EUR",1-$D$345,if($G435="YEN",1-$E$345,1-$F$345)))*I91/(1+$C$343)^(DATEDIF($C$342,EDATE($D435,I$350),"m")+1))</f>
        <v>24585.71862</v>
      </c>
      <c r="J435" s="7">
        <f t="shared" si="92"/>
        <v>24585.71862</v>
      </c>
      <c r="K435" s="7">
        <f t="shared" si="92"/>
        <v>24585.71862</v>
      </c>
      <c r="L435" s="7">
        <f t="shared" si="92"/>
        <v>24585.71862</v>
      </c>
      <c r="M435" s="7">
        <f t="shared" si="92"/>
        <v>24585.71862</v>
      </c>
      <c r="N435" s="7">
        <f t="shared" si="92"/>
        <v>24585.71862</v>
      </c>
      <c r="O435" s="7">
        <f t="shared" si="92"/>
        <v>0</v>
      </c>
      <c r="P435" s="7">
        <f t="shared" si="92"/>
        <v>0</v>
      </c>
      <c r="Q435" s="7">
        <f t="shared" si="92"/>
        <v>0</v>
      </c>
      <c r="R435" s="7">
        <f t="shared" si="92"/>
        <v>0</v>
      </c>
      <c r="S435" s="7">
        <f t="shared" si="92"/>
        <v>0</v>
      </c>
      <c r="T435" s="7">
        <f t="shared" si="92"/>
        <v>0</v>
      </c>
      <c r="U435" s="7">
        <f t="shared" si="92"/>
        <v>0</v>
      </c>
      <c r="V435" s="7">
        <f t="shared" si="92"/>
        <v>0</v>
      </c>
      <c r="W435" s="7">
        <f t="shared" si="92"/>
        <v>0</v>
      </c>
      <c r="X435" s="7">
        <f t="shared" si="92"/>
        <v>0</v>
      </c>
      <c r="Y435" s="7">
        <f t="shared" si="92"/>
        <v>0</v>
      </c>
      <c r="Z435" s="7">
        <f t="shared" si="92"/>
        <v>0</v>
      </c>
      <c r="AA435" s="7">
        <f t="shared" si="92"/>
        <v>0</v>
      </c>
      <c r="AB435" s="7">
        <f t="shared" si="92"/>
        <v>0</v>
      </c>
      <c r="AC435" s="7">
        <f t="shared" si="92"/>
        <v>0</v>
      </c>
      <c r="AD435" s="7">
        <f t="shared" si="92"/>
        <v>0</v>
      </c>
      <c r="AE435" s="7">
        <f t="shared" si="92"/>
        <v>0</v>
      </c>
      <c r="AF435" s="7">
        <f t="shared" si="92"/>
        <v>0</v>
      </c>
      <c r="AG435" s="7">
        <f t="shared" si="92"/>
        <v>0</v>
      </c>
      <c r="AH435" s="7">
        <f t="shared" si="92"/>
        <v>0</v>
      </c>
      <c r="AI435" s="7">
        <f t="shared" si="92"/>
        <v>0</v>
      </c>
      <c r="AJ435" s="7">
        <f t="shared" si="92"/>
        <v>0</v>
      </c>
      <c r="AK435" s="7">
        <f t="shared" si="92"/>
        <v>0</v>
      </c>
      <c r="AL435" s="7">
        <f t="shared" si="92"/>
        <v>0</v>
      </c>
      <c r="AM435" s="7">
        <f t="shared" si="92"/>
        <v>0</v>
      </c>
      <c r="AN435" s="7">
        <f t="shared" si="92"/>
        <v>0</v>
      </c>
      <c r="AO435" s="7">
        <f t="shared" si="92"/>
        <v>0</v>
      </c>
      <c r="AP435" s="7">
        <f t="shared" si="92"/>
        <v>0</v>
      </c>
      <c r="AQ435" s="7">
        <f t="shared" si="92"/>
        <v>0</v>
      </c>
      <c r="AR435" s="7">
        <f t="shared" si="92"/>
        <v>0</v>
      </c>
      <c r="AS435" s="7">
        <f t="shared" si="9"/>
        <v>147514.3117</v>
      </c>
    </row>
    <row r="436" ht="15.75" customHeight="1">
      <c r="A436" s="15">
        <v>192.0</v>
      </c>
      <c r="B436" s="16">
        <v>15.0</v>
      </c>
      <c r="C436" s="16">
        <v>0.0325902849709016</v>
      </c>
      <c r="D436" s="17">
        <v>43695.0</v>
      </c>
      <c r="E436" s="17">
        <f t="shared" si="7"/>
        <v>44153</v>
      </c>
      <c r="F436" s="16" t="s">
        <v>21</v>
      </c>
      <c r="G436" s="16" t="s">
        <v>4</v>
      </c>
      <c r="H436" s="18">
        <v>500000.0</v>
      </c>
      <c r="I436" s="7">
        <f t="shared" ref="I436:AR436" si="93">if(edate($D436,I$350)&lt;=$C$342, I92,if($G436="USD",1-$C$345,if($G436="EUR",1-$D$345,if($G436="YEN",1-$E$345,1-$F$345)))*I92/(1+$C$343)^(DATEDIF($C$342,EDATE($D436,I$350),"m")+1))</f>
        <v>1044865.72</v>
      </c>
      <c r="J436" s="7">
        <f t="shared" si="93"/>
        <v>1043123.769</v>
      </c>
      <c r="K436" s="7">
        <f t="shared" si="93"/>
        <v>1041065.693</v>
      </c>
      <c r="L436" s="7">
        <f t="shared" si="93"/>
        <v>1018977.627</v>
      </c>
      <c r="M436" s="7">
        <f t="shared" si="93"/>
        <v>1002693.891</v>
      </c>
      <c r="N436" s="7">
        <f t="shared" si="93"/>
        <v>1031621.028</v>
      </c>
      <c r="O436" s="7">
        <f t="shared" si="93"/>
        <v>1204041.56</v>
      </c>
      <c r="P436" s="7">
        <f t="shared" si="93"/>
        <v>1204929.645</v>
      </c>
      <c r="Q436" s="7">
        <f t="shared" si="93"/>
        <v>1192895.683</v>
      </c>
      <c r="R436" s="7">
        <f t="shared" si="93"/>
        <v>1132222.349</v>
      </c>
      <c r="S436" s="7">
        <f t="shared" si="93"/>
        <v>1168588.219</v>
      </c>
      <c r="T436" s="7">
        <f t="shared" si="93"/>
        <v>1189017.439</v>
      </c>
      <c r="U436" s="7">
        <f t="shared" si="93"/>
        <v>1225298.574</v>
      </c>
      <c r="V436" s="7">
        <f t="shared" si="93"/>
        <v>1149171.638</v>
      </c>
      <c r="W436" s="7">
        <f t="shared" si="93"/>
        <v>1021769.2</v>
      </c>
      <c r="X436" s="7">
        <f t="shared" si="93"/>
        <v>0</v>
      </c>
      <c r="Y436" s="7">
        <f t="shared" si="93"/>
        <v>0</v>
      </c>
      <c r="Z436" s="7">
        <f t="shared" si="93"/>
        <v>0</v>
      </c>
      <c r="AA436" s="7">
        <f t="shared" si="93"/>
        <v>0</v>
      </c>
      <c r="AB436" s="7">
        <f t="shared" si="93"/>
        <v>0</v>
      </c>
      <c r="AC436" s="7">
        <f t="shared" si="93"/>
        <v>0</v>
      </c>
      <c r="AD436" s="7">
        <f t="shared" si="93"/>
        <v>0</v>
      </c>
      <c r="AE436" s="7">
        <f t="shared" si="93"/>
        <v>0</v>
      </c>
      <c r="AF436" s="7">
        <f t="shared" si="93"/>
        <v>0</v>
      </c>
      <c r="AG436" s="7">
        <f t="shared" si="93"/>
        <v>0</v>
      </c>
      <c r="AH436" s="7">
        <f t="shared" si="93"/>
        <v>0</v>
      </c>
      <c r="AI436" s="7">
        <f t="shared" si="93"/>
        <v>0</v>
      </c>
      <c r="AJ436" s="7">
        <f t="shared" si="93"/>
        <v>0</v>
      </c>
      <c r="AK436" s="7">
        <f t="shared" si="93"/>
        <v>0</v>
      </c>
      <c r="AL436" s="7">
        <f t="shared" si="93"/>
        <v>0</v>
      </c>
      <c r="AM436" s="7">
        <f t="shared" si="93"/>
        <v>0</v>
      </c>
      <c r="AN436" s="7">
        <f t="shared" si="93"/>
        <v>0</v>
      </c>
      <c r="AO436" s="7">
        <f t="shared" si="93"/>
        <v>0</v>
      </c>
      <c r="AP436" s="7">
        <f t="shared" si="93"/>
        <v>0</v>
      </c>
      <c r="AQ436" s="7">
        <f t="shared" si="93"/>
        <v>0</v>
      </c>
      <c r="AR436" s="7">
        <f t="shared" si="93"/>
        <v>0</v>
      </c>
      <c r="AS436" s="7">
        <f t="shared" si="9"/>
        <v>16670282.03</v>
      </c>
    </row>
    <row r="437" ht="15.75" customHeight="1">
      <c r="A437" s="15">
        <v>163.0</v>
      </c>
      <c r="B437" s="16">
        <v>6.0</v>
      </c>
      <c r="C437" s="16">
        <v>0.0416737532918144</v>
      </c>
      <c r="D437" s="17">
        <v>43696.0</v>
      </c>
      <c r="E437" s="17">
        <f t="shared" si="7"/>
        <v>43880</v>
      </c>
      <c r="F437" s="16" t="s">
        <v>21</v>
      </c>
      <c r="G437" s="16" t="s">
        <v>4</v>
      </c>
      <c r="H437" s="18">
        <v>100000.0</v>
      </c>
      <c r="I437" s="7">
        <f t="shared" ref="I437:AR437" si="94">if(edate($D437,I$350)&lt;=$C$342, I93,if($G437="USD",1-$C$345,if($G437="EUR",1-$D$345,if($G437="YEN",1-$E$345,1-$F$345)))*I93/(1+$C$343)^(DATEDIF($C$342,EDATE($D437,I$350),"m")+1))</f>
        <v>268499.8251</v>
      </c>
      <c r="J437" s="7">
        <f t="shared" si="94"/>
        <v>266521.1553</v>
      </c>
      <c r="K437" s="7">
        <f t="shared" si="94"/>
        <v>265687.6802</v>
      </c>
      <c r="L437" s="7">
        <f t="shared" si="94"/>
        <v>260807.267</v>
      </c>
      <c r="M437" s="7">
        <f t="shared" si="94"/>
        <v>256432.3563</v>
      </c>
      <c r="N437" s="7">
        <f t="shared" si="94"/>
        <v>265752.6913</v>
      </c>
      <c r="O437" s="7">
        <f t="shared" si="94"/>
        <v>0</v>
      </c>
      <c r="P437" s="7">
        <f t="shared" si="94"/>
        <v>0</v>
      </c>
      <c r="Q437" s="7">
        <f t="shared" si="94"/>
        <v>0</v>
      </c>
      <c r="R437" s="7">
        <f t="shared" si="94"/>
        <v>0</v>
      </c>
      <c r="S437" s="7">
        <f t="shared" si="94"/>
        <v>0</v>
      </c>
      <c r="T437" s="7">
        <f t="shared" si="94"/>
        <v>0</v>
      </c>
      <c r="U437" s="7">
        <f t="shared" si="94"/>
        <v>0</v>
      </c>
      <c r="V437" s="7">
        <f t="shared" si="94"/>
        <v>0</v>
      </c>
      <c r="W437" s="7">
        <f t="shared" si="94"/>
        <v>0</v>
      </c>
      <c r="X437" s="7">
        <f t="shared" si="94"/>
        <v>0</v>
      </c>
      <c r="Y437" s="7">
        <f t="shared" si="94"/>
        <v>0</v>
      </c>
      <c r="Z437" s="7">
        <f t="shared" si="94"/>
        <v>0</v>
      </c>
      <c r="AA437" s="7">
        <f t="shared" si="94"/>
        <v>0</v>
      </c>
      <c r="AB437" s="7">
        <f t="shared" si="94"/>
        <v>0</v>
      </c>
      <c r="AC437" s="7">
        <f t="shared" si="94"/>
        <v>0</v>
      </c>
      <c r="AD437" s="7">
        <f t="shared" si="94"/>
        <v>0</v>
      </c>
      <c r="AE437" s="7">
        <f t="shared" si="94"/>
        <v>0</v>
      </c>
      <c r="AF437" s="7">
        <f t="shared" si="94"/>
        <v>0</v>
      </c>
      <c r="AG437" s="7">
        <f t="shared" si="94"/>
        <v>0</v>
      </c>
      <c r="AH437" s="7">
        <f t="shared" si="94"/>
        <v>0</v>
      </c>
      <c r="AI437" s="7">
        <f t="shared" si="94"/>
        <v>0</v>
      </c>
      <c r="AJ437" s="7">
        <f t="shared" si="94"/>
        <v>0</v>
      </c>
      <c r="AK437" s="7">
        <f t="shared" si="94"/>
        <v>0</v>
      </c>
      <c r="AL437" s="7">
        <f t="shared" si="94"/>
        <v>0</v>
      </c>
      <c r="AM437" s="7">
        <f t="shared" si="94"/>
        <v>0</v>
      </c>
      <c r="AN437" s="7">
        <f t="shared" si="94"/>
        <v>0</v>
      </c>
      <c r="AO437" s="7">
        <f t="shared" si="94"/>
        <v>0</v>
      </c>
      <c r="AP437" s="7">
        <f t="shared" si="94"/>
        <v>0</v>
      </c>
      <c r="AQ437" s="7">
        <f t="shared" si="94"/>
        <v>0</v>
      </c>
      <c r="AR437" s="7">
        <f t="shared" si="94"/>
        <v>0</v>
      </c>
      <c r="AS437" s="7">
        <f t="shared" si="9"/>
        <v>1583700.975</v>
      </c>
    </row>
    <row r="438" ht="15.75" customHeight="1">
      <c r="A438" s="15">
        <v>51.0</v>
      </c>
      <c r="B438" s="16">
        <v>33.0</v>
      </c>
      <c r="C438" s="16">
        <v>0.0451589062944863</v>
      </c>
      <c r="D438" s="17">
        <v>43698.0</v>
      </c>
      <c r="E438" s="17">
        <f t="shared" si="7"/>
        <v>44702</v>
      </c>
      <c r="F438" s="16" t="s">
        <v>21</v>
      </c>
      <c r="G438" s="16" t="s">
        <v>5</v>
      </c>
      <c r="H438" s="18">
        <v>100000.0</v>
      </c>
      <c r="I438" s="7">
        <f t="shared" ref="I438:AR438" si="95">if(edate($D438,I$350)&lt;=$C$342, I94,if($G438="USD",1-$C$345,if($G438="EUR",1-$D$345,if($G438="YEN",1-$E$345,1-$F$345)))*I94/(1+$C$343)^(DATEDIF($C$342,EDATE($D438,I$350),"m")+1))</f>
        <v>318810.5887</v>
      </c>
      <c r="J438" s="7">
        <f t="shared" si="95"/>
        <v>321214.8489</v>
      </c>
      <c r="K438" s="7">
        <f t="shared" si="95"/>
        <v>319961.6892</v>
      </c>
      <c r="L438" s="7">
        <f t="shared" si="95"/>
        <v>313303.4601</v>
      </c>
      <c r="M438" s="7">
        <f t="shared" si="95"/>
        <v>308020.7712</v>
      </c>
      <c r="N438" s="7">
        <f t="shared" si="95"/>
        <v>310560.0565</v>
      </c>
      <c r="O438" s="7">
        <f t="shared" si="95"/>
        <v>380035.6791</v>
      </c>
      <c r="P438" s="7">
        <f t="shared" si="95"/>
        <v>366247.3102</v>
      </c>
      <c r="Q438" s="7">
        <f t="shared" si="95"/>
        <v>357574.0907</v>
      </c>
      <c r="R438" s="7">
        <f t="shared" si="95"/>
        <v>352260.6938</v>
      </c>
      <c r="S438" s="7">
        <f t="shared" si="95"/>
        <v>372065.1321</v>
      </c>
      <c r="T438" s="7">
        <f t="shared" si="95"/>
        <v>394806.7058</v>
      </c>
      <c r="U438" s="7">
        <f t="shared" si="95"/>
        <v>401723.6954</v>
      </c>
      <c r="V438" s="7">
        <f t="shared" si="95"/>
        <v>374008.1085</v>
      </c>
      <c r="W438" s="7">
        <f t="shared" si="95"/>
        <v>335194.7008</v>
      </c>
      <c r="X438" s="7">
        <f t="shared" si="95"/>
        <v>303243.4774</v>
      </c>
      <c r="Y438" s="7">
        <f t="shared" si="95"/>
        <v>273595.4188</v>
      </c>
      <c r="Z438" s="7">
        <f t="shared" si="95"/>
        <v>250151.8633</v>
      </c>
      <c r="AA438" s="7">
        <f t="shared" si="95"/>
        <v>224297.6602</v>
      </c>
      <c r="AB438" s="7">
        <f t="shared" si="95"/>
        <v>211556.8472</v>
      </c>
      <c r="AC438" s="7">
        <f t="shared" si="95"/>
        <v>188174.2138</v>
      </c>
      <c r="AD438" s="7">
        <f t="shared" si="95"/>
        <v>163870.959</v>
      </c>
      <c r="AE438" s="7">
        <f t="shared" si="95"/>
        <v>152054.4387</v>
      </c>
      <c r="AF438" s="7">
        <f t="shared" si="95"/>
        <v>134572.5763</v>
      </c>
      <c r="AG438" s="7">
        <f t="shared" si="95"/>
        <v>122576.9898</v>
      </c>
      <c r="AH438" s="7">
        <f t="shared" si="95"/>
        <v>111636.8717</v>
      </c>
      <c r="AI438" s="7">
        <f t="shared" si="95"/>
        <v>101673.3466</v>
      </c>
      <c r="AJ438" s="7">
        <f t="shared" si="95"/>
        <v>92588.63645</v>
      </c>
      <c r="AK438" s="7">
        <f t="shared" si="95"/>
        <v>84316.06183</v>
      </c>
      <c r="AL438" s="7">
        <f t="shared" si="95"/>
        <v>76778.76939</v>
      </c>
      <c r="AM438" s="7">
        <f t="shared" si="95"/>
        <v>69901.13659</v>
      </c>
      <c r="AN438" s="7">
        <f t="shared" si="95"/>
        <v>63646.84041</v>
      </c>
      <c r="AO438" s="7">
        <f t="shared" si="95"/>
        <v>57946.8303</v>
      </c>
      <c r="AP438" s="7">
        <f t="shared" si="95"/>
        <v>0</v>
      </c>
      <c r="AQ438" s="7">
        <f t="shared" si="95"/>
        <v>0</v>
      </c>
      <c r="AR438" s="7">
        <f t="shared" si="95"/>
        <v>0</v>
      </c>
      <c r="AS438" s="7">
        <f t="shared" si="9"/>
        <v>7908370.469</v>
      </c>
    </row>
    <row r="439" ht="15.75" customHeight="1">
      <c r="A439" s="15">
        <v>184.0</v>
      </c>
      <c r="B439" s="16">
        <v>19.0</v>
      </c>
      <c r="C439" s="16">
        <v>0.0234957039859701</v>
      </c>
      <c r="D439" s="17">
        <v>43700.0</v>
      </c>
      <c r="E439" s="17">
        <f t="shared" si="7"/>
        <v>44278</v>
      </c>
      <c r="F439" s="16" t="s">
        <v>22</v>
      </c>
      <c r="G439" s="16" t="s">
        <v>5</v>
      </c>
      <c r="H439" s="18">
        <v>500000.0</v>
      </c>
      <c r="I439" s="7">
        <f t="shared" ref="I439:AR439" si="96">if(edate($D439,I$350)&lt;=$C$342, I95,if($G439="USD",1-$C$345,if($G439="EUR",1-$D$345,if($G439="YEN",1-$E$345,1-$F$345)))*I95/(1+$C$343)^(DATEDIF($C$342,EDATE($D439,I$350),"m")+1))</f>
        <v>829368.9811</v>
      </c>
      <c r="J439" s="7">
        <f t="shared" si="96"/>
        <v>833152.9642</v>
      </c>
      <c r="K439" s="7">
        <f t="shared" si="96"/>
        <v>828466.746</v>
      </c>
      <c r="L439" s="7">
        <f t="shared" si="96"/>
        <v>815042.4756</v>
      </c>
      <c r="M439" s="7">
        <f t="shared" si="96"/>
        <v>804946.3716</v>
      </c>
      <c r="N439" s="7">
        <f t="shared" si="96"/>
        <v>815525.3123</v>
      </c>
      <c r="O439" s="7">
        <f t="shared" si="96"/>
        <v>988642.834</v>
      </c>
      <c r="P439" s="7">
        <f t="shared" si="96"/>
        <v>983090.7992</v>
      </c>
      <c r="Q439" s="7">
        <f t="shared" si="96"/>
        <v>921537.9287</v>
      </c>
      <c r="R439" s="7">
        <f t="shared" si="96"/>
        <v>914317.6988</v>
      </c>
      <c r="S439" s="7">
        <f t="shared" si="96"/>
        <v>958511.9432</v>
      </c>
      <c r="T439" s="7">
        <f t="shared" si="96"/>
        <v>1030689.571</v>
      </c>
      <c r="U439" s="7">
        <f t="shared" si="96"/>
        <v>1051213.069</v>
      </c>
      <c r="V439" s="7">
        <f t="shared" si="96"/>
        <v>970794.6269</v>
      </c>
      <c r="W439" s="7">
        <f t="shared" si="96"/>
        <v>871991.3872</v>
      </c>
      <c r="X439" s="7">
        <f t="shared" si="96"/>
        <v>808576.5893</v>
      </c>
      <c r="Y439" s="7">
        <f t="shared" si="96"/>
        <v>721806.9028</v>
      </c>
      <c r="Z439" s="7">
        <f t="shared" si="96"/>
        <v>650756.9176</v>
      </c>
      <c r="AA439" s="7">
        <f t="shared" si="96"/>
        <v>584978.544</v>
      </c>
      <c r="AB439" s="7">
        <f t="shared" si="96"/>
        <v>0</v>
      </c>
      <c r="AC439" s="7">
        <f t="shared" si="96"/>
        <v>0</v>
      </c>
      <c r="AD439" s="7">
        <f t="shared" si="96"/>
        <v>0</v>
      </c>
      <c r="AE439" s="7">
        <f t="shared" si="96"/>
        <v>0</v>
      </c>
      <c r="AF439" s="7">
        <f t="shared" si="96"/>
        <v>0</v>
      </c>
      <c r="AG439" s="7">
        <f t="shared" si="96"/>
        <v>0</v>
      </c>
      <c r="AH439" s="7">
        <f t="shared" si="96"/>
        <v>0</v>
      </c>
      <c r="AI439" s="7">
        <f t="shared" si="96"/>
        <v>0</v>
      </c>
      <c r="AJ439" s="7">
        <f t="shared" si="96"/>
        <v>0</v>
      </c>
      <c r="AK439" s="7">
        <f t="shared" si="96"/>
        <v>0</v>
      </c>
      <c r="AL439" s="7">
        <f t="shared" si="96"/>
        <v>0</v>
      </c>
      <c r="AM439" s="7">
        <f t="shared" si="96"/>
        <v>0</v>
      </c>
      <c r="AN439" s="7">
        <f t="shared" si="96"/>
        <v>0</v>
      </c>
      <c r="AO439" s="7">
        <f t="shared" si="96"/>
        <v>0</v>
      </c>
      <c r="AP439" s="7">
        <f t="shared" si="96"/>
        <v>0</v>
      </c>
      <c r="AQ439" s="7">
        <f t="shared" si="96"/>
        <v>0</v>
      </c>
      <c r="AR439" s="7">
        <f t="shared" si="96"/>
        <v>0</v>
      </c>
      <c r="AS439" s="7">
        <f t="shared" si="9"/>
        <v>16383411.66</v>
      </c>
    </row>
    <row r="440" ht="15.75" customHeight="1">
      <c r="A440" s="15">
        <v>137.0</v>
      </c>
      <c r="B440" s="16">
        <v>20.0</v>
      </c>
      <c r="C440" s="16">
        <v>0.0291631870049736</v>
      </c>
      <c r="D440" s="17">
        <v>43706.0</v>
      </c>
      <c r="E440" s="17">
        <f t="shared" si="7"/>
        <v>44315</v>
      </c>
      <c r="F440" s="16" t="s">
        <v>22</v>
      </c>
      <c r="G440" s="16" t="s">
        <v>7</v>
      </c>
      <c r="H440" s="18">
        <v>2500000.0</v>
      </c>
      <c r="I440" s="7">
        <f t="shared" ref="I440:AR440" si="97">if(edate($D440,I$350)&lt;=$C$342, I96,if($G440="USD",1-$C$345,if($G440="EUR",1-$D$345,if($G440="YEN",1-$E$345,1-$F$345)))*I96/(1+$C$343)^(DATEDIF($C$342,EDATE($D440,I$350),"m")+1))</f>
        <v>72907.96751</v>
      </c>
      <c r="J440" s="7">
        <f t="shared" si="97"/>
        <v>72907.96751</v>
      </c>
      <c r="K440" s="7">
        <f t="shared" si="97"/>
        <v>72907.96751</v>
      </c>
      <c r="L440" s="7">
        <f t="shared" si="97"/>
        <v>72907.96751</v>
      </c>
      <c r="M440" s="7">
        <f t="shared" si="97"/>
        <v>72907.96751</v>
      </c>
      <c r="N440" s="7">
        <f t="shared" si="97"/>
        <v>72907.96751</v>
      </c>
      <c r="O440" s="7">
        <f t="shared" si="97"/>
        <v>72907.96751</v>
      </c>
      <c r="P440" s="7">
        <f t="shared" si="97"/>
        <v>72907.96751</v>
      </c>
      <c r="Q440" s="7">
        <f t="shared" si="97"/>
        <v>72907.96751</v>
      </c>
      <c r="R440" s="7">
        <f t="shared" si="97"/>
        <v>72907.96751</v>
      </c>
      <c r="S440" s="7">
        <f t="shared" si="97"/>
        <v>72907.96751</v>
      </c>
      <c r="T440" s="7">
        <f t="shared" si="97"/>
        <v>72907.96751</v>
      </c>
      <c r="U440" s="7">
        <f t="shared" si="97"/>
        <v>72907.96751</v>
      </c>
      <c r="V440" s="7">
        <f t="shared" si="97"/>
        <v>65816.01067</v>
      </c>
      <c r="W440" s="7">
        <f t="shared" si="97"/>
        <v>59832.73698</v>
      </c>
      <c r="X440" s="7">
        <f t="shared" si="97"/>
        <v>54393.39725</v>
      </c>
      <c r="Y440" s="7">
        <f t="shared" si="97"/>
        <v>49448.54295</v>
      </c>
      <c r="Z440" s="7">
        <f t="shared" si="97"/>
        <v>44953.22087</v>
      </c>
      <c r="AA440" s="7">
        <f t="shared" si="97"/>
        <v>40866.56443</v>
      </c>
      <c r="AB440" s="7">
        <f t="shared" si="97"/>
        <v>37151.4222</v>
      </c>
      <c r="AC440" s="7">
        <f t="shared" si="97"/>
        <v>0</v>
      </c>
      <c r="AD440" s="7">
        <f t="shared" si="97"/>
        <v>0</v>
      </c>
      <c r="AE440" s="7">
        <f t="shared" si="97"/>
        <v>0</v>
      </c>
      <c r="AF440" s="7">
        <f t="shared" si="97"/>
        <v>0</v>
      </c>
      <c r="AG440" s="7">
        <f t="shared" si="97"/>
        <v>0</v>
      </c>
      <c r="AH440" s="7">
        <f t="shared" si="97"/>
        <v>0</v>
      </c>
      <c r="AI440" s="7">
        <f t="shared" si="97"/>
        <v>0</v>
      </c>
      <c r="AJ440" s="7">
        <f t="shared" si="97"/>
        <v>0</v>
      </c>
      <c r="AK440" s="7">
        <f t="shared" si="97"/>
        <v>0</v>
      </c>
      <c r="AL440" s="7">
        <f t="shared" si="97"/>
        <v>0</v>
      </c>
      <c r="AM440" s="7">
        <f t="shared" si="97"/>
        <v>0</v>
      </c>
      <c r="AN440" s="7">
        <f t="shared" si="97"/>
        <v>0</v>
      </c>
      <c r="AO440" s="7">
        <f t="shared" si="97"/>
        <v>0</v>
      </c>
      <c r="AP440" s="7">
        <f t="shared" si="97"/>
        <v>0</v>
      </c>
      <c r="AQ440" s="7">
        <f t="shared" si="97"/>
        <v>0</v>
      </c>
      <c r="AR440" s="7">
        <f t="shared" si="97"/>
        <v>0</v>
      </c>
      <c r="AS440" s="7">
        <f t="shared" si="9"/>
        <v>1300265.473</v>
      </c>
    </row>
    <row r="441" ht="15.75" customHeight="1">
      <c r="A441" s="15">
        <v>28.0</v>
      </c>
      <c r="B441" s="16">
        <v>14.0</v>
      </c>
      <c r="C441" s="16">
        <v>0.0354819935290322</v>
      </c>
      <c r="D441" s="17">
        <v>43709.0</v>
      </c>
      <c r="E441" s="17">
        <f t="shared" si="7"/>
        <v>44136</v>
      </c>
      <c r="F441" s="16" t="s">
        <v>21</v>
      </c>
      <c r="G441" s="16" t="s">
        <v>4</v>
      </c>
      <c r="H441" s="18">
        <v>100000.0</v>
      </c>
      <c r="I441" s="7">
        <f t="shared" ref="I441:AR441" si="98">if(edate($D441,I$350)&lt;=$C$342, I97,if($G441="USD",1-$C$345,if($G441="EUR",1-$D$345,if($G441="YEN",1-$E$345,1-$F$345)))*I97/(1+$C$343)^(DATEDIF($C$342,EDATE($D441,I$350),"m")+1))</f>
        <v>229358.0899</v>
      </c>
      <c r="J441" s="7">
        <f t="shared" si="98"/>
        <v>226285.7041</v>
      </c>
      <c r="K441" s="7">
        <f t="shared" si="98"/>
        <v>227374.6465</v>
      </c>
      <c r="L441" s="7">
        <f t="shared" si="98"/>
        <v>219653.7647</v>
      </c>
      <c r="M441" s="7">
        <f t="shared" si="98"/>
        <v>224027.9848</v>
      </c>
      <c r="N441" s="7">
        <f t="shared" si="98"/>
        <v>237697.068</v>
      </c>
      <c r="O441" s="7">
        <f t="shared" si="98"/>
        <v>275810.4062</v>
      </c>
      <c r="P441" s="7">
        <f t="shared" si="98"/>
        <v>258047.4106</v>
      </c>
      <c r="Q441" s="7">
        <f t="shared" si="98"/>
        <v>251042.2006</v>
      </c>
      <c r="R441" s="7">
        <f t="shared" si="98"/>
        <v>249939.7751</v>
      </c>
      <c r="S441" s="7">
        <f t="shared" si="98"/>
        <v>260530.4405</v>
      </c>
      <c r="T441" s="7">
        <f t="shared" si="98"/>
        <v>261870.9502</v>
      </c>
      <c r="U441" s="7">
        <f t="shared" si="98"/>
        <v>279543.8216</v>
      </c>
      <c r="V441" s="7">
        <f t="shared" si="98"/>
        <v>231470.5632</v>
      </c>
      <c r="W441" s="7">
        <f t="shared" si="98"/>
        <v>0</v>
      </c>
      <c r="X441" s="7">
        <f t="shared" si="98"/>
        <v>0</v>
      </c>
      <c r="Y441" s="7">
        <f t="shared" si="98"/>
        <v>0</v>
      </c>
      <c r="Z441" s="7">
        <f t="shared" si="98"/>
        <v>0</v>
      </c>
      <c r="AA441" s="7">
        <f t="shared" si="98"/>
        <v>0</v>
      </c>
      <c r="AB441" s="7">
        <f t="shared" si="98"/>
        <v>0</v>
      </c>
      <c r="AC441" s="7">
        <f t="shared" si="98"/>
        <v>0</v>
      </c>
      <c r="AD441" s="7">
        <f t="shared" si="98"/>
        <v>0</v>
      </c>
      <c r="AE441" s="7">
        <f t="shared" si="98"/>
        <v>0</v>
      </c>
      <c r="AF441" s="7">
        <f t="shared" si="98"/>
        <v>0</v>
      </c>
      <c r="AG441" s="7">
        <f t="shared" si="98"/>
        <v>0</v>
      </c>
      <c r="AH441" s="7">
        <f t="shared" si="98"/>
        <v>0</v>
      </c>
      <c r="AI441" s="7">
        <f t="shared" si="98"/>
        <v>0</v>
      </c>
      <c r="AJ441" s="7">
        <f t="shared" si="98"/>
        <v>0</v>
      </c>
      <c r="AK441" s="7">
        <f t="shared" si="98"/>
        <v>0</v>
      </c>
      <c r="AL441" s="7">
        <f t="shared" si="98"/>
        <v>0</v>
      </c>
      <c r="AM441" s="7">
        <f t="shared" si="98"/>
        <v>0</v>
      </c>
      <c r="AN441" s="7">
        <f t="shared" si="98"/>
        <v>0</v>
      </c>
      <c r="AO441" s="7">
        <f t="shared" si="98"/>
        <v>0</v>
      </c>
      <c r="AP441" s="7">
        <f t="shared" si="98"/>
        <v>0</v>
      </c>
      <c r="AQ441" s="7">
        <f t="shared" si="98"/>
        <v>0</v>
      </c>
      <c r="AR441" s="7">
        <f t="shared" si="98"/>
        <v>0</v>
      </c>
      <c r="AS441" s="7">
        <f t="shared" si="9"/>
        <v>3432652.826</v>
      </c>
    </row>
    <row r="442" ht="15.75" customHeight="1">
      <c r="A442" s="15">
        <v>345.0</v>
      </c>
      <c r="B442" s="16">
        <v>12.0</v>
      </c>
      <c r="C442" s="16">
        <v>0.0312906454611498</v>
      </c>
      <c r="D442" s="17">
        <v>43709.0</v>
      </c>
      <c r="E442" s="17">
        <f t="shared" si="7"/>
        <v>44075</v>
      </c>
      <c r="F442" s="16" t="s">
        <v>23</v>
      </c>
      <c r="G442" s="16" t="s">
        <v>5</v>
      </c>
      <c r="H442" s="18">
        <v>500000.0</v>
      </c>
      <c r="I442" s="7">
        <f t="shared" ref="I442:AR442" si="99">if(edate($D442,I$350)&lt;=$C$342, I98,if($G442="USD",1-$C$345,if($G442="EUR",1-$D$345,if($G442="YEN",1-$E$345,1-$F$345)))*I98/(1+$C$343)^(DATEDIF($C$342,EDATE($D442,I$350),"m")+1))</f>
        <v>1106388.723</v>
      </c>
      <c r="J442" s="7">
        <f t="shared" si="99"/>
        <v>1113818.687</v>
      </c>
      <c r="K442" s="7">
        <f t="shared" si="99"/>
        <v>1103738.405</v>
      </c>
      <c r="L442" s="7">
        <f t="shared" si="99"/>
        <v>1085436.507</v>
      </c>
      <c r="M442" s="7">
        <f t="shared" si="99"/>
        <v>1088876.913</v>
      </c>
      <c r="N442" s="7">
        <f t="shared" si="99"/>
        <v>1153427.95</v>
      </c>
      <c r="O442" s="7">
        <f t="shared" si="99"/>
        <v>1341412.761</v>
      </c>
      <c r="P442" s="7">
        <f t="shared" si="99"/>
        <v>1237840.725</v>
      </c>
      <c r="Q442" s="7">
        <f t="shared" si="99"/>
        <v>1228922.891</v>
      </c>
      <c r="R442" s="7">
        <f t="shared" si="99"/>
        <v>1235869.414</v>
      </c>
      <c r="S442" s="7">
        <f t="shared" si="99"/>
        <v>1365663.011</v>
      </c>
      <c r="T442" s="7">
        <f t="shared" si="99"/>
        <v>1374075.501</v>
      </c>
      <c r="U442" s="7">
        <f t="shared" si="99"/>
        <v>0</v>
      </c>
      <c r="V442" s="7">
        <f t="shared" si="99"/>
        <v>0</v>
      </c>
      <c r="W442" s="7">
        <f t="shared" si="99"/>
        <v>0</v>
      </c>
      <c r="X442" s="7">
        <f t="shared" si="99"/>
        <v>0</v>
      </c>
      <c r="Y442" s="7">
        <f t="shared" si="99"/>
        <v>0</v>
      </c>
      <c r="Z442" s="7">
        <f t="shared" si="99"/>
        <v>0</v>
      </c>
      <c r="AA442" s="7">
        <f t="shared" si="99"/>
        <v>0</v>
      </c>
      <c r="AB442" s="7">
        <f t="shared" si="99"/>
        <v>0</v>
      </c>
      <c r="AC442" s="7">
        <f t="shared" si="99"/>
        <v>0</v>
      </c>
      <c r="AD442" s="7">
        <f t="shared" si="99"/>
        <v>0</v>
      </c>
      <c r="AE442" s="7">
        <f t="shared" si="99"/>
        <v>0</v>
      </c>
      <c r="AF442" s="7">
        <f t="shared" si="99"/>
        <v>0</v>
      </c>
      <c r="AG442" s="7">
        <f t="shared" si="99"/>
        <v>0</v>
      </c>
      <c r="AH442" s="7">
        <f t="shared" si="99"/>
        <v>0</v>
      </c>
      <c r="AI442" s="7">
        <f t="shared" si="99"/>
        <v>0</v>
      </c>
      <c r="AJ442" s="7">
        <f t="shared" si="99"/>
        <v>0</v>
      </c>
      <c r="AK442" s="7">
        <f t="shared" si="99"/>
        <v>0</v>
      </c>
      <c r="AL442" s="7">
        <f t="shared" si="99"/>
        <v>0</v>
      </c>
      <c r="AM442" s="7">
        <f t="shared" si="99"/>
        <v>0</v>
      </c>
      <c r="AN442" s="7">
        <f t="shared" si="99"/>
        <v>0</v>
      </c>
      <c r="AO442" s="7">
        <f t="shared" si="99"/>
        <v>0</v>
      </c>
      <c r="AP442" s="7">
        <f t="shared" si="99"/>
        <v>0</v>
      </c>
      <c r="AQ442" s="7">
        <f t="shared" si="99"/>
        <v>0</v>
      </c>
      <c r="AR442" s="7">
        <f t="shared" si="99"/>
        <v>0</v>
      </c>
      <c r="AS442" s="7">
        <f t="shared" si="9"/>
        <v>14435471.49</v>
      </c>
    </row>
    <row r="443" ht="15.75" customHeight="1">
      <c r="A443" s="15">
        <v>53.0</v>
      </c>
      <c r="B443" s="16">
        <v>34.0</v>
      </c>
      <c r="C443" s="16">
        <v>0.0230658014507588</v>
      </c>
      <c r="D443" s="17">
        <v>43714.0</v>
      </c>
      <c r="E443" s="17">
        <f t="shared" si="7"/>
        <v>44748</v>
      </c>
      <c r="F443" s="16" t="s">
        <v>22</v>
      </c>
      <c r="G443" s="16" t="s">
        <v>7</v>
      </c>
      <c r="H443" s="18">
        <v>750000.0</v>
      </c>
      <c r="I443" s="7">
        <f t="shared" ref="I443:AR443" si="100">if(edate($D443,I$350)&lt;=$C$342, I99,if($G443="USD",1-$C$345,if($G443="EUR",1-$D$345,if($G443="YEN",1-$E$345,1-$F$345)))*I99/(1+$C$343)^(DATEDIF($C$342,EDATE($D443,I$350),"m")+1))</f>
        <v>17299.35109</v>
      </c>
      <c r="J443" s="7">
        <f t="shared" si="100"/>
        <v>17299.35109</v>
      </c>
      <c r="K443" s="7">
        <f t="shared" si="100"/>
        <v>17299.35109</v>
      </c>
      <c r="L443" s="7">
        <f t="shared" si="100"/>
        <v>17299.35109</v>
      </c>
      <c r="M443" s="7">
        <f t="shared" si="100"/>
        <v>17299.35109</v>
      </c>
      <c r="N443" s="7">
        <f t="shared" si="100"/>
        <v>17299.35109</v>
      </c>
      <c r="O443" s="7">
        <f t="shared" si="100"/>
        <v>17299.35109</v>
      </c>
      <c r="P443" s="7">
        <f t="shared" si="100"/>
        <v>17299.35109</v>
      </c>
      <c r="Q443" s="7">
        <f t="shared" si="100"/>
        <v>17299.35109</v>
      </c>
      <c r="R443" s="7">
        <f t="shared" si="100"/>
        <v>17299.35109</v>
      </c>
      <c r="S443" s="7">
        <f t="shared" si="100"/>
        <v>17299.35109</v>
      </c>
      <c r="T443" s="7">
        <f t="shared" si="100"/>
        <v>17299.35109</v>
      </c>
      <c r="U443" s="7">
        <f t="shared" si="100"/>
        <v>15616.59603</v>
      </c>
      <c r="V443" s="7">
        <f t="shared" si="100"/>
        <v>14196.90548</v>
      </c>
      <c r="W443" s="7">
        <f t="shared" si="100"/>
        <v>12906.27771</v>
      </c>
      <c r="X443" s="7">
        <f t="shared" si="100"/>
        <v>11732.97974</v>
      </c>
      <c r="Y443" s="7">
        <f t="shared" si="100"/>
        <v>10666.34521</v>
      </c>
      <c r="Z443" s="7">
        <f t="shared" si="100"/>
        <v>9696.677467</v>
      </c>
      <c r="AA443" s="7">
        <f t="shared" si="100"/>
        <v>8815.161334</v>
      </c>
      <c r="AB443" s="7">
        <f t="shared" si="100"/>
        <v>8013.783031</v>
      </c>
      <c r="AC443" s="7">
        <f t="shared" si="100"/>
        <v>7285.257301</v>
      </c>
      <c r="AD443" s="7">
        <f t="shared" si="100"/>
        <v>6622.961182</v>
      </c>
      <c r="AE443" s="7">
        <f t="shared" si="100"/>
        <v>6020.873802</v>
      </c>
      <c r="AF443" s="7">
        <f t="shared" si="100"/>
        <v>5473.521638</v>
      </c>
      <c r="AG443" s="7">
        <f t="shared" si="100"/>
        <v>4975.928762</v>
      </c>
      <c r="AH443" s="7">
        <f t="shared" si="100"/>
        <v>4523.571602</v>
      </c>
      <c r="AI443" s="7">
        <f t="shared" si="100"/>
        <v>4112.33782</v>
      </c>
      <c r="AJ443" s="7">
        <f t="shared" si="100"/>
        <v>3738.488927</v>
      </c>
      <c r="AK443" s="7">
        <f t="shared" si="100"/>
        <v>3398.626297</v>
      </c>
      <c r="AL443" s="7">
        <f t="shared" si="100"/>
        <v>3089.66027</v>
      </c>
      <c r="AM443" s="7">
        <f t="shared" si="100"/>
        <v>2808.782064</v>
      </c>
      <c r="AN443" s="7">
        <f t="shared" si="100"/>
        <v>2553.43824</v>
      </c>
      <c r="AO443" s="7">
        <f t="shared" si="100"/>
        <v>2321.307491</v>
      </c>
      <c r="AP443" s="7">
        <f t="shared" si="100"/>
        <v>2110.279537</v>
      </c>
      <c r="AQ443" s="7">
        <f t="shared" si="100"/>
        <v>0</v>
      </c>
      <c r="AR443" s="7">
        <f t="shared" si="100"/>
        <v>0</v>
      </c>
      <c r="AS443" s="7">
        <f t="shared" si="9"/>
        <v>358271.974</v>
      </c>
    </row>
    <row r="444" ht="15.75" customHeight="1">
      <c r="A444" s="15">
        <v>106.0</v>
      </c>
      <c r="B444" s="16">
        <v>25.0</v>
      </c>
      <c r="C444" s="16">
        <v>0.0141583559946459</v>
      </c>
      <c r="D444" s="17">
        <v>43714.0</v>
      </c>
      <c r="E444" s="17">
        <f t="shared" si="7"/>
        <v>44475</v>
      </c>
      <c r="F444" s="16" t="s">
        <v>19</v>
      </c>
      <c r="G444" s="16" t="s">
        <v>7</v>
      </c>
      <c r="H444" s="18">
        <v>1000000.0</v>
      </c>
      <c r="I444" s="7">
        <f t="shared" ref="I444:AR444" si="101">if(edate($D444,I$350)&lt;=$C$342, I100,if($G444="USD",1-$C$345,if($G444="EUR",1-$D$345,if($G444="YEN",1-$E$345,1-$F$345)))*I100/(1+$C$343)^(DATEDIF($C$342,EDATE($D444,I$350),"m")+1))</f>
        <v>14158.35599</v>
      </c>
      <c r="J444" s="7">
        <f t="shared" si="101"/>
        <v>14158.35599</v>
      </c>
      <c r="K444" s="7">
        <f t="shared" si="101"/>
        <v>14158.35599</v>
      </c>
      <c r="L444" s="7">
        <f t="shared" si="101"/>
        <v>14158.35599</v>
      </c>
      <c r="M444" s="7">
        <f t="shared" si="101"/>
        <v>14158.35599</v>
      </c>
      <c r="N444" s="7">
        <f t="shared" si="101"/>
        <v>14158.35599</v>
      </c>
      <c r="O444" s="7">
        <f t="shared" si="101"/>
        <v>14158.35599</v>
      </c>
      <c r="P444" s="7">
        <f t="shared" si="101"/>
        <v>14158.35599</v>
      </c>
      <c r="Q444" s="7">
        <f t="shared" si="101"/>
        <v>14158.35599</v>
      </c>
      <c r="R444" s="7">
        <f t="shared" si="101"/>
        <v>14158.35599</v>
      </c>
      <c r="S444" s="7">
        <f t="shared" si="101"/>
        <v>14158.35599</v>
      </c>
      <c r="T444" s="7">
        <f t="shared" si="101"/>
        <v>14158.35599</v>
      </c>
      <c r="U444" s="7">
        <f t="shared" si="101"/>
        <v>12781.13409</v>
      </c>
      <c r="V444" s="7">
        <f t="shared" si="101"/>
        <v>11619.21281</v>
      </c>
      <c r="W444" s="7">
        <f t="shared" si="101"/>
        <v>10562.92074</v>
      </c>
      <c r="X444" s="7">
        <f t="shared" si="101"/>
        <v>9602.655217</v>
      </c>
      <c r="Y444" s="7">
        <f t="shared" si="101"/>
        <v>8729.686561</v>
      </c>
      <c r="Z444" s="7">
        <f t="shared" si="101"/>
        <v>7936.078691</v>
      </c>
      <c r="AA444" s="7">
        <f t="shared" si="101"/>
        <v>7214.616992</v>
      </c>
      <c r="AB444" s="7">
        <f t="shared" si="101"/>
        <v>6558.74272</v>
      </c>
      <c r="AC444" s="7">
        <f t="shared" si="101"/>
        <v>5962.493382</v>
      </c>
      <c r="AD444" s="7">
        <f t="shared" si="101"/>
        <v>5420.448529</v>
      </c>
      <c r="AE444" s="7">
        <f t="shared" si="101"/>
        <v>4927.680481</v>
      </c>
      <c r="AF444" s="7">
        <f t="shared" si="101"/>
        <v>4479.709528</v>
      </c>
      <c r="AG444" s="7">
        <f t="shared" si="101"/>
        <v>4072.463207</v>
      </c>
      <c r="AH444" s="7">
        <f t="shared" si="101"/>
        <v>0</v>
      </c>
      <c r="AI444" s="7">
        <f t="shared" si="101"/>
        <v>0</v>
      </c>
      <c r="AJ444" s="7">
        <f t="shared" si="101"/>
        <v>0</v>
      </c>
      <c r="AK444" s="7">
        <f t="shared" si="101"/>
        <v>0</v>
      </c>
      <c r="AL444" s="7">
        <f t="shared" si="101"/>
        <v>0</v>
      </c>
      <c r="AM444" s="7">
        <f t="shared" si="101"/>
        <v>0</v>
      </c>
      <c r="AN444" s="7">
        <f t="shared" si="101"/>
        <v>0</v>
      </c>
      <c r="AO444" s="7">
        <f t="shared" si="101"/>
        <v>0</v>
      </c>
      <c r="AP444" s="7">
        <f t="shared" si="101"/>
        <v>0</v>
      </c>
      <c r="AQ444" s="7">
        <f t="shared" si="101"/>
        <v>0</v>
      </c>
      <c r="AR444" s="7">
        <f t="shared" si="101"/>
        <v>0</v>
      </c>
      <c r="AS444" s="7">
        <f t="shared" si="9"/>
        <v>269768.1149</v>
      </c>
    </row>
    <row r="445" ht="15.75" customHeight="1">
      <c r="A445" s="15">
        <v>3.0</v>
      </c>
      <c r="B445" s="16">
        <v>32.0</v>
      </c>
      <c r="C445" s="16">
        <v>0.0275783665703127</v>
      </c>
      <c r="D445" s="17">
        <v>43716.0</v>
      </c>
      <c r="E445" s="17">
        <f t="shared" si="7"/>
        <v>44689</v>
      </c>
      <c r="F445" s="16" t="s">
        <v>22</v>
      </c>
      <c r="G445" s="16" t="s">
        <v>7</v>
      </c>
      <c r="H445" s="18">
        <v>1750000.0</v>
      </c>
      <c r="I445" s="7">
        <f t="shared" ref="I445:AR445" si="102">if(edate($D445,I$350)&lt;=$C$342, I101,if($G445="USD",1-$C$345,if($G445="EUR",1-$D$345,if($G445="YEN",1-$E$345,1-$F$345)))*I101/(1+$C$343)^(DATEDIF($C$342,EDATE($D445,I$350),"m")+1))</f>
        <v>48262.1415</v>
      </c>
      <c r="J445" s="7">
        <f t="shared" si="102"/>
        <v>48262.1415</v>
      </c>
      <c r="K445" s="7">
        <f t="shared" si="102"/>
        <v>48262.1415</v>
      </c>
      <c r="L445" s="7">
        <f t="shared" si="102"/>
        <v>48262.1415</v>
      </c>
      <c r="M445" s="7">
        <f t="shared" si="102"/>
        <v>48262.1415</v>
      </c>
      <c r="N445" s="7">
        <f t="shared" si="102"/>
        <v>48262.1415</v>
      </c>
      <c r="O445" s="7">
        <f t="shared" si="102"/>
        <v>48262.1415</v>
      </c>
      <c r="P445" s="7">
        <f t="shared" si="102"/>
        <v>48262.1415</v>
      </c>
      <c r="Q445" s="7">
        <f t="shared" si="102"/>
        <v>48262.1415</v>
      </c>
      <c r="R445" s="7">
        <f t="shared" si="102"/>
        <v>48262.1415</v>
      </c>
      <c r="S445" s="7">
        <f t="shared" si="102"/>
        <v>48262.1415</v>
      </c>
      <c r="T445" s="7">
        <f t="shared" si="102"/>
        <v>48262.1415</v>
      </c>
      <c r="U445" s="7">
        <f t="shared" si="102"/>
        <v>43567.55137</v>
      </c>
      <c r="V445" s="7">
        <f t="shared" si="102"/>
        <v>39606.86488</v>
      </c>
      <c r="W445" s="7">
        <f t="shared" si="102"/>
        <v>36006.2408</v>
      </c>
      <c r="X445" s="7">
        <f t="shared" si="102"/>
        <v>32732.94618</v>
      </c>
      <c r="Y445" s="7">
        <f t="shared" si="102"/>
        <v>29757.2238</v>
      </c>
      <c r="Z445" s="7">
        <f t="shared" si="102"/>
        <v>27052.02164</v>
      </c>
      <c r="AA445" s="7">
        <f t="shared" si="102"/>
        <v>24592.74694</v>
      </c>
      <c r="AB445" s="7">
        <f t="shared" si="102"/>
        <v>22357.04268</v>
      </c>
      <c r="AC445" s="7">
        <f t="shared" si="102"/>
        <v>20324.58425</v>
      </c>
      <c r="AD445" s="7">
        <f t="shared" si="102"/>
        <v>18476.89477</v>
      </c>
      <c r="AE445" s="7">
        <f t="shared" si="102"/>
        <v>16797.17707</v>
      </c>
      <c r="AF445" s="7">
        <f t="shared" si="102"/>
        <v>15270.16097</v>
      </c>
      <c r="AG445" s="7">
        <f t="shared" si="102"/>
        <v>13881.96452</v>
      </c>
      <c r="AH445" s="7">
        <f t="shared" si="102"/>
        <v>12619.96774</v>
      </c>
      <c r="AI445" s="7">
        <f t="shared" si="102"/>
        <v>11472.69795</v>
      </c>
      <c r="AJ445" s="7">
        <f t="shared" si="102"/>
        <v>10429.72541</v>
      </c>
      <c r="AK445" s="7">
        <f t="shared" si="102"/>
        <v>9481.568553</v>
      </c>
      <c r="AL445" s="7">
        <f t="shared" si="102"/>
        <v>8619.607776</v>
      </c>
      <c r="AM445" s="7">
        <f t="shared" si="102"/>
        <v>7836.007069</v>
      </c>
      <c r="AN445" s="7">
        <f t="shared" si="102"/>
        <v>7123.64279</v>
      </c>
      <c r="AO445" s="7">
        <f t="shared" si="102"/>
        <v>0</v>
      </c>
      <c r="AP445" s="7">
        <f t="shared" si="102"/>
        <v>0</v>
      </c>
      <c r="AQ445" s="7">
        <f t="shared" si="102"/>
        <v>0</v>
      </c>
      <c r="AR445" s="7">
        <f t="shared" si="102"/>
        <v>0</v>
      </c>
      <c r="AS445" s="7">
        <f t="shared" si="9"/>
        <v>987152.3352</v>
      </c>
    </row>
    <row r="446" ht="15.75" customHeight="1">
      <c r="A446" s="15">
        <v>302.0</v>
      </c>
      <c r="B446" s="16">
        <v>24.0</v>
      </c>
      <c r="C446" s="16">
        <v>0.0386572737285649</v>
      </c>
      <c r="D446" s="17">
        <v>43718.0</v>
      </c>
      <c r="E446" s="17">
        <f t="shared" si="7"/>
        <v>44449</v>
      </c>
      <c r="F446" s="16" t="s">
        <v>21</v>
      </c>
      <c r="G446" s="16" t="s">
        <v>5</v>
      </c>
      <c r="H446" s="18">
        <v>100000.0</v>
      </c>
      <c r="I446" s="7">
        <f t="shared" ref="I446:AR446" si="103">if(edate($D446,I$350)&lt;=$C$342, I102,if($G446="USD",1-$C$345,if($G446="EUR",1-$D$345,if($G446="YEN",1-$E$345,1-$F$345)))*I102/(1+$C$343)^(DATEDIF($C$342,EDATE($D446,I$350),"m")+1))</f>
        <v>276210.4731</v>
      </c>
      <c r="J446" s="7">
        <f t="shared" si="103"/>
        <v>272228.7739</v>
      </c>
      <c r="K446" s="7">
        <f t="shared" si="103"/>
        <v>272551.9487</v>
      </c>
      <c r="L446" s="7">
        <f t="shared" si="103"/>
        <v>263084.0092</v>
      </c>
      <c r="M446" s="7">
        <f t="shared" si="103"/>
        <v>269165.9581</v>
      </c>
      <c r="N446" s="7">
        <f t="shared" si="103"/>
        <v>293186.0417</v>
      </c>
      <c r="O446" s="7">
        <f t="shared" si="103"/>
        <v>313464.8744</v>
      </c>
      <c r="P446" s="7">
        <f t="shared" si="103"/>
        <v>309273.2662</v>
      </c>
      <c r="Q446" s="7">
        <f t="shared" si="103"/>
        <v>299006.6674</v>
      </c>
      <c r="R446" s="7">
        <f t="shared" si="103"/>
        <v>310856.2815</v>
      </c>
      <c r="S446" s="7">
        <f t="shared" si="103"/>
        <v>336983.9597</v>
      </c>
      <c r="T446" s="7">
        <f t="shared" si="103"/>
        <v>346238.8976</v>
      </c>
      <c r="U446" s="7">
        <f t="shared" si="103"/>
        <v>317210.056</v>
      </c>
      <c r="V446" s="7">
        <f t="shared" si="103"/>
        <v>290849.0961</v>
      </c>
      <c r="W446" s="7">
        <f t="shared" si="103"/>
        <v>257029.0211</v>
      </c>
      <c r="X446" s="7">
        <f t="shared" si="103"/>
        <v>238526.6373</v>
      </c>
      <c r="Y446" s="7">
        <f t="shared" si="103"/>
        <v>213822.1395</v>
      </c>
      <c r="Z446" s="7">
        <f t="shared" si="103"/>
        <v>191441.7983</v>
      </c>
      <c r="AA446" s="7">
        <f t="shared" si="103"/>
        <v>181158.1259</v>
      </c>
      <c r="AB446" s="7">
        <f t="shared" si="103"/>
        <v>160607.1853</v>
      </c>
      <c r="AC446" s="7">
        <f t="shared" si="103"/>
        <v>143242.2183</v>
      </c>
      <c r="AD446" s="7">
        <f t="shared" si="103"/>
        <v>130707.052</v>
      </c>
      <c r="AE446" s="7">
        <f t="shared" si="103"/>
        <v>116530.1945</v>
      </c>
      <c r="AF446" s="7">
        <f t="shared" si="103"/>
        <v>104857.6604</v>
      </c>
      <c r="AG446" s="7">
        <f t="shared" si="103"/>
        <v>0</v>
      </c>
      <c r="AH446" s="7">
        <f t="shared" si="103"/>
        <v>0</v>
      </c>
      <c r="AI446" s="7">
        <f t="shared" si="103"/>
        <v>0</v>
      </c>
      <c r="AJ446" s="7">
        <f t="shared" si="103"/>
        <v>0</v>
      </c>
      <c r="AK446" s="7">
        <f t="shared" si="103"/>
        <v>0</v>
      </c>
      <c r="AL446" s="7">
        <f t="shared" si="103"/>
        <v>0</v>
      </c>
      <c r="AM446" s="7">
        <f t="shared" si="103"/>
        <v>0</v>
      </c>
      <c r="AN446" s="7">
        <f t="shared" si="103"/>
        <v>0</v>
      </c>
      <c r="AO446" s="7">
        <f t="shared" si="103"/>
        <v>0</v>
      </c>
      <c r="AP446" s="7">
        <f t="shared" si="103"/>
        <v>0</v>
      </c>
      <c r="AQ446" s="7">
        <f t="shared" si="103"/>
        <v>0</v>
      </c>
      <c r="AR446" s="7">
        <f t="shared" si="103"/>
        <v>0</v>
      </c>
      <c r="AS446" s="7">
        <f t="shared" si="9"/>
        <v>5908232.336</v>
      </c>
    </row>
    <row r="447" ht="15.75" customHeight="1">
      <c r="A447" s="15">
        <v>45.0</v>
      </c>
      <c r="B447" s="16">
        <v>19.0</v>
      </c>
      <c r="C447" s="16">
        <v>0.0328561536330126</v>
      </c>
      <c r="D447" s="17">
        <v>43719.0</v>
      </c>
      <c r="E447" s="17">
        <f t="shared" si="7"/>
        <v>44297</v>
      </c>
      <c r="F447" s="16" t="s">
        <v>21</v>
      </c>
      <c r="G447" s="16" t="s">
        <v>5</v>
      </c>
      <c r="H447" s="18">
        <v>100000.0</v>
      </c>
      <c r="I447" s="7">
        <f t="shared" ref="I447:AR447" si="104">if(edate($D447,I$350)&lt;=$C$342, I103,if($G447="USD",1-$C$345,if($G447="EUR",1-$D$345,if($G447="YEN",1-$E$345,1-$F$345)))*I103/(1+$C$343)^(DATEDIF($C$342,EDATE($D447,I$350),"m")+1))</f>
        <v>234264.0468</v>
      </c>
      <c r="J447" s="7">
        <f t="shared" si="104"/>
        <v>231376.6481</v>
      </c>
      <c r="K447" s="7">
        <f t="shared" si="104"/>
        <v>231268.2228</v>
      </c>
      <c r="L447" s="7">
        <f t="shared" si="104"/>
        <v>223569.6974</v>
      </c>
      <c r="M447" s="7">
        <f t="shared" si="104"/>
        <v>229410.2073</v>
      </c>
      <c r="N447" s="7">
        <f t="shared" si="104"/>
        <v>268956.5309</v>
      </c>
      <c r="O447" s="7">
        <f t="shared" si="104"/>
        <v>265266.7848</v>
      </c>
      <c r="P447" s="7">
        <f t="shared" si="104"/>
        <v>262862.043</v>
      </c>
      <c r="Q447" s="7">
        <f t="shared" si="104"/>
        <v>256024.6774</v>
      </c>
      <c r="R447" s="7">
        <f t="shared" si="104"/>
        <v>263732.731</v>
      </c>
      <c r="S447" s="7">
        <f t="shared" si="104"/>
        <v>285276.1824</v>
      </c>
      <c r="T447" s="7">
        <f t="shared" si="104"/>
        <v>293417.2802</v>
      </c>
      <c r="U447" s="7">
        <f t="shared" si="104"/>
        <v>269607.7951</v>
      </c>
      <c r="V447" s="7">
        <f t="shared" si="104"/>
        <v>244123.7237</v>
      </c>
      <c r="W447" s="7">
        <f t="shared" si="104"/>
        <v>218927.4759</v>
      </c>
      <c r="X447" s="7">
        <f t="shared" si="104"/>
        <v>202732.0368</v>
      </c>
      <c r="Y447" s="7">
        <f t="shared" si="104"/>
        <v>181815.6202</v>
      </c>
      <c r="Z447" s="7">
        <f t="shared" si="104"/>
        <v>162316.4338</v>
      </c>
      <c r="AA447" s="7">
        <f t="shared" si="104"/>
        <v>153972.5553</v>
      </c>
      <c r="AB447" s="7">
        <f t="shared" si="104"/>
        <v>0</v>
      </c>
      <c r="AC447" s="7">
        <f t="shared" si="104"/>
        <v>0</v>
      </c>
      <c r="AD447" s="7">
        <f t="shared" si="104"/>
        <v>0</v>
      </c>
      <c r="AE447" s="7">
        <f t="shared" si="104"/>
        <v>0</v>
      </c>
      <c r="AF447" s="7">
        <f t="shared" si="104"/>
        <v>0</v>
      </c>
      <c r="AG447" s="7">
        <f t="shared" si="104"/>
        <v>0</v>
      </c>
      <c r="AH447" s="7">
        <f t="shared" si="104"/>
        <v>0</v>
      </c>
      <c r="AI447" s="7">
        <f t="shared" si="104"/>
        <v>0</v>
      </c>
      <c r="AJ447" s="7">
        <f t="shared" si="104"/>
        <v>0</v>
      </c>
      <c r="AK447" s="7">
        <f t="shared" si="104"/>
        <v>0</v>
      </c>
      <c r="AL447" s="7">
        <f t="shared" si="104"/>
        <v>0</v>
      </c>
      <c r="AM447" s="7">
        <f t="shared" si="104"/>
        <v>0</v>
      </c>
      <c r="AN447" s="7">
        <f t="shared" si="104"/>
        <v>0</v>
      </c>
      <c r="AO447" s="7">
        <f t="shared" si="104"/>
        <v>0</v>
      </c>
      <c r="AP447" s="7">
        <f t="shared" si="104"/>
        <v>0</v>
      </c>
      <c r="AQ447" s="7">
        <f t="shared" si="104"/>
        <v>0</v>
      </c>
      <c r="AR447" s="7">
        <f t="shared" si="104"/>
        <v>0</v>
      </c>
      <c r="AS447" s="7">
        <f t="shared" si="9"/>
        <v>4478920.693</v>
      </c>
    </row>
    <row r="448" ht="15.75" customHeight="1">
      <c r="A448" s="15">
        <v>93.0</v>
      </c>
      <c r="B448" s="16">
        <v>27.0</v>
      </c>
      <c r="C448" s="16">
        <v>0.0486645583708404</v>
      </c>
      <c r="D448" s="17">
        <v>43720.0</v>
      </c>
      <c r="E448" s="17">
        <f t="shared" si="7"/>
        <v>44542</v>
      </c>
      <c r="F448" s="16" t="s">
        <v>21</v>
      </c>
      <c r="G448" s="16" t="s">
        <v>5</v>
      </c>
      <c r="H448" s="18">
        <v>250000.0</v>
      </c>
      <c r="I448" s="7">
        <f t="shared" ref="I448:AR448" si="105">if(edate($D448,I$350)&lt;=$C$342, I104,if($G448="USD",1-$C$345,if($G448="EUR",1-$D$345,if($G448="YEN",1-$E$345,1-$F$345)))*I104/(1+$C$343)^(DATEDIF($C$342,EDATE($D448,I$350),"m")+1))</f>
        <v>860506.1869</v>
      </c>
      <c r="J448" s="7">
        <f t="shared" si="105"/>
        <v>857419.6373</v>
      </c>
      <c r="K448" s="7">
        <f t="shared" si="105"/>
        <v>857175.0979</v>
      </c>
      <c r="L448" s="7">
        <f t="shared" si="105"/>
        <v>827844.9686</v>
      </c>
      <c r="M448" s="7">
        <f t="shared" si="105"/>
        <v>848812.0936</v>
      </c>
      <c r="N448" s="7">
        <f t="shared" si="105"/>
        <v>985709.1461</v>
      </c>
      <c r="O448" s="7">
        <f t="shared" si="105"/>
        <v>982243.0129</v>
      </c>
      <c r="P448" s="7">
        <f t="shared" si="105"/>
        <v>973338.6154</v>
      </c>
      <c r="Q448" s="7">
        <f t="shared" si="105"/>
        <v>955315.6962</v>
      </c>
      <c r="R448" s="7">
        <f t="shared" si="105"/>
        <v>976562.6424</v>
      </c>
      <c r="S448" s="7">
        <f t="shared" si="105"/>
        <v>1045370.678</v>
      </c>
      <c r="T448" s="7">
        <f t="shared" si="105"/>
        <v>1078854.327</v>
      </c>
      <c r="U448" s="7">
        <f t="shared" si="105"/>
        <v>998317.1212</v>
      </c>
      <c r="V448" s="7">
        <f t="shared" si="105"/>
        <v>900863.0818</v>
      </c>
      <c r="W448" s="7">
        <f t="shared" si="105"/>
        <v>807394.0901</v>
      </c>
      <c r="X448" s="7">
        <f t="shared" si="105"/>
        <v>750844.1657</v>
      </c>
      <c r="Y448" s="7">
        <f t="shared" si="105"/>
        <v>672261.7687</v>
      </c>
      <c r="Z448" s="7">
        <f t="shared" si="105"/>
        <v>599665.352</v>
      </c>
      <c r="AA448" s="7">
        <f t="shared" si="105"/>
        <v>570137.2175</v>
      </c>
      <c r="AB448" s="7">
        <f t="shared" si="105"/>
        <v>508272.0234</v>
      </c>
      <c r="AC448" s="7">
        <f t="shared" si="105"/>
        <v>448324.2593</v>
      </c>
      <c r="AD448" s="7">
        <f t="shared" si="105"/>
        <v>411358.6105</v>
      </c>
      <c r="AE448" s="7">
        <f t="shared" si="105"/>
        <v>367538.7181</v>
      </c>
      <c r="AF448" s="7">
        <f t="shared" si="105"/>
        <v>330047.1036</v>
      </c>
      <c r="AG448" s="7">
        <f t="shared" si="105"/>
        <v>300595.3457</v>
      </c>
      <c r="AH448" s="7">
        <f t="shared" si="105"/>
        <v>273772.052</v>
      </c>
      <c r="AI448" s="7">
        <f t="shared" si="105"/>
        <v>249313.859</v>
      </c>
      <c r="AJ448" s="7">
        <f t="shared" si="105"/>
        <v>0</v>
      </c>
      <c r="AK448" s="7">
        <f t="shared" si="105"/>
        <v>0</v>
      </c>
      <c r="AL448" s="7">
        <f t="shared" si="105"/>
        <v>0</v>
      </c>
      <c r="AM448" s="7">
        <f t="shared" si="105"/>
        <v>0</v>
      </c>
      <c r="AN448" s="7">
        <f t="shared" si="105"/>
        <v>0</v>
      </c>
      <c r="AO448" s="7">
        <f t="shared" si="105"/>
        <v>0</v>
      </c>
      <c r="AP448" s="7">
        <f t="shared" si="105"/>
        <v>0</v>
      </c>
      <c r="AQ448" s="7">
        <f t="shared" si="105"/>
        <v>0</v>
      </c>
      <c r="AR448" s="7">
        <f t="shared" si="105"/>
        <v>0</v>
      </c>
      <c r="AS448" s="7">
        <f t="shared" si="9"/>
        <v>19437856.87</v>
      </c>
    </row>
    <row r="449" ht="15.75" customHeight="1">
      <c r="A449" s="15">
        <v>316.0</v>
      </c>
      <c r="B449" s="16">
        <v>26.0</v>
      </c>
      <c r="C449" s="16">
        <v>0.0167391811550428</v>
      </c>
      <c r="D449" s="17">
        <v>43720.0</v>
      </c>
      <c r="E449" s="17">
        <f t="shared" si="7"/>
        <v>44512</v>
      </c>
      <c r="F449" s="16" t="s">
        <v>19</v>
      </c>
      <c r="G449" s="16" t="s">
        <v>5</v>
      </c>
      <c r="H449" s="18">
        <v>75000.0</v>
      </c>
      <c r="I449" s="7">
        <f t="shared" ref="I449:AR449" si="106">if(edate($D449,I$350)&lt;=$C$342, I105,if($G449="USD",1-$C$345,if($G449="EUR",1-$D$345,if($G449="YEN",1-$E$345,1-$F$345)))*I105/(1+$C$343)^(DATEDIF($C$342,EDATE($D449,I$350),"m")+1))</f>
        <v>88796.66906</v>
      </c>
      <c r="J449" s="7">
        <f t="shared" si="106"/>
        <v>88478.16429</v>
      </c>
      <c r="K449" s="7">
        <f t="shared" si="106"/>
        <v>88452.92997</v>
      </c>
      <c r="L449" s="7">
        <f t="shared" si="106"/>
        <v>85426.31863</v>
      </c>
      <c r="M449" s="7">
        <f t="shared" si="106"/>
        <v>87589.94149</v>
      </c>
      <c r="N449" s="7">
        <f t="shared" si="106"/>
        <v>101716.5131</v>
      </c>
      <c r="O449" s="7">
        <f t="shared" si="106"/>
        <v>101358.8386</v>
      </c>
      <c r="P449" s="7">
        <f t="shared" si="106"/>
        <v>100439.9831</v>
      </c>
      <c r="Q449" s="7">
        <f t="shared" si="106"/>
        <v>98580.17642</v>
      </c>
      <c r="R449" s="7">
        <f t="shared" si="106"/>
        <v>100772.6744</v>
      </c>
      <c r="S449" s="7">
        <f t="shared" si="106"/>
        <v>107873.0584</v>
      </c>
      <c r="T449" s="7">
        <f t="shared" si="106"/>
        <v>111328.2765</v>
      </c>
      <c r="U449" s="7">
        <f t="shared" si="106"/>
        <v>103017.5452</v>
      </c>
      <c r="V449" s="7">
        <f t="shared" si="106"/>
        <v>92961.14561</v>
      </c>
      <c r="W449" s="7">
        <f t="shared" si="106"/>
        <v>83315.96787</v>
      </c>
      <c r="X449" s="7">
        <f t="shared" si="106"/>
        <v>77480.5131</v>
      </c>
      <c r="Y449" s="7">
        <f t="shared" si="106"/>
        <v>69371.50099</v>
      </c>
      <c r="Z449" s="7">
        <f t="shared" si="106"/>
        <v>61880.18937</v>
      </c>
      <c r="AA449" s="7">
        <f t="shared" si="106"/>
        <v>58833.14564</v>
      </c>
      <c r="AB449" s="7">
        <f t="shared" si="106"/>
        <v>52449.2018</v>
      </c>
      <c r="AC449" s="7">
        <f t="shared" si="106"/>
        <v>46263.11988</v>
      </c>
      <c r="AD449" s="7">
        <f t="shared" si="106"/>
        <v>42448.59009</v>
      </c>
      <c r="AE449" s="7">
        <f t="shared" si="106"/>
        <v>37926.76266</v>
      </c>
      <c r="AF449" s="7">
        <f t="shared" si="106"/>
        <v>34057.95783</v>
      </c>
      <c r="AG449" s="7">
        <f t="shared" si="106"/>
        <v>31018.79549</v>
      </c>
      <c r="AH449" s="7">
        <f t="shared" si="106"/>
        <v>28250.86753</v>
      </c>
      <c r="AI449" s="7">
        <f t="shared" si="106"/>
        <v>0</v>
      </c>
      <c r="AJ449" s="7">
        <f t="shared" si="106"/>
        <v>0</v>
      </c>
      <c r="AK449" s="7">
        <f t="shared" si="106"/>
        <v>0</v>
      </c>
      <c r="AL449" s="7">
        <f t="shared" si="106"/>
        <v>0</v>
      </c>
      <c r="AM449" s="7">
        <f t="shared" si="106"/>
        <v>0</v>
      </c>
      <c r="AN449" s="7">
        <f t="shared" si="106"/>
        <v>0</v>
      </c>
      <c r="AO449" s="7">
        <f t="shared" si="106"/>
        <v>0</v>
      </c>
      <c r="AP449" s="7">
        <f t="shared" si="106"/>
        <v>0</v>
      </c>
      <c r="AQ449" s="7">
        <f t="shared" si="106"/>
        <v>0</v>
      </c>
      <c r="AR449" s="7">
        <f t="shared" si="106"/>
        <v>0</v>
      </c>
      <c r="AS449" s="7">
        <f t="shared" si="9"/>
        <v>1980088.847</v>
      </c>
    </row>
    <row r="450" ht="15.75" customHeight="1">
      <c r="A450" s="15">
        <v>4.0</v>
      </c>
      <c r="B450" s="16">
        <v>33.0</v>
      </c>
      <c r="C450" s="16">
        <v>0.00949033681187069</v>
      </c>
      <c r="D450" s="17">
        <v>43722.0</v>
      </c>
      <c r="E450" s="17">
        <f t="shared" si="7"/>
        <v>44726</v>
      </c>
      <c r="F450" s="16" t="s">
        <v>18</v>
      </c>
      <c r="G450" s="16" t="s">
        <v>6</v>
      </c>
      <c r="H450" s="18">
        <v>1000000.0</v>
      </c>
      <c r="I450" s="7">
        <f t="shared" ref="I450:AR450" si="107">if(edate($D450,I$350)&lt;=$C$342, I106,if($G450="USD",1-$C$345,if($G450="EUR",1-$D$345,if($G450="YEN",1-$E$345,1-$F$345)))*I106/(1+$C$343)^(DATEDIF($C$342,EDATE($D450,I$350),"m")+1))</f>
        <v>5645.915253</v>
      </c>
      <c r="J450" s="7">
        <f t="shared" si="107"/>
        <v>5582.633688</v>
      </c>
      <c r="K450" s="7">
        <f t="shared" si="107"/>
        <v>5415.148224</v>
      </c>
      <c r="L450" s="7">
        <f t="shared" si="107"/>
        <v>5274.824103</v>
      </c>
      <c r="M450" s="7">
        <f t="shared" si="107"/>
        <v>5499.526808</v>
      </c>
      <c r="N450" s="7">
        <f t="shared" si="107"/>
        <v>6551.103579</v>
      </c>
      <c r="O450" s="7">
        <f t="shared" si="107"/>
        <v>6461.752057</v>
      </c>
      <c r="P450" s="7">
        <f t="shared" si="107"/>
        <v>6525.413237</v>
      </c>
      <c r="Q450" s="7">
        <f t="shared" si="107"/>
        <v>6131.611711</v>
      </c>
      <c r="R450" s="7">
        <f t="shared" si="107"/>
        <v>6269.980821</v>
      </c>
      <c r="S450" s="7">
        <f t="shared" si="107"/>
        <v>6542.287056</v>
      </c>
      <c r="T450" s="7">
        <f t="shared" si="107"/>
        <v>6692.348261</v>
      </c>
      <c r="U450" s="7">
        <f t="shared" si="107"/>
        <v>6318.292231</v>
      </c>
      <c r="V450" s="7">
        <f t="shared" si="107"/>
        <v>5767.976616</v>
      </c>
      <c r="W450" s="7">
        <f t="shared" si="107"/>
        <v>5005.028602</v>
      </c>
      <c r="X450" s="7">
        <f t="shared" si="107"/>
        <v>4592.105721</v>
      </c>
      <c r="Y450" s="7">
        <f t="shared" si="107"/>
        <v>4148.408368</v>
      </c>
      <c r="Z450" s="7">
        <f t="shared" si="107"/>
        <v>3606.446079</v>
      </c>
      <c r="AA450" s="7">
        <f t="shared" si="107"/>
        <v>3438.390927</v>
      </c>
      <c r="AB450" s="7">
        <f t="shared" si="107"/>
        <v>3001.323063</v>
      </c>
      <c r="AC450" s="7">
        <f t="shared" si="107"/>
        <v>2631.811246</v>
      </c>
      <c r="AD450" s="7">
        <f t="shared" si="107"/>
        <v>2453.384326</v>
      </c>
      <c r="AE450" s="7">
        <f t="shared" si="107"/>
        <v>2215.484913</v>
      </c>
      <c r="AF450" s="7">
        <f t="shared" si="107"/>
        <v>2066.867006</v>
      </c>
      <c r="AG450" s="7">
        <f t="shared" si="107"/>
        <v>1881.930714</v>
      </c>
      <c r="AH450" s="7">
        <f t="shared" si="107"/>
        <v>1713.544575</v>
      </c>
      <c r="AI450" s="7">
        <f t="shared" si="107"/>
        <v>1560.073165</v>
      </c>
      <c r="AJ450" s="7">
        <f t="shared" si="107"/>
        <v>1420.353133</v>
      </c>
      <c r="AK450" s="7">
        <f t="shared" si="107"/>
        <v>1293.090442</v>
      </c>
      <c r="AL450" s="7">
        <f t="shared" si="107"/>
        <v>1177.024958</v>
      </c>
      <c r="AM450" s="7">
        <f t="shared" si="107"/>
        <v>1071.482968</v>
      </c>
      <c r="AN450" s="7">
        <f t="shared" si="107"/>
        <v>975.3276303</v>
      </c>
      <c r="AO450" s="7">
        <f t="shared" si="107"/>
        <v>887.808781</v>
      </c>
      <c r="AP450" s="7">
        <f t="shared" si="107"/>
        <v>0</v>
      </c>
      <c r="AQ450" s="7">
        <f t="shared" si="107"/>
        <v>0</v>
      </c>
      <c r="AR450" s="7">
        <f t="shared" si="107"/>
        <v>0</v>
      </c>
      <c r="AS450" s="7">
        <f t="shared" si="9"/>
        <v>129818.7003</v>
      </c>
    </row>
    <row r="451" ht="15.75" customHeight="1">
      <c r="A451" s="15">
        <v>199.0</v>
      </c>
      <c r="B451" s="16">
        <v>31.0</v>
      </c>
      <c r="C451" s="16">
        <v>0.0575950458258274</v>
      </c>
      <c r="D451" s="17">
        <v>43723.0</v>
      </c>
      <c r="E451" s="17">
        <f t="shared" si="7"/>
        <v>44666</v>
      </c>
      <c r="F451" s="16" t="s">
        <v>20</v>
      </c>
      <c r="G451" s="16" t="s">
        <v>4</v>
      </c>
      <c r="H451" s="18">
        <v>100000.0</v>
      </c>
      <c r="I451" s="7">
        <f t="shared" ref="I451:AR451" si="108">if(edate($D451,I$350)&lt;=$C$342, I107,if($G451="USD",1-$C$345,if($G451="EUR",1-$D$345,if($G451="YEN",1-$E$345,1-$F$345)))*I107/(1+$C$343)^(DATEDIF($C$342,EDATE($D451,I$350),"m")+1))</f>
        <v>370711.6644</v>
      </c>
      <c r="J451" s="7">
        <f t="shared" si="108"/>
        <v>369818.3652</v>
      </c>
      <c r="K451" s="7">
        <f t="shared" si="108"/>
        <v>360282.3535</v>
      </c>
      <c r="L451" s="7">
        <f t="shared" si="108"/>
        <v>353714.2144</v>
      </c>
      <c r="M451" s="7">
        <f t="shared" si="108"/>
        <v>365461.3</v>
      </c>
      <c r="N451" s="7">
        <f t="shared" si="108"/>
        <v>421527.7733</v>
      </c>
      <c r="O451" s="7">
        <f t="shared" si="108"/>
        <v>422258.0785</v>
      </c>
      <c r="P451" s="7">
        <f t="shared" si="108"/>
        <v>425799.0219</v>
      </c>
      <c r="Q451" s="7">
        <f t="shared" si="108"/>
        <v>398107.8998</v>
      </c>
      <c r="R451" s="7">
        <f t="shared" si="108"/>
        <v>409659.1622</v>
      </c>
      <c r="S451" s="7">
        <f t="shared" si="108"/>
        <v>421686.1597</v>
      </c>
      <c r="T451" s="7">
        <f t="shared" si="108"/>
        <v>430320.233</v>
      </c>
      <c r="U451" s="7">
        <f t="shared" si="108"/>
        <v>402586.8597</v>
      </c>
      <c r="V451" s="7">
        <f t="shared" si="108"/>
        <v>366226.2812</v>
      </c>
      <c r="W451" s="7">
        <f t="shared" si="108"/>
        <v>313992.8023</v>
      </c>
      <c r="X451" s="7">
        <f t="shared" si="108"/>
        <v>288849.0071</v>
      </c>
      <c r="Y451" s="7">
        <f t="shared" si="108"/>
        <v>263094.2201</v>
      </c>
      <c r="Z451" s="7">
        <f t="shared" si="108"/>
        <v>237786.5553</v>
      </c>
      <c r="AA451" s="7">
        <f t="shared" si="108"/>
        <v>222564.2758</v>
      </c>
      <c r="AB451" s="7">
        <f t="shared" si="108"/>
        <v>197824.3132</v>
      </c>
      <c r="AC451" s="7">
        <f t="shared" si="108"/>
        <v>174208.8531</v>
      </c>
      <c r="AD451" s="7">
        <f t="shared" si="108"/>
        <v>163771.3244</v>
      </c>
      <c r="AE451" s="7">
        <f t="shared" si="108"/>
        <v>147574.4337</v>
      </c>
      <c r="AF451" s="7">
        <f t="shared" si="108"/>
        <v>133588.7753</v>
      </c>
      <c r="AG451" s="7">
        <f t="shared" si="108"/>
        <v>121609.0172</v>
      </c>
      <c r="AH451" s="7">
        <f t="shared" si="108"/>
        <v>110703.7468</v>
      </c>
      <c r="AI451" s="7">
        <f t="shared" si="108"/>
        <v>100768.003</v>
      </c>
      <c r="AJ451" s="7">
        <f t="shared" si="108"/>
        <v>91724.3554</v>
      </c>
      <c r="AK451" s="7">
        <f t="shared" si="108"/>
        <v>83489.26099</v>
      </c>
      <c r="AL451" s="7">
        <f t="shared" si="108"/>
        <v>75982.11323</v>
      </c>
      <c r="AM451" s="7">
        <f t="shared" si="108"/>
        <v>69155.88241</v>
      </c>
      <c r="AN451" s="7">
        <f t="shared" si="108"/>
        <v>0</v>
      </c>
      <c r="AO451" s="7">
        <f t="shared" si="108"/>
        <v>0</v>
      </c>
      <c r="AP451" s="7">
        <f t="shared" si="108"/>
        <v>0</v>
      </c>
      <c r="AQ451" s="7">
        <f t="shared" si="108"/>
        <v>0</v>
      </c>
      <c r="AR451" s="7">
        <f t="shared" si="108"/>
        <v>0</v>
      </c>
      <c r="AS451" s="7">
        <f t="shared" si="9"/>
        <v>8314846.306</v>
      </c>
    </row>
    <row r="452" ht="15.75" customHeight="1">
      <c r="A452" s="15">
        <v>79.0</v>
      </c>
      <c r="B452" s="16">
        <v>9.0</v>
      </c>
      <c r="C452" s="16">
        <v>0.0203064653987114</v>
      </c>
      <c r="D452" s="17">
        <v>43727.0</v>
      </c>
      <c r="E452" s="17">
        <f t="shared" si="7"/>
        <v>44001</v>
      </c>
      <c r="F452" s="16" t="s">
        <v>19</v>
      </c>
      <c r="G452" s="16" t="s">
        <v>5</v>
      </c>
      <c r="H452" s="18">
        <v>500000.0</v>
      </c>
      <c r="I452" s="7">
        <f t="shared" ref="I452:AR452" si="109">if(edate($D452,I$350)&lt;=$C$342, I108,if($G452="USD",1-$C$345,if($G452="EUR",1-$D$345,if($G452="YEN",1-$E$345,1-$F$345)))*I108/(1+$C$343)^(DATEDIF($C$342,EDATE($D452,I$350),"m")+1))</f>
        <v>722198.4266</v>
      </c>
      <c r="J452" s="7">
        <f t="shared" si="109"/>
        <v>716120.7015</v>
      </c>
      <c r="K452" s="7">
        <f t="shared" si="109"/>
        <v>707604.1699</v>
      </c>
      <c r="L452" s="7">
        <f t="shared" si="109"/>
        <v>695859.9256</v>
      </c>
      <c r="M452" s="7">
        <f t="shared" si="109"/>
        <v>701468.5714</v>
      </c>
      <c r="N452" s="7">
        <f t="shared" si="109"/>
        <v>861888.6327</v>
      </c>
      <c r="O452" s="7">
        <f t="shared" si="109"/>
        <v>813385.6248</v>
      </c>
      <c r="P452" s="7">
        <f t="shared" si="109"/>
        <v>801518.5264</v>
      </c>
      <c r="Q452" s="7">
        <f t="shared" si="109"/>
        <v>794920.9558</v>
      </c>
      <c r="R452" s="7">
        <f t="shared" si="109"/>
        <v>0</v>
      </c>
      <c r="S452" s="7">
        <f t="shared" si="109"/>
        <v>0</v>
      </c>
      <c r="T452" s="7">
        <f t="shared" si="109"/>
        <v>0</v>
      </c>
      <c r="U452" s="7">
        <f t="shared" si="109"/>
        <v>0</v>
      </c>
      <c r="V452" s="7">
        <f t="shared" si="109"/>
        <v>0</v>
      </c>
      <c r="W452" s="7">
        <f t="shared" si="109"/>
        <v>0</v>
      </c>
      <c r="X452" s="7">
        <f t="shared" si="109"/>
        <v>0</v>
      </c>
      <c r="Y452" s="7">
        <f t="shared" si="109"/>
        <v>0</v>
      </c>
      <c r="Z452" s="7">
        <f t="shared" si="109"/>
        <v>0</v>
      </c>
      <c r="AA452" s="7">
        <f t="shared" si="109"/>
        <v>0</v>
      </c>
      <c r="AB452" s="7">
        <f t="shared" si="109"/>
        <v>0</v>
      </c>
      <c r="AC452" s="7">
        <f t="shared" si="109"/>
        <v>0</v>
      </c>
      <c r="AD452" s="7">
        <f t="shared" si="109"/>
        <v>0</v>
      </c>
      <c r="AE452" s="7">
        <f t="shared" si="109"/>
        <v>0</v>
      </c>
      <c r="AF452" s="7">
        <f t="shared" si="109"/>
        <v>0</v>
      </c>
      <c r="AG452" s="7">
        <f t="shared" si="109"/>
        <v>0</v>
      </c>
      <c r="AH452" s="7">
        <f t="shared" si="109"/>
        <v>0</v>
      </c>
      <c r="AI452" s="7">
        <f t="shared" si="109"/>
        <v>0</v>
      </c>
      <c r="AJ452" s="7">
        <f t="shared" si="109"/>
        <v>0</v>
      </c>
      <c r="AK452" s="7">
        <f t="shared" si="109"/>
        <v>0</v>
      </c>
      <c r="AL452" s="7">
        <f t="shared" si="109"/>
        <v>0</v>
      </c>
      <c r="AM452" s="7">
        <f t="shared" si="109"/>
        <v>0</v>
      </c>
      <c r="AN452" s="7">
        <f t="shared" si="109"/>
        <v>0</v>
      </c>
      <c r="AO452" s="7">
        <f t="shared" si="109"/>
        <v>0</v>
      </c>
      <c r="AP452" s="7">
        <f t="shared" si="109"/>
        <v>0</v>
      </c>
      <c r="AQ452" s="7">
        <f t="shared" si="109"/>
        <v>0</v>
      </c>
      <c r="AR452" s="7">
        <f t="shared" si="109"/>
        <v>0</v>
      </c>
      <c r="AS452" s="7">
        <f t="shared" si="9"/>
        <v>6814965.535</v>
      </c>
    </row>
    <row r="453" ht="15.75" customHeight="1">
      <c r="A453" s="15">
        <v>40.0</v>
      </c>
      <c r="B453" s="16">
        <v>20.0</v>
      </c>
      <c r="C453" s="16">
        <v>0.00834540150134249</v>
      </c>
      <c r="D453" s="17">
        <v>43728.0</v>
      </c>
      <c r="E453" s="17">
        <f t="shared" si="7"/>
        <v>44336</v>
      </c>
      <c r="F453" s="16" t="s">
        <v>18</v>
      </c>
      <c r="G453" s="16" t="s">
        <v>6</v>
      </c>
      <c r="H453" s="18">
        <v>1400000.0</v>
      </c>
      <c r="I453" s="7">
        <f t="shared" ref="I453:AR453" si="110">if(edate($D453,I$350)&lt;=$C$342, I109,if($G453="USD",1-$C$345,if($G453="EUR",1-$D$345,if($G453="YEN",1-$E$345,1-$F$345)))*I109/(1+$C$343)^(DATEDIF($C$342,EDATE($D453,I$350),"m")+1))</f>
        <v>6877.248426</v>
      </c>
      <c r="J453" s="7">
        <f t="shared" si="110"/>
        <v>6854.921139</v>
      </c>
      <c r="K453" s="7">
        <f t="shared" si="110"/>
        <v>6667.154612</v>
      </c>
      <c r="L453" s="7">
        <f t="shared" si="110"/>
        <v>6522.956089</v>
      </c>
      <c r="M453" s="7">
        <f t="shared" si="110"/>
        <v>6758.66027</v>
      </c>
      <c r="N453" s="7">
        <f t="shared" si="110"/>
        <v>8592.710799</v>
      </c>
      <c r="O453" s="7">
        <f t="shared" si="110"/>
        <v>8010.109974</v>
      </c>
      <c r="P453" s="7">
        <f t="shared" si="110"/>
        <v>7877.010835</v>
      </c>
      <c r="Q453" s="7">
        <f t="shared" si="110"/>
        <v>7600.682908</v>
      </c>
      <c r="R453" s="7">
        <f t="shared" si="110"/>
        <v>7818.534607</v>
      </c>
      <c r="S453" s="7">
        <f t="shared" si="110"/>
        <v>8113.54455</v>
      </c>
      <c r="T453" s="7">
        <f t="shared" si="110"/>
        <v>8382.476782</v>
      </c>
      <c r="U453" s="7">
        <f t="shared" si="110"/>
        <v>7850.910139</v>
      </c>
      <c r="V453" s="7">
        <f t="shared" si="110"/>
        <v>7080.780891</v>
      </c>
      <c r="W453" s="7">
        <f t="shared" si="110"/>
        <v>6210.415215</v>
      </c>
      <c r="X453" s="7">
        <f t="shared" si="110"/>
        <v>5654.390305</v>
      </c>
      <c r="Y453" s="7">
        <f t="shared" si="110"/>
        <v>5082.81857</v>
      </c>
      <c r="Z453" s="7">
        <f t="shared" si="110"/>
        <v>4496.95733</v>
      </c>
      <c r="AA453" s="7">
        <f t="shared" si="110"/>
        <v>4226.66605</v>
      </c>
      <c r="AB453" s="7">
        <f t="shared" si="110"/>
        <v>3679.830353</v>
      </c>
      <c r="AC453" s="7">
        <f t="shared" si="110"/>
        <v>0</v>
      </c>
      <c r="AD453" s="7">
        <f t="shared" si="110"/>
        <v>0</v>
      </c>
      <c r="AE453" s="7">
        <f t="shared" si="110"/>
        <v>0</v>
      </c>
      <c r="AF453" s="7">
        <f t="shared" si="110"/>
        <v>0</v>
      </c>
      <c r="AG453" s="7">
        <f t="shared" si="110"/>
        <v>0</v>
      </c>
      <c r="AH453" s="7">
        <f t="shared" si="110"/>
        <v>0</v>
      </c>
      <c r="AI453" s="7">
        <f t="shared" si="110"/>
        <v>0</v>
      </c>
      <c r="AJ453" s="7">
        <f t="shared" si="110"/>
        <v>0</v>
      </c>
      <c r="AK453" s="7">
        <f t="shared" si="110"/>
        <v>0</v>
      </c>
      <c r="AL453" s="7">
        <f t="shared" si="110"/>
        <v>0</v>
      </c>
      <c r="AM453" s="7">
        <f t="shared" si="110"/>
        <v>0</v>
      </c>
      <c r="AN453" s="7">
        <f t="shared" si="110"/>
        <v>0</v>
      </c>
      <c r="AO453" s="7">
        <f t="shared" si="110"/>
        <v>0</v>
      </c>
      <c r="AP453" s="7">
        <f t="shared" si="110"/>
        <v>0</v>
      </c>
      <c r="AQ453" s="7">
        <f t="shared" si="110"/>
        <v>0</v>
      </c>
      <c r="AR453" s="7">
        <f t="shared" si="110"/>
        <v>0</v>
      </c>
      <c r="AS453" s="7">
        <f t="shared" si="9"/>
        <v>134358.7798</v>
      </c>
    </row>
    <row r="454" ht="15.75" customHeight="1">
      <c r="A454" s="15">
        <v>274.0</v>
      </c>
      <c r="B454" s="16">
        <v>26.0</v>
      </c>
      <c r="C454" s="16">
        <v>0.0508077302464018</v>
      </c>
      <c r="D454" s="17">
        <v>43730.0</v>
      </c>
      <c r="E454" s="17">
        <f t="shared" si="7"/>
        <v>44522</v>
      </c>
      <c r="F454" s="16" t="s">
        <v>21</v>
      </c>
      <c r="G454" s="16" t="s">
        <v>7</v>
      </c>
      <c r="H454" s="18">
        <v>1500000.0</v>
      </c>
      <c r="I454" s="7">
        <f t="shared" ref="I454:AR454" si="111">if(edate($D454,I$350)&lt;=$C$342, I110,if($G454="USD",1-$C$345,if($G454="EUR",1-$D$345,if($G454="YEN",1-$E$345,1-$F$345)))*I110/(1+$C$343)^(DATEDIF($C$342,EDATE($D454,I$350),"m")+1))</f>
        <v>76211.59537</v>
      </c>
      <c r="J454" s="7">
        <f t="shared" si="111"/>
        <v>76211.59537</v>
      </c>
      <c r="K454" s="7">
        <f t="shared" si="111"/>
        <v>76211.59537</v>
      </c>
      <c r="L454" s="7">
        <f t="shared" si="111"/>
        <v>76211.59537</v>
      </c>
      <c r="M454" s="7">
        <f t="shared" si="111"/>
        <v>76211.59537</v>
      </c>
      <c r="N454" s="7">
        <f t="shared" si="111"/>
        <v>76211.59537</v>
      </c>
      <c r="O454" s="7">
        <f t="shared" si="111"/>
        <v>76211.59537</v>
      </c>
      <c r="P454" s="7">
        <f t="shared" si="111"/>
        <v>76211.59537</v>
      </c>
      <c r="Q454" s="7">
        <f t="shared" si="111"/>
        <v>76211.59537</v>
      </c>
      <c r="R454" s="7">
        <f t="shared" si="111"/>
        <v>76211.59537</v>
      </c>
      <c r="S454" s="7">
        <f t="shared" si="111"/>
        <v>76211.59537</v>
      </c>
      <c r="T454" s="7">
        <f t="shared" si="111"/>
        <v>76211.59537</v>
      </c>
      <c r="U454" s="7">
        <f t="shared" si="111"/>
        <v>68798.28564</v>
      </c>
      <c r="V454" s="7">
        <f t="shared" si="111"/>
        <v>62543.89603</v>
      </c>
      <c r="W454" s="7">
        <f t="shared" si="111"/>
        <v>56858.0873</v>
      </c>
      <c r="X454" s="7">
        <f t="shared" si="111"/>
        <v>51689.17028</v>
      </c>
      <c r="Y454" s="7">
        <f t="shared" si="111"/>
        <v>46990.1548</v>
      </c>
      <c r="Z454" s="7">
        <f t="shared" si="111"/>
        <v>42718.32254</v>
      </c>
      <c r="AA454" s="7">
        <f t="shared" si="111"/>
        <v>38834.83868</v>
      </c>
      <c r="AB454" s="7">
        <f t="shared" si="111"/>
        <v>35304.3988</v>
      </c>
      <c r="AC454" s="7">
        <f t="shared" si="111"/>
        <v>32094.908</v>
      </c>
      <c r="AD454" s="7">
        <f t="shared" si="111"/>
        <v>29177.18909</v>
      </c>
      <c r="AE454" s="7">
        <f t="shared" si="111"/>
        <v>26524.71735</v>
      </c>
      <c r="AF454" s="7">
        <f t="shared" si="111"/>
        <v>24113.37941</v>
      </c>
      <c r="AG454" s="7">
        <f t="shared" si="111"/>
        <v>21921.25401</v>
      </c>
      <c r="AH454" s="7">
        <f t="shared" si="111"/>
        <v>19928.41274</v>
      </c>
      <c r="AI454" s="7">
        <f t="shared" si="111"/>
        <v>0</v>
      </c>
      <c r="AJ454" s="7">
        <f t="shared" si="111"/>
        <v>0</v>
      </c>
      <c r="AK454" s="7">
        <f t="shared" si="111"/>
        <v>0</v>
      </c>
      <c r="AL454" s="7">
        <f t="shared" si="111"/>
        <v>0</v>
      </c>
      <c r="AM454" s="7">
        <f t="shared" si="111"/>
        <v>0</v>
      </c>
      <c r="AN454" s="7">
        <f t="shared" si="111"/>
        <v>0</v>
      </c>
      <c r="AO454" s="7">
        <f t="shared" si="111"/>
        <v>0</v>
      </c>
      <c r="AP454" s="7">
        <f t="shared" si="111"/>
        <v>0</v>
      </c>
      <c r="AQ454" s="7">
        <f t="shared" si="111"/>
        <v>0</v>
      </c>
      <c r="AR454" s="7">
        <f t="shared" si="111"/>
        <v>0</v>
      </c>
      <c r="AS454" s="7">
        <f t="shared" si="9"/>
        <v>1472036.159</v>
      </c>
    </row>
    <row r="455" ht="15.75" customHeight="1">
      <c r="A455" s="15">
        <v>338.0</v>
      </c>
      <c r="B455" s="16">
        <v>30.0</v>
      </c>
      <c r="C455" s="16">
        <v>0.0238312566878265</v>
      </c>
      <c r="D455" s="17">
        <v>43736.0</v>
      </c>
      <c r="E455" s="17">
        <f t="shared" si="7"/>
        <v>44648</v>
      </c>
      <c r="F455" s="16" t="s">
        <v>22</v>
      </c>
      <c r="G455" s="16" t="s">
        <v>4</v>
      </c>
      <c r="H455" s="18">
        <v>500000.0</v>
      </c>
      <c r="I455" s="7">
        <f t="shared" ref="I455:AR455" si="112">if(edate($D455,I$350)&lt;=$C$342, I111,if($G455="USD",1-$C$345,if($G455="EUR",1-$D$345,if($G455="YEN",1-$E$345,1-$F$345)))*I111/(1+$C$343)^(DATEDIF($C$342,EDATE($D455,I$350),"m")+1))</f>
        <v>762559.7009</v>
      </c>
      <c r="J455" s="7">
        <f t="shared" si="112"/>
        <v>762268.9595</v>
      </c>
      <c r="K455" s="7">
        <f t="shared" si="112"/>
        <v>739144.2996</v>
      </c>
      <c r="L455" s="7">
        <f t="shared" si="112"/>
        <v>742796.4397</v>
      </c>
      <c r="M455" s="7">
        <f t="shared" si="112"/>
        <v>781780.801</v>
      </c>
      <c r="N455" s="7">
        <f t="shared" si="112"/>
        <v>926231.5802</v>
      </c>
      <c r="O455" s="7">
        <f t="shared" si="112"/>
        <v>887666.6491</v>
      </c>
      <c r="P455" s="7">
        <f t="shared" si="112"/>
        <v>846766.2548</v>
      </c>
      <c r="Q455" s="7">
        <f t="shared" si="112"/>
        <v>823708.3224</v>
      </c>
      <c r="R455" s="7">
        <f t="shared" si="112"/>
        <v>852980.255</v>
      </c>
      <c r="S455" s="7">
        <f t="shared" si="112"/>
        <v>896477.0647</v>
      </c>
      <c r="T455" s="7">
        <f t="shared" si="112"/>
        <v>915352.6116</v>
      </c>
      <c r="U455" s="7">
        <f t="shared" si="112"/>
        <v>824055.8471</v>
      </c>
      <c r="V455" s="7">
        <f t="shared" si="112"/>
        <v>743304.7791</v>
      </c>
      <c r="W455" s="7">
        <f t="shared" si="112"/>
        <v>656421.6657</v>
      </c>
      <c r="X455" s="7">
        <f t="shared" si="112"/>
        <v>607662.0498</v>
      </c>
      <c r="Y455" s="7">
        <f t="shared" si="112"/>
        <v>547983.1642</v>
      </c>
      <c r="Z455" s="7">
        <f t="shared" si="112"/>
        <v>507002.5299</v>
      </c>
      <c r="AA455" s="7">
        <f t="shared" si="112"/>
        <v>456045.3849</v>
      </c>
      <c r="AB455" s="7">
        <f t="shared" si="112"/>
        <v>406291.4173</v>
      </c>
      <c r="AC455" s="7">
        <f t="shared" si="112"/>
        <v>362876.5951</v>
      </c>
      <c r="AD455" s="7">
        <f t="shared" si="112"/>
        <v>337556.615</v>
      </c>
      <c r="AE455" s="7">
        <f t="shared" si="112"/>
        <v>303761.1795</v>
      </c>
      <c r="AF455" s="7">
        <f t="shared" si="112"/>
        <v>276540.7163</v>
      </c>
      <c r="AG455" s="7">
        <f t="shared" si="112"/>
        <v>251736.9488</v>
      </c>
      <c r="AH455" s="7">
        <f t="shared" si="112"/>
        <v>229158.4095</v>
      </c>
      <c r="AI455" s="7">
        <f t="shared" si="112"/>
        <v>208587.8971</v>
      </c>
      <c r="AJ455" s="7">
        <f t="shared" si="112"/>
        <v>189864.7191</v>
      </c>
      <c r="AK455" s="7">
        <f t="shared" si="112"/>
        <v>172815.9208</v>
      </c>
      <c r="AL455" s="7">
        <f t="shared" si="112"/>
        <v>157274.7339</v>
      </c>
      <c r="AM455" s="7">
        <f t="shared" si="112"/>
        <v>0</v>
      </c>
      <c r="AN455" s="7">
        <f t="shared" si="112"/>
        <v>0</v>
      </c>
      <c r="AO455" s="7">
        <f t="shared" si="112"/>
        <v>0</v>
      </c>
      <c r="AP455" s="7">
        <f t="shared" si="112"/>
        <v>0</v>
      </c>
      <c r="AQ455" s="7">
        <f t="shared" si="112"/>
        <v>0</v>
      </c>
      <c r="AR455" s="7">
        <f t="shared" si="112"/>
        <v>0</v>
      </c>
      <c r="AS455" s="7">
        <f t="shared" si="9"/>
        <v>17176673.51</v>
      </c>
    </row>
    <row r="456" ht="15.75" customHeight="1">
      <c r="A456" s="15">
        <v>31.0</v>
      </c>
      <c r="B456" s="16">
        <v>2.0</v>
      </c>
      <c r="C456" s="16">
        <v>0.0173346565216702</v>
      </c>
      <c r="D456" s="17">
        <v>43742.0</v>
      </c>
      <c r="E456" s="17">
        <f t="shared" si="7"/>
        <v>43803</v>
      </c>
      <c r="F456" s="16" t="s">
        <v>19</v>
      </c>
      <c r="G456" s="16" t="s">
        <v>7</v>
      </c>
      <c r="H456" s="18">
        <v>1500000.0</v>
      </c>
      <c r="I456" s="7">
        <f t="shared" ref="I456:AR456" si="113">if(edate($D456,I$350)&lt;=$C$342, I112,if($G456="USD",1-$C$345,if($G456="EUR",1-$D$345,if($G456="YEN",1-$E$345,1-$F$345)))*I112/(1+$C$343)^(DATEDIF($C$342,EDATE($D456,I$350),"m")+1))</f>
        <v>26001.98478</v>
      </c>
      <c r="J456" s="7">
        <f t="shared" si="113"/>
        <v>26001.98478</v>
      </c>
      <c r="K456" s="7">
        <f t="shared" si="113"/>
        <v>0</v>
      </c>
      <c r="L456" s="7">
        <f t="shared" si="113"/>
        <v>0</v>
      </c>
      <c r="M456" s="7">
        <f t="shared" si="113"/>
        <v>0</v>
      </c>
      <c r="N456" s="7">
        <f t="shared" si="113"/>
        <v>0</v>
      </c>
      <c r="O456" s="7">
        <f t="shared" si="113"/>
        <v>0</v>
      </c>
      <c r="P456" s="7">
        <f t="shared" si="113"/>
        <v>0</v>
      </c>
      <c r="Q456" s="7">
        <f t="shared" si="113"/>
        <v>0</v>
      </c>
      <c r="R456" s="7">
        <f t="shared" si="113"/>
        <v>0</v>
      </c>
      <c r="S456" s="7">
        <f t="shared" si="113"/>
        <v>0</v>
      </c>
      <c r="T456" s="7">
        <f t="shared" si="113"/>
        <v>0</v>
      </c>
      <c r="U456" s="7">
        <f t="shared" si="113"/>
        <v>0</v>
      </c>
      <c r="V456" s="7">
        <f t="shared" si="113"/>
        <v>0</v>
      </c>
      <c r="W456" s="7">
        <f t="shared" si="113"/>
        <v>0</v>
      </c>
      <c r="X456" s="7">
        <f t="shared" si="113"/>
        <v>0</v>
      </c>
      <c r="Y456" s="7">
        <f t="shared" si="113"/>
        <v>0</v>
      </c>
      <c r="Z456" s="7">
        <f t="shared" si="113"/>
        <v>0</v>
      </c>
      <c r="AA456" s="7">
        <f t="shared" si="113"/>
        <v>0</v>
      </c>
      <c r="AB456" s="7">
        <f t="shared" si="113"/>
        <v>0</v>
      </c>
      <c r="AC456" s="7">
        <f t="shared" si="113"/>
        <v>0</v>
      </c>
      <c r="AD456" s="7">
        <f t="shared" si="113"/>
        <v>0</v>
      </c>
      <c r="AE456" s="7">
        <f t="shared" si="113"/>
        <v>0</v>
      </c>
      <c r="AF456" s="7">
        <f t="shared" si="113"/>
        <v>0</v>
      </c>
      <c r="AG456" s="7">
        <f t="shared" si="113"/>
        <v>0</v>
      </c>
      <c r="AH456" s="7">
        <f t="shared" si="113"/>
        <v>0</v>
      </c>
      <c r="AI456" s="7">
        <f t="shared" si="113"/>
        <v>0</v>
      </c>
      <c r="AJ456" s="7">
        <f t="shared" si="113"/>
        <v>0</v>
      </c>
      <c r="AK456" s="7">
        <f t="shared" si="113"/>
        <v>0</v>
      </c>
      <c r="AL456" s="7">
        <f t="shared" si="113"/>
        <v>0</v>
      </c>
      <c r="AM456" s="7">
        <f t="shared" si="113"/>
        <v>0</v>
      </c>
      <c r="AN456" s="7">
        <f t="shared" si="113"/>
        <v>0</v>
      </c>
      <c r="AO456" s="7">
        <f t="shared" si="113"/>
        <v>0</v>
      </c>
      <c r="AP456" s="7">
        <f t="shared" si="113"/>
        <v>0</v>
      </c>
      <c r="AQ456" s="7">
        <f t="shared" si="113"/>
        <v>0</v>
      </c>
      <c r="AR456" s="7">
        <f t="shared" si="113"/>
        <v>0</v>
      </c>
      <c r="AS456" s="7">
        <f t="shared" si="9"/>
        <v>52003.96957</v>
      </c>
    </row>
    <row r="457" ht="15.75" customHeight="1">
      <c r="A457" s="15">
        <v>177.0</v>
      </c>
      <c r="B457" s="16">
        <v>27.0</v>
      </c>
      <c r="C457" s="16">
        <v>0.0440536812286869</v>
      </c>
      <c r="D457" s="17">
        <v>43742.0</v>
      </c>
      <c r="E457" s="17">
        <f t="shared" si="7"/>
        <v>44565</v>
      </c>
      <c r="F457" s="16" t="s">
        <v>21</v>
      </c>
      <c r="G457" s="16" t="s">
        <v>4</v>
      </c>
      <c r="H457" s="18">
        <v>500000.0</v>
      </c>
      <c r="I457" s="7">
        <f t="shared" ref="I457:AR457" si="114">if(edate($D457,I$350)&lt;=$C$342, I113,if($G457="USD",1-$C$345,if($G457="EUR",1-$D$345,if($G457="YEN",1-$E$345,1-$F$345)))*I113/(1+$C$343)^(DATEDIF($C$342,EDATE($D457,I$350),"m")+1))</f>
        <v>1410413.847</v>
      </c>
      <c r="J457" s="7">
        <f t="shared" si="114"/>
        <v>1412803.76</v>
      </c>
      <c r="K457" s="7">
        <f t="shared" si="114"/>
        <v>1363586.987</v>
      </c>
      <c r="L457" s="7">
        <f t="shared" si="114"/>
        <v>1407715.56</v>
      </c>
      <c r="M457" s="7">
        <f t="shared" si="114"/>
        <v>1463544.79</v>
      </c>
      <c r="N457" s="7">
        <f t="shared" si="114"/>
        <v>1712201.388</v>
      </c>
      <c r="O457" s="7">
        <f t="shared" si="114"/>
        <v>1601930.619</v>
      </c>
      <c r="P457" s="7">
        <f t="shared" si="114"/>
        <v>1505342.922</v>
      </c>
      <c r="Q457" s="7">
        <f t="shared" si="114"/>
        <v>1552890.061</v>
      </c>
      <c r="R457" s="7">
        <f t="shared" si="114"/>
        <v>1633479.662</v>
      </c>
      <c r="S457" s="7">
        <f t="shared" si="114"/>
        <v>1662321.607</v>
      </c>
      <c r="T457" s="7">
        <f t="shared" si="114"/>
        <v>1555916.799</v>
      </c>
      <c r="U457" s="7">
        <f t="shared" si="114"/>
        <v>1449049.308</v>
      </c>
      <c r="V457" s="7">
        <f t="shared" si="114"/>
        <v>1238262.626</v>
      </c>
      <c r="W457" s="7">
        <f t="shared" si="114"/>
        <v>1105875.301</v>
      </c>
      <c r="X457" s="7">
        <f t="shared" si="114"/>
        <v>1035339.871</v>
      </c>
      <c r="Y457" s="7">
        <f t="shared" si="114"/>
        <v>909529.9364</v>
      </c>
      <c r="Z457" s="7">
        <f t="shared" si="114"/>
        <v>855577.4327</v>
      </c>
      <c r="AA457" s="7">
        <f t="shared" si="114"/>
        <v>765239.1519</v>
      </c>
      <c r="AB457" s="7">
        <f t="shared" si="114"/>
        <v>680972.1937</v>
      </c>
      <c r="AC457" s="7">
        <f t="shared" si="114"/>
        <v>622056.0287</v>
      </c>
      <c r="AD457" s="7">
        <f t="shared" si="114"/>
        <v>559781.8669</v>
      </c>
      <c r="AE457" s="7">
        <f t="shared" si="114"/>
        <v>510642.0063</v>
      </c>
      <c r="AF457" s="7">
        <f t="shared" si="114"/>
        <v>464856.8395</v>
      </c>
      <c r="AG457" s="7">
        <f t="shared" si="114"/>
        <v>423177.3793</v>
      </c>
      <c r="AH457" s="7">
        <f t="shared" si="114"/>
        <v>385202.2907</v>
      </c>
      <c r="AI457" s="7">
        <f t="shared" si="114"/>
        <v>350636.2454</v>
      </c>
      <c r="AJ457" s="7">
        <f t="shared" si="114"/>
        <v>0</v>
      </c>
      <c r="AK457" s="7">
        <f t="shared" si="114"/>
        <v>0</v>
      </c>
      <c r="AL457" s="7">
        <f t="shared" si="114"/>
        <v>0</v>
      </c>
      <c r="AM457" s="7">
        <f t="shared" si="114"/>
        <v>0</v>
      </c>
      <c r="AN457" s="7">
        <f t="shared" si="114"/>
        <v>0</v>
      </c>
      <c r="AO457" s="7">
        <f t="shared" si="114"/>
        <v>0</v>
      </c>
      <c r="AP457" s="7">
        <f t="shared" si="114"/>
        <v>0</v>
      </c>
      <c r="AQ457" s="7">
        <f t="shared" si="114"/>
        <v>0</v>
      </c>
      <c r="AR457" s="7">
        <f t="shared" si="114"/>
        <v>0</v>
      </c>
      <c r="AS457" s="7">
        <f t="shared" si="9"/>
        <v>29638346.48</v>
      </c>
    </row>
    <row r="458" ht="15.75" customHeight="1">
      <c r="A458" s="15">
        <v>269.0</v>
      </c>
      <c r="B458" s="16">
        <v>9.0</v>
      </c>
      <c r="C458" s="16">
        <v>0.0544560712513336</v>
      </c>
      <c r="D458" s="17">
        <v>43743.0</v>
      </c>
      <c r="E458" s="17">
        <f t="shared" si="7"/>
        <v>44017</v>
      </c>
      <c r="F458" s="16" t="s">
        <v>21</v>
      </c>
      <c r="G458" s="16" t="s">
        <v>5</v>
      </c>
      <c r="H458" s="18">
        <v>100000.0</v>
      </c>
      <c r="I458" s="7">
        <f t="shared" ref="I458:AR458" si="115">if(edate($D458,I$350)&lt;=$C$342, I114,if($G458="USD",1-$C$345,if($G458="EUR",1-$D$345,if($G458="YEN",1-$E$345,1-$F$345)))*I114/(1+$C$343)^(DATEDIF($C$342,EDATE($D458,I$350),"m")+1))</f>
        <v>389243.8289</v>
      </c>
      <c r="J458" s="7">
        <f t="shared" si="115"/>
        <v>387229.4988</v>
      </c>
      <c r="K458" s="7">
        <f t="shared" si="115"/>
        <v>377803.6974</v>
      </c>
      <c r="L458" s="7">
        <f t="shared" si="115"/>
        <v>381881.3681</v>
      </c>
      <c r="M458" s="7">
        <f t="shared" si="115"/>
        <v>401542.188</v>
      </c>
      <c r="N458" s="7">
        <f t="shared" si="115"/>
        <v>466900.3647</v>
      </c>
      <c r="O458" s="7">
        <f t="shared" si="115"/>
        <v>430850.4456</v>
      </c>
      <c r="P458" s="7">
        <f t="shared" si="115"/>
        <v>421078.8481</v>
      </c>
      <c r="Q458" s="7">
        <f t="shared" si="115"/>
        <v>431404.8084</v>
      </c>
      <c r="R458" s="7">
        <f t="shared" si="115"/>
        <v>0</v>
      </c>
      <c r="S458" s="7">
        <f t="shared" si="115"/>
        <v>0</v>
      </c>
      <c r="T458" s="7">
        <f t="shared" si="115"/>
        <v>0</v>
      </c>
      <c r="U458" s="7">
        <f t="shared" si="115"/>
        <v>0</v>
      </c>
      <c r="V458" s="7">
        <f t="shared" si="115"/>
        <v>0</v>
      </c>
      <c r="W458" s="7">
        <f t="shared" si="115"/>
        <v>0</v>
      </c>
      <c r="X458" s="7">
        <f t="shared" si="115"/>
        <v>0</v>
      </c>
      <c r="Y458" s="7">
        <f t="shared" si="115"/>
        <v>0</v>
      </c>
      <c r="Z458" s="7">
        <f t="shared" si="115"/>
        <v>0</v>
      </c>
      <c r="AA458" s="7">
        <f t="shared" si="115"/>
        <v>0</v>
      </c>
      <c r="AB458" s="7">
        <f t="shared" si="115"/>
        <v>0</v>
      </c>
      <c r="AC458" s="7">
        <f t="shared" si="115"/>
        <v>0</v>
      </c>
      <c r="AD458" s="7">
        <f t="shared" si="115"/>
        <v>0</v>
      </c>
      <c r="AE458" s="7">
        <f t="shared" si="115"/>
        <v>0</v>
      </c>
      <c r="AF458" s="7">
        <f t="shared" si="115"/>
        <v>0</v>
      </c>
      <c r="AG458" s="7">
        <f t="shared" si="115"/>
        <v>0</v>
      </c>
      <c r="AH458" s="7">
        <f t="shared" si="115"/>
        <v>0</v>
      </c>
      <c r="AI458" s="7">
        <f t="shared" si="115"/>
        <v>0</v>
      </c>
      <c r="AJ458" s="7">
        <f t="shared" si="115"/>
        <v>0</v>
      </c>
      <c r="AK458" s="7">
        <f t="shared" si="115"/>
        <v>0</v>
      </c>
      <c r="AL458" s="7">
        <f t="shared" si="115"/>
        <v>0</v>
      </c>
      <c r="AM458" s="7">
        <f t="shared" si="115"/>
        <v>0</v>
      </c>
      <c r="AN458" s="7">
        <f t="shared" si="115"/>
        <v>0</v>
      </c>
      <c r="AO458" s="7">
        <f t="shared" si="115"/>
        <v>0</v>
      </c>
      <c r="AP458" s="7">
        <f t="shared" si="115"/>
        <v>0</v>
      </c>
      <c r="AQ458" s="7">
        <f t="shared" si="115"/>
        <v>0</v>
      </c>
      <c r="AR458" s="7">
        <f t="shared" si="115"/>
        <v>0</v>
      </c>
      <c r="AS458" s="7">
        <f t="shared" si="9"/>
        <v>3687935.048</v>
      </c>
    </row>
    <row r="459" ht="15.75" customHeight="1">
      <c r="A459" s="15">
        <v>133.0</v>
      </c>
      <c r="B459" s="16">
        <v>8.0</v>
      </c>
      <c r="C459" s="16">
        <v>0.0369243447709352</v>
      </c>
      <c r="D459" s="17">
        <v>43755.0</v>
      </c>
      <c r="E459" s="17">
        <f t="shared" si="7"/>
        <v>43999</v>
      </c>
      <c r="F459" s="16" t="s">
        <v>21</v>
      </c>
      <c r="G459" s="16" t="s">
        <v>4</v>
      </c>
      <c r="H459" s="18">
        <v>100000.0</v>
      </c>
      <c r="I459" s="7">
        <f t="shared" ref="I459:AR459" si="116">if(edate($D459,I$350)&lt;=$C$342, I115,if($G459="USD",1-$C$345,if($G459="EUR",1-$D$345,if($G459="YEN",1-$E$345,1-$F$345)))*I115/(1+$C$343)^(DATEDIF($C$342,EDATE($D459,I$350),"m")+1))</f>
        <v>235902.6231</v>
      </c>
      <c r="J459" s="7">
        <f t="shared" si="116"/>
        <v>231768.9427</v>
      </c>
      <c r="K459" s="7">
        <f t="shared" si="116"/>
        <v>227340.9753</v>
      </c>
      <c r="L459" s="7">
        <f t="shared" si="116"/>
        <v>234298.2603</v>
      </c>
      <c r="M459" s="7">
        <f t="shared" si="116"/>
        <v>273706.1365</v>
      </c>
      <c r="N459" s="7">
        <f t="shared" si="116"/>
        <v>275868.7954</v>
      </c>
      <c r="O459" s="7">
        <f t="shared" si="116"/>
        <v>270306.8814</v>
      </c>
      <c r="P459" s="7">
        <f t="shared" si="116"/>
        <v>257556.1666</v>
      </c>
      <c r="Q459" s="7">
        <f t="shared" si="116"/>
        <v>0</v>
      </c>
      <c r="R459" s="7">
        <f t="shared" si="116"/>
        <v>0</v>
      </c>
      <c r="S459" s="7">
        <f t="shared" si="116"/>
        <v>0</v>
      </c>
      <c r="T459" s="7">
        <f t="shared" si="116"/>
        <v>0</v>
      </c>
      <c r="U459" s="7">
        <f t="shared" si="116"/>
        <v>0</v>
      </c>
      <c r="V459" s="7">
        <f t="shared" si="116"/>
        <v>0</v>
      </c>
      <c r="W459" s="7">
        <f t="shared" si="116"/>
        <v>0</v>
      </c>
      <c r="X459" s="7">
        <f t="shared" si="116"/>
        <v>0</v>
      </c>
      <c r="Y459" s="7">
        <f t="shared" si="116"/>
        <v>0</v>
      </c>
      <c r="Z459" s="7">
        <f t="shared" si="116"/>
        <v>0</v>
      </c>
      <c r="AA459" s="7">
        <f t="shared" si="116"/>
        <v>0</v>
      </c>
      <c r="AB459" s="7">
        <f t="shared" si="116"/>
        <v>0</v>
      </c>
      <c r="AC459" s="7">
        <f t="shared" si="116"/>
        <v>0</v>
      </c>
      <c r="AD459" s="7">
        <f t="shared" si="116"/>
        <v>0</v>
      </c>
      <c r="AE459" s="7">
        <f t="shared" si="116"/>
        <v>0</v>
      </c>
      <c r="AF459" s="7">
        <f t="shared" si="116"/>
        <v>0</v>
      </c>
      <c r="AG459" s="7">
        <f t="shared" si="116"/>
        <v>0</v>
      </c>
      <c r="AH459" s="7">
        <f t="shared" si="116"/>
        <v>0</v>
      </c>
      <c r="AI459" s="7">
        <f t="shared" si="116"/>
        <v>0</v>
      </c>
      <c r="AJ459" s="7">
        <f t="shared" si="116"/>
        <v>0</v>
      </c>
      <c r="AK459" s="7">
        <f t="shared" si="116"/>
        <v>0</v>
      </c>
      <c r="AL459" s="7">
        <f t="shared" si="116"/>
        <v>0</v>
      </c>
      <c r="AM459" s="7">
        <f t="shared" si="116"/>
        <v>0</v>
      </c>
      <c r="AN459" s="7">
        <f t="shared" si="116"/>
        <v>0</v>
      </c>
      <c r="AO459" s="7">
        <f t="shared" si="116"/>
        <v>0</v>
      </c>
      <c r="AP459" s="7">
        <f t="shared" si="116"/>
        <v>0</v>
      </c>
      <c r="AQ459" s="7">
        <f t="shared" si="116"/>
        <v>0</v>
      </c>
      <c r="AR459" s="7">
        <f t="shared" si="116"/>
        <v>0</v>
      </c>
      <c r="AS459" s="7">
        <f t="shared" si="9"/>
        <v>2006748.781</v>
      </c>
    </row>
    <row r="460" ht="15.75" customHeight="1">
      <c r="A460" s="15">
        <v>161.0</v>
      </c>
      <c r="B460" s="16">
        <v>4.0</v>
      </c>
      <c r="C460" s="16">
        <v>0.0197885271655423</v>
      </c>
      <c r="D460" s="17">
        <v>43755.0</v>
      </c>
      <c r="E460" s="17">
        <f t="shared" si="7"/>
        <v>43878</v>
      </c>
      <c r="F460" s="16" t="s">
        <v>19</v>
      </c>
      <c r="G460" s="16" t="s">
        <v>4</v>
      </c>
      <c r="H460" s="18">
        <v>250000.0</v>
      </c>
      <c r="I460" s="7">
        <f t="shared" ref="I460:AR460" si="117">if(edate($D460,I$350)&lt;=$C$342, I116,if($G460="USD",1-$C$345,if($G460="EUR",1-$D$345,if($G460="YEN",1-$E$345,1-$F$345)))*I116/(1+$C$343)^(DATEDIF($C$342,EDATE($D460,I$350),"m")+1))</f>
        <v>316062.8506</v>
      </c>
      <c r="J460" s="7">
        <f t="shared" si="117"/>
        <v>310524.5366</v>
      </c>
      <c r="K460" s="7">
        <f t="shared" si="117"/>
        <v>304591.9361</v>
      </c>
      <c r="L460" s="7">
        <f t="shared" si="117"/>
        <v>313913.3218</v>
      </c>
      <c r="M460" s="7">
        <f t="shared" si="117"/>
        <v>0</v>
      </c>
      <c r="N460" s="7">
        <f t="shared" si="117"/>
        <v>0</v>
      </c>
      <c r="O460" s="7">
        <f t="shared" si="117"/>
        <v>0</v>
      </c>
      <c r="P460" s="7">
        <f t="shared" si="117"/>
        <v>0</v>
      </c>
      <c r="Q460" s="7">
        <f t="shared" si="117"/>
        <v>0</v>
      </c>
      <c r="R460" s="7">
        <f t="shared" si="117"/>
        <v>0</v>
      </c>
      <c r="S460" s="7">
        <f t="shared" si="117"/>
        <v>0</v>
      </c>
      <c r="T460" s="7">
        <f t="shared" si="117"/>
        <v>0</v>
      </c>
      <c r="U460" s="7">
        <f t="shared" si="117"/>
        <v>0</v>
      </c>
      <c r="V460" s="7">
        <f t="shared" si="117"/>
        <v>0</v>
      </c>
      <c r="W460" s="7">
        <f t="shared" si="117"/>
        <v>0</v>
      </c>
      <c r="X460" s="7">
        <f t="shared" si="117"/>
        <v>0</v>
      </c>
      <c r="Y460" s="7">
        <f t="shared" si="117"/>
        <v>0</v>
      </c>
      <c r="Z460" s="7">
        <f t="shared" si="117"/>
        <v>0</v>
      </c>
      <c r="AA460" s="7">
        <f t="shared" si="117"/>
        <v>0</v>
      </c>
      <c r="AB460" s="7">
        <f t="shared" si="117"/>
        <v>0</v>
      </c>
      <c r="AC460" s="7">
        <f t="shared" si="117"/>
        <v>0</v>
      </c>
      <c r="AD460" s="7">
        <f t="shared" si="117"/>
        <v>0</v>
      </c>
      <c r="AE460" s="7">
        <f t="shared" si="117"/>
        <v>0</v>
      </c>
      <c r="AF460" s="7">
        <f t="shared" si="117"/>
        <v>0</v>
      </c>
      <c r="AG460" s="7">
        <f t="shared" si="117"/>
        <v>0</v>
      </c>
      <c r="AH460" s="7">
        <f t="shared" si="117"/>
        <v>0</v>
      </c>
      <c r="AI460" s="7">
        <f t="shared" si="117"/>
        <v>0</v>
      </c>
      <c r="AJ460" s="7">
        <f t="shared" si="117"/>
        <v>0</v>
      </c>
      <c r="AK460" s="7">
        <f t="shared" si="117"/>
        <v>0</v>
      </c>
      <c r="AL460" s="7">
        <f t="shared" si="117"/>
        <v>0</v>
      </c>
      <c r="AM460" s="7">
        <f t="shared" si="117"/>
        <v>0</v>
      </c>
      <c r="AN460" s="7">
        <f t="shared" si="117"/>
        <v>0</v>
      </c>
      <c r="AO460" s="7">
        <f t="shared" si="117"/>
        <v>0</v>
      </c>
      <c r="AP460" s="7">
        <f t="shared" si="117"/>
        <v>0</v>
      </c>
      <c r="AQ460" s="7">
        <f t="shared" si="117"/>
        <v>0</v>
      </c>
      <c r="AR460" s="7">
        <f t="shared" si="117"/>
        <v>0</v>
      </c>
      <c r="AS460" s="7">
        <f t="shared" si="9"/>
        <v>1245092.645</v>
      </c>
    </row>
    <row r="461" ht="15.75" customHeight="1">
      <c r="A461" s="15">
        <v>217.0</v>
      </c>
      <c r="B461" s="16">
        <v>21.0</v>
      </c>
      <c r="C461" s="16">
        <v>0.0464024967130357</v>
      </c>
      <c r="D461" s="17">
        <v>43755.0</v>
      </c>
      <c r="E461" s="17">
        <f t="shared" si="7"/>
        <v>44394</v>
      </c>
      <c r="F461" s="16" t="s">
        <v>21</v>
      </c>
      <c r="G461" s="16" t="s">
        <v>5</v>
      </c>
      <c r="H461" s="18">
        <v>500000.0</v>
      </c>
      <c r="I461" s="7">
        <f t="shared" ref="I461:AR461" si="118">if(edate($D461,I$350)&lt;=$C$342, I117,if($G461="USD",1-$C$345,if($G461="EUR",1-$D$345,if($G461="YEN",1-$E$345,1-$F$345)))*I117/(1+$C$343)^(DATEDIF($C$342,EDATE($D461,I$350),"m")+1))</f>
        <v>1633625.418</v>
      </c>
      <c r="J461" s="7">
        <f t="shared" si="118"/>
        <v>1622767.234</v>
      </c>
      <c r="K461" s="7">
        <f t="shared" si="118"/>
        <v>1592904.907</v>
      </c>
      <c r="L461" s="7">
        <f t="shared" si="118"/>
        <v>1595573.051</v>
      </c>
      <c r="M461" s="7">
        <f t="shared" si="118"/>
        <v>1919836.018</v>
      </c>
      <c r="N461" s="7">
        <f t="shared" si="118"/>
        <v>1885776.585</v>
      </c>
      <c r="O461" s="7">
        <f t="shared" si="118"/>
        <v>1835866.06</v>
      </c>
      <c r="P461" s="7">
        <f t="shared" si="118"/>
        <v>1833905.554</v>
      </c>
      <c r="Q461" s="7">
        <f t="shared" si="118"/>
        <v>1884679.166</v>
      </c>
      <c r="R461" s="7">
        <f t="shared" si="118"/>
        <v>2004801.309</v>
      </c>
      <c r="S461" s="7">
        <f t="shared" si="118"/>
        <v>2061765.014</v>
      </c>
      <c r="T461" s="7">
        <f t="shared" si="118"/>
        <v>1916161.141</v>
      </c>
      <c r="U461" s="7">
        <f t="shared" si="118"/>
        <v>1739461.546</v>
      </c>
      <c r="V461" s="7">
        <f t="shared" si="118"/>
        <v>1549241.753</v>
      </c>
      <c r="W461" s="7">
        <f t="shared" si="118"/>
        <v>1407324.671</v>
      </c>
      <c r="X461" s="7">
        <f t="shared" si="118"/>
        <v>1274935.321</v>
      </c>
      <c r="Y461" s="7">
        <f t="shared" si="118"/>
        <v>1133505.65</v>
      </c>
      <c r="Z461" s="7">
        <f t="shared" si="118"/>
        <v>1071625.85</v>
      </c>
      <c r="AA461" s="7">
        <f t="shared" si="118"/>
        <v>965209.6085</v>
      </c>
      <c r="AB461" s="7">
        <f t="shared" si="118"/>
        <v>855226.3535</v>
      </c>
      <c r="AC461" s="7">
        <f t="shared" si="118"/>
        <v>779380.5102</v>
      </c>
      <c r="AD461" s="7">
        <f t="shared" si="118"/>
        <v>0</v>
      </c>
      <c r="AE461" s="7">
        <f t="shared" si="118"/>
        <v>0</v>
      </c>
      <c r="AF461" s="7">
        <f t="shared" si="118"/>
        <v>0</v>
      </c>
      <c r="AG461" s="7">
        <f t="shared" si="118"/>
        <v>0</v>
      </c>
      <c r="AH461" s="7">
        <f t="shared" si="118"/>
        <v>0</v>
      </c>
      <c r="AI461" s="7">
        <f t="shared" si="118"/>
        <v>0</v>
      </c>
      <c r="AJ461" s="7">
        <f t="shared" si="118"/>
        <v>0</v>
      </c>
      <c r="AK461" s="7">
        <f t="shared" si="118"/>
        <v>0</v>
      </c>
      <c r="AL461" s="7">
        <f t="shared" si="118"/>
        <v>0</v>
      </c>
      <c r="AM461" s="7">
        <f t="shared" si="118"/>
        <v>0</v>
      </c>
      <c r="AN461" s="7">
        <f t="shared" si="118"/>
        <v>0</v>
      </c>
      <c r="AO461" s="7">
        <f t="shared" si="118"/>
        <v>0</v>
      </c>
      <c r="AP461" s="7">
        <f t="shared" si="118"/>
        <v>0</v>
      </c>
      <c r="AQ461" s="7">
        <f t="shared" si="118"/>
        <v>0</v>
      </c>
      <c r="AR461" s="7">
        <f t="shared" si="118"/>
        <v>0</v>
      </c>
      <c r="AS461" s="7">
        <f t="shared" si="9"/>
        <v>32563572.72</v>
      </c>
    </row>
    <row r="462" ht="15.75" customHeight="1">
      <c r="A462" s="15">
        <v>280.0</v>
      </c>
      <c r="B462" s="16">
        <v>33.0</v>
      </c>
      <c r="C462" s="16">
        <v>0.0558319141182346</v>
      </c>
      <c r="D462" s="17">
        <v>43755.0</v>
      </c>
      <c r="E462" s="17">
        <f t="shared" si="7"/>
        <v>44759</v>
      </c>
      <c r="F462" s="16" t="s">
        <v>20</v>
      </c>
      <c r="G462" s="16" t="s">
        <v>4</v>
      </c>
      <c r="H462" s="18">
        <v>250000.0</v>
      </c>
      <c r="I462" s="7">
        <f t="shared" ref="I462:AR462" si="119">if(edate($D462,I$350)&lt;=$C$342, I118,if($G462="USD",1-$C$345,if($G462="EUR",1-$D$345,if($G462="YEN",1-$E$345,1-$F$345)))*I118/(1+$C$343)^(DATEDIF($C$342,EDATE($D462,I$350),"m")+1))</f>
        <v>891748.7281</v>
      </c>
      <c r="J462" s="7">
        <f t="shared" si="119"/>
        <v>876122.7711</v>
      </c>
      <c r="K462" s="7">
        <f t="shared" si="119"/>
        <v>859384.3633</v>
      </c>
      <c r="L462" s="7">
        <f t="shared" si="119"/>
        <v>885683.9864</v>
      </c>
      <c r="M462" s="7">
        <f t="shared" si="119"/>
        <v>1034651.908</v>
      </c>
      <c r="N462" s="7">
        <f t="shared" si="119"/>
        <v>1042827.096</v>
      </c>
      <c r="O462" s="7">
        <f t="shared" si="119"/>
        <v>1021802.193</v>
      </c>
      <c r="P462" s="7">
        <f t="shared" si="119"/>
        <v>973602.5016</v>
      </c>
      <c r="Q462" s="7">
        <f t="shared" si="119"/>
        <v>994240.7686</v>
      </c>
      <c r="R462" s="7">
        <f t="shared" si="119"/>
        <v>1021943.169</v>
      </c>
      <c r="S462" s="7">
        <f t="shared" si="119"/>
        <v>1045840.624</v>
      </c>
      <c r="T462" s="7">
        <f t="shared" si="119"/>
        <v>984349.3583</v>
      </c>
      <c r="U462" s="7">
        <f t="shared" si="119"/>
        <v>882872.1516</v>
      </c>
      <c r="V462" s="7">
        <f t="shared" si="119"/>
        <v>766094.8148</v>
      </c>
      <c r="W462" s="7">
        <f t="shared" si="119"/>
        <v>697637.4563</v>
      </c>
      <c r="X462" s="7">
        <f t="shared" si="119"/>
        <v>632009.9851</v>
      </c>
      <c r="Y462" s="7">
        <f t="shared" si="119"/>
        <v>571986.305</v>
      </c>
      <c r="Z462" s="7">
        <f t="shared" si="119"/>
        <v>538457.4601</v>
      </c>
      <c r="AA462" s="7">
        <f t="shared" si="119"/>
        <v>479421.0122</v>
      </c>
      <c r="AB462" s="7">
        <f t="shared" si="119"/>
        <v>424266.4815</v>
      </c>
      <c r="AC462" s="7">
        <f t="shared" si="119"/>
        <v>397119.5518</v>
      </c>
      <c r="AD462" s="7">
        <f t="shared" si="119"/>
        <v>357252.102</v>
      </c>
      <c r="AE462" s="7">
        <f t="shared" si="119"/>
        <v>323777.8847</v>
      </c>
      <c r="AF462" s="7">
        <f t="shared" si="119"/>
        <v>294741.8179</v>
      </c>
      <c r="AG462" s="7">
        <f t="shared" si="119"/>
        <v>268310.1491</v>
      </c>
      <c r="AH462" s="7">
        <f t="shared" si="119"/>
        <v>244228.4988</v>
      </c>
      <c r="AI462" s="7">
        <f t="shared" si="119"/>
        <v>222309.1262</v>
      </c>
      <c r="AJ462" s="7">
        <f t="shared" si="119"/>
        <v>202349.5462</v>
      </c>
      <c r="AK462" s="7">
        <f t="shared" si="119"/>
        <v>184154.4107</v>
      </c>
      <c r="AL462" s="7">
        <f t="shared" si="119"/>
        <v>167609.6346</v>
      </c>
      <c r="AM462" s="7">
        <f t="shared" si="119"/>
        <v>152540.9359</v>
      </c>
      <c r="AN462" s="7">
        <f t="shared" si="119"/>
        <v>138828.0085</v>
      </c>
      <c r="AO462" s="7">
        <f t="shared" si="119"/>
        <v>126339.8794</v>
      </c>
      <c r="AP462" s="7">
        <f t="shared" si="119"/>
        <v>0</v>
      </c>
      <c r="AQ462" s="7">
        <f t="shared" si="119"/>
        <v>0</v>
      </c>
      <c r="AR462" s="7">
        <f t="shared" si="119"/>
        <v>0</v>
      </c>
      <c r="AS462" s="7">
        <f t="shared" si="9"/>
        <v>19704504.68</v>
      </c>
    </row>
    <row r="463" ht="15.75" customHeight="1">
      <c r="A463" s="15">
        <v>153.0</v>
      </c>
      <c r="B463" s="16">
        <v>17.0</v>
      </c>
      <c r="C463" s="16">
        <v>0.0330363782108671</v>
      </c>
      <c r="D463" s="17">
        <v>43758.0</v>
      </c>
      <c r="E463" s="17">
        <f t="shared" si="7"/>
        <v>44275</v>
      </c>
      <c r="F463" s="16" t="s">
        <v>21</v>
      </c>
      <c r="G463" s="16" t="s">
        <v>5</v>
      </c>
      <c r="H463" s="18">
        <v>250000.0</v>
      </c>
      <c r="I463" s="7">
        <f t="shared" ref="I463:AR463" si="120">if(edate($D463,I$350)&lt;=$C$342, I119,if($G463="USD",1-$C$345,if($G463="EUR",1-$D$345,if($G463="YEN",1-$E$345,1-$F$345)))*I119/(1+$C$343)^(DATEDIF($C$342,EDATE($D463,I$350),"m")+1))</f>
        <v>583328.2855</v>
      </c>
      <c r="J463" s="7">
        <f t="shared" si="120"/>
        <v>574731.394</v>
      </c>
      <c r="K463" s="7">
        <f t="shared" si="120"/>
        <v>566043.6524</v>
      </c>
      <c r="L463" s="7">
        <f t="shared" si="120"/>
        <v>568079.5193</v>
      </c>
      <c r="M463" s="7">
        <f t="shared" si="120"/>
        <v>720745.5784</v>
      </c>
      <c r="N463" s="7">
        <f t="shared" si="120"/>
        <v>661644.3237</v>
      </c>
      <c r="O463" s="7">
        <f t="shared" si="120"/>
        <v>653853.5198</v>
      </c>
      <c r="P463" s="7">
        <f t="shared" si="120"/>
        <v>644248.1929</v>
      </c>
      <c r="Q463" s="7">
        <f t="shared" si="120"/>
        <v>674620.1872</v>
      </c>
      <c r="R463" s="7">
        <f t="shared" si="120"/>
        <v>721875.4226</v>
      </c>
      <c r="S463" s="7">
        <f t="shared" si="120"/>
        <v>734710.8814</v>
      </c>
      <c r="T463" s="7">
        <f t="shared" si="120"/>
        <v>682163.237</v>
      </c>
      <c r="U463" s="7">
        <f t="shared" si="120"/>
        <v>613607.4367</v>
      </c>
      <c r="V463" s="7">
        <f t="shared" si="120"/>
        <v>554600.7992</v>
      </c>
      <c r="W463" s="7">
        <f t="shared" si="120"/>
        <v>500703.6895</v>
      </c>
      <c r="X463" s="7">
        <f t="shared" si="120"/>
        <v>456901.1789</v>
      </c>
      <c r="Y463" s="7">
        <f t="shared" si="120"/>
        <v>410217.1057</v>
      </c>
      <c r="Z463" s="7">
        <f t="shared" si="120"/>
        <v>0</v>
      </c>
      <c r="AA463" s="7">
        <f t="shared" si="120"/>
        <v>0</v>
      </c>
      <c r="AB463" s="7">
        <f t="shared" si="120"/>
        <v>0</v>
      </c>
      <c r="AC463" s="7">
        <f t="shared" si="120"/>
        <v>0</v>
      </c>
      <c r="AD463" s="7">
        <f t="shared" si="120"/>
        <v>0</v>
      </c>
      <c r="AE463" s="7">
        <f t="shared" si="120"/>
        <v>0</v>
      </c>
      <c r="AF463" s="7">
        <f t="shared" si="120"/>
        <v>0</v>
      </c>
      <c r="AG463" s="7">
        <f t="shared" si="120"/>
        <v>0</v>
      </c>
      <c r="AH463" s="7">
        <f t="shared" si="120"/>
        <v>0</v>
      </c>
      <c r="AI463" s="7">
        <f t="shared" si="120"/>
        <v>0</v>
      </c>
      <c r="AJ463" s="7">
        <f t="shared" si="120"/>
        <v>0</v>
      </c>
      <c r="AK463" s="7">
        <f t="shared" si="120"/>
        <v>0</v>
      </c>
      <c r="AL463" s="7">
        <f t="shared" si="120"/>
        <v>0</v>
      </c>
      <c r="AM463" s="7">
        <f t="shared" si="120"/>
        <v>0</v>
      </c>
      <c r="AN463" s="7">
        <f t="shared" si="120"/>
        <v>0</v>
      </c>
      <c r="AO463" s="7">
        <f t="shared" si="120"/>
        <v>0</v>
      </c>
      <c r="AP463" s="7">
        <f t="shared" si="120"/>
        <v>0</v>
      </c>
      <c r="AQ463" s="7">
        <f t="shared" si="120"/>
        <v>0</v>
      </c>
      <c r="AR463" s="7">
        <f t="shared" si="120"/>
        <v>0</v>
      </c>
      <c r="AS463" s="7">
        <f t="shared" si="9"/>
        <v>10322074.4</v>
      </c>
    </row>
    <row r="464" ht="15.75" customHeight="1">
      <c r="A464" s="15">
        <v>341.0</v>
      </c>
      <c r="B464" s="16">
        <v>33.0</v>
      </c>
      <c r="C464" s="16">
        <v>0.00659727094465519</v>
      </c>
      <c r="D464" s="17">
        <v>43761.0</v>
      </c>
      <c r="E464" s="17">
        <f t="shared" si="7"/>
        <v>44765</v>
      </c>
      <c r="F464" s="16" t="s">
        <v>19</v>
      </c>
      <c r="G464" s="16" t="s">
        <v>5</v>
      </c>
      <c r="H464" s="18">
        <v>75000.0</v>
      </c>
      <c r="I464" s="7">
        <f t="shared" ref="I464:AR464" si="121">if(edate($D464,I$350)&lt;=$C$342, I120,if($G464="USD",1-$C$345,if($G464="EUR",1-$D$345,if($G464="YEN",1-$E$345,1-$F$345)))*I120/(1+$C$343)^(DATEDIF($C$342,EDATE($D464,I$350),"m")+1))</f>
        <v>34893.31238</v>
      </c>
      <c r="J464" s="7">
        <f t="shared" si="121"/>
        <v>34327.90977</v>
      </c>
      <c r="K464" s="7">
        <f t="shared" si="121"/>
        <v>33902.68267</v>
      </c>
      <c r="L464" s="7">
        <f t="shared" si="121"/>
        <v>34348.24586</v>
      </c>
      <c r="M464" s="7">
        <f t="shared" si="121"/>
        <v>41639.59919</v>
      </c>
      <c r="N464" s="7">
        <f t="shared" si="121"/>
        <v>41405.75892</v>
      </c>
      <c r="O464" s="7">
        <f t="shared" si="121"/>
        <v>38813.27883</v>
      </c>
      <c r="P464" s="7">
        <f t="shared" si="121"/>
        <v>38509.17763</v>
      </c>
      <c r="Q464" s="7">
        <f t="shared" si="121"/>
        <v>40370.54815</v>
      </c>
      <c r="R464" s="7">
        <f t="shared" si="121"/>
        <v>43410.52112</v>
      </c>
      <c r="S464" s="7">
        <f t="shared" si="121"/>
        <v>44274.92854</v>
      </c>
      <c r="T464" s="7">
        <f t="shared" si="121"/>
        <v>40887.86947</v>
      </c>
      <c r="U464" s="7">
        <f t="shared" si="121"/>
        <v>36726.48059</v>
      </c>
      <c r="V464" s="7">
        <f t="shared" si="121"/>
        <v>34055.57996</v>
      </c>
      <c r="W464" s="7">
        <f t="shared" si="121"/>
        <v>30401.01954</v>
      </c>
      <c r="X464" s="7">
        <f t="shared" si="121"/>
        <v>27408.54056</v>
      </c>
      <c r="Y464" s="7">
        <f t="shared" si="121"/>
        <v>24638.09099</v>
      </c>
      <c r="Z464" s="7">
        <f t="shared" si="121"/>
        <v>23253.44652</v>
      </c>
      <c r="AA464" s="7">
        <f t="shared" si="121"/>
        <v>20657.71484</v>
      </c>
      <c r="AB464" s="7">
        <f t="shared" si="121"/>
        <v>18179.06617</v>
      </c>
      <c r="AC464" s="7">
        <f t="shared" si="121"/>
        <v>16498.90117</v>
      </c>
      <c r="AD464" s="7">
        <f t="shared" si="121"/>
        <v>14746.67567</v>
      </c>
      <c r="AE464" s="7">
        <f t="shared" si="121"/>
        <v>13432.12331</v>
      </c>
      <c r="AF464" s="7">
        <f t="shared" si="121"/>
        <v>12233.2458</v>
      </c>
      <c r="AG464" s="7">
        <f t="shared" si="121"/>
        <v>11141.39409</v>
      </c>
      <c r="AH464" s="7">
        <f t="shared" si="121"/>
        <v>10145.85437</v>
      </c>
      <c r="AI464" s="7">
        <f t="shared" si="121"/>
        <v>9239.315665</v>
      </c>
      <c r="AJ464" s="7">
        <f t="shared" si="121"/>
        <v>8413.356178</v>
      </c>
      <c r="AK464" s="7">
        <f t="shared" si="121"/>
        <v>7659.690086</v>
      </c>
      <c r="AL464" s="7">
        <f t="shared" si="121"/>
        <v>6974.33145</v>
      </c>
      <c r="AM464" s="7">
        <f t="shared" si="121"/>
        <v>6349.715871</v>
      </c>
      <c r="AN464" s="7">
        <f t="shared" si="121"/>
        <v>5781.096383</v>
      </c>
      <c r="AO464" s="7">
        <f t="shared" si="121"/>
        <v>5262.950796</v>
      </c>
      <c r="AP464" s="7">
        <f t="shared" si="121"/>
        <v>0</v>
      </c>
      <c r="AQ464" s="7">
        <f t="shared" si="121"/>
        <v>0</v>
      </c>
      <c r="AR464" s="7">
        <f t="shared" si="121"/>
        <v>0</v>
      </c>
      <c r="AS464" s="7">
        <f t="shared" si="9"/>
        <v>809982.4226</v>
      </c>
    </row>
    <row r="465" ht="15.75" customHeight="1">
      <c r="A465" s="15">
        <v>70.0</v>
      </c>
      <c r="B465" s="16">
        <v>3.0</v>
      </c>
      <c r="C465" s="16">
        <v>0.022236512395306</v>
      </c>
      <c r="D465" s="17">
        <v>43764.0</v>
      </c>
      <c r="E465" s="17">
        <f t="shared" si="7"/>
        <v>43856</v>
      </c>
      <c r="F465" s="16" t="s">
        <v>19</v>
      </c>
      <c r="G465" s="16" t="s">
        <v>5</v>
      </c>
      <c r="H465" s="18">
        <v>500000.0</v>
      </c>
      <c r="I465" s="7">
        <f t="shared" ref="I465:AR465" si="122">if(edate($D465,I$350)&lt;=$C$342, I121,if($G465="USD",1-$C$345,if($G465="EUR",1-$D$345,if($G465="YEN",1-$E$345,1-$F$345)))*I121/(1+$C$343)^(DATEDIF($C$342,EDATE($D465,I$350),"m")+1))</f>
        <v>781749.0534</v>
      </c>
      <c r="J465" s="7">
        <f t="shared" si="122"/>
        <v>760560.9926</v>
      </c>
      <c r="K465" s="7">
        <f t="shared" si="122"/>
        <v>759292.3996</v>
      </c>
      <c r="L465" s="7">
        <f t="shared" si="122"/>
        <v>0</v>
      </c>
      <c r="M465" s="7">
        <f t="shared" si="122"/>
        <v>0</v>
      </c>
      <c r="N465" s="7">
        <f t="shared" si="122"/>
        <v>0</v>
      </c>
      <c r="O465" s="7">
        <f t="shared" si="122"/>
        <v>0</v>
      </c>
      <c r="P465" s="7">
        <f t="shared" si="122"/>
        <v>0</v>
      </c>
      <c r="Q465" s="7">
        <f t="shared" si="122"/>
        <v>0</v>
      </c>
      <c r="R465" s="7">
        <f t="shared" si="122"/>
        <v>0</v>
      </c>
      <c r="S465" s="7">
        <f t="shared" si="122"/>
        <v>0</v>
      </c>
      <c r="T465" s="7">
        <f t="shared" si="122"/>
        <v>0</v>
      </c>
      <c r="U465" s="7">
        <f t="shared" si="122"/>
        <v>0</v>
      </c>
      <c r="V465" s="7">
        <f t="shared" si="122"/>
        <v>0</v>
      </c>
      <c r="W465" s="7">
        <f t="shared" si="122"/>
        <v>0</v>
      </c>
      <c r="X465" s="7">
        <f t="shared" si="122"/>
        <v>0</v>
      </c>
      <c r="Y465" s="7">
        <f t="shared" si="122"/>
        <v>0</v>
      </c>
      <c r="Z465" s="7">
        <f t="shared" si="122"/>
        <v>0</v>
      </c>
      <c r="AA465" s="7">
        <f t="shared" si="122"/>
        <v>0</v>
      </c>
      <c r="AB465" s="7">
        <f t="shared" si="122"/>
        <v>0</v>
      </c>
      <c r="AC465" s="7">
        <f t="shared" si="122"/>
        <v>0</v>
      </c>
      <c r="AD465" s="7">
        <f t="shared" si="122"/>
        <v>0</v>
      </c>
      <c r="AE465" s="7">
        <f t="shared" si="122"/>
        <v>0</v>
      </c>
      <c r="AF465" s="7">
        <f t="shared" si="122"/>
        <v>0</v>
      </c>
      <c r="AG465" s="7">
        <f t="shared" si="122"/>
        <v>0</v>
      </c>
      <c r="AH465" s="7">
        <f t="shared" si="122"/>
        <v>0</v>
      </c>
      <c r="AI465" s="7">
        <f t="shared" si="122"/>
        <v>0</v>
      </c>
      <c r="AJ465" s="7">
        <f t="shared" si="122"/>
        <v>0</v>
      </c>
      <c r="AK465" s="7">
        <f t="shared" si="122"/>
        <v>0</v>
      </c>
      <c r="AL465" s="7">
        <f t="shared" si="122"/>
        <v>0</v>
      </c>
      <c r="AM465" s="7">
        <f t="shared" si="122"/>
        <v>0</v>
      </c>
      <c r="AN465" s="7">
        <f t="shared" si="122"/>
        <v>0</v>
      </c>
      <c r="AO465" s="7">
        <f t="shared" si="122"/>
        <v>0</v>
      </c>
      <c r="AP465" s="7">
        <f t="shared" si="122"/>
        <v>0</v>
      </c>
      <c r="AQ465" s="7">
        <f t="shared" si="122"/>
        <v>0</v>
      </c>
      <c r="AR465" s="7">
        <f t="shared" si="122"/>
        <v>0</v>
      </c>
      <c r="AS465" s="7">
        <f t="shared" si="9"/>
        <v>2301602.446</v>
      </c>
    </row>
    <row r="466" ht="15.75" customHeight="1">
      <c r="A466" s="15">
        <v>291.0</v>
      </c>
      <c r="B466" s="16">
        <v>6.0</v>
      </c>
      <c r="C466" s="16">
        <v>0.0180250233129493</v>
      </c>
      <c r="D466" s="17">
        <v>43768.0</v>
      </c>
      <c r="E466" s="17">
        <f t="shared" si="7"/>
        <v>43951</v>
      </c>
      <c r="F466" s="16" t="s">
        <v>19</v>
      </c>
      <c r="G466" s="16" t="s">
        <v>5</v>
      </c>
      <c r="H466" s="18">
        <v>75000.0</v>
      </c>
      <c r="I466" s="7">
        <f t="shared" ref="I466:AR466" si="123">if(edate($D466,I$350)&lt;=$C$342, I122,if($G466="USD",1-$C$345,if($G466="EUR",1-$D$345,if($G466="YEN",1-$E$345,1-$F$345)))*I122/(1+$C$343)^(DATEDIF($C$342,EDATE($D466,I$350),"m")+1))</f>
        <v>95371.52491</v>
      </c>
      <c r="J466" s="7">
        <f t="shared" si="123"/>
        <v>93326.67614</v>
      </c>
      <c r="K466" s="7">
        <f t="shared" si="123"/>
        <v>92842.02833</v>
      </c>
      <c r="L466" s="7">
        <f t="shared" si="123"/>
        <v>99665.08547</v>
      </c>
      <c r="M466" s="7">
        <f t="shared" si="123"/>
        <v>115908.4253</v>
      </c>
      <c r="N466" s="7">
        <f t="shared" si="123"/>
        <v>108216.1115</v>
      </c>
      <c r="O466" s="7">
        <f t="shared" si="123"/>
        <v>0</v>
      </c>
      <c r="P466" s="7">
        <f t="shared" si="123"/>
        <v>0</v>
      </c>
      <c r="Q466" s="7">
        <f t="shared" si="123"/>
        <v>0</v>
      </c>
      <c r="R466" s="7">
        <f t="shared" si="123"/>
        <v>0</v>
      </c>
      <c r="S466" s="7">
        <f t="shared" si="123"/>
        <v>0</v>
      </c>
      <c r="T466" s="7">
        <f t="shared" si="123"/>
        <v>0</v>
      </c>
      <c r="U466" s="7">
        <f t="shared" si="123"/>
        <v>0</v>
      </c>
      <c r="V466" s="7">
        <f t="shared" si="123"/>
        <v>0</v>
      </c>
      <c r="W466" s="7">
        <f t="shared" si="123"/>
        <v>0</v>
      </c>
      <c r="X466" s="7">
        <f t="shared" si="123"/>
        <v>0</v>
      </c>
      <c r="Y466" s="7">
        <f t="shared" si="123"/>
        <v>0</v>
      </c>
      <c r="Z466" s="7">
        <f t="shared" si="123"/>
        <v>0</v>
      </c>
      <c r="AA466" s="7">
        <f t="shared" si="123"/>
        <v>0</v>
      </c>
      <c r="AB466" s="7">
        <f t="shared" si="123"/>
        <v>0</v>
      </c>
      <c r="AC466" s="7">
        <f t="shared" si="123"/>
        <v>0</v>
      </c>
      <c r="AD466" s="7">
        <f t="shared" si="123"/>
        <v>0</v>
      </c>
      <c r="AE466" s="7">
        <f t="shared" si="123"/>
        <v>0</v>
      </c>
      <c r="AF466" s="7">
        <f t="shared" si="123"/>
        <v>0</v>
      </c>
      <c r="AG466" s="7">
        <f t="shared" si="123"/>
        <v>0</v>
      </c>
      <c r="AH466" s="7">
        <f t="shared" si="123"/>
        <v>0</v>
      </c>
      <c r="AI466" s="7">
        <f t="shared" si="123"/>
        <v>0</v>
      </c>
      <c r="AJ466" s="7">
        <f t="shared" si="123"/>
        <v>0</v>
      </c>
      <c r="AK466" s="7">
        <f t="shared" si="123"/>
        <v>0</v>
      </c>
      <c r="AL466" s="7">
        <f t="shared" si="123"/>
        <v>0</v>
      </c>
      <c r="AM466" s="7">
        <f t="shared" si="123"/>
        <v>0</v>
      </c>
      <c r="AN466" s="7">
        <f t="shared" si="123"/>
        <v>0</v>
      </c>
      <c r="AO466" s="7">
        <f t="shared" si="123"/>
        <v>0</v>
      </c>
      <c r="AP466" s="7">
        <f t="shared" si="123"/>
        <v>0</v>
      </c>
      <c r="AQ466" s="7">
        <f t="shared" si="123"/>
        <v>0</v>
      </c>
      <c r="AR466" s="7">
        <f t="shared" si="123"/>
        <v>0</v>
      </c>
      <c r="AS466" s="7">
        <f t="shared" si="9"/>
        <v>605329.8517</v>
      </c>
    </row>
    <row r="467" ht="15.75" customHeight="1">
      <c r="A467" s="15">
        <v>288.0</v>
      </c>
      <c r="B467" s="16">
        <v>27.0</v>
      </c>
      <c r="C467" s="16">
        <v>0.0121696735956357</v>
      </c>
      <c r="D467" s="17">
        <v>43774.0</v>
      </c>
      <c r="E467" s="17">
        <f t="shared" si="7"/>
        <v>44597</v>
      </c>
      <c r="F467" s="16" t="s">
        <v>18</v>
      </c>
      <c r="G467" s="16" t="s">
        <v>4</v>
      </c>
      <c r="H467" s="18">
        <v>500000.0</v>
      </c>
      <c r="I467" s="7">
        <f t="shared" ref="I467:AR467" si="124">if(edate($D467,I$350)&lt;=$C$342, I123,if($G467="USD",1-$C$345,if($G467="EUR",1-$D$345,if($G467="YEN",1-$E$345,1-$F$345)))*I123/(1+$C$343)^(DATEDIF($C$342,EDATE($D467,I$350),"m")+1))</f>
        <v>390614.8813</v>
      </c>
      <c r="J467" s="7">
        <f t="shared" si="124"/>
        <v>376686.0814</v>
      </c>
      <c r="K467" s="7">
        <f t="shared" si="124"/>
        <v>385986.7544</v>
      </c>
      <c r="L467" s="7">
        <f t="shared" si="124"/>
        <v>402076.2799</v>
      </c>
      <c r="M467" s="7">
        <f t="shared" si="124"/>
        <v>472989.5764</v>
      </c>
      <c r="N467" s="7">
        <f t="shared" si="124"/>
        <v>442527.6664</v>
      </c>
      <c r="O467" s="7">
        <f t="shared" si="124"/>
        <v>419945.6201</v>
      </c>
      <c r="P467" s="7">
        <f t="shared" si="124"/>
        <v>428980.3858</v>
      </c>
      <c r="Q467" s="7">
        <f t="shared" si="124"/>
        <v>446508.9751</v>
      </c>
      <c r="R467" s="7">
        <f t="shared" si="124"/>
        <v>457472.0256</v>
      </c>
      <c r="S467" s="7">
        <f t="shared" si="124"/>
        <v>429816.5115</v>
      </c>
      <c r="T467" s="7">
        <f t="shared" si="124"/>
        <v>400294.7453</v>
      </c>
      <c r="U467" s="7">
        <f t="shared" si="124"/>
        <v>337759.3496</v>
      </c>
      <c r="V467" s="7">
        <f t="shared" si="124"/>
        <v>305494.1397</v>
      </c>
      <c r="W467" s="7">
        <f t="shared" si="124"/>
        <v>284690.2094</v>
      </c>
      <c r="X467" s="7">
        <f t="shared" si="124"/>
        <v>252169.3077</v>
      </c>
      <c r="Y467" s="7">
        <f t="shared" si="124"/>
        <v>236350.2391</v>
      </c>
      <c r="Z467" s="7">
        <f t="shared" si="124"/>
        <v>212557.1432</v>
      </c>
      <c r="AA467" s="7">
        <f t="shared" si="124"/>
        <v>188137.9846</v>
      </c>
      <c r="AB467" s="7">
        <f t="shared" si="124"/>
        <v>171840.7774</v>
      </c>
      <c r="AC467" s="7">
        <f t="shared" si="124"/>
        <v>154453.7801</v>
      </c>
      <c r="AD467" s="7">
        <f t="shared" si="124"/>
        <v>141069.5943</v>
      </c>
      <c r="AE467" s="7">
        <f t="shared" si="124"/>
        <v>128420.8302</v>
      </c>
      <c r="AF467" s="7">
        <f t="shared" si="124"/>
        <v>116906.3441</v>
      </c>
      <c r="AG467" s="7">
        <f t="shared" si="124"/>
        <v>106415.2665</v>
      </c>
      <c r="AH467" s="7">
        <f t="shared" si="124"/>
        <v>96865.99395</v>
      </c>
      <c r="AI467" s="7">
        <f t="shared" si="124"/>
        <v>88170.31052</v>
      </c>
      <c r="AJ467" s="7">
        <f t="shared" si="124"/>
        <v>0</v>
      </c>
      <c r="AK467" s="7">
        <f t="shared" si="124"/>
        <v>0</v>
      </c>
      <c r="AL467" s="7">
        <f t="shared" si="124"/>
        <v>0</v>
      </c>
      <c r="AM467" s="7">
        <f t="shared" si="124"/>
        <v>0</v>
      </c>
      <c r="AN467" s="7">
        <f t="shared" si="124"/>
        <v>0</v>
      </c>
      <c r="AO467" s="7">
        <f t="shared" si="124"/>
        <v>0</v>
      </c>
      <c r="AP467" s="7">
        <f t="shared" si="124"/>
        <v>0</v>
      </c>
      <c r="AQ467" s="7">
        <f t="shared" si="124"/>
        <v>0</v>
      </c>
      <c r="AR467" s="7">
        <f t="shared" si="124"/>
        <v>0</v>
      </c>
      <c r="AS467" s="7">
        <f t="shared" si="9"/>
        <v>7875200.773</v>
      </c>
    </row>
    <row r="468" ht="15.75" customHeight="1">
      <c r="A468" s="15">
        <v>134.0</v>
      </c>
      <c r="B468" s="16">
        <v>10.0</v>
      </c>
      <c r="C468" s="16">
        <v>0.059692519619053</v>
      </c>
      <c r="D468" s="17">
        <v>43776.0</v>
      </c>
      <c r="E468" s="17">
        <f t="shared" si="7"/>
        <v>44081</v>
      </c>
      <c r="F468" s="16" t="s">
        <v>20</v>
      </c>
      <c r="G468" s="16" t="s">
        <v>5</v>
      </c>
      <c r="H468" s="18">
        <v>75000.0</v>
      </c>
      <c r="I468" s="7">
        <f t="shared" ref="I468:AR468" si="125">if(edate($D468,I$350)&lt;=$C$342, I124,if($G468="USD",1-$C$345,if($G468="EUR",1-$D$345,if($G468="YEN",1-$E$345,1-$F$345)))*I124/(1+$C$343)^(DATEDIF($C$342,EDATE($D468,I$350),"m")+1))</f>
        <v>316785.5155</v>
      </c>
      <c r="J468" s="7">
        <f t="shared" si="125"/>
        <v>310599.7289</v>
      </c>
      <c r="K468" s="7">
        <f t="shared" si="125"/>
        <v>309283.5088</v>
      </c>
      <c r="L468" s="7">
        <f t="shared" si="125"/>
        <v>339541.7962</v>
      </c>
      <c r="M468" s="7">
        <f t="shared" si="125"/>
        <v>369950.0611</v>
      </c>
      <c r="N468" s="7">
        <f t="shared" si="125"/>
        <v>358422.8387</v>
      </c>
      <c r="O468" s="7">
        <f t="shared" si="125"/>
        <v>349048.1285</v>
      </c>
      <c r="P468" s="7">
        <f t="shared" si="125"/>
        <v>360653.6974</v>
      </c>
      <c r="Q468" s="7">
        <f t="shared" si="125"/>
        <v>387782.6044</v>
      </c>
      <c r="R468" s="7">
        <f t="shared" si="125"/>
        <v>398619.4829</v>
      </c>
      <c r="S468" s="7">
        <f t="shared" si="125"/>
        <v>0</v>
      </c>
      <c r="T468" s="7">
        <f t="shared" si="125"/>
        <v>0</v>
      </c>
      <c r="U468" s="7">
        <f t="shared" si="125"/>
        <v>0</v>
      </c>
      <c r="V468" s="7">
        <f t="shared" si="125"/>
        <v>0</v>
      </c>
      <c r="W468" s="7">
        <f t="shared" si="125"/>
        <v>0</v>
      </c>
      <c r="X468" s="7">
        <f t="shared" si="125"/>
        <v>0</v>
      </c>
      <c r="Y468" s="7">
        <f t="shared" si="125"/>
        <v>0</v>
      </c>
      <c r="Z468" s="7">
        <f t="shared" si="125"/>
        <v>0</v>
      </c>
      <c r="AA468" s="7">
        <f t="shared" si="125"/>
        <v>0</v>
      </c>
      <c r="AB468" s="7">
        <f t="shared" si="125"/>
        <v>0</v>
      </c>
      <c r="AC468" s="7">
        <f t="shared" si="125"/>
        <v>0</v>
      </c>
      <c r="AD468" s="7">
        <f t="shared" si="125"/>
        <v>0</v>
      </c>
      <c r="AE468" s="7">
        <f t="shared" si="125"/>
        <v>0</v>
      </c>
      <c r="AF468" s="7">
        <f t="shared" si="125"/>
        <v>0</v>
      </c>
      <c r="AG468" s="7">
        <f t="shared" si="125"/>
        <v>0</v>
      </c>
      <c r="AH468" s="7">
        <f t="shared" si="125"/>
        <v>0</v>
      </c>
      <c r="AI468" s="7">
        <f t="shared" si="125"/>
        <v>0</v>
      </c>
      <c r="AJ468" s="7">
        <f t="shared" si="125"/>
        <v>0</v>
      </c>
      <c r="AK468" s="7">
        <f t="shared" si="125"/>
        <v>0</v>
      </c>
      <c r="AL468" s="7">
        <f t="shared" si="125"/>
        <v>0</v>
      </c>
      <c r="AM468" s="7">
        <f t="shared" si="125"/>
        <v>0</v>
      </c>
      <c r="AN468" s="7">
        <f t="shared" si="125"/>
        <v>0</v>
      </c>
      <c r="AO468" s="7">
        <f t="shared" si="125"/>
        <v>0</v>
      </c>
      <c r="AP468" s="7">
        <f t="shared" si="125"/>
        <v>0</v>
      </c>
      <c r="AQ468" s="7">
        <f t="shared" si="125"/>
        <v>0</v>
      </c>
      <c r="AR468" s="7">
        <f t="shared" si="125"/>
        <v>0</v>
      </c>
      <c r="AS468" s="7">
        <f t="shared" si="9"/>
        <v>3500687.362</v>
      </c>
    </row>
    <row r="469" ht="15.75" customHeight="1">
      <c r="A469" s="15">
        <v>154.0</v>
      </c>
      <c r="B469" s="16">
        <v>8.0</v>
      </c>
      <c r="C469" s="16">
        <v>0.0430931398377271</v>
      </c>
      <c r="D469" s="17">
        <v>43778.0</v>
      </c>
      <c r="E469" s="17">
        <f t="shared" si="7"/>
        <v>44021</v>
      </c>
      <c r="F469" s="16" t="s">
        <v>21</v>
      </c>
      <c r="G469" s="16" t="s">
        <v>5</v>
      </c>
      <c r="H469" s="18">
        <v>75000.0</v>
      </c>
      <c r="I469" s="7">
        <f t="shared" ref="I469:AR469" si="126">if(edate($D469,I$350)&lt;=$C$342, I125,if($G469="USD",1-$C$345,if($G469="EUR",1-$D$345,if($G469="YEN",1-$E$345,1-$F$345)))*I125/(1+$C$343)^(DATEDIF($C$342,EDATE($D469,I$350),"m")+1))</f>
        <v>228693.3539</v>
      </c>
      <c r="J469" s="7">
        <f t="shared" si="126"/>
        <v>224227.7196</v>
      </c>
      <c r="K469" s="7">
        <f t="shared" si="126"/>
        <v>225039.2711</v>
      </c>
      <c r="L469" s="7">
        <f t="shared" si="126"/>
        <v>245121.5362</v>
      </c>
      <c r="M469" s="7">
        <f t="shared" si="126"/>
        <v>265779.4178</v>
      </c>
      <c r="N469" s="7">
        <f t="shared" si="126"/>
        <v>258571.4438</v>
      </c>
      <c r="O469" s="7">
        <f t="shared" si="126"/>
        <v>249464.3551</v>
      </c>
      <c r="P469" s="7">
        <f t="shared" si="126"/>
        <v>259871.6715</v>
      </c>
      <c r="Q469" s="7">
        <f t="shared" si="126"/>
        <v>0</v>
      </c>
      <c r="R469" s="7">
        <f t="shared" si="126"/>
        <v>0</v>
      </c>
      <c r="S469" s="7">
        <f t="shared" si="126"/>
        <v>0</v>
      </c>
      <c r="T469" s="7">
        <f t="shared" si="126"/>
        <v>0</v>
      </c>
      <c r="U469" s="7">
        <f t="shared" si="126"/>
        <v>0</v>
      </c>
      <c r="V469" s="7">
        <f t="shared" si="126"/>
        <v>0</v>
      </c>
      <c r="W469" s="7">
        <f t="shared" si="126"/>
        <v>0</v>
      </c>
      <c r="X469" s="7">
        <f t="shared" si="126"/>
        <v>0</v>
      </c>
      <c r="Y469" s="7">
        <f t="shared" si="126"/>
        <v>0</v>
      </c>
      <c r="Z469" s="7">
        <f t="shared" si="126"/>
        <v>0</v>
      </c>
      <c r="AA469" s="7">
        <f t="shared" si="126"/>
        <v>0</v>
      </c>
      <c r="AB469" s="7">
        <f t="shared" si="126"/>
        <v>0</v>
      </c>
      <c r="AC469" s="7">
        <f t="shared" si="126"/>
        <v>0</v>
      </c>
      <c r="AD469" s="7">
        <f t="shared" si="126"/>
        <v>0</v>
      </c>
      <c r="AE469" s="7">
        <f t="shared" si="126"/>
        <v>0</v>
      </c>
      <c r="AF469" s="7">
        <f t="shared" si="126"/>
        <v>0</v>
      </c>
      <c r="AG469" s="7">
        <f t="shared" si="126"/>
        <v>0</v>
      </c>
      <c r="AH469" s="7">
        <f t="shared" si="126"/>
        <v>0</v>
      </c>
      <c r="AI469" s="7">
        <f t="shared" si="126"/>
        <v>0</v>
      </c>
      <c r="AJ469" s="7">
        <f t="shared" si="126"/>
        <v>0</v>
      </c>
      <c r="AK469" s="7">
        <f t="shared" si="126"/>
        <v>0</v>
      </c>
      <c r="AL469" s="7">
        <f t="shared" si="126"/>
        <v>0</v>
      </c>
      <c r="AM469" s="7">
        <f t="shared" si="126"/>
        <v>0</v>
      </c>
      <c r="AN469" s="7">
        <f t="shared" si="126"/>
        <v>0</v>
      </c>
      <c r="AO469" s="7">
        <f t="shared" si="126"/>
        <v>0</v>
      </c>
      <c r="AP469" s="7">
        <f t="shared" si="126"/>
        <v>0</v>
      </c>
      <c r="AQ469" s="7">
        <f t="shared" si="126"/>
        <v>0</v>
      </c>
      <c r="AR469" s="7">
        <f t="shared" si="126"/>
        <v>0</v>
      </c>
      <c r="AS469" s="7">
        <f t="shared" si="9"/>
        <v>1956768.769</v>
      </c>
    </row>
    <row r="470" ht="15.75" customHeight="1">
      <c r="A470" s="15">
        <v>265.0</v>
      </c>
      <c r="B470" s="16">
        <v>2.0</v>
      </c>
      <c r="C470" s="16">
        <v>0.0190188861122723</v>
      </c>
      <c r="D470" s="17">
        <v>43780.0</v>
      </c>
      <c r="E470" s="17">
        <f t="shared" si="7"/>
        <v>43841</v>
      </c>
      <c r="F470" s="16" t="s">
        <v>19</v>
      </c>
      <c r="G470" s="16" t="s">
        <v>4</v>
      </c>
      <c r="H470" s="18">
        <v>500000.0</v>
      </c>
      <c r="I470" s="7">
        <f t="shared" ref="I470:AR470" si="127">if(edate($D470,I$350)&lt;=$C$342, I126,if($G470="USD",1-$C$345,if($G470="EUR",1-$D$345,if($G470="YEN",1-$E$345,1-$F$345)))*I126/(1+$C$343)^(DATEDIF($C$342,EDATE($D470,I$350),"m")+1))</f>
        <v>604598.9782</v>
      </c>
      <c r="J470" s="7">
        <f t="shared" si="127"/>
        <v>582578.9118</v>
      </c>
      <c r="K470" s="7">
        <f t="shared" si="127"/>
        <v>0</v>
      </c>
      <c r="L470" s="7">
        <f t="shared" si="127"/>
        <v>0</v>
      </c>
      <c r="M470" s="7">
        <f t="shared" si="127"/>
        <v>0</v>
      </c>
      <c r="N470" s="7">
        <f t="shared" si="127"/>
        <v>0</v>
      </c>
      <c r="O470" s="7">
        <f t="shared" si="127"/>
        <v>0</v>
      </c>
      <c r="P470" s="7">
        <f t="shared" si="127"/>
        <v>0</v>
      </c>
      <c r="Q470" s="7">
        <f t="shared" si="127"/>
        <v>0</v>
      </c>
      <c r="R470" s="7">
        <f t="shared" si="127"/>
        <v>0</v>
      </c>
      <c r="S470" s="7">
        <f t="shared" si="127"/>
        <v>0</v>
      </c>
      <c r="T470" s="7">
        <f t="shared" si="127"/>
        <v>0</v>
      </c>
      <c r="U470" s="7">
        <f t="shared" si="127"/>
        <v>0</v>
      </c>
      <c r="V470" s="7">
        <f t="shared" si="127"/>
        <v>0</v>
      </c>
      <c r="W470" s="7">
        <f t="shared" si="127"/>
        <v>0</v>
      </c>
      <c r="X470" s="7">
        <f t="shared" si="127"/>
        <v>0</v>
      </c>
      <c r="Y470" s="7">
        <f t="shared" si="127"/>
        <v>0</v>
      </c>
      <c r="Z470" s="7">
        <f t="shared" si="127"/>
        <v>0</v>
      </c>
      <c r="AA470" s="7">
        <f t="shared" si="127"/>
        <v>0</v>
      </c>
      <c r="AB470" s="7">
        <f t="shared" si="127"/>
        <v>0</v>
      </c>
      <c r="AC470" s="7">
        <f t="shared" si="127"/>
        <v>0</v>
      </c>
      <c r="AD470" s="7">
        <f t="shared" si="127"/>
        <v>0</v>
      </c>
      <c r="AE470" s="7">
        <f t="shared" si="127"/>
        <v>0</v>
      </c>
      <c r="AF470" s="7">
        <f t="shared" si="127"/>
        <v>0</v>
      </c>
      <c r="AG470" s="7">
        <f t="shared" si="127"/>
        <v>0</v>
      </c>
      <c r="AH470" s="7">
        <f t="shared" si="127"/>
        <v>0</v>
      </c>
      <c r="AI470" s="7">
        <f t="shared" si="127"/>
        <v>0</v>
      </c>
      <c r="AJ470" s="7">
        <f t="shared" si="127"/>
        <v>0</v>
      </c>
      <c r="AK470" s="7">
        <f t="shared" si="127"/>
        <v>0</v>
      </c>
      <c r="AL470" s="7">
        <f t="shared" si="127"/>
        <v>0</v>
      </c>
      <c r="AM470" s="7">
        <f t="shared" si="127"/>
        <v>0</v>
      </c>
      <c r="AN470" s="7">
        <f t="shared" si="127"/>
        <v>0</v>
      </c>
      <c r="AO470" s="7">
        <f t="shared" si="127"/>
        <v>0</v>
      </c>
      <c r="AP470" s="7">
        <f t="shared" si="127"/>
        <v>0</v>
      </c>
      <c r="AQ470" s="7">
        <f t="shared" si="127"/>
        <v>0</v>
      </c>
      <c r="AR470" s="7">
        <f t="shared" si="127"/>
        <v>0</v>
      </c>
      <c r="AS470" s="7">
        <f t="shared" si="9"/>
        <v>1187177.89</v>
      </c>
    </row>
    <row r="471" ht="15.75" customHeight="1">
      <c r="A471" s="15">
        <v>16.0</v>
      </c>
      <c r="B471" s="16">
        <v>19.0</v>
      </c>
      <c r="C471" s="16">
        <v>0.0311338979270405</v>
      </c>
      <c r="D471" s="17">
        <v>43781.0</v>
      </c>
      <c r="E471" s="17">
        <f t="shared" si="7"/>
        <v>44359</v>
      </c>
      <c r="F471" s="16" t="s">
        <v>23</v>
      </c>
      <c r="G471" s="16" t="s">
        <v>5</v>
      </c>
      <c r="H471" s="18">
        <v>500000.0</v>
      </c>
      <c r="I471" s="7">
        <f t="shared" ref="I471:AR471" si="128">if(edate($D471,I$350)&lt;=$C$342, I127,if($G471="USD",1-$C$345,if($G471="EUR",1-$D$345,if($G471="YEN",1-$E$345,1-$F$345)))*I127/(1+$C$343)^(DATEDIF($C$342,EDATE($D471,I$350),"m")+1))</f>
        <v>1096781.843</v>
      </c>
      <c r="J471" s="7">
        <f t="shared" si="128"/>
        <v>1059253.042</v>
      </c>
      <c r="K471" s="7">
        <f t="shared" si="128"/>
        <v>1086081.122</v>
      </c>
      <c r="L471" s="7">
        <f t="shared" si="128"/>
        <v>1261245.102</v>
      </c>
      <c r="M471" s="7">
        <f t="shared" si="128"/>
        <v>1256810.078</v>
      </c>
      <c r="N471" s="7">
        <f t="shared" si="128"/>
        <v>1245416.628</v>
      </c>
      <c r="O471" s="7">
        <f t="shared" si="128"/>
        <v>1222355.75</v>
      </c>
      <c r="P471" s="7">
        <f t="shared" si="128"/>
        <v>1249541.87</v>
      </c>
      <c r="Q471" s="7">
        <f t="shared" si="128"/>
        <v>1337583.863</v>
      </c>
      <c r="R471" s="7">
        <f t="shared" si="128"/>
        <v>1380427.22</v>
      </c>
      <c r="S471" s="7">
        <f t="shared" si="128"/>
        <v>1277377.393</v>
      </c>
      <c r="T471" s="7">
        <f t="shared" si="128"/>
        <v>1152681.959</v>
      </c>
      <c r="U471" s="7">
        <f t="shared" si="128"/>
        <v>1033085.516</v>
      </c>
      <c r="V471" s="7">
        <f t="shared" si="128"/>
        <v>960728.1519</v>
      </c>
      <c r="W471" s="7">
        <f t="shared" si="128"/>
        <v>860179.5635</v>
      </c>
      <c r="X471" s="7">
        <f t="shared" si="128"/>
        <v>767290.2204</v>
      </c>
      <c r="Y471" s="7">
        <f t="shared" si="128"/>
        <v>729508.0662</v>
      </c>
      <c r="Z471" s="7">
        <f t="shared" si="128"/>
        <v>650349.6518</v>
      </c>
      <c r="AA471" s="7">
        <f t="shared" si="128"/>
        <v>573644.6479</v>
      </c>
      <c r="AB471" s="7">
        <f t="shared" si="128"/>
        <v>0</v>
      </c>
      <c r="AC471" s="7">
        <f t="shared" si="128"/>
        <v>0</v>
      </c>
      <c r="AD471" s="7">
        <f t="shared" si="128"/>
        <v>0</v>
      </c>
      <c r="AE471" s="7">
        <f t="shared" si="128"/>
        <v>0</v>
      </c>
      <c r="AF471" s="7">
        <f t="shared" si="128"/>
        <v>0</v>
      </c>
      <c r="AG471" s="7">
        <f t="shared" si="128"/>
        <v>0</v>
      </c>
      <c r="AH471" s="7">
        <f t="shared" si="128"/>
        <v>0</v>
      </c>
      <c r="AI471" s="7">
        <f t="shared" si="128"/>
        <v>0</v>
      </c>
      <c r="AJ471" s="7">
        <f t="shared" si="128"/>
        <v>0</v>
      </c>
      <c r="AK471" s="7">
        <f t="shared" si="128"/>
        <v>0</v>
      </c>
      <c r="AL471" s="7">
        <f t="shared" si="128"/>
        <v>0</v>
      </c>
      <c r="AM471" s="7">
        <f t="shared" si="128"/>
        <v>0</v>
      </c>
      <c r="AN471" s="7">
        <f t="shared" si="128"/>
        <v>0</v>
      </c>
      <c r="AO471" s="7">
        <f t="shared" si="128"/>
        <v>0</v>
      </c>
      <c r="AP471" s="7">
        <f t="shared" si="128"/>
        <v>0</v>
      </c>
      <c r="AQ471" s="7">
        <f t="shared" si="128"/>
        <v>0</v>
      </c>
      <c r="AR471" s="7">
        <f t="shared" si="128"/>
        <v>0</v>
      </c>
      <c r="AS471" s="7">
        <f t="shared" si="9"/>
        <v>20200341.69</v>
      </c>
    </row>
    <row r="472" ht="15.75" customHeight="1">
      <c r="A472" s="15">
        <v>135.0</v>
      </c>
      <c r="B472" s="16">
        <v>10.0</v>
      </c>
      <c r="C472" s="16">
        <v>0.00826935809781464</v>
      </c>
      <c r="D472" s="17">
        <v>43790.0</v>
      </c>
      <c r="E472" s="17">
        <f t="shared" si="7"/>
        <v>44095</v>
      </c>
      <c r="F472" s="16" t="s">
        <v>18</v>
      </c>
      <c r="G472" s="16" t="s">
        <v>6</v>
      </c>
      <c r="H472" s="18">
        <v>1400000.0</v>
      </c>
      <c r="I472" s="7">
        <f t="shared" ref="I472:AR472" si="129">if(edate($D472,I$350)&lt;=$C$342, I128,if($G472="USD",1-$C$345,if($G472="EUR",1-$D$345,if($G472="YEN",1-$E$345,1-$F$345)))*I128/(1+$C$343)^(DATEDIF($C$342,EDATE($D472,I$350),"m")+1))</f>
        <v>6606.866499</v>
      </c>
      <c r="J472" s="7">
        <f t="shared" si="129"/>
        <v>6460.786635</v>
      </c>
      <c r="K472" s="7">
        <f t="shared" si="129"/>
        <v>6609.992317</v>
      </c>
      <c r="L472" s="7">
        <f t="shared" si="129"/>
        <v>8226.96606</v>
      </c>
      <c r="M472" s="7">
        <f t="shared" si="129"/>
        <v>8021.646168</v>
      </c>
      <c r="N472" s="7">
        <f t="shared" si="129"/>
        <v>7776.269505</v>
      </c>
      <c r="O472" s="7">
        <f t="shared" si="129"/>
        <v>7531.425389</v>
      </c>
      <c r="P472" s="7">
        <f t="shared" si="129"/>
        <v>7774.914985</v>
      </c>
      <c r="Q472" s="7">
        <f t="shared" si="129"/>
        <v>8052.95065</v>
      </c>
      <c r="R472" s="7">
        <f t="shared" si="129"/>
        <v>8306.095548</v>
      </c>
      <c r="S472" s="7">
        <f t="shared" si="129"/>
        <v>0</v>
      </c>
      <c r="T472" s="7">
        <f t="shared" si="129"/>
        <v>0</v>
      </c>
      <c r="U472" s="7">
        <f t="shared" si="129"/>
        <v>0</v>
      </c>
      <c r="V472" s="7">
        <f t="shared" si="129"/>
        <v>0</v>
      </c>
      <c r="W472" s="7">
        <f t="shared" si="129"/>
        <v>0</v>
      </c>
      <c r="X472" s="7">
        <f t="shared" si="129"/>
        <v>0</v>
      </c>
      <c r="Y472" s="7">
        <f t="shared" si="129"/>
        <v>0</v>
      </c>
      <c r="Z472" s="7">
        <f t="shared" si="129"/>
        <v>0</v>
      </c>
      <c r="AA472" s="7">
        <f t="shared" si="129"/>
        <v>0</v>
      </c>
      <c r="AB472" s="7">
        <f t="shared" si="129"/>
        <v>0</v>
      </c>
      <c r="AC472" s="7">
        <f t="shared" si="129"/>
        <v>0</v>
      </c>
      <c r="AD472" s="7">
        <f t="shared" si="129"/>
        <v>0</v>
      </c>
      <c r="AE472" s="7">
        <f t="shared" si="129"/>
        <v>0</v>
      </c>
      <c r="AF472" s="7">
        <f t="shared" si="129"/>
        <v>0</v>
      </c>
      <c r="AG472" s="7">
        <f t="shared" si="129"/>
        <v>0</v>
      </c>
      <c r="AH472" s="7">
        <f t="shared" si="129"/>
        <v>0</v>
      </c>
      <c r="AI472" s="7">
        <f t="shared" si="129"/>
        <v>0</v>
      </c>
      <c r="AJ472" s="7">
        <f t="shared" si="129"/>
        <v>0</v>
      </c>
      <c r="AK472" s="7">
        <f t="shared" si="129"/>
        <v>0</v>
      </c>
      <c r="AL472" s="7">
        <f t="shared" si="129"/>
        <v>0</v>
      </c>
      <c r="AM472" s="7">
        <f t="shared" si="129"/>
        <v>0</v>
      </c>
      <c r="AN472" s="7">
        <f t="shared" si="129"/>
        <v>0</v>
      </c>
      <c r="AO472" s="7">
        <f t="shared" si="129"/>
        <v>0</v>
      </c>
      <c r="AP472" s="7">
        <f t="shared" si="129"/>
        <v>0</v>
      </c>
      <c r="AQ472" s="7">
        <f t="shared" si="129"/>
        <v>0</v>
      </c>
      <c r="AR472" s="7">
        <f t="shared" si="129"/>
        <v>0</v>
      </c>
      <c r="AS472" s="7">
        <f t="shared" si="9"/>
        <v>75367.91376</v>
      </c>
    </row>
    <row r="473" ht="15.75" customHeight="1">
      <c r="A473" s="15">
        <v>311.0</v>
      </c>
      <c r="B473" s="16">
        <v>3.0</v>
      </c>
      <c r="C473" s="16">
        <v>0.0190330450671063</v>
      </c>
      <c r="D473" s="17">
        <v>43797.0</v>
      </c>
      <c r="E473" s="17">
        <f t="shared" si="7"/>
        <v>43889</v>
      </c>
      <c r="F473" s="16" t="s">
        <v>19</v>
      </c>
      <c r="G473" s="16" t="s">
        <v>7</v>
      </c>
      <c r="H473" s="18">
        <v>1500000.0</v>
      </c>
      <c r="I473" s="7">
        <f t="shared" ref="I473:AR473" si="130">if(edate($D473,I$350)&lt;=$C$342, I129,if($G473="USD",1-$C$345,if($G473="EUR",1-$D$345,if($G473="YEN",1-$E$345,1-$F$345)))*I129/(1+$C$343)^(DATEDIF($C$342,EDATE($D473,I$350),"m")+1))</f>
        <v>28549.5676</v>
      </c>
      <c r="J473" s="7">
        <f t="shared" si="130"/>
        <v>28549.5676</v>
      </c>
      <c r="K473" s="7">
        <f t="shared" si="130"/>
        <v>28549.5676</v>
      </c>
      <c r="L473" s="7">
        <f t="shared" si="130"/>
        <v>0</v>
      </c>
      <c r="M473" s="7">
        <f t="shared" si="130"/>
        <v>0</v>
      </c>
      <c r="N473" s="7">
        <f t="shared" si="130"/>
        <v>0</v>
      </c>
      <c r="O473" s="7">
        <f t="shared" si="130"/>
        <v>0</v>
      </c>
      <c r="P473" s="7">
        <f t="shared" si="130"/>
        <v>0</v>
      </c>
      <c r="Q473" s="7">
        <f t="shared" si="130"/>
        <v>0</v>
      </c>
      <c r="R473" s="7">
        <f t="shared" si="130"/>
        <v>0</v>
      </c>
      <c r="S473" s="7">
        <f t="shared" si="130"/>
        <v>0</v>
      </c>
      <c r="T473" s="7">
        <f t="shared" si="130"/>
        <v>0</v>
      </c>
      <c r="U473" s="7">
        <f t="shared" si="130"/>
        <v>0</v>
      </c>
      <c r="V473" s="7">
        <f t="shared" si="130"/>
        <v>0</v>
      </c>
      <c r="W473" s="7">
        <f t="shared" si="130"/>
        <v>0</v>
      </c>
      <c r="X473" s="7">
        <f t="shared" si="130"/>
        <v>0</v>
      </c>
      <c r="Y473" s="7">
        <f t="shared" si="130"/>
        <v>0</v>
      </c>
      <c r="Z473" s="7">
        <f t="shared" si="130"/>
        <v>0</v>
      </c>
      <c r="AA473" s="7">
        <f t="shared" si="130"/>
        <v>0</v>
      </c>
      <c r="AB473" s="7">
        <f t="shared" si="130"/>
        <v>0</v>
      </c>
      <c r="AC473" s="7">
        <f t="shared" si="130"/>
        <v>0</v>
      </c>
      <c r="AD473" s="7">
        <f t="shared" si="130"/>
        <v>0</v>
      </c>
      <c r="AE473" s="7">
        <f t="shared" si="130"/>
        <v>0</v>
      </c>
      <c r="AF473" s="7">
        <f t="shared" si="130"/>
        <v>0</v>
      </c>
      <c r="AG473" s="7">
        <f t="shared" si="130"/>
        <v>0</v>
      </c>
      <c r="AH473" s="7">
        <f t="shared" si="130"/>
        <v>0</v>
      </c>
      <c r="AI473" s="7">
        <f t="shared" si="130"/>
        <v>0</v>
      </c>
      <c r="AJ473" s="7">
        <f t="shared" si="130"/>
        <v>0</v>
      </c>
      <c r="AK473" s="7">
        <f t="shared" si="130"/>
        <v>0</v>
      </c>
      <c r="AL473" s="7">
        <f t="shared" si="130"/>
        <v>0</v>
      </c>
      <c r="AM473" s="7">
        <f t="shared" si="130"/>
        <v>0</v>
      </c>
      <c r="AN473" s="7">
        <f t="shared" si="130"/>
        <v>0</v>
      </c>
      <c r="AO473" s="7">
        <f t="shared" si="130"/>
        <v>0</v>
      </c>
      <c r="AP473" s="7">
        <f t="shared" si="130"/>
        <v>0</v>
      </c>
      <c r="AQ473" s="7">
        <f t="shared" si="130"/>
        <v>0</v>
      </c>
      <c r="AR473" s="7">
        <f t="shared" si="130"/>
        <v>0</v>
      </c>
      <c r="AS473" s="7">
        <f t="shared" si="9"/>
        <v>85648.7028</v>
      </c>
    </row>
    <row r="474" ht="15.75" customHeight="1">
      <c r="A474" s="15">
        <v>186.0</v>
      </c>
      <c r="B474" s="16">
        <v>8.0</v>
      </c>
      <c r="C474" s="16">
        <v>0.0381811287904448</v>
      </c>
      <c r="D474" s="17">
        <v>43799.0</v>
      </c>
      <c r="E474" s="17">
        <f t="shared" si="7"/>
        <v>44042</v>
      </c>
      <c r="F474" s="16" t="s">
        <v>21</v>
      </c>
      <c r="G474" s="16" t="s">
        <v>7</v>
      </c>
      <c r="H474" s="18">
        <v>1000000.0</v>
      </c>
      <c r="I474" s="7">
        <f t="shared" ref="I474:AR474" si="131">if(edate($D474,I$350)&lt;=$C$342, I130,if($G474="USD",1-$C$345,if($G474="EUR",1-$D$345,if($G474="YEN",1-$E$345,1-$F$345)))*I130/(1+$C$343)^(DATEDIF($C$342,EDATE($D474,I$350),"m")+1))</f>
        <v>38181.12879</v>
      </c>
      <c r="J474" s="7">
        <f t="shared" si="131"/>
        <v>38181.12879</v>
      </c>
      <c r="K474" s="7">
        <f t="shared" si="131"/>
        <v>38181.12879</v>
      </c>
      <c r="L474" s="7">
        <f t="shared" si="131"/>
        <v>38181.12879</v>
      </c>
      <c r="M474" s="7">
        <f t="shared" si="131"/>
        <v>38181.12879</v>
      </c>
      <c r="N474" s="7">
        <f t="shared" si="131"/>
        <v>38181.12879</v>
      </c>
      <c r="O474" s="7">
        <f t="shared" si="131"/>
        <v>38181.12879</v>
      </c>
      <c r="P474" s="7">
        <f t="shared" si="131"/>
        <v>38181.12879</v>
      </c>
      <c r="Q474" s="7">
        <f t="shared" si="131"/>
        <v>0</v>
      </c>
      <c r="R474" s="7">
        <f t="shared" si="131"/>
        <v>0</v>
      </c>
      <c r="S474" s="7">
        <f t="shared" si="131"/>
        <v>0</v>
      </c>
      <c r="T474" s="7">
        <f t="shared" si="131"/>
        <v>0</v>
      </c>
      <c r="U474" s="7">
        <f t="shared" si="131"/>
        <v>0</v>
      </c>
      <c r="V474" s="7">
        <f t="shared" si="131"/>
        <v>0</v>
      </c>
      <c r="W474" s="7">
        <f t="shared" si="131"/>
        <v>0</v>
      </c>
      <c r="X474" s="7">
        <f t="shared" si="131"/>
        <v>0</v>
      </c>
      <c r="Y474" s="7">
        <f t="shared" si="131"/>
        <v>0</v>
      </c>
      <c r="Z474" s="7">
        <f t="shared" si="131"/>
        <v>0</v>
      </c>
      <c r="AA474" s="7">
        <f t="shared" si="131"/>
        <v>0</v>
      </c>
      <c r="AB474" s="7">
        <f t="shared" si="131"/>
        <v>0</v>
      </c>
      <c r="AC474" s="7">
        <f t="shared" si="131"/>
        <v>0</v>
      </c>
      <c r="AD474" s="7">
        <f t="shared" si="131"/>
        <v>0</v>
      </c>
      <c r="AE474" s="7">
        <f t="shared" si="131"/>
        <v>0</v>
      </c>
      <c r="AF474" s="7">
        <f t="shared" si="131"/>
        <v>0</v>
      </c>
      <c r="AG474" s="7">
        <f t="shared" si="131"/>
        <v>0</v>
      </c>
      <c r="AH474" s="7">
        <f t="shared" si="131"/>
        <v>0</v>
      </c>
      <c r="AI474" s="7">
        <f t="shared" si="131"/>
        <v>0</v>
      </c>
      <c r="AJ474" s="7">
        <f t="shared" si="131"/>
        <v>0</v>
      </c>
      <c r="AK474" s="7">
        <f t="shared" si="131"/>
        <v>0</v>
      </c>
      <c r="AL474" s="7">
        <f t="shared" si="131"/>
        <v>0</v>
      </c>
      <c r="AM474" s="7">
        <f t="shared" si="131"/>
        <v>0</v>
      </c>
      <c r="AN474" s="7">
        <f t="shared" si="131"/>
        <v>0</v>
      </c>
      <c r="AO474" s="7">
        <f t="shared" si="131"/>
        <v>0</v>
      </c>
      <c r="AP474" s="7">
        <f t="shared" si="131"/>
        <v>0</v>
      </c>
      <c r="AQ474" s="7">
        <f t="shared" si="131"/>
        <v>0</v>
      </c>
      <c r="AR474" s="7">
        <f t="shared" si="131"/>
        <v>0</v>
      </c>
      <c r="AS474" s="7">
        <f t="shared" si="9"/>
        <v>305449.0303</v>
      </c>
    </row>
    <row r="475" ht="15.75" customHeight="1">
      <c r="A475" s="15">
        <v>75.0</v>
      </c>
      <c r="B475" s="16">
        <v>3.0</v>
      </c>
      <c r="C475" s="16">
        <v>0.0595014587864236</v>
      </c>
      <c r="D475" s="17">
        <v>43802.0</v>
      </c>
      <c r="E475" s="17">
        <f t="shared" si="7"/>
        <v>43893</v>
      </c>
      <c r="F475" s="16" t="s">
        <v>20</v>
      </c>
      <c r="G475" s="16" t="s">
        <v>4</v>
      </c>
      <c r="H475" s="18">
        <v>100000.0</v>
      </c>
      <c r="I475" s="7">
        <f t="shared" ref="I475:AR475" si="132">if(edate($D475,I$350)&lt;=$C$342, I131,if($G475="USD",1-$C$345,if($G475="EUR",1-$D$345,if($G475="YEN",1-$E$345,1-$F$345)))*I131/(1+$C$343)^(DATEDIF($C$342,EDATE($D475,I$350),"m")+1))</f>
        <v>368347.9457</v>
      </c>
      <c r="J475" s="7">
        <f t="shared" si="132"/>
        <v>375683.2856</v>
      </c>
      <c r="K475" s="7">
        <f t="shared" si="132"/>
        <v>394657.7058</v>
      </c>
      <c r="L475" s="7">
        <f t="shared" si="132"/>
        <v>0</v>
      </c>
      <c r="M475" s="7">
        <f t="shared" si="132"/>
        <v>0</v>
      </c>
      <c r="N475" s="7">
        <f t="shared" si="132"/>
        <v>0</v>
      </c>
      <c r="O475" s="7">
        <f t="shared" si="132"/>
        <v>0</v>
      </c>
      <c r="P475" s="7">
        <f t="shared" si="132"/>
        <v>0</v>
      </c>
      <c r="Q475" s="7">
        <f t="shared" si="132"/>
        <v>0</v>
      </c>
      <c r="R475" s="7">
        <f t="shared" si="132"/>
        <v>0</v>
      </c>
      <c r="S475" s="7">
        <f t="shared" si="132"/>
        <v>0</v>
      </c>
      <c r="T475" s="7">
        <f t="shared" si="132"/>
        <v>0</v>
      </c>
      <c r="U475" s="7">
        <f t="shared" si="132"/>
        <v>0</v>
      </c>
      <c r="V475" s="7">
        <f t="shared" si="132"/>
        <v>0</v>
      </c>
      <c r="W475" s="7">
        <f t="shared" si="132"/>
        <v>0</v>
      </c>
      <c r="X475" s="7">
        <f t="shared" si="132"/>
        <v>0</v>
      </c>
      <c r="Y475" s="7">
        <f t="shared" si="132"/>
        <v>0</v>
      </c>
      <c r="Z475" s="7">
        <f t="shared" si="132"/>
        <v>0</v>
      </c>
      <c r="AA475" s="7">
        <f t="shared" si="132"/>
        <v>0</v>
      </c>
      <c r="AB475" s="7">
        <f t="shared" si="132"/>
        <v>0</v>
      </c>
      <c r="AC475" s="7">
        <f t="shared" si="132"/>
        <v>0</v>
      </c>
      <c r="AD475" s="7">
        <f t="shared" si="132"/>
        <v>0</v>
      </c>
      <c r="AE475" s="7">
        <f t="shared" si="132"/>
        <v>0</v>
      </c>
      <c r="AF475" s="7">
        <f t="shared" si="132"/>
        <v>0</v>
      </c>
      <c r="AG475" s="7">
        <f t="shared" si="132"/>
        <v>0</v>
      </c>
      <c r="AH475" s="7">
        <f t="shared" si="132"/>
        <v>0</v>
      </c>
      <c r="AI475" s="7">
        <f t="shared" si="132"/>
        <v>0</v>
      </c>
      <c r="AJ475" s="7">
        <f t="shared" si="132"/>
        <v>0</v>
      </c>
      <c r="AK475" s="7">
        <f t="shared" si="132"/>
        <v>0</v>
      </c>
      <c r="AL475" s="7">
        <f t="shared" si="132"/>
        <v>0</v>
      </c>
      <c r="AM475" s="7">
        <f t="shared" si="132"/>
        <v>0</v>
      </c>
      <c r="AN475" s="7">
        <f t="shared" si="132"/>
        <v>0</v>
      </c>
      <c r="AO475" s="7">
        <f t="shared" si="132"/>
        <v>0</v>
      </c>
      <c r="AP475" s="7">
        <f t="shared" si="132"/>
        <v>0</v>
      </c>
      <c r="AQ475" s="7">
        <f t="shared" si="132"/>
        <v>0</v>
      </c>
      <c r="AR475" s="7">
        <f t="shared" si="132"/>
        <v>0</v>
      </c>
      <c r="AS475" s="7">
        <f t="shared" si="9"/>
        <v>1138688.937</v>
      </c>
    </row>
    <row r="476" ht="15.75" customHeight="1">
      <c r="A476" s="15">
        <v>107.0</v>
      </c>
      <c r="B476" s="16">
        <v>11.0</v>
      </c>
      <c r="C476" s="16">
        <v>0.0470285912594784</v>
      </c>
      <c r="D476" s="17">
        <v>43803.0</v>
      </c>
      <c r="E476" s="17">
        <f t="shared" si="7"/>
        <v>44139</v>
      </c>
      <c r="F476" s="16" t="s">
        <v>21</v>
      </c>
      <c r="G476" s="16" t="s">
        <v>7</v>
      </c>
      <c r="H476" s="18">
        <v>2500000.0</v>
      </c>
      <c r="I476" s="7">
        <f t="shared" ref="I476:AR476" si="133">if(edate($D476,I$350)&lt;=$C$342, I132,if($G476="USD",1-$C$345,if($G476="EUR",1-$D$345,if($G476="YEN",1-$E$345,1-$F$345)))*I132/(1+$C$343)^(DATEDIF($C$342,EDATE($D476,I$350),"m")+1))</f>
        <v>117571.4781</v>
      </c>
      <c r="J476" s="7">
        <f t="shared" si="133"/>
        <v>117571.4781</v>
      </c>
      <c r="K476" s="7">
        <f t="shared" si="133"/>
        <v>117571.4781</v>
      </c>
      <c r="L476" s="7">
        <f t="shared" si="133"/>
        <v>117571.4781</v>
      </c>
      <c r="M476" s="7">
        <f t="shared" si="133"/>
        <v>117571.4781</v>
      </c>
      <c r="N476" s="7">
        <f t="shared" si="133"/>
        <v>117571.4781</v>
      </c>
      <c r="O476" s="7">
        <f t="shared" si="133"/>
        <v>117571.4781</v>
      </c>
      <c r="P476" s="7">
        <f t="shared" si="133"/>
        <v>117571.4781</v>
      </c>
      <c r="Q476" s="7">
        <f t="shared" si="133"/>
        <v>117571.4781</v>
      </c>
      <c r="R476" s="7">
        <f t="shared" si="133"/>
        <v>106134.9798</v>
      </c>
      <c r="S476" s="7">
        <f t="shared" si="133"/>
        <v>96486.34529</v>
      </c>
      <c r="T476" s="7">
        <f t="shared" si="133"/>
        <v>0</v>
      </c>
      <c r="U476" s="7">
        <f t="shared" si="133"/>
        <v>0</v>
      </c>
      <c r="V476" s="7">
        <f t="shared" si="133"/>
        <v>0</v>
      </c>
      <c r="W476" s="7">
        <f t="shared" si="133"/>
        <v>0</v>
      </c>
      <c r="X476" s="7">
        <f t="shared" si="133"/>
        <v>0</v>
      </c>
      <c r="Y476" s="7">
        <f t="shared" si="133"/>
        <v>0</v>
      </c>
      <c r="Z476" s="7">
        <f t="shared" si="133"/>
        <v>0</v>
      </c>
      <c r="AA476" s="7">
        <f t="shared" si="133"/>
        <v>0</v>
      </c>
      <c r="AB476" s="7">
        <f t="shared" si="133"/>
        <v>0</v>
      </c>
      <c r="AC476" s="7">
        <f t="shared" si="133"/>
        <v>0</v>
      </c>
      <c r="AD476" s="7">
        <f t="shared" si="133"/>
        <v>0</v>
      </c>
      <c r="AE476" s="7">
        <f t="shared" si="133"/>
        <v>0</v>
      </c>
      <c r="AF476" s="7">
        <f t="shared" si="133"/>
        <v>0</v>
      </c>
      <c r="AG476" s="7">
        <f t="shared" si="133"/>
        <v>0</v>
      </c>
      <c r="AH476" s="7">
        <f t="shared" si="133"/>
        <v>0</v>
      </c>
      <c r="AI476" s="7">
        <f t="shared" si="133"/>
        <v>0</v>
      </c>
      <c r="AJ476" s="7">
        <f t="shared" si="133"/>
        <v>0</v>
      </c>
      <c r="AK476" s="7">
        <f t="shared" si="133"/>
        <v>0</v>
      </c>
      <c r="AL476" s="7">
        <f t="shared" si="133"/>
        <v>0</v>
      </c>
      <c r="AM476" s="7">
        <f t="shared" si="133"/>
        <v>0</v>
      </c>
      <c r="AN476" s="7">
        <f t="shared" si="133"/>
        <v>0</v>
      </c>
      <c r="AO476" s="7">
        <f t="shared" si="133"/>
        <v>0</v>
      </c>
      <c r="AP476" s="7">
        <f t="shared" si="133"/>
        <v>0</v>
      </c>
      <c r="AQ476" s="7">
        <f t="shared" si="133"/>
        <v>0</v>
      </c>
      <c r="AR476" s="7">
        <f t="shared" si="133"/>
        <v>0</v>
      </c>
      <c r="AS476" s="7">
        <f t="shared" si="9"/>
        <v>1260764.628</v>
      </c>
    </row>
    <row r="477" ht="15.75" customHeight="1">
      <c r="A477" s="15">
        <v>171.0</v>
      </c>
      <c r="B477" s="16">
        <v>21.0</v>
      </c>
      <c r="C477" s="16">
        <v>0.0545814118809331</v>
      </c>
      <c r="D477" s="17">
        <v>43807.0</v>
      </c>
      <c r="E477" s="17">
        <f t="shared" si="7"/>
        <v>44447</v>
      </c>
      <c r="F477" s="16" t="s">
        <v>21</v>
      </c>
      <c r="G477" s="16" t="s">
        <v>4</v>
      </c>
      <c r="H477" s="18">
        <v>250000.0</v>
      </c>
      <c r="I477" s="7">
        <f t="shared" ref="I477:AR477" si="134">if(edate($D477,I$350)&lt;=$C$342, I133,if($G477="USD",1-$C$345,if($G477="EUR",1-$D$345,if($G477="YEN",1-$E$345,1-$F$345)))*I133/(1+$C$343)^(DATEDIF($C$342,EDATE($D477,I$350),"m")+1))</f>
        <v>844725.1274</v>
      </c>
      <c r="J477" s="7">
        <f t="shared" si="134"/>
        <v>866097.8437</v>
      </c>
      <c r="K477" s="7">
        <f t="shared" si="134"/>
        <v>921300.1192</v>
      </c>
      <c r="L477" s="7">
        <f t="shared" si="134"/>
        <v>1029610.108</v>
      </c>
      <c r="M477" s="7">
        <f t="shared" si="134"/>
        <v>1011351.262</v>
      </c>
      <c r="N477" s="7">
        <f t="shared" si="134"/>
        <v>936506.5005</v>
      </c>
      <c r="O477" s="7">
        <f t="shared" si="134"/>
        <v>984811.05</v>
      </c>
      <c r="P477" s="7">
        <f t="shared" si="134"/>
        <v>1004811.044</v>
      </c>
      <c r="Q477" s="7">
        <f t="shared" si="134"/>
        <v>1031465.876</v>
      </c>
      <c r="R477" s="7">
        <f t="shared" si="134"/>
        <v>963878.4521</v>
      </c>
      <c r="S477" s="7">
        <f t="shared" si="134"/>
        <v>866102.8339</v>
      </c>
      <c r="T477" s="7">
        <f t="shared" si="134"/>
        <v>757407.7889</v>
      </c>
      <c r="U477" s="7">
        <f t="shared" si="134"/>
        <v>685075.9527</v>
      </c>
      <c r="V477" s="7">
        <f t="shared" si="134"/>
        <v>633207.7747</v>
      </c>
      <c r="W477" s="7">
        <f t="shared" si="134"/>
        <v>570407.432</v>
      </c>
      <c r="X477" s="7">
        <f t="shared" si="134"/>
        <v>541861.0204</v>
      </c>
      <c r="Y477" s="7">
        <f t="shared" si="134"/>
        <v>469573.0235</v>
      </c>
      <c r="Z477" s="7">
        <f t="shared" si="134"/>
        <v>419929.4461</v>
      </c>
      <c r="AA477" s="7">
        <f t="shared" si="134"/>
        <v>387661.7775</v>
      </c>
      <c r="AB477" s="7">
        <f t="shared" si="134"/>
        <v>348005.6277</v>
      </c>
      <c r="AC477" s="7">
        <f t="shared" si="134"/>
        <v>316394.9843</v>
      </c>
      <c r="AD477" s="7">
        <f t="shared" si="134"/>
        <v>0</v>
      </c>
      <c r="AE477" s="7">
        <f t="shared" si="134"/>
        <v>0</v>
      </c>
      <c r="AF477" s="7">
        <f t="shared" si="134"/>
        <v>0</v>
      </c>
      <c r="AG477" s="7">
        <f t="shared" si="134"/>
        <v>0</v>
      </c>
      <c r="AH477" s="7">
        <f t="shared" si="134"/>
        <v>0</v>
      </c>
      <c r="AI477" s="7">
        <f t="shared" si="134"/>
        <v>0</v>
      </c>
      <c r="AJ477" s="7">
        <f t="shared" si="134"/>
        <v>0</v>
      </c>
      <c r="AK477" s="7">
        <f t="shared" si="134"/>
        <v>0</v>
      </c>
      <c r="AL477" s="7">
        <f t="shared" si="134"/>
        <v>0</v>
      </c>
      <c r="AM477" s="7">
        <f t="shared" si="134"/>
        <v>0</v>
      </c>
      <c r="AN477" s="7">
        <f t="shared" si="134"/>
        <v>0</v>
      </c>
      <c r="AO477" s="7">
        <f t="shared" si="134"/>
        <v>0</v>
      </c>
      <c r="AP477" s="7">
        <f t="shared" si="134"/>
        <v>0</v>
      </c>
      <c r="AQ477" s="7">
        <f t="shared" si="134"/>
        <v>0</v>
      </c>
      <c r="AR477" s="7">
        <f t="shared" si="134"/>
        <v>0</v>
      </c>
      <c r="AS477" s="7">
        <f t="shared" si="9"/>
        <v>15590185.04</v>
      </c>
    </row>
    <row r="478" ht="15.75" customHeight="1">
      <c r="A478" s="15">
        <v>270.0</v>
      </c>
      <c r="B478" s="16">
        <v>6.0</v>
      </c>
      <c r="C478" s="16">
        <v>0.0377410778650815</v>
      </c>
      <c r="D478" s="17">
        <v>43808.0</v>
      </c>
      <c r="E478" s="17">
        <f t="shared" si="7"/>
        <v>43991</v>
      </c>
      <c r="F478" s="16" t="s">
        <v>21</v>
      </c>
      <c r="G478" s="16" t="s">
        <v>5</v>
      </c>
      <c r="H478" s="18">
        <v>500000.0</v>
      </c>
      <c r="I478" s="7">
        <f t="shared" ref="I478:AR478" si="135">if(edate($D478,I$350)&lt;=$C$342, I134,if($G478="USD",1-$C$345,if($G478="EUR",1-$D$345,if($G478="YEN",1-$E$345,1-$F$345)))*I134/(1+$C$343)^(DATEDIF($C$342,EDATE($D478,I$350),"m")+1))</f>
        <v>1309194.589</v>
      </c>
      <c r="J478" s="7">
        <f t="shared" si="135"/>
        <v>1313932.981</v>
      </c>
      <c r="K478" s="7">
        <f t="shared" si="135"/>
        <v>1431186.962</v>
      </c>
      <c r="L478" s="7">
        <f t="shared" si="135"/>
        <v>1551801.786</v>
      </c>
      <c r="M478" s="7">
        <f t="shared" si="135"/>
        <v>1509716.71</v>
      </c>
      <c r="N478" s="7">
        <f t="shared" si="135"/>
        <v>1456543.305</v>
      </c>
      <c r="O478" s="7">
        <f t="shared" si="135"/>
        <v>0</v>
      </c>
      <c r="P478" s="7">
        <f t="shared" si="135"/>
        <v>0</v>
      </c>
      <c r="Q478" s="7">
        <f t="shared" si="135"/>
        <v>0</v>
      </c>
      <c r="R478" s="7">
        <f t="shared" si="135"/>
        <v>0</v>
      </c>
      <c r="S478" s="7">
        <f t="shared" si="135"/>
        <v>0</v>
      </c>
      <c r="T478" s="7">
        <f t="shared" si="135"/>
        <v>0</v>
      </c>
      <c r="U478" s="7">
        <f t="shared" si="135"/>
        <v>0</v>
      </c>
      <c r="V478" s="7">
        <f t="shared" si="135"/>
        <v>0</v>
      </c>
      <c r="W478" s="7">
        <f t="shared" si="135"/>
        <v>0</v>
      </c>
      <c r="X478" s="7">
        <f t="shared" si="135"/>
        <v>0</v>
      </c>
      <c r="Y478" s="7">
        <f t="shared" si="135"/>
        <v>0</v>
      </c>
      <c r="Z478" s="7">
        <f t="shared" si="135"/>
        <v>0</v>
      </c>
      <c r="AA478" s="7">
        <f t="shared" si="135"/>
        <v>0</v>
      </c>
      <c r="AB478" s="7">
        <f t="shared" si="135"/>
        <v>0</v>
      </c>
      <c r="AC478" s="7">
        <f t="shared" si="135"/>
        <v>0</v>
      </c>
      <c r="AD478" s="7">
        <f t="shared" si="135"/>
        <v>0</v>
      </c>
      <c r="AE478" s="7">
        <f t="shared" si="135"/>
        <v>0</v>
      </c>
      <c r="AF478" s="7">
        <f t="shared" si="135"/>
        <v>0</v>
      </c>
      <c r="AG478" s="7">
        <f t="shared" si="135"/>
        <v>0</v>
      </c>
      <c r="AH478" s="7">
        <f t="shared" si="135"/>
        <v>0</v>
      </c>
      <c r="AI478" s="7">
        <f t="shared" si="135"/>
        <v>0</v>
      </c>
      <c r="AJ478" s="7">
        <f t="shared" si="135"/>
        <v>0</v>
      </c>
      <c r="AK478" s="7">
        <f t="shared" si="135"/>
        <v>0</v>
      </c>
      <c r="AL478" s="7">
        <f t="shared" si="135"/>
        <v>0</v>
      </c>
      <c r="AM478" s="7">
        <f t="shared" si="135"/>
        <v>0</v>
      </c>
      <c r="AN478" s="7">
        <f t="shared" si="135"/>
        <v>0</v>
      </c>
      <c r="AO478" s="7">
        <f t="shared" si="135"/>
        <v>0</v>
      </c>
      <c r="AP478" s="7">
        <f t="shared" si="135"/>
        <v>0</v>
      </c>
      <c r="AQ478" s="7">
        <f t="shared" si="135"/>
        <v>0</v>
      </c>
      <c r="AR478" s="7">
        <f t="shared" si="135"/>
        <v>0</v>
      </c>
      <c r="AS478" s="7">
        <f t="shared" si="9"/>
        <v>8572376.333</v>
      </c>
    </row>
    <row r="479" ht="15.75" customHeight="1">
      <c r="A479" s="15">
        <v>275.0</v>
      </c>
      <c r="B479" s="16">
        <v>27.0</v>
      </c>
      <c r="C479" s="16">
        <v>0.00527738723793634</v>
      </c>
      <c r="D479" s="17">
        <v>43811.0</v>
      </c>
      <c r="E479" s="17">
        <f t="shared" si="7"/>
        <v>44632</v>
      </c>
      <c r="F479" s="16" t="s">
        <v>19</v>
      </c>
      <c r="G479" s="16" t="s">
        <v>4</v>
      </c>
      <c r="H479" s="18">
        <v>250000.0</v>
      </c>
      <c r="I479" s="7">
        <f t="shared" ref="I479:AR479" si="136">if(edate($D479,I$350)&lt;=$C$342, I135,if($G479="USD",1-$C$345,if($G479="EUR",1-$D$345,if($G479="YEN",1-$E$345,1-$F$345)))*I135/(1+$C$343)^(DATEDIF($C$342,EDATE($D479,I$350),"m")+1))</f>
        <v>80827.40746</v>
      </c>
      <c r="J479" s="7">
        <f t="shared" si="136"/>
        <v>84370.90912</v>
      </c>
      <c r="K479" s="7">
        <f t="shared" si="136"/>
        <v>94296.35517</v>
      </c>
      <c r="L479" s="7">
        <f t="shared" si="136"/>
        <v>97303.80622</v>
      </c>
      <c r="M479" s="7">
        <f t="shared" si="136"/>
        <v>97463.44718</v>
      </c>
      <c r="N479" s="7">
        <f t="shared" si="136"/>
        <v>91195.75823</v>
      </c>
      <c r="O479" s="7">
        <f t="shared" si="136"/>
        <v>93976.80937</v>
      </c>
      <c r="P479" s="7">
        <f t="shared" si="136"/>
        <v>96513.12168</v>
      </c>
      <c r="Q479" s="7">
        <f t="shared" si="136"/>
        <v>98805.35482</v>
      </c>
      <c r="R479" s="7">
        <f t="shared" si="136"/>
        <v>91926.3981</v>
      </c>
      <c r="S479" s="7">
        <f t="shared" si="136"/>
        <v>82678.84411</v>
      </c>
      <c r="T479" s="7">
        <f t="shared" si="136"/>
        <v>72116.92648</v>
      </c>
      <c r="U479" s="7">
        <f t="shared" si="136"/>
        <v>66812.71142</v>
      </c>
      <c r="V479" s="7">
        <f t="shared" si="136"/>
        <v>60121.13479</v>
      </c>
      <c r="W479" s="7">
        <f t="shared" si="136"/>
        <v>54464.17337</v>
      </c>
      <c r="X479" s="7">
        <f t="shared" si="136"/>
        <v>51982.54713</v>
      </c>
      <c r="Y479" s="7">
        <f t="shared" si="136"/>
        <v>45414.12656</v>
      </c>
      <c r="Z479" s="7">
        <f t="shared" si="136"/>
        <v>39906.53904</v>
      </c>
      <c r="AA479" s="7">
        <f t="shared" si="136"/>
        <v>37689.63872</v>
      </c>
      <c r="AB479" s="7">
        <f t="shared" si="136"/>
        <v>34034.1727</v>
      </c>
      <c r="AC479" s="7">
        <f t="shared" si="136"/>
        <v>30597.35811</v>
      </c>
      <c r="AD479" s="7">
        <f t="shared" si="136"/>
        <v>27853.61701</v>
      </c>
      <c r="AE479" s="7">
        <f t="shared" si="136"/>
        <v>25355.95356</v>
      </c>
      <c r="AF479" s="7">
        <f t="shared" si="136"/>
        <v>23080.32533</v>
      </c>
      <c r="AG479" s="7">
        <f t="shared" si="136"/>
        <v>21009.00806</v>
      </c>
      <c r="AH479" s="7">
        <f t="shared" si="136"/>
        <v>19122.86729</v>
      </c>
      <c r="AI479" s="7">
        <f t="shared" si="136"/>
        <v>17403.43836</v>
      </c>
      <c r="AJ479" s="7">
        <f t="shared" si="136"/>
        <v>0</v>
      </c>
      <c r="AK479" s="7">
        <f t="shared" si="136"/>
        <v>0</v>
      </c>
      <c r="AL479" s="7">
        <f t="shared" si="136"/>
        <v>0</v>
      </c>
      <c r="AM479" s="7">
        <f t="shared" si="136"/>
        <v>0</v>
      </c>
      <c r="AN479" s="7">
        <f t="shared" si="136"/>
        <v>0</v>
      </c>
      <c r="AO479" s="7">
        <f t="shared" si="136"/>
        <v>0</v>
      </c>
      <c r="AP479" s="7">
        <f t="shared" si="136"/>
        <v>0</v>
      </c>
      <c r="AQ479" s="7">
        <f t="shared" si="136"/>
        <v>0</v>
      </c>
      <c r="AR479" s="7">
        <f t="shared" si="136"/>
        <v>0</v>
      </c>
      <c r="AS479" s="7">
        <f t="shared" si="9"/>
        <v>1636322.749</v>
      </c>
    </row>
    <row r="480" ht="15.75" customHeight="1">
      <c r="A480" s="15">
        <v>144.0</v>
      </c>
      <c r="B480" s="16">
        <v>26.0</v>
      </c>
      <c r="C480" s="16">
        <v>0.010604609572876</v>
      </c>
      <c r="D480" s="17">
        <v>43824.0</v>
      </c>
      <c r="E480" s="17">
        <f t="shared" si="7"/>
        <v>44617</v>
      </c>
      <c r="F480" s="16" t="s">
        <v>18</v>
      </c>
      <c r="G480" s="16" t="s">
        <v>6</v>
      </c>
      <c r="H480" s="18">
        <v>1400000.0</v>
      </c>
      <c r="I480" s="7">
        <f t="shared" ref="I480:AR480" si="137">if(edate($D480,I$350)&lt;=$C$342, I136,if($G480="USD",1-$C$345,if($G480="EUR",1-$D$345,if($G480="YEN",1-$E$345,1-$F$345)))*I136/(1+$C$343)^(DATEDIF($C$342,EDATE($D480,I$350),"m")+1))</f>
        <v>8371.484526</v>
      </c>
      <c r="J480" s="7">
        <f t="shared" si="137"/>
        <v>8551.423541</v>
      </c>
      <c r="K480" s="7">
        <f t="shared" si="137"/>
        <v>10571.47653</v>
      </c>
      <c r="L480" s="7">
        <f t="shared" si="137"/>
        <v>10303.95829</v>
      </c>
      <c r="M480" s="7">
        <f t="shared" si="137"/>
        <v>9928.53602</v>
      </c>
      <c r="N480" s="7">
        <f t="shared" si="137"/>
        <v>9593.035866</v>
      </c>
      <c r="O480" s="7">
        <f t="shared" si="137"/>
        <v>9998.284658</v>
      </c>
      <c r="P480" s="7">
        <f t="shared" si="137"/>
        <v>10441.33252</v>
      </c>
      <c r="Q480" s="7">
        <f t="shared" si="137"/>
        <v>10877.86279</v>
      </c>
      <c r="R480" s="7">
        <f t="shared" si="137"/>
        <v>9861.264013</v>
      </c>
      <c r="S480" s="7">
        <f t="shared" si="137"/>
        <v>8913.903536</v>
      </c>
      <c r="T480" s="7">
        <f t="shared" si="137"/>
        <v>8052.565284</v>
      </c>
      <c r="U480" s="7">
        <f t="shared" si="137"/>
        <v>7273.080891</v>
      </c>
      <c r="V480" s="7">
        <f t="shared" si="137"/>
        <v>6436.072647</v>
      </c>
      <c r="W480" s="7">
        <f t="shared" si="137"/>
        <v>5870.692816</v>
      </c>
      <c r="X480" s="7">
        <f t="shared" si="137"/>
        <v>5298.988158</v>
      </c>
      <c r="Y480" s="7">
        <f t="shared" si="137"/>
        <v>4679.067753</v>
      </c>
      <c r="Z480" s="7">
        <f t="shared" si="137"/>
        <v>4105.921097</v>
      </c>
      <c r="AA480" s="7">
        <f t="shared" si="137"/>
        <v>3821.120734</v>
      </c>
      <c r="AB480" s="7">
        <f t="shared" si="137"/>
        <v>3552.859993</v>
      </c>
      <c r="AC480" s="7">
        <f t="shared" si="137"/>
        <v>3235.242767</v>
      </c>
      <c r="AD480" s="7">
        <f t="shared" si="137"/>
        <v>2945.710746</v>
      </c>
      <c r="AE480" s="7">
        <f t="shared" si="137"/>
        <v>2682.095434</v>
      </c>
      <c r="AF480" s="7">
        <f t="shared" si="137"/>
        <v>2441.83782</v>
      </c>
      <c r="AG480" s="7">
        <f t="shared" si="137"/>
        <v>2223.112227</v>
      </c>
      <c r="AH480" s="7">
        <f t="shared" si="137"/>
        <v>2023.89296</v>
      </c>
      <c r="AI480" s="7">
        <f t="shared" si="137"/>
        <v>0</v>
      </c>
      <c r="AJ480" s="7">
        <f t="shared" si="137"/>
        <v>0</v>
      </c>
      <c r="AK480" s="7">
        <f t="shared" si="137"/>
        <v>0</v>
      </c>
      <c r="AL480" s="7">
        <f t="shared" si="137"/>
        <v>0</v>
      </c>
      <c r="AM480" s="7">
        <f t="shared" si="137"/>
        <v>0</v>
      </c>
      <c r="AN480" s="7">
        <f t="shared" si="137"/>
        <v>0</v>
      </c>
      <c r="AO480" s="7">
        <f t="shared" si="137"/>
        <v>0</v>
      </c>
      <c r="AP480" s="7">
        <f t="shared" si="137"/>
        <v>0</v>
      </c>
      <c r="AQ480" s="7">
        <f t="shared" si="137"/>
        <v>0</v>
      </c>
      <c r="AR480" s="7">
        <f t="shared" si="137"/>
        <v>0</v>
      </c>
      <c r="AS480" s="7">
        <f t="shared" si="9"/>
        <v>172054.8236</v>
      </c>
    </row>
    <row r="481" ht="15.75" customHeight="1">
      <c r="A481" s="15">
        <v>260.0</v>
      </c>
      <c r="B481" s="16">
        <v>29.0</v>
      </c>
      <c r="C481" s="16">
        <v>0.0381773035231614</v>
      </c>
      <c r="D481" s="17">
        <v>43824.0</v>
      </c>
      <c r="E481" s="17">
        <f t="shared" si="7"/>
        <v>44706</v>
      </c>
      <c r="F481" s="16" t="s">
        <v>21</v>
      </c>
      <c r="G481" s="16" t="s">
        <v>5</v>
      </c>
      <c r="H481" s="18">
        <v>100000.0</v>
      </c>
      <c r="I481" s="7">
        <f t="shared" ref="I481:AR481" si="138">if(edate($D481,I$350)&lt;=$C$342, I137,if($G481="USD",1-$C$345,if($G481="EUR",1-$D$345,if($G481="YEN",1-$E$345,1-$F$345)))*I137/(1+$C$343)^(DATEDIF($C$342,EDATE($D481,I$350),"m")+1))</f>
        <v>260721.9683</v>
      </c>
      <c r="J481" s="7">
        <f t="shared" si="138"/>
        <v>265023.4051</v>
      </c>
      <c r="K481" s="7">
        <f t="shared" si="138"/>
        <v>326130.7607</v>
      </c>
      <c r="L481" s="7">
        <f t="shared" si="138"/>
        <v>306383.5504</v>
      </c>
      <c r="M481" s="7">
        <f t="shared" si="138"/>
        <v>299474.6038</v>
      </c>
      <c r="N481" s="7">
        <f t="shared" si="138"/>
        <v>296862.8945</v>
      </c>
      <c r="O481" s="7">
        <f t="shared" si="138"/>
        <v>317265.2272</v>
      </c>
      <c r="P481" s="7">
        <f t="shared" si="138"/>
        <v>335589.9512</v>
      </c>
      <c r="Q481" s="7">
        <f t="shared" si="138"/>
        <v>343526.249</v>
      </c>
      <c r="R481" s="7">
        <f t="shared" si="138"/>
        <v>312228.3186</v>
      </c>
      <c r="S481" s="7">
        <f t="shared" si="138"/>
        <v>282208.9404</v>
      </c>
      <c r="T481" s="7">
        <f t="shared" si="138"/>
        <v>260706.973</v>
      </c>
      <c r="U481" s="7">
        <f t="shared" si="138"/>
        <v>234567.4871</v>
      </c>
      <c r="V481" s="7">
        <f t="shared" si="138"/>
        <v>211498.7069</v>
      </c>
      <c r="W481" s="7">
        <f t="shared" si="138"/>
        <v>193091.5069</v>
      </c>
      <c r="X481" s="7">
        <f t="shared" si="138"/>
        <v>176348.8389</v>
      </c>
      <c r="Y481" s="7">
        <f t="shared" si="138"/>
        <v>158935.0698</v>
      </c>
      <c r="Z481" s="7">
        <f t="shared" si="138"/>
        <v>139074.4509</v>
      </c>
      <c r="AA481" s="7">
        <f t="shared" si="138"/>
        <v>127188.1937</v>
      </c>
      <c r="AB481" s="7">
        <f t="shared" si="138"/>
        <v>113796.5423</v>
      </c>
      <c r="AC481" s="7">
        <f t="shared" si="138"/>
        <v>103652.0203</v>
      </c>
      <c r="AD481" s="7">
        <f t="shared" si="138"/>
        <v>94400.24818</v>
      </c>
      <c r="AE481" s="7">
        <f t="shared" si="138"/>
        <v>85974.43901</v>
      </c>
      <c r="AF481" s="7">
        <f t="shared" si="138"/>
        <v>78291.92339</v>
      </c>
      <c r="AG481" s="7">
        <f t="shared" si="138"/>
        <v>71296.25275</v>
      </c>
      <c r="AH481" s="7">
        <f t="shared" si="138"/>
        <v>64922.43735</v>
      </c>
      <c r="AI481" s="7">
        <f t="shared" si="138"/>
        <v>59106.54527</v>
      </c>
      <c r="AJ481" s="7">
        <f t="shared" si="138"/>
        <v>53817.77493</v>
      </c>
      <c r="AK481" s="7">
        <f t="shared" si="138"/>
        <v>48997.77115</v>
      </c>
      <c r="AL481" s="7">
        <f t="shared" si="138"/>
        <v>0</v>
      </c>
      <c r="AM481" s="7">
        <f t="shared" si="138"/>
        <v>0</v>
      </c>
      <c r="AN481" s="7">
        <f t="shared" si="138"/>
        <v>0</v>
      </c>
      <c r="AO481" s="7">
        <f t="shared" si="138"/>
        <v>0</v>
      </c>
      <c r="AP481" s="7">
        <f t="shared" si="138"/>
        <v>0</v>
      </c>
      <c r="AQ481" s="7">
        <f t="shared" si="138"/>
        <v>0</v>
      </c>
      <c r="AR481" s="7">
        <f t="shared" si="138"/>
        <v>0</v>
      </c>
      <c r="AS481" s="7">
        <f t="shared" si="9"/>
        <v>5621083.051</v>
      </c>
    </row>
    <row r="482" ht="15.75" customHeight="1">
      <c r="A482" s="15">
        <v>222.0</v>
      </c>
      <c r="B482" s="16">
        <v>4.0</v>
      </c>
      <c r="C482" s="16">
        <v>0.0387941669006128</v>
      </c>
      <c r="D482" s="17">
        <v>43827.0</v>
      </c>
      <c r="E482" s="17">
        <f t="shared" si="7"/>
        <v>43949</v>
      </c>
      <c r="F482" s="16" t="s">
        <v>21</v>
      </c>
      <c r="G482" s="16" t="s">
        <v>5</v>
      </c>
      <c r="H482" s="18">
        <v>250000.0</v>
      </c>
      <c r="I482" s="7">
        <f t="shared" ref="I482:AR482" si="139">if(edate($D482,I$350)&lt;=$C$342, I138,if($G482="USD",1-$C$345,if($G482="EUR",1-$D$345,if($G482="YEN",1-$E$345,1-$F$345)))*I138/(1+$C$343)^(DATEDIF($C$342,EDATE($D482,I$350),"m")+1))</f>
        <v>667041.4535</v>
      </c>
      <c r="J482" s="7">
        <f t="shared" si="139"/>
        <v>694859.7807</v>
      </c>
      <c r="K482" s="7">
        <f t="shared" si="139"/>
        <v>831542.2991</v>
      </c>
      <c r="L482" s="7">
        <f t="shared" si="139"/>
        <v>783264.8981</v>
      </c>
      <c r="M482" s="7">
        <f t="shared" si="139"/>
        <v>0</v>
      </c>
      <c r="N482" s="7">
        <f t="shared" si="139"/>
        <v>0</v>
      </c>
      <c r="O482" s="7">
        <f t="shared" si="139"/>
        <v>0</v>
      </c>
      <c r="P482" s="7">
        <f t="shared" si="139"/>
        <v>0</v>
      </c>
      <c r="Q482" s="7">
        <f t="shared" si="139"/>
        <v>0</v>
      </c>
      <c r="R482" s="7">
        <f t="shared" si="139"/>
        <v>0</v>
      </c>
      <c r="S482" s="7">
        <f t="shared" si="139"/>
        <v>0</v>
      </c>
      <c r="T482" s="7">
        <f t="shared" si="139"/>
        <v>0</v>
      </c>
      <c r="U482" s="7">
        <f t="shared" si="139"/>
        <v>0</v>
      </c>
      <c r="V482" s="7">
        <f t="shared" si="139"/>
        <v>0</v>
      </c>
      <c r="W482" s="7">
        <f t="shared" si="139"/>
        <v>0</v>
      </c>
      <c r="X482" s="7">
        <f t="shared" si="139"/>
        <v>0</v>
      </c>
      <c r="Y482" s="7">
        <f t="shared" si="139"/>
        <v>0</v>
      </c>
      <c r="Z482" s="7">
        <f t="shared" si="139"/>
        <v>0</v>
      </c>
      <c r="AA482" s="7">
        <f t="shared" si="139"/>
        <v>0</v>
      </c>
      <c r="AB482" s="7">
        <f t="shared" si="139"/>
        <v>0</v>
      </c>
      <c r="AC482" s="7">
        <f t="shared" si="139"/>
        <v>0</v>
      </c>
      <c r="AD482" s="7">
        <f t="shared" si="139"/>
        <v>0</v>
      </c>
      <c r="AE482" s="7">
        <f t="shared" si="139"/>
        <v>0</v>
      </c>
      <c r="AF482" s="7">
        <f t="shared" si="139"/>
        <v>0</v>
      </c>
      <c r="AG482" s="7">
        <f t="shared" si="139"/>
        <v>0</v>
      </c>
      <c r="AH482" s="7">
        <f t="shared" si="139"/>
        <v>0</v>
      </c>
      <c r="AI482" s="7">
        <f t="shared" si="139"/>
        <v>0</v>
      </c>
      <c r="AJ482" s="7">
        <f t="shared" si="139"/>
        <v>0</v>
      </c>
      <c r="AK482" s="7">
        <f t="shared" si="139"/>
        <v>0</v>
      </c>
      <c r="AL482" s="7">
        <f t="shared" si="139"/>
        <v>0</v>
      </c>
      <c r="AM482" s="7">
        <f t="shared" si="139"/>
        <v>0</v>
      </c>
      <c r="AN482" s="7">
        <f t="shared" si="139"/>
        <v>0</v>
      </c>
      <c r="AO482" s="7">
        <f t="shared" si="139"/>
        <v>0</v>
      </c>
      <c r="AP482" s="7">
        <f t="shared" si="139"/>
        <v>0</v>
      </c>
      <c r="AQ482" s="7">
        <f t="shared" si="139"/>
        <v>0</v>
      </c>
      <c r="AR482" s="7">
        <f t="shared" si="139"/>
        <v>0</v>
      </c>
      <c r="AS482" s="7">
        <f t="shared" si="9"/>
        <v>2976708.431</v>
      </c>
    </row>
    <row r="483" ht="15.75" customHeight="1">
      <c r="A483" s="15">
        <v>117.0</v>
      </c>
      <c r="B483" s="16">
        <v>29.0</v>
      </c>
      <c r="C483" s="16">
        <v>0.0584122968738144</v>
      </c>
      <c r="D483" s="17">
        <v>43832.0</v>
      </c>
      <c r="E483" s="17">
        <f t="shared" si="7"/>
        <v>44714</v>
      </c>
      <c r="F483" s="16" t="s">
        <v>20</v>
      </c>
      <c r="G483" s="16" t="s">
        <v>4</v>
      </c>
      <c r="H483" s="18">
        <v>100000.0</v>
      </c>
      <c r="I483" s="7">
        <f t="shared" ref="I483:AR483" si="140">if(edate($D483,I$350)&lt;=$C$342, I139,if($G483="USD",1-$C$345,if($G483="EUR",1-$D$345,if($G483="YEN",1-$E$345,1-$F$345)))*I139/(1+$C$343)^(DATEDIF($C$342,EDATE($D483,I$350),"m")+1))</f>
        <v>368806.4806</v>
      </c>
      <c r="J483" s="7">
        <f t="shared" si="140"/>
        <v>391309.2339</v>
      </c>
      <c r="K483" s="7">
        <f t="shared" si="140"/>
        <v>454053.3867</v>
      </c>
      <c r="L483" s="7">
        <f t="shared" si="140"/>
        <v>424811.0226</v>
      </c>
      <c r="M483" s="7">
        <f t="shared" si="140"/>
        <v>407200.2992</v>
      </c>
      <c r="N483" s="7">
        <f t="shared" si="140"/>
        <v>411463.8128</v>
      </c>
      <c r="O483" s="7">
        <f t="shared" si="140"/>
        <v>428898.7151</v>
      </c>
      <c r="P483" s="7">
        <f t="shared" si="140"/>
        <v>429826.3024</v>
      </c>
      <c r="Q483" s="7">
        <f t="shared" si="140"/>
        <v>408307.3344</v>
      </c>
      <c r="R483" s="7">
        <f t="shared" si="140"/>
        <v>381058.8388</v>
      </c>
      <c r="S483" s="7">
        <f t="shared" si="140"/>
        <v>333264.7484</v>
      </c>
      <c r="T483" s="7">
        <f t="shared" si="140"/>
        <v>293263.6482</v>
      </c>
      <c r="U483" s="7">
        <f t="shared" si="140"/>
        <v>272484.2323</v>
      </c>
      <c r="V483" s="7">
        <f t="shared" si="140"/>
        <v>242921.4238</v>
      </c>
      <c r="W483" s="7">
        <f t="shared" si="140"/>
        <v>226094.2915</v>
      </c>
      <c r="X483" s="7">
        <f t="shared" si="140"/>
        <v>202931.4022</v>
      </c>
      <c r="Y483" s="7">
        <f t="shared" si="140"/>
        <v>180529.4489</v>
      </c>
      <c r="Z483" s="7">
        <f t="shared" si="140"/>
        <v>163372.6193</v>
      </c>
      <c r="AA483" s="7">
        <f t="shared" si="140"/>
        <v>148989.4985</v>
      </c>
      <c r="AB483" s="7">
        <f t="shared" si="140"/>
        <v>135402.9849</v>
      </c>
      <c r="AC483" s="7">
        <f t="shared" si="140"/>
        <v>123262.8466</v>
      </c>
      <c r="AD483" s="7">
        <f t="shared" si="140"/>
        <v>112211.3127</v>
      </c>
      <c r="AE483" s="7">
        <f t="shared" si="140"/>
        <v>102141.9582</v>
      </c>
      <c r="AF483" s="7">
        <f t="shared" si="140"/>
        <v>92976.50505</v>
      </c>
      <c r="AG483" s="7">
        <f t="shared" si="140"/>
        <v>84630.28269</v>
      </c>
      <c r="AH483" s="7">
        <f t="shared" si="140"/>
        <v>77021.54297</v>
      </c>
      <c r="AI483" s="7">
        <f t="shared" si="140"/>
        <v>70102.89185</v>
      </c>
      <c r="AJ483" s="7">
        <f t="shared" si="140"/>
        <v>63801.31996</v>
      </c>
      <c r="AK483" s="7">
        <f t="shared" si="140"/>
        <v>58066.61882</v>
      </c>
      <c r="AL483" s="7">
        <f t="shared" si="140"/>
        <v>0</v>
      </c>
      <c r="AM483" s="7">
        <f t="shared" si="140"/>
        <v>0</v>
      </c>
      <c r="AN483" s="7">
        <f t="shared" si="140"/>
        <v>0</v>
      </c>
      <c r="AO483" s="7">
        <f t="shared" si="140"/>
        <v>0</v>
      </c>
      <c r="AP483" s="7">
        <f t="shared" si="140"/>
        <v>0</v>
      </c>
      <c r="AQ483" s="7">
        <f t="shared" si="140"/>
        <v>0</v>
      </c>
      <c r="AR483" s="7">
        <f t="shared" si="140"/>
        <v>0</v>
      </c>
      <c r="AS483" s="7">
        <f t="shared" si="9"/>
        <v>7089205.003</v>
      </c>
    </row>
    <row r="484" ht="15.75" customHeight="1">
      <c r="A484" s="15">
        <v>185.0</v>
      </c>
      <c r="B484" s="16">
        <v>36.0</v>
      </c>
      <c r="C484" s="16">
        <v>0.025211035531836</v>
      </c>
      <c r="D484" s="17">
        <v>43839.0</v>
      </c>
      <c r="E484" s="17">
        <f t="shared" si="7"/>
        <v>44935</v>
      </c>
      <c r="F484" s="16" t="s">
        <v>22</v>
      </c>
      <c r="G484" s="16" t="s">
        <v>5</v>
      </c>
      <c r="H484" s="18">
        <v>250000.0</v>
      </c>
      <c r="I484" s="7">
        <f t="shared" ref="I484:AR484" si="141">if(edate($D484,I$350)&lt;=$C$342, I140,if($G484="USD",1-$C$345,if($G484="EUR",1-$D$345,if($G484="YEN",1-$E$345,1-$F$345)))*I140/(1+$C$343)^(DATEDIF($C$342,EDATE($D484,I$350),"m")+1))</f>
        <v>438853.5377</v>
      </c>
      <c r="J484" s="7">
        <f t="shared" si="141"/>
        <v>478016.3603</v>
      </c>
      <c r="K484" s="7">
        <f t="shared" si="141"/>
        <v>518301.7043</v>
      </c>
      <c r="L484" s="7">
        <f t="shared" si="141"/>
        <v>504245.2914</v>
      </c>
      <c r="M484" s="7">
        <f t="shared" si="141"/>
        <v>486485.3774</v>
      </c>
      <c r="N484" s="7">
        <f t="shared" si="141"/>
        <v>506780.8913</v>
      </c>
      <c r="O484" s="7">
        <f t="shared" si="141"/>
        <v>549425.3579</v>
      </c>
      <c r="P484" s="7">
        <f t="shared" si="141"/>
        <v>565590.0436</v>
      </c>
      <c r="Q484" s="7">
        <f t="shared" si="141"/>
        <v>522788.094</v>
      </c>
      <c r="R484" s="7">
        <f t="shared" si="141"/>
        <v>473460.3459</v>
      </c>
      <c r="S484" s="7">
        <f t="shared" si="141"/>
        <v>420302.5209</v>
      </c>
      <c r="T484" s="7">
        <f t="shared" si="141"/>
        <v>388898.579</v>
      </c>
      <c r="U484" s="7">
        <f t="shared" si="141"/>
        <v>348126.5104</v>
      </c>
      <c r="V484" s="7">
        <f t="shared" si="141"/>
        <v>314820.1772</v>
      </c>
      <c r="W484" s="7">
        <f t="shared" si="141"/>
        <v>294843.4424</v>
      </c>
      <c r="X484" s="7">
        <f t="shared" si="141"/>
        <v>261857.153</v>
      </c>
      <c r="Y484" s="7">
        <f t="shared" si="141"/>
        <v>235757.503</v>
      </c>
      <c r="Z484" s="7">
        <f t="shared" si="141"/>
        <v>214644.6407</v>
      </c>
      <c r="AA484" s="7">
        <f t="shared" si="141"/>
        <v>190046.5616</v>
      </c>
      <c r="AB484" s="7">
        <f t="shared" si="141"/>
        <v>170951.3343</v>
      </c>
      <c r="AC484" s="7">
        <f t="shared" si="141"/>
        <v>155697.4116</v>
      </c>
      <c r="AD484" s="7">
        <f t="shared" si="141"/>
        <v>141804.7401</v>
      </c>
      <c r="AE484" s="7">
        <f t="shared" si="141"/>
        <v>129136.8925</v>
      </c>
      <c r="AF484" s="7">
        <f t="shared" si="141"/>
        <v>117601.1961</v>
      </c>
      <c r="AG484" s="7">
        <f t="shared" si="141"/>
        <v>107090.4785</v>
      </c>
      <c r="AH484" s="7">
        <f t="shared" si="141"/>
        <v>97499.19777</v>
      </c>
      <c r="AI484" s="7">
        <f t="shared" si="141"/>
        <v>88777.13098</v>
      </c>
      <c r="AJ484" s="7">
        <f t="shared" si="141"/>
        <v>80827.80445</v>
      </c>
      <c r="AK484" s="7">
        <f t="shared" si="141"/>
        <v>73590.96861</v>
      </c>
      <c r="AL484" s="7">
        <f t="shared" si="141"/>
        <v>66996.29953</v>
      </c>
      <c r="AM484" s="7">
        <f t="shared" si="141"/>
        <v>60993.24773</v>
      </c>
      <c r="AN484" s="7">
        <f t="shared" si="141"/>
        <v>55526.10768</v>
      </c>
      <c r="AO484" s="7">
        <f t="shared" si="141"/>
        <v>50545.0979</v>
      </c>
      <c r="AP484" s="7">
        <f t="shared" si="141"/>
        <v>46011.47489</v>
      </c>
      <c r="AQ484" s="7">
        <f t="shared" si="141"/>
        <v>41881.45442</v>
      </c>
      <c r="AR484" s="7">
        <f t="shared" si="141"/>
        <v>38122.64056</v>
      </c>
      <c r="AS484" s="7">
        <f t="shared" si="9"/>
        <v>9236297.57</v>
      </c>
    </row>
    <row r="485" ht="15.75" customHeight="1">
      <c r="A485" s="15">
        <v>214.0</v>
      </c>
      <c r="B485" s="16">
        <v>17.0</v>
      </c>
      <c r="C485" s="16">
        <v>0.0392883123677067</v>
      </c>
      <c r="D485" s="17">
        <v>43840.0</v>
      </c>
      <c r="E485" s="17">
        <f t="shared" si="7"/>
        <v>44357</v>
      </c>
      <c r="F485" s="16" t="s">
        <v>21</v>
      </c>
      <c r="G485" s="16" t="s">
        <v>4</v>
      </c>
      <c r="H485" s="18">
        <v>100000.0</v>
      </c>
      <c r="I485" s="7">
        <f t="shared" ref="I485:AR485" si="142">if(edate($D485,I$350)&lt;=$C$342, I141,if($G485="USD",1-$C$345,if($G485="EUR",1-$D$345,if($G485="YEN",1-$E$345,1-$F$345)))*I141/(1+$C$343)^(DATEDIF($C$342,EDATE($D485,I$350),"m")+1))</f>
        <v>249370.7763</v>
      </c>
      <c r="J485" s="7">
        <f t="shared" si="142"/>
        <v>265264.863</v>
      </c>
      <c r="K485" s="7">
        <f t="shared" si="142"/>
        <v>293110.4544</v>
      </c>
      <c r="L485" s="7">
        <f t="shared" si="142"/>
        <v>290232.5855</v>
      </c>
      <c r="M485" s="7">
        <f t="shared" si="142"/>
        <v>269810.5208</v>
      </c>
      <c r="N485" s="7">
        <f t="shared" si="142"/>
        <v>278475.5581</v>
      </c>
      <c r="O485" s="7">
        <f t="shared" si="142"/>
        <v>289309.7031</v>
      </c>
      <c r="P485" s="7">
        <f t="shared" si="142"/>
        <v>298871.2997</v>
      </c>
      <c r="Q485" s="7">
        <f t="shared" si="142"/>
        <v>273744.0237</v>
      </c>
      <c r="R485" s="7">
        <f t="shared" si="142"/>
        <v>248609.76</v>
      </c>
      <c r="S485" s="7">
        <f t="shared" si="142"/>
        <v>215301.0484</v>
      </c>
      <c r="T485" s="7">
        <f t="shared" si="142"/>
        <v>197250.1414</v>
      </c>
      <c r="U485" s="7">
        <f t="shared" si="142"/>
        <v>179909.3573</v>
      </c>
      <c r="V485" s="7">
        <f t="shared" si="142"/>
        <v>163873.4818</v>
      </c>
      <c r="W485" s="7">
        <f t="shared" si="142"/>
        <v>154796.793</v>
      </c>
      <c r="X485" s="7">
        <f t="shared" si="142"/>
        <v>135201.5713</v>
      </c>
      <c r="Y485" s="7">
        <f t="shared" si="142"/>
        <v>119504.577</v>
      </c>
      <c r="Z485" s="7">
        <f t="shared" si="142"/>
        <v>0</v>
      </c>
      <c r="AA485" s="7">
        <f t="shared" si="142"/>
        <v>0</v>
      </c>
      <c r="AB485" s="7">
        <f t="shared" si="142"/>
        <v>0</v>
      </c>
      <c r="AC485" s="7">
        <f t="shared" si="142"/>
        <v>0</v>
      </c>
      <c r="AD485" s="7">
        <f t="shared" si="142"/>
        <v>0</v>
      </c>
      <c r="AE485" s="7">
        <f t="shared" si="142"/>
        <v>0</v>
      </c>
      <c r="AF485" s="7">
        <f t="shared" si="142"/>
        <v>0</v>
      </c>
      <c r="AG485" s="7">
        <f t="shared" si="142"/>
        <v>0</v>
      </c>
      <c r="AH485" s="7">
        <f t="shared" si="142"/>
        <v>0</v>
      </c>
      <c r="AI485" s="7">
        <f t="shared" si="142"/>
        <v>0</v>
      </c>
      <c r="AJ485" s="7">
        <f t="shared" si="142"/>
        <v>0</v>
      </c>
      <c r="AK485" s="7">
        <f t="shared" si="142"/>
        <v>0</v>
      </c>
      <c r="AL485" s="7">
        <f t="shared" si="142"/>
        <v>0</v>
      </c>
      <c r="AM485" s="7">
        <f t="shared" si="142"/>
        <v>0</v>
      </c>
      <c r="AN485" s="7">
        <f t="shared" si="142"/>
        <v>0</v>
      </c>
      <c r="AO485" s="7">
        <f t="shared" si="142"/>
        <v>0</v>
      </c>
      <c r="AP485" s="7">
        <f t="shared" si="142"/>
        <v>0</v>
      </c>
      <c r="AQ485" s="7">
        <f t="shared" si="142"/>
        <v>0</v>
      </c>
      <c r="AR485" s="7">
        <f t="shared" si="142"/>
        <v>0</v>
      </c>
      <c r="AS485" s="7">
        <f t="shared" si="9"/>
        <v>3922636.515</v>
      </c>
    </row>
    <row r="486" ht="15.75" customHeight="1">
      <c r="A486" s="15">
        <v>36.0</v>
      </c>
      <c r="B486" s="16">
        <v>7.0</v>
      </c>
      <c r="C486" s="16">
        <v>0.022840873141075</v>
      </c>
      <c r="D486" s="17">
        <v>43841.0</v>
      </c>
      <c r="E486" s="17">
        <f t="shared" si="7"/>
        <v>44054</v>
      </c>
      <c r="F486" s="16" t="s">
        <v>19</v>
      </c>
      <c r="G486" s="16" t="s">
        <v>5</v>
      </c>
      <c r="H486" s="18">
        <v>100000.0</v>
      </c>
      <c r="I486" s="7">
        <f t="shared" ref="I486:AR486" si="143">if(edate($D486,I$350)&lt;=$C$342, I142,if($G486="USD",1-$C$345,if($G486="EUR",1-$D$345,if($G486="YEN",1-$E$345,1-$F$345)))*I142/(1+$C$343)^(DATEDIF($C$342,EDATE($D486,I$350),"m")+1))</f>
        <v>159480.9149</v>
      </c>
      <c r="J486" s="7">
        <f t="shared" si="143"/>
        <v>186972.6466</v>
      </c>
      <c r="K486" s="7">
        <f t="shared" si="143"/>
        <v>184407.6166</v>
      </c>
      <c r="L486" s="7">
        <f t="shared" si="143"/>
        <v>182735.8931</v>
      </c>
      <c r="M486" s="7">
        <f t="shared" si="143"/>
        <v>177982.7074</v>
      </c>
      <c r="N486" s="7">
        <f t="shared" si="143"/>
        <v>183341.1762</v>
      </c>
      <c r="O486" s="7">
        <f t="shared" si="143"/>
        <v>198317.7083</v>
      </c>
      <c r="P486" s="7">
        <f t="shared" si="143"/>
        <v>0</v>
      </c>
      <c r="Q486" s="7">
        <f t="shared" si="143"/>
        <v>0</v>
      </c>
      <c r="R486" s="7">
        <f t="shared" si="143"/>
        <v>0</v>
      </c>
      <c r="S486" s="7">
        <f t="shared" si="143"/>
        <v>0</v>
      </c>
      <c r="T486" s="7">
        <f t="shared" si="143"/>
        <v>0</v>
      </c>
      <c r="U486" s="7">
        <f t="shared" si="143"/>
        <v>0</v>
      </c>
      <c r="V486" s="7">
        <f t="shared" si="143"/>
        <v>0</v>
      </c>
      <c r="W486" s="7">
        <f t="shared" si="143"/>
        <v>0</v>
      </c>
      <c r="X486" s="7">
        <f t="shared" si="143"/>
        <v>0</v>
      </c>
      <c r="Y486" s="7">
        <f t="shared" si="143"/>
        <v>0</v>
      </c>
      <c r="Z486" s="7">
        <f t="shared" si="143"/>
        <v>0</v>
      </c>
      <c r="AA486" s="7">
        <f t="shared" si="143"/>
        <v>0</v>
      </c>
      <c r="AB486" s="7">
        <f t="shared" si="143"/>
        <v>0</v>
      </c>
      <c r="AC486" s="7">
        <f t="shared" si="143"/>
        <v>0</v>
      </c>
      <c r="AD486" s="7">
        <f t="shared" si="143"/>
        <v>0</v>
      </c>
      <c r="AE486" s="7">
        <f t="shared" si="143"/>
        <v>0</v>
      </c>
      <c r="AF486" s="7">
        <f t="shared" si="143"/>
        <v>0</v>
      </c>
      <c r="AG486" s="7">
        <f t="shared" si="143"/>
        <v>0</v>
      </c>
      <c r="AH486" s="7">
        <f t="shared" si="143"/>
        <v>0</v>
      </c>
      <c r="AI486" s="7">
        <f t="shared" si="143"/>
        <v>0</v>
      </c>
      <c r="AJ486" s="7">
        <f t="shared" si="143"/>
        <v>0</v>
      </c>
      <c r="AK486" s="7">
        <f t="shared" si="143"/>
        <v>0</v>
      </c>
      <c r="AL486" s="7">
        <f t="shared" si="143"/>
        <v>0</v>
      </c>
      <c r="AM486" s="7">
        <f t="shared" si="143"/>
        <v>0</v>
      </c>
      <c r="AN486" s="7">
        <f t="shared" si="143"/>
        <v>0</v>
      </c>
      <c r="AO486" s="7">
        <f t="shared" si="143"/>
        <v>0</v>
      </c>
      <c r="AP486" s="7">
        <f t="shared" si="143"/>
        <v>0</v>
      </c>
      <c r="AQ486" s="7">
        <f t="shared" si="143"/>
        <v>0</v>
      </c>
      <c r="AR486" s="7">
        <f t="shared" si="143"/>
        <v>0</v>
      </c>
      <c r="AS486" s="7">
        <f t="shared" si="9"/>
        <v>1273238.663</v>
      </c>
    </row>
    <row r="487" ht="15.75" customHeight="1">
      <c r="A487" s="15">
        <v>169.0</v>
      </c>
      <c r="B487" s="16">
        <v>32.0</v>
      </c>
      <c r="C487" s="16">
        <v>0.0116226075610066</v>
      </c>
      <c r="D487" s="17">
        <v>43845.0</v>
      </c>
      <c r="E487" s="17">
        <f t="shared" si="7"/>
        <v>44819</v>
      </c>
      <c r="F487" s="16" t="s">
        <v>18</v>
      </c>
      <c r="G487" s="16" t="s">
        <v>6</v>
      </c>
      <c r="H487" s="18">
        <v>1800000.0</v>
      </c>
      <c r="I487" s="7">
        <f t="shared" ref="I487:AR487" si="144">if(edate($D487,I$350)&lt;=$C$342, I143,if($G487="USD",1-$C$345,if($G487="EUR",1-$D$345,if($G487="YEN",1-$E$345,1-$F$345)))*I143/(1+$C$343)^(DATEDIF($C$342,EDATE($D487,I$350),"m")+1))</f>
        <v>12091.76341</v>
      </c>
      <c r="J487" s="7">
        <f t="shared" si="144"/>
        <v>14441.38743</v>
      </c>
      <c r="K487" s="7">
        <f t="shared" si="144"/>
        <v>14255.98825</v>
      </c>
      <c r="L487" s="7">
        <f t="shared" si="144"/>
        <v>14475.76013</v>
      </c>
      <c r="M487" s="7">
        <f t="shared" si="144"/>
        <v>13516.65093</v>
      </c>
      <c r="N487" s="7">
        <f t="shared" si="144"/>
        <v>13869.93869</v>
      </c>
      <c r="O487" s="7">
        <f t="shared" si="144"/>
        <v>14345.34053</v>
      </c>
      <c r="P487" s="7">
        <f t="shared" si="144"/>
        <v>14750.95094</v>
      </c>
      <c r="Q487" s="7">
        <f t="shared" si="144"/>
        <v>13936.34731</v>
      </c>
      <c r="R487" s="7">
        <f t="shared" si="144"/>
        <v>12715.04626</v>
      </c>
      <c r="S487" s="7">
        <f t="shared" si="144"/>
        <v>11026.40117</v>
      </c>
      <c r="T487" s="7">
        <f t="shared" si="144"/>
        <v>10130.7588</v>
      </c>
      <c r="U487" s="7">
        <f t="shared" si="144"/>
        <v>9144.836707</v>
      </c>
      <c r="V487" s="7">
        <f t="shared" si="144"/>
        <v>7950.123893</v>
      </c>
      <c r="W487" s="7">
        <f t="shared" si="144"/>
        <v>7451.422372</v>
      </c>
      <c r="X487" s="7">
        <f t="shared" si="144"/>
        <v>6606.160116</v>
      </c>
      <c r="Y487" s="7">
        <f t="shared" si="144"/>
        <v>5801.618826</v>
      </c>
      <c r="Z487" s="7">
        <f t="shared" si="144"/>
        <v>5408.113495</v>
      </c>
      <c r="AA487" s="7">
        <f t="shared" si="144"/>
        <v>4883.860496</v>
      </c>
      <c r="AB487" s="7">
        <f t="shared" si="144"/>
        <v>4556.486963</v>
      </c>
      <c r="AC487" s="7">
        <f t="shared" si="144"/>
        <v>4148.78096</v>
      </c>
      <c r="AD487" s="7">
        <f t="shared" si="144"/>
        <v>3777.56182</v>
      </c>
      <c r="AE487" s="7">
        <f t="shared" si="144"/>
        <v>3439.224299</v>
      </c>
      <c r="AF487" s="7">
        <f t="shared" si="144"/>
        <v>3131.20314</v>
      </c>
      <c r="AG487" s="7">
        <f t="shared" si="144"/>
        <v>2850.645569</v>
      </c>
      <c r="AH487" s="7">
        <f t="shared" si="144"/>
        <v>2594.773715</v>
      </c>
      <c r="AI487" s="7">
        <f t="shared" si="144"/>
        <v>2362.101528</v>
      </c>
      <c r="AJ487" s="7">
        <f t="shared" si="144"/>
        <v>2150.123124</v>
      </c>
      <c r="AK487" s="7">
        <f t="shared" si="144"/>
        <v>1957.184471</v>
      </c>
      <c r="AL487" s="7">
        <f t="shared" si="144"/>
        <v>1781.428363</v>
      </c>
      <c r="AM487" s="7">
        <f t="shared" si="144"/>
        <v>1621.470708</v>
      </c>
      <c r="AN487" s="7">
        <f t="shared" si="144"/>
        <v>1475.831521</v>
      </c>
      <c r="AO487" s="7">
        <f t="shared" si="144"/>
        <v>0</v>
      </c>
      <c r="AP487" s="7">
        <f t="shared" si="144"/>
        <v>0</v>
      </c>
      <c r="AQ487" s="7">
        <f t="shared" si="144"/>
        <v>0</v>
      </c>
      <c r="AR487" s="7">
        <f t="shared" si="144"/>
        <v>0</v>
      </c>
      <c r="AS487" s="7">
        <f t="shared" si="9"/>
        <v>242649.2859</v>
      </c>
    </row>
    <row r="488" ht="15.75" customHeight="1">
      <c r="A488" s="15">
        <v>127.0</v>
      </c>
      <c r="B488" s="16">
        <v>17.0</v>
      </c>
      <c r="C488" s="16">
        <v>0.0560103047162585</v>
      </c>
      <c r="D488" s="17">
        <v>43846.0</v>
      </c>
      <c r="E488" s="17">
        <f t="shared" si="7"/>
        <v>44363</v>
      </c>
      <c r="F488" s="16" t="s">
        <v>20</v>
      </c>
      <c r="G488" s="16" t="s">
        <v>4</v>
      </c>
      <c r="H488" s="18">
        <v>500000.0</v>
      </c>
      <c r="I488" s="7">
        <f t="shared" ref="I488:AR488" si="145">if(edate($D488,I$350)&lt;=$C$342, I144,if($G488="USD",1-$C$345,if($G488="EUR",1-$D$345,if($G488="YEN",1-$E$345,1-$F$345)))*I144/(1+$C$343)^(DATEDIF($C$342,EDATE($D488,I$350),"m")+1))</f>
        <v>1777027.736</v>
      </c>
      <c r="J488" s="7">
        <f t="shared" si="145"/>
        <v>2049646.692</v>
      </c>
      <c r="K488" s="7">
        <f t="shared" si="145"/>
        <v>2064385.804</v>
      </c>
      <c r="L488" s="7">
        <f t="shared" si="145"/>
        <v>2050133.981</v>
      </c>
      <c r="M488" s="7">
        <f t="shared" si="145"/>
        <v>1971422.7</v>
      </c>
      <c r="N488" s="7">
        <f t="shared" si="145"/>
        <v>1982759.186</v>
      </c>
      <c r="O488" s="7">
        <f t="shared" si="145"/>
        <v>2050416.834</v>
      </c>
      <c r="P488" s="7">
        <f t="shared" si="145"/>
        <v>2105662.598</v>
      </c>
      <c r="Q488" s="7">
        <f t="shared" si="145"/>
        <v>1974525.404</v>
      </c>
      <c r="R488" s="7">
        <f t="shared" si="145"/>
        <v>1780747.399</v>
      </c>
      <c r="S488" s="7">
        <f t="shared" si="145"/>
        <v>1537612.759</v>
      </c>
      <c r="T488" s="7">
        <f t="shared" si="145"/>
        <v>1399733.007</v>
      </c>
      <c r="U488" s="7">
        <f t="shared" si="145"/>
        <v>1268399.537</v>
      </c>
      <c r="V488" s="7">
        <f t="shared" si="145"/>
        <v>1151871.48</v>
      </c>
      <c r="W488" s="7">
        <f t="shared" si="145"/>
        <v>1100765.082</v>
      </c>
      <c r="X488" s="7">
        <f t="shared" si="145"/>
        <v>961905.6556</v>
      </c>
      <c r="Y488" s="7">
        <f t="shared" si="145"/>
        <v>848874.7262</v>
      </c>
      <c r="Z488" s="7">
        <f t="shared" si="145"/>
        <v>0</v>
      </c>
      <c r="AA488" s="7">
        <f t="shared" si="145"/>
        <v>0</v>
      </c>
      <c r="AB488" s="7">
        <f t="shared" si="145"/>
        <v>0</v>
      </c>
      <c r="AC488" s="7">
        <f t="shared" si="145"/>
        <v>0</v>
      </c>
      <c r="AD488" s="7">
        <f t="shared" si="145"/>
        <v>0</v>
      </c>
      <c r="AE488" s="7">
        <f t="shared" si="145"/>
        <v>0</v>
      </c>
      <c r="AF488" s="7">
        <f t="shared" si="145"/>
        <v>0</v>
      </c>
      <c r="AG488" s="7">
        <f t="shared" si="145"/>
        <v>0</v>
      </c>
      <c r="AH488" s="7">
        <f t="shared" si="145"/>
        <v>0</v>
      </c>
      <c r="AI488" s="7">
        <f t="shared" si="145"/>
        <v>0</v>
      </c>
      <c r="AJ488" s="7">
        <f t="shared" si="145"/>
        <v>0</v>
      </c>
      <c r="AK488" s="7">
        <f t="shared" si="145"/>
        <v>0</v>
      </c>
      <c r="AL488" s="7">
        <f t="shared" si="145"/>
        <v>0</v>
      </c>
      <c r="AM488" s="7">
        <f t="shared" si="145"/>
        <v>0</v>
      </c>
      <c r="AN488" s="7">
        <f t="shared" si="145"/>
        <v>0</v>
      </c>
      <c r="AO488" s="7">
        <f t="shared" si="145"/>
        <v>0</v>
      </c>
      <c r="AP488" s="7">
        <f t="shared" si="145"/>
        <v>0</v>
      </c>
      <c r="AQ488" s="7">
        <f t="shared" si="145"/>
        <v>0</v>
      </c>
      <c r="AR488" s="7">
        <f t="shared" si="145"/>
        <v>0</v>
      </c>
      <c r="AS488" s="7">
        <f t="shared" si="9"/>
        <v>28075890.58</v>
      </c>
    </row>
    <row r="489" ht="15.75" customHeight="1">
      <c r="A489" s="15">
        <v>227.0</v>
      </c>
      <c r="B489" s="16">
        <v>17.0</v>
      </c>
      <c r="C489" s="16">
        <v>0.00951445935560629</v>
      </c>
      <c r="D489" s="17">
        <v>43847.0</v>
      </c>
      <c r="E489" s="17">
        <f t="shared" si="7"/>
        <v>44364</v>
      </c>
      <c r="F489" s="16" t="s">
        <v>18</v>
      </c>
      <c r="G489" s="16" t="s">
        <v>6</v>
      </c>
      <c r="H489" s="18">
        <v>2500000.0</v>
      </c>
      <c r="I489" s="7">
        <f t="shared" ref="I489:AR489" si="146">if(edate($D489,I$350)&lt;=$C$342, I145,if($G489="USD",1-$C$345,if($G489="EUR",1-$D$345,if($G489="YEN",1-$E$345,1-$F$345)))*I145/(1+$C$343)^(DATEDIF($C$342,EDATE($D489,I$350),"m")+1))</f>
        <v>13747.94183</v>
      </c>
      <c r="J489" s="7">
        <f t="shared" si="146"/>
        <v>16600.06753</v>
      </c>
      <c r="K489" s="7">
        <f t="shared" si="146"/>
        <v>16490.57989</v>
      </c>
      <c r="L489" s="7">
        <f t="shared" si="146"/>
        <v>16265.27749</v>
      </c>
      <c r="M489" s="7">
        <f t="shared" si="146"/>
        <v>15451.1252</v>
      </c>
      <c r="N489" s="7">
        <f t="shared" si="146"/>
        <v>15832.46473</v>
      </c>
      <c r="O489" s="7">
        <f t="shared" si="146"/>
        <v>16310.18574</v>
      </c>
      <c r="P489" s="7">
        <f t="shared" si="146"/>
        <v>16939.06771</v>
      </c>
      <c r="Q489" s="7">
        <f t="shared" si="146"/>
        <v>16012.93354</v>
      </c>
      <c r="R489" s="7">
        <f t="shared" si="146"/>
        <v>14470.09243</v>
      </c>
      <c r="S489" s="7">
        <f t="shared" si="146"/>
        <v>12682.43098</v>
      </c>
      <c r="T489" s="7">
        <f t="shared" si="146"/>
        <v>11516.8332</v>
      </c>
      <c r="U489" s="7">
        <f t="shared" si="146"/>
        <v>10254.92925</v>
      </c>
      <c r="V489" s="7">
        <f t="shared" si="146"/>
        <v>8964.471138</v>
      </c>
      <c r="W489" s="7">
        <f t="shared" si="146"/>
        <v>8469.231161</v>
      </c>
      <c r="X489" s="7">
        <f t="shared" si="146"/>
        <v>7510.989249</v>
      </c>
      <c r="Y489" s="7">
        <f t="shared" si="146"/>
        <v>6606.989938</v>
      </c>
      <c r="Z489" s="7">
        <f t="shared" si="146"/>
        <v>0</v>
      </c>
      <c r="AA489" s="7">
        <f t="shared" si="146"/>
        <v>0</v>
      </c>
      <c r="AB489" s="7">
        <f t="shared" si="146"/>
        <v>0</v>
      </c>
      <c r="AC489" s="7">
        <f t="shared" si="146"/>
        <v>0</v>
      </c>
      <c r="AD489" s="7">
        <f t="shared" si="146"/>
        <v>0</v>
      </c>
      <c r="AE489" s="7">
        <f t="shared" si="146"/>
        <v>0</v>
      </c>
      <c r="AF489" s="7">
        <f t="shared" si="146"/>
        <v>0</v>
      </c>
      <c r="AG489" s="7">
        <f t="shared" si="146"/>
        <v>0</v>
      </c>
      <c r="AH489" s="7">
        <f t="shared" si="146"/>
        <v>0</v>
      </c>
      <c r="AI489" s="7">
        <f t="shared" si="146"/>
        <v>0</v>
      </c>
      <c r="AJ489" s="7">
        <f t="shared" si="146"/>
        <v>0</v>
      </c>
      <c r="AK489" s="7">
        <f t="shared" si="146"/>
        <v>0</v>
      </c>
      <c r="AL489" s="7">
        <f t="shared" si="146"/>
        <v>0</v>
      </c>
      <c r="AM489" s="7">
        <f t="shared" si="146"/>
        <v>0</v>
      </c>
      <c r="AN489" s="7">
        <f t="shared" si="146"/>
        <v>0</v>
      </c>
      <c r="AO489" s="7">
        <f t="shared" si="146"/>
        <v>0</v>
      </c>
      <c r="AP489" s="7">
        <f t="shared" si="146"/>
        <v>0</v>
      </c>
      <c r="AQ489" s="7">
        <f t="shared" si="146"/>
        <v>0</v>
      </c>
      <c r="AR489" s="7">
        <f t="shared" si="146"/>
        <v>0</v>
      </c>
      <c r="AS489" s="7">
        <f t="shared" si="9"/>
        <v>224125.611</v>
      </c>
    </row>
    <row r="490" ht="15.75" customHeight="1">
      <c r="A490" s="15">
        <v>313.0</v>
      </c>
      <c r="B490" s="16">
        <v>13.0</v>
      </c>
      <c r="C490" s="16">
        <v>0.0148363168274683</v>
      </c>
      <c r="D490" s="17">
        <v>43850.0</v>
      </c>
      <c r="E490" s="17">
        <f t="shared" si="7"/>
        <v>44247</v>
      </c>
      <c r="F490" s="16" t="s">
        <v>19</v>
      </c>
      <c r="G490" s="16" t="s">
        <v>4</v>
      </c>
      <c r="H490" s="18">
        <v>75000.0</v>
      </c>
      <c r="I490" s="7">
        <f t="shared" ref="I490:AR490" si="147">if(edate($D490,I$350)&lt;=$C$342, I146,if($G490="USD",1-$C$345,if($G490="EUR",1-$D$345,if($G490="YEN",1-$E$345,1-$F$345)))*I146/(1+$C$343)^(DATEDIF($C$342,EDATE($D490,I$350),"m")+1))</f>
        <v>70866.37205</v>
      </c>
      <c r="J490" s="7">
        <f t="shared" si="147"/>
        <v>89192.5986</v>
      </c>
      <c r="K490" s="7">
        <f t="shared" si="147"/>
        <v>82279.35713</v>
      </c>
      <c r="L490" s="7">
        <f t="shared" si="147"/>
        <v>80552.07604</v>
      </c>
      <c r="M490" s="7">
        <f t="shared" si="147"/>
        <v>77414.97394</v>
      </c>
      <c r="N490" s="7">
        <f t="shared" si="147"/>
        <v>79797.7606</v>
      </c>
      <c r="O490" s="7">
        <f t="shared" si="147"/>
        <v>81494.99815</v>
      </c>
      <c r="P490" s="7">
        <f t="shared" si="147"/>
        <v>83489.77804</v>
      </c>
      <c r="Q490" s="7">
        <f t="shared" si="147"/>
        <v>78431.3252</v>
      </c>
      <c r="R490" s="7">
        <f t="shared" si="147"/>
        <v>69781.0098</v>
      </c>
      <c r="S490" s="7">
        <f t="shared" si="147"/>
        <v>60985.72463</v>
      </c>
      <c r="T490" s="7">
        <f t="shared" si="147"/>
        <v>55750.70456</v>
      </c>
      <c r="U490" s="7">
        <f t="shared" si="147"/>
        <v>50852.53613</v>
      </c>
      <c r="V490" s="7">
        <f t="shared" si="147"/>
        <v>0</v>
      </c>
      <c r="W490" s="7">
        <f t="shared" si="147"/>
        <v>0</v>
      </c>
      <c r="X490" s="7">
        <f t="shared" si="147"/>
        <v>0</v>
      </c>
      <c r="Y490" s="7">
        <f t="shared" si="147"/>
        <v>0</v>
      </c>
      <c r="Z490" s="7">
        <f t="shared" si="147"/>
        <v>0</v>
      </c>
      <c r="AA490" s="7">
        <f t="shared" si="147"/>
        <v>0</v>
      </c>
      <c r="AB490" s="7">
        <f t="shared" si="147"/>
        <v>0</v>
      </c>
      <c r="AC490" s="7">
        <f t="shared" si="147"/>
        <v>0</v>
      </c>
      <c r="AD490" s="7">
        <f t="shared" si="147"/>
        <v>0</v>
      </c>
      <c r="AE490" s="7">
        <f t="shared" si="147"/>
        <v>0</v>
      </c>
      <c r="AF490" s="7">
        <f t="shared" si="147"/>
        <v>0</v>
      </c>
      <c r="AG490" s="7">
        <f t="shared" si="147"/>
        <v>0</v>
      </c>
      <c r="AH490" s="7">
        <f t="shared" si="147"/>
        <v>0</v>
      </c>
      <c r="AI490" s="7">
        <f t="shared" si="147"/>
        <v>0</v>
      </c>
      <c r="AJ490" s="7">
        <f t="shared" si="147"/>
        <v>0</v>
      </c>
      <c r="AK490" s="7">
        <f t="shared" si="147"/>
        <v>0</v>
      </c>
      <c r="AL490" s="7">
        <f t="shared" si="147"/>
        <v>0</v>
      </c>
      <c r="AM490" s="7">
        <f t="shared" si="147"/>
        <v>0</v>
      </c>
      <c r="AN490" s="7">
        <f t="shared" si="147"/>
        <v>0</v>
      </c>
      <c r="AO490" s="7">
        <f t="shared" si="147"/>
        <v>0</v>
      </c>
      <c r="AP490" s="7">
        <f t="shared" si="147"/>
        <v>0</v>
      </c>
      <c r="AQ490" s="7">
        <f t="shared" si="147"/>
        <v>0</v>
      </c>
      <c r="AR490" s="7">
        <f t="shared" si="147"/>
        <v>0</v>
      </c>
      <c r="AS490" s="7">
        <f t="shared" si="9"/>
        <v>960889.2149</v>
      </c>
    </row>
    <row r="491" ht="15.75" customHeight="1">
      <c r="A491" s="15">
        <v>343.0</v>
      </c>
      <c r="B491" s="16">
        <v>2.0</v>
      </c>
      <c r="C491" s="16">
        <v>0.0495862056320446</v>
      </c>
      <c r="D491" s="17">
        <v>43852.0</v>
      </c>
      <c r="E491" s="17">
        <f t="shared" si="7"/>
        <v>43912</v>
      </c>
      <c r="F491" s="16" t="s">
        <v>21</v>
      </c>
      <c r="G491" s="16" t="s">
        <v>5</v>
      </c>
      <c r="H491" s="18">
        <v>250000.0</v>
      </c>
      <c r="I491" s="7">
        <f t="shared" ref="I491:AR491" si="148">if(edate($D491,I$350)&lt;=$C$342, I147,if($G491="USD",1-$C$345,if($G491="EUR",1-$D$345,if($G491="YEN",1-$E$345,1-$F$345)))*I147/(1+$C$343)^(DATEDIF($C$342,EDATE($D491,I$350),"m")+1))</f>
        <v>860557.4418</v>
      </c>
      <c r="J491" s="7">
        <f t="shared" si="148"/>
        <v>1043234.263</v>
      </c>
      <c r="K491" s="7">
        <f t="shared" si="148"/>
        <v>0</v>
      </c>
      <c r="L491" s="7">
        <f t="shared" si="148"/>
        <v>0</v>
      </c>
      <c r="M491" s="7">
        <f t="shared" si="148"/>
        <v>0</v>
      </c>
      <c r="N491" s="7">
        <f t="shared" si="148"/>
        <v>0</v>
      </c>
      <c r="O491" s="7">
        <f t="shared" si="148"/>
        <v>0</v>
      </c>
      <c r="P491" s="7">
        <f t="shared" si="148"/>
        <v>0</v>
      </c>
      <c r="Q491" s="7">
        <f t="shared" si="148"/>
        <v>0</v>
      </c>
      <c r="R491" s="7">
        <f t="shared" si="148"/>
        <v>0</v>
      </c>
      <c r="S491" s="7">
        <f t="shared" si="148"/>
        <v>0</v>
      </c>
      <c r="T491" s="7">
        <f t="shared" si="148"/>
        <v>0</v>
      </c>
      <c r="U491" s="7">
        <f t="shared" si="148"/>
        <v>0</v>
      </c>
      <c r="V491" s="7">
        <f t="shared" si="148"/>
        <v>0</v>
      </c>
      <c r="W491" s="7">
        <f t="shared" si="148"/>
        <v>0</v>
      </c>
      <c r="X491" s="7">
        <f t="shared" si="148"/>
        <v>0</v>
      </c>
      <c r="Y491" s="7">
        <f t="shared" si="148"/>
        <v>0</v>
      </c>
      <c r="Z491" s="7">
        <f t="shared" si="148"/>
        <v>0</v>
      </c>
      <c r="AA491" s="7">
        <f t="shared" si="148"/>
        <v>0</v>
      </c>
      <c r="AB491" s="7">
        <f t="shared" si="148"/>
        <v>0</v>
      </c>
      <c r="AC491" s="7">
        <f t="shared" si="148"/>
        <v>0</v>
      </c>
      <c r="AD491" s="7">
        <f t="shared" si="148"/>
        <v>0</v>
      </c>
      <c r="AE491" s="7">
        <f t="shared" si="148"/>
        <v>0</v>
      </c>
      <c r="AF491" s="7">
        <f t="shared" si="148"/>
        <v>0</v>
      </c>
      <c r="AG491" s="7">
        <f t="shared" si="148"/>
        <v>0</v>
      </c>
      <c r="AH491" s="7">
        <f t="shared" si="148"/>
        <v>0</v>
      </c>
      <c r="AI491" s="7">
        <f t="shared" si="148"/>
        <v>0</v>
      </c>
      <c r="AJ491" s="7">
        <f t="shared" si="148"/>
        <v>0</v>
      </c>
      <c r="AK491" s="7">
        <f t="shared" si="148"/>
        <v>0</v>
      </c>
      <c r="AL491" s="7">
        <f t="shared" si="148"/>
        <v>0</v>
      </c>
      <c r="AM491" s="7">
        <f t="shared" si="148"/>
        <v>0</v>
      </c>
      <c r="AN491" s="7">
        <f t="shared" si="148"/>
        <v>0</v>
      </c>
      <c r="AO491" s="7">
        <f t="shared" si="148"/>
        <v>0</v>
      </c>
      <c r="AP491" s="7">
        <f t="shared" si="148"/>
        <v>0</v>
      </c>
      <c r="AQ491" s="7">
        <f t="shared" si="148"/>
        <v>0</v>
      </c>
      <c r="AR491" s="7">
        <f t="shared" si="148"/>
        <v>0</v>
      </c>
      <c r="AS491" s="7">
        <f t="shared" si="9"/>
        <v>1903791.705</v>
      </c>
    </row>
    <row r="492" ht="15.75" customHeight="1">
      <c r="A492" s="15">
        <v>147.0</v>
      </c>
      <c r="B492" s="16">
        <v>10.0</v>
      </c>
      <c r="C492" s="16">
        <v>0.023301414022065</v>
      </c>
      <c r="D492" s="17">
        <v>43855.0</v>
      </c>
      <c r="E492" s="17">
        <f t="shared" si="7"/>
        <v>44160</v>
      </c>
      <c r="F492" s="16" t="s">
        <v>22</v>
      </c>
      <c r="G492" s="16" t="s">
        <v>5</v>
      </c>
      <c r="H492" s="18">
        <v>100000.0</v>
      </c>
      <c r="I492" s="7">
        <f t="shared" ref="I492:AR492" si="149">if(edate($D492,I$350)&lt;=$C$342, I148,if($G492="USD",1-$C$345,if($G492="EUR",1-$D$345,if($G492="YEN",1-$E$345,1-$F$345)))*I148/(1+$C$343)^(DATEDIF($C$342,EDATE($D492,I$350),"m")+1))</f>
        <v>161756.319</v>
      </c>
      <c r="J492" s="7">
        <f t="shared" si="149"/>
        <v>199053.0283</v>
      </c>
      <c r="K492" s="7">
        <f t="shared" si="149"/>
        <v>187000.3719</v>
      </c>
      <c r="L492" s="7">
        <f t="shared" si="149"/>
        <v>182783.515</v>
      </c>
      <c r="M492" s="7">
        <f t="shared" si="149"/>
        <v>181189.4653</v>
      </c>
      <c r="N492" s="7">
        <f t="shared" si="149"/>
        <v>193641.974</v>
      </c>
      <c r="O492" s="7">
        <f t="shared" si="149"/>
        <v>204826.4197</v>
      </c>
      <c r="P492" s="7">
        <f t="shared" si="149"/>
        <v>209670.3176</v>
      </c>
      <c r="Q492" s="7">
        <f t="shared" si="149"/>
        <v>190567.7104</v>
      </c>
      <c r="R492" s="7">
        <f t="shared" si="149"/>
        <v>172245.464</v>
      </c>
      <c r="S492" s="7">
        <f t="shared" si="149"/>
        <v>0</v>
      </c>
      <c r="T492" s="7">
        <f t="shared" si="149"/>
        <v>0</v>
      </c>
      <c r="U492" s="7">
        <f t="shared" si="149"/>
        <v>0</v>
      </c>
      <c r="V492" s="7">
        <f t="shared" si="149"/>
        <v>0</v>
      </c>
      <c r="W492" s="7">
        <f t="shared" si="149"/>
        <v>0</v>
      </c>
      <c r="X492" s="7">
        <f t="shared" si="149"/>
        <v>0</v>
      </c>
      <c r="Y492" s="7">
        <f t="shared" si="149"/>
        <v>0</v>
      </c>
      <c r="Z492" s="7">
        <f t="shared" si="149"/>
        <v>0</v>
      </c>
      <c r="AA492" s="7">
        <f t="shared" si="149"/>
        <v>0</v>
      </c>
      <c r="AB492" s="7">
        <f t="shared" si="149"/>
        <v>0</v>
      </c>
      <c r="AC492" s="7">
        <f t="shared" si="149"/>
        <v>0</v>
      </c>
      <c r="AD492" s="7">
        <f t="shared" si="149"/>
        <v>0</v>
      </c>
      <c r="AE492" s="7">
        <f t="shared" si="149"/>
        <v>0</v>
      </c>
      <c r="AF492" s="7">
        <f t="shared" si="149"/>
        <v>0</v>
      </c>
      <c r="AG492" s="7">
        <f t="shared" si="149"/>
        <v>0</v>
      </c>
      <c r="AH492" s="7">
        <f t="shared" si="149"/>
        <v>0</v>
      </c>
      <c r="AI492" s="7">
        <f t="shared" si="149"/>
        <v>0</v>
      </c>
      <c r="AJ492" s="7">
        <f t="shared" si="149"/>
        <v>0</v>
      </c>
      <c r="AK492" s="7">
        <f t="shared" si="149"/>
        <v>0</v>
      </c>
      <c r="AL492" s="7">
        <f t="shared" si="149"/>
        <v>0</v>
      </c>
      <c r="AM492" s="7">
        <f t="shared" si="149"/>
        <v>0</v>
      </c>
      <c r="AN492" s="7">
        <f t="shared" si="149"/>
        <v>0</v>
      </c>
      <c r="AO492" s="7">
        <f t="shared" si="149"/>
        <v>0</v>
      </c>
      <c r="AP492" s="7">
        <f t="shared" si="149"/>
        <v>0</v>
      </c>
      <c r="AQ492" s="7">
        <f t="shared" si="149"/>
        <v>0</v>
      </c>
      <c r="AR492" s="7">
        <f t="shared" si="149"/>
        <v>0</v>
      </c>
      <c r="AS492" s="7">
        <f t="shared" si="9"/>
        <v>1882734.585</v>
      </c>
    </row>
    <row r="493" ht="15.75" customHeight="1">
      <c r="A493" s="15">
        <v>121.0</v>
      </c>
      <c r="B493" s="16">
        <v>11.0</v>
      </c>
      <c r="C493" s="16">
        <v>0.0145350732252279</v>
      </c>
      <c r="D493" s="17">
        <v>43858.0</v>
      </c>
      <c r="E493" s="17">
        <f t="shared" si="7"/>
        <v>44193</v>
      </c>
      <c r="F493" s="16" t="s">
        <v>19</v>
      </c>
      <c r="G493" s="16" t="s">
        <v>5</v>
      </c>
      <c r="H493" s="18">
        <v>500000.0</v>
      </c>
      <c r="I493" s="7">
        <f t="shared" ref="I493:AR493" si="150">if(edate($D493,I$350)&lt;=$C$342, I149,if($G493="USD",1-$C$345,if($G493="EUR",1-$D$345,if($G493="YEN",1-$E$345,1-$F$345)))*I149/(1+$C$343)^(DATEDIF($C$342,EDATE($D493,I$350),"m")+1))</f>
        <v>520688.4746</v>
      </c>
      <c r="J493" s="7">
        <f t="shared" si="150"/>
        <v>623110.5949</v>
      </c>
      <c r="K493" s="7">
        <f t="shared" si="150"/>
        <v>586934.2511</v>
      </c>
      <c r="L493" s="7">
        <f t="shared" si="150"/>
        <v>566191.2481</v>
      </c>
      <c r="M493" s="7">
        <f t="shared" si="150"/>
        <v>563534.2367</v>
      </c>
      <c r="N493" s="7">
        <f t="shared" si="150"/>
        <v>608844.4205</v>
      </c>
      <c r="O493" s="7">
        <f t="shared" si="150"/>
        <v>646781.6884</v>
      </c>
      <c r="P493" s="7">
        <f t="shared" si="150"/>
        <v>651634.2226</v>
      </c>
      <c r="Q493" s="7">
        <f t="shared" si="150"/>
        <v>593978.5687</v>
      </c>
      <c r="R493" s="7">
        <f t="shared" si="150"/>
        <v>540624.1534</v>
      </c>
      <c r="S493" s="7">
        <f t="shared" si="150"/>
        <v>488281.9539</v>
      </c>
      <c r="T493" s="7">
        <f t="shared" si="150"/>
        <v>0</v>
      </c>
      <c r="U493" s="7">
        <f t="shared" si="150"/>
        <v>0</v>
      </c>
      <c r="V493" s="7">
        <f t="shared" si="150"/>
        <v>0</v>
      </c>
      <c r="W493" s="7">
        <f t="shared" si="150"/>
        <v>0</v>
      </c>
      <c r="X493" s="7">
        <f t="shared" si="150"/>
        <v>0</v>
      </c>
      <c r="Y493" s="7">
        <f t="shared" si="150"/>
        <v>0</v>
      </c>
      <c r="Z493" s="7">
        <f t="shared" si="150"/>
        <v>0</v>
      </c>
      <c r="AA493" s="7">
        <f t="shared" si="150"/>
        <v>0</v>
      </c>
      <c r="AB493" s="7">
        <f t="shared" si="150"/>
        <v>0</v>
      </c>
      <c r="AC493" s="7">
        <f t="shared" si="150"/>
        <v>0</v>
      </c>
      <c r="AD493" s="7">
        <f t="shared" si="150"/>
        <v>0</v>
      </c>
      <c r="AE493" s="7">
        <f t="shared" si="150"/>
        <v>0</v>
      </c>
      <c r="AF493" s="7">
        <f t="shared" si="150"/>
        <v>0</v>
      </c>
      <c r="AG493" s="7">
        <f t="shared" si="150"/>
        <v>0</v>
      </c>
      <c r="AH493" s="7">
        <f t="shared" si="150"/>
        <v>0</v>
      </c>
      <c r="AI493" s="7">
        <f t="shared" si="150"/>
        <v>0</v>
      </c>
      <c r="AJ493" s="7">
        <f t="shared" si="150"/>
        <v>0</v>
      </c>
      <c r="AK493" s="7">
        <f t="shared" si="150"/>
        <v>0</v>
      </c>
      <c r="AL493" s="7">
        <f t="shared" si="150"/>
        <v>0</v>
      </c>
      <c r="AM493" s="7">
        <f t="shared" si="150"/>
        <v>0</v>
      </c>
      <c r="AN493" s="7">
        <f t="shared" si="150"/>
        <v>0</v>
      </c>
      <c r="AO493" s="7">
        <f t="shared" si="150"/>
        <v>0</v>
      </c>
      <c r="AP493" s="7">
        <f t="shared" si="150"/>
        <v>0</v>
      </c>
      <c r="AQ493" s="7">
        <f t="shared" si="150"/>
        <v>0</v>
      </c>
      <c r="AR493" s="7">
        <f t="shared" si="150"/>
        <v>0</v>
      </c>
      <c r="AS493" s="7">
        <f t="shared" si="9"/>
        <v>6390603.813</v>
      </c>
    </row>
    <row r="494" ht="15.75" customHeight="1">
      <c r="A494" s="15">
        <v>281.0</v>
      </c>
      <c r="B494" s="16">
        <v>17.0</v>
      </c>
      <c r="C494" s="16">
        <v>0.00524792234869528</v>
      </c>
      <c r="D494" s="17">
        <v>43860.0</v>
      </c>
      <c r="E494" s="17">
        <f t="shared" si="7"/>
        <v>44377</v>
      </c>
      <c r="F494" s="16" t="s">
        <v>19</v>
      </c>
      <c r="G494" s="16" t="s">
        <v>4</v>
      </c>
      <c r="H494" s="18">
        <v>250000.0</v>
      </c>
      <c r="I494" s="7">
        <f t="shared" ref="I494:AR494" si="151">if(edate($D494,I$350)&lt;=$C$342, I150,if($G494="USD",1-$C$345,if($G494="EUR",1-$D$345,if($G494="YEN",1-$E$345,1-$F$345)))*I150/(1+$C$343)^(DATEDIF($C$342,EDATE($D494,I$350),"m")+1))</f>
        <v>87890.76032</v>
      </c>
      <c r="J494" s="7">
        <f t="shared" si="151"/>
        <v>101983.531</v>
      </c>
      <c r="K494" s="7">
        <f t="shared" si="151"/>
        <v>96679.06228</v>
      </c>
      <c r="L494" s="7">
        <f t="shared" si="151"/>
        <v>92825.2505</v>
      </c>
      <c r="M494" s="7">
        <f t="shared" si="151"/>
        <v>91774.74765</v>
      </c>
      <c r="N494" s="7">
        <f t="shared" si="151"/>
        <v>94770.65532</v>
      </c>
      <c r="O494" s="7">
        <f t="shared" si="151"/>
        <v>97923.86946</v>
      </c>
      <c r="P494" s="7">
        <f t="shared" si="151"/>
        <v>104544.5171</v>
      </c>
      <c r="Q494" s="7">
        <f t="shared" si="151"/>
        <v>93598.54439</v>
      </c>
      <c r="R494" s="7">
        <f t="shared" si="151"/>
        <v>81842.217</v>
      </c>
      <c r="S494" s="7">
        <f t="shared" si="151"/>
        <v>72241.15681</v>
      </c>
      <c r="T494" s="7">
        <f t="shared" si="151"/>
        <v>67988.42416</v>
      </c>
      <c r="U494" s="7">
        <f t="shared" si="151"/>
        <v>60336.16128</v>
      </c>
      <c r="V494" s="7">
        <f t="shared" si="151"/>
        <v>55876.3449</v>
      </c>
      <c r="W494" s="7">
        <f t="shared" si="151"/>
        <v>49827.7523</v>
      </c>
      <c r="X494" s="7">
        <f t="shared" si="151"/>
        <v>44813.62817</v>
      </c>
      <c r="Y494" s="7">
        <f t="shared" si="151"/>
        <v>40067.17271</v>
      </c>
      <c r="Z494" s="7">
        <f t="shared" si="151"/>
        <v>0</v>
      </c>
      <c r="AA494" s="7">
        <f t="shared" si="151"/>
        <v>0</v>
      </c>
      <c r="AB494" s="7">
        <f t="shared" si="151"/>
        <v>0</v>
      </c>
      <c r="AC494" s="7">
        <f t="shared" si="151"/>
        <v>0</v>
      </c>
      <c r="AD494" s="7">
        <f t="shared" si="151"/>
        <v>0</v>
      </c>
      <c r="AE494" s="7">
        <f t="shared" si="151"/>
        <v>0</v>
      </c>
      <c r="AF494" s="7">
        <f t="shared" si="151"/>
        <v>0</v>
      </c>
      <c r="AG494" s="7">
        <f t="shared" si="151"/>
        <v>0</v>
      </c>
      <c r="AH494" s="7">
        <f t="shared" si="151"/>
        <v>0</v>
      </c>
      <c r="AI494" s="7">
        <f t="shared" si="151"/>
        <v>0</v>
      </c>
      <c r="AJ494" s="7">
        <f t="shared" si="151"/>
        <v>0</v>
      </c>
      <c r="AK494" s="7">
        <f t="shared" si="151"/>
        <v>0</v>
      </c>
      <c r="AL494" s="7">
        <f t="shared" si="151"/>
        <v>0</v>
      </c>
      <c r="AM494" s="7">
        <f t="shared" si="151"/>
        <v>0</v>
      </c>
      <c r="AN494" s="7">
        <f t="shared" si="151"/>
        <v>0</v>
      </c>
      <c r="AO494" s="7">
        <f t="shared" si="151"/>
        <v>0</v>
      </c>
      <c r="AP494" s="7">
        <f t="shared" si="151"/>
        <v>0</v>
      </c>
      <c r="AQ494" s="7">
        <f t="shared" si="151"/>
        <v>0</v>
      </c>
      <c r="AR494" s="7">
        <f t="shared" si="151"/>
        <v>0</v>
      </c>
      <c r="AS494" s="7">
        <f t="shared" si="9"/>
        <v>1334983.795</v>
      </c>
    </row>
    <row r="495" ht="15.75" customHeight="1">
      <c r="A495" s="15">
        <v>237.0</v>
      </c>
      <c r="B495" s="16">
        <v>7.0</v>
      </c>
      <c r="C495" s="16">
        <v>0.0284732939945859</v>
      </c>
      <c r="D495" s="17">
        <v>43871.0</v>
      </c>
      <c r="E495" s="17">
        <f t="shared" si="7"/>
        <v>44084</v>
      </c>
      <c r="F495" s="16" t="s">
        <v>22</v>
      </c>
      <c r="G495" s="16" t="s">
        <v>5</v>
      </c>
      <c r="H495" s="18">
        <v>250000.0</v>
      </c>
      <c r="I495" s="7">
        <f t="shared" ref="I495:AR495" si="152">if(edate($D495,I$350)&lt;=$C$342, I151,if($G495="USD",1-$C$345,if($G495="EUR",1-$D$345,if($G495="YEN",1-$E$345,1-$F$345)))*I151/(1+$C$343)^(DATEDIF($C$342,EDATE($D495,I$350),"m")+1))</f>
        <v>539870.7381</v>
      </c>
      <c r="J495" s="7">
        <f t="shared" si="152"/>
        <v>577212.0395</v>
      </c>
      <c r="K495" s="7">
        <f t="shared" si="152"/>
        <v>569493.6414</v>
      </c>
      <c r="L495" s="7">
        <f t="shared" si="152"/>
        <v>550588.7978</v>
      </c>
      <c r="M495" s="7">
        <f t="shared" si="152"/>
        <v>572408.5948</v>
      </c>
      <c r="N495" s="7">
        <f t="shared" si="152"/>
        <v>620519.9197</v>
      </c>
      <c r="O495" s="7">
        <f t="shared" si="152"/>
        <v>637561.898</v>
      </c>
      <c r="P495" s="7">
        <f t="shared" si="152"/>
        <v>0</v>
      </c>
      <c r="Q495" s="7">
        <f t="shared" si="152"/>
        <v>0</v>
      </c>
      <c r="R495" s="7">
        <f t="shared" si="152"/>
        <v>0</v>
      </c>
      <c r="S495" s="7">
        <f t="shared" si="152"/>
        <v>0</v>
      </c>
      <c r="T495" s="7">
        <f t="shared" si="152"/>
        <v>0</v>
      </c>
      <c r="U495" s="7">
        <f t="shared" si="152"/>
        <v>0</v>
      </c>
      <c r="V495" s="7">
        <f t="shared" si="152"/>
        <v>0</v>
      </c>
      <c r="W495" s="7">
        <f t="shared" si="152"/>
        <v>0</v>
      </c>
      <c r="X495" s="7">
        <f t="shared" si="152"/>
        <v>0</v>
      </c>
      <c r="Y495" s="7">
        <f t="shared" si="152"/>
        <v>0</v>
      </c>
      <c r="Z495" s="7">
        <f t="shared" si="152"/>
        <v>0</v>
      </c>
      <c r="AA495" s="7">
        <f t="shared" si="152"/>
        <v>0</v>
      </c>
      <c r="AB495" s="7">
        <f t="shared" si="152"/>
        <v>0</v>
      </c>
      <c r="AC495" s="7">
        <f t="shared" si="152"/>
        <v>0</v>
      </c>
      <c r="AD495" s="7">
        <f t="shared" si="152"/>
        <v>0</v>
      </c>
      <c r="AE495" s="7">
        <f t="shared" si="152"/>
        <v>0</v>
      </c>
      <c r="AF495" s="7">
        <f t="shared" si="152"/>
        <v>0</v>
      </c>
      <c r="AG495" s="7">
        <f t="shared" si="152"/>
        <v>0</v>
      </c>
      <c r="AH495" s="7">
        <f t="shared" si="152"/>
        <v>0</v>
      </c>
      <c r="AI495" s="7">
        <f t="shared" si="152"/>
        <v>0</v>
      </c>
      <c r="AJ495" s="7">
        <f t="shared" si="152"/>
        <v>0</v>
      </c>
      <c r="AK495" s="7">
        <f t="shared" si="152"/>
        <v>0</v>
      </c>
      <c r="AL495" s="7">
        <f t="shared" si="152"/>
        <v>0</v>
      </c>
      <c r="AM495" s="7">
        <f t="shared" si="152"/>
        <v>0</v>
      </c>
      <c r="AN495" s="7">
        <f t="shared" si="152"/>
        <v>0</v>
      </c>
      <c r="AO495" s="7">
        <f t="shared" si="152"/>
        <v>0</v>
      </c>
      <c r="AP495" s="7">
        <f t="shared" si="152"/>
        <v>0</v>
      </c>
      <c r="AQ495" s="7">
        <f t="shared" si="152"/>
        <v>0</v>
      </c>
      <c r="AR495" s="7">
        <f t="shared" si="152"/>
        <v>0</v>
      </c>
      <c r="AS495" s="7">
        <f t="shared" si="9"/>
        <v>4067655.629</v>
      </c>
    </row>
    <row r="496" ht="15.75" customHeight="1">
      <c r="A496" s="15">
        <v>197.0</v>
      </c>
      <c r="B496" s="16">
        <v>32.0</v>
      </c>
      <c r="C496" s="16">
        <v>0.0567562993933441</v>
      </c>
      <c r="D496" s="17">
        <v>43874.0</v>
      </c>
      <c r="E496" s="17">
        <f t="shared" si="7"/>
        <v>44847</v>
      </c>
      <c r="F496" s="16" t="s">
        <v>20</v>
      </c>
      <c r="G496" s="16" t="s">
        <v>4</v>
      </c>
      <c r="H496" s="18">
        <v>250000.0</v>
      </c>
      <c r="I496" s="7">
        <f t="shared" ref="I496:AR496" si="153">if(edate($D496,I$350)&lt;=$C$342, I152,if($G496="USD",1-$C$345,if($G496="EUR",1-$D$345,if($G496="YEN",1-$E$345,1-$F$345)))*I152/(1+$C$343)^(DATEDIF($C$342,EDATE($D496,I$350),"m")+1))</f>
        <v>1050380.319</v>
      </c>
      <c r="J496" s="7">
        <f t="shared" si="153"/>
        <v>1046465.554</v>
      </c>
      <c r="K496" s="7">
        <f t="shared" si="153"/>
        <v>1041940.658</v>
      </c>
      <c r="L496" s="7">
        <f t="shared" si="153"/>
        <v>980775.8128</v>
      </c>
      <c r="M496" s="7">
        <f t="shared" si="153"/>
        <v>1010684.964</v>
      </c>
      <c r="N496" s="7">
        <f t="shared" si="153"/>
        <v>1039138.315</v>
      </c>
      <c r="O496" s="7">
        <f t="shared" si="153"/>
        <v>1062614.14</v>
      </c>
      <c r="P496" s="7">
        <f t="shared" si="153"/>
        <v>988575.8116</v>
      </c>
      <c r="Q496" s="7">
        <f t="shared" si="153"/>
        <v>899765.8932</v>
      </c>
      <c r="R496" s="7">
        <f t="shared" si="153"/>
        <v>775590.2089</v>
      </c>
      <c r="S496" s="7">
        <f t="shared" si="153"/>
        <v>716140.4542</v>
      </c>
      <c r="T496" s="7">
        <f t="shared" si="153"/>
        <v>648157.0642</v>
      </c>
      <c r="U496" s="7">
        <f t="shared" si="153"/>
        <v>585809.2796</v>
      </c>
      <c r="V496" s="7">
        <f t="shared" si="153"/>
        <v>561549.8847</v>
      </c>
      <c r="W496" s="7">
        <f t="shared" si="153"/>
        <v>487643.1065</v>
      </c>
      <c r="X496" s="7">
        <f t="shared" si="153"/>
        <v>429179.7011</v>
      </c>
      <c r="Y496" s="7">
        <f t="shared" si="153"/>
        <v>406241.8857</v>
      </c>
      <c r="Z496" s="7">
        <f t="shared" si="153"/>
        <v>364033.4237</v>
      </c>
      <c r="AA496" s="7">
        <f t="shared" si="153"/>
        <v>329078.1294</v>
      </c>
      <c r="AB496" s="7">
        <f t="shared" si="153"/>
        <v>299568.4476</v>
      </c>
      <c r="AC496" s="7">
        <f t="shared" si="153"/>
        <v>272705.4475</v>
      </c>
      <c r="AD496" s="7">
        <f t="shared" si="153"/>
        <v>248230.5571</v>
      </c>
      <c r="AE496" s="7">
        <f t="shared" si="153"/>
        <v>225953.1122</v>
      </c>
      <c r="AF496" s="7">
        <f t="shared" si="153"/>
        <v>205667.3182</v>
      </c>
      <c r="AG496" s="7">
        <f t="shared" si="153"/>
        <v>187174.5942</v>
      </c>
      <c r="AH496" s="7">
        <f t="shared" si="153"/>
        <v>170359.1904</v>
      </c>
      <c r="AI496" s="7">
        <f t="shared" si="153"/>
        <v>155043.8913</v>
      </c>
      <c r="AJ496" s="7">
        <f t="shared" si="153"/>
        <v>141106.4877</v>
      </c>
      <c r="AK496" s="7">
        <f t="shared" si="153"/>
        <v>128413.8455</v>
      </c>
      <c r="AL496" s="7">
        <f t="shared" si="153"/>
        <v>116863.8965</v>
      </c>
      <c r="AM496" s="7">
        <f t="shared" si="153"/>
        <v>106350.0333</v>
      </c>
      <c r="AN496" s="7">
        <f t="shared" si="153"/>
        <v>96776.55832</v>
      </c>
      <c r="AO496" s="7">
        <f t="shared" si="153"/>
        <v>0</v>
      </c>
      <c r="AP496" s="7">
        <f t="shared" si="153"/>
        <v>0</v>
      </c>
      <c r="AQ496" s="7">
        <f t="shared" si="153"/>
        <v>0</v>
      </c>
      <c r="AR496" s="7">
        <f t="shared" si="153"/>
        <v>0</v>
      </c>
      <c r="AS496" s="7">
        <f t="shared" si="9"/>
        <v>16777977.98</v>
      </c>
    </row>
    <row r="497" ht="15.75" customHeight="1">
      <c r="A497" s="15">
        <v>202.0</v>
      </c>
      <c r="B497" s="16">
        <v>14.0</v>
      </c>
      <c r="C497" s="16">
        <v>0.0265120473231622</v>
      </c>
      <c r="D497" s="17">
        <v>43880.0</v>
      </c>
      <c r="E497" s="17">
        <f t="shared" si="7"/>
        <v>44305</v>
      </c>
      <c r="F497" s="16" t="s">
        <v>22</v>
      </c>
      <c r="G497" s="16" t="s">
        <v>5</v>
      </c>
      <c r="H497" s="18">
        <v>100000.0</v>
      </c>
      <c r="I497" s="7">
        <f t="shared" ref="I497:AR497" si="154">if(edate($D497,I$350)&lt;=$C$342, I153,if($G497="USD",1-$C$345,if($G497="EUR",1-$D$345,if($G497="YEN",1-$E$345,1-$F$345)))*I153/(1+$C$343)^(DATEDIF($C$342,EDATE($D497,I$350),"m")+1))</f>
        <v>225055.7324</v>
      </c>
      <c r="J497" s="7">
        <f t="shared" si="154"/>
        <v>212390.6623</v>
      </c>
      <c r="K497" s="7">
        <f t="shared" si="154"/>
        <v>209291.9342</v>
      </c>
      <c r="L497" s="7">
        <f t="shared" si="154"/>
        <v>207569.1814</v>
      </c>
      <c r="M497" s="7">
        <f t="shared" si="154"/>
        <v>216555.9701</v>
      </c>
      <c r="N497" s="7">
        <f t="shared" si="154"/>
        <v>231556.4864</v>
      </c>
      <c r="O497" s="7">
        <f t="shared" si="154"/>
        <v>235845.3403</v>
      </c>
      <c r="P497" s="7">
        <f t="shared" si="154"/>
        <v>218959.5752</v>
      </c>
      <c r="Q497" s="7">
        <f t="shared" si="154"/>
        <v>196715.5414</v>
      </c>
      <c r="R497" s="7">
        <f t="shared" si="154"/>
        <v>178029.2324</v>
      </c>
      <c r="S497" s="7">
        <f t="shared" si="154"/>
        <v>160951.4468</v>
      </c>
      <c r="T497" s="7">
        <f t="shared" si="154"/>
        <v>145565.381</v>
      </c>
      <c r="U497" s="7">
        <f t="shared" si="154"/>
        <v>131211.3541</v>
      </c>
      <c r="V497" s="7">
        <f t="shared" si="154"/>
        <v>122454.5973</v>
      </c>
      <c r="W497" s="7">
        <f t="shared" si="154"/>
        <v>0</v>
      </c>
      <c r="X497" s="7">
        <f t="shared" si="154"/>
        <v>0</v>
      </c>
      <c r="Y497" s="7">
        <f t="shared" si="154"/>
        <v>0</v>
      </c>
      <c r="Z497" s="7">
        <f t="shared" si="154"/>
        <v>0</v>
      </c>
      <c r="AA497" s="7">
        <f t="shared" si="154"/>
        <v>0</v>
      </c>
      <c r="AB497" s="7">
        <f t="shared" si="154"/>
        <v>0</v>
      </c>
      <c r="AC497" s="7">
        <f t="shared" si="154"/>
        <v>0</v>
      </c>
      <c r="AD497" s="7">
        <f t="shared" si="154"/>
        <v>0</v>
      </c>
      <c r="AE497" s="7">
        <f t="shared" si="154"/>
        <v>0</v>
      </c>
      <c r="AF497" s="7">
        <f t="shared" si="154"/>
        <v>0</v>
      </c>
      <c r="AG497" s="7">
        <f t="shared" si="154"/>
        <v>0</v>
      </c>
      <c r="AH497" s="7">
        <f t="shared" si="154"/>
        <v>0</v>
      </c>
      <c r="AI497" s="7">
        <f t="shared" si="154"/>
        <v>0</v>
      </c>
      <c r="AJ497" s="7">
        <f t="shared" si="154"/>
        <v>0</v>
      </c>
      <c r="AK497" s="7">
        <f t="shared" si="154"/>
        <v>0</v>
      </c>
      <c r="AL497" s="7">
        <f t="shared" si="154"/>
        <v>0</v>
      </c>
      <c r="AM497" s="7">
        <f t="shared" si="154"/>
        <v>0</v>
      </c>
      <c r="AN497" s="7">
        <f t="shared" si="154"/>
        <v>0</v>
      </c>
      <c r="AO497" s="7">
        <f t="shared" si="154"/>
        <v>0</v>
      </c>
      <c r="AP497" s="7">
        <f t="shared" si="154"/>
        <v>0</v>
      </c>
      <c r="AQ497" s="7">
        <f t="shared" si="154"/>
        <v>0</v>
      </c>
      <c r="AR497" s="7">
        <f t="shared" si="154"/>
        <v>0</v>
      </c>
      <c r="AS497" s="7">
        <f t="shared" si="9"/>
        <v>2692152.435</v>
      </c>
    </row>
    <row r="498" ht="15.75" customHeight="1">
      <c r="A498" s="15">
        <v>110.0</v>
      </c>
      <c r="B498" s="16">
        <v>16.0</v>
      </c>
      <c r="C498" s="16">
        <v>0.0235299236604359</v>
      </c>
      <c r="D498" s="17">
        <v>43882.0</v>
      </c>
      <c r="E498" s="17">
        <f t="shared" si="7"/>
        <v>44368</v>
      </c>
      <c r="F498" s="16" t="s">
        <v>22</v>
      </c>
      <c r="G498" s="16" t="s">
        <v>7</v>
      </c>
      <c r="H498" s="18">
        <v>1000000.0</v>
      </c>
      <c r="I498" s="7">
        <f t="shared" ref="I498:AR498" si="155">if(edate($D498,I$350)&lt;=$C$342, I154,if($G498="USD",1-$C$345,if($G498="EUR",1-$D$345,if($G498="YEN",1-$E$345,1-$F$345)))*I154/(1+$C$343)^(DATEDIF($C$342,EDATE($D498,I$350),"m")+1))</f>
        <v>23529.92366</v>
      </c>
      <c r="J498" s="7">
        <f t="shared" si="155"/>
        <v>23529.92366</v>
      </c>
      <c r="K498" s="7">
        <f t="shared" si="155"/>
        <v>23529.92366</v>
      </c>
      <c r="L498" s="7">
        <f t="shared" si="155"/>
        <v>23529.92366</v>
      </c>
      <c r="M498" s="7">
        <f t="shared" si="155"/>
        <v>23529.92366</v>
      </c>
      <c r="N498" s="7">
        <f t="shared" si="155"/>
        <v>23529.92366</v>
      </c>
      <c r="O498" s="7">
        <f t="shared" si="155"/>
        <v>23529.92366</v>
      </c>
      <c r="P498" s="7">
        <f t="shared" si="155"/>
        <v>21241.10381</v>
      </c>
      <c r="Q498" s="7">
        <f t="shared" si="155"/>
        <v>19310.09438</v>
      </c>
      <c r="R498" s="7">
        <f t="shared" si="155"/>
        <v>17554.63125</v>
      </c>
      <c r="S498" s="7">
        <f t="shared" si="155"/>
        <v>15958.75568</v>
      </c>
      <c r="T498" s="7">
        <f t="shared" si="155"/>
        <v>14507.95971</v>
      </c>
      <c r="U498" s="7">
        <f t="shared" si="155"/>
        <v>13189.05428</v>
      </c>
      <c r="V498" s="7">
        <f t="shared" si="155"/>
        <v>11990.04935</v>
      </c>
      <c r="W498" s="7">
        <f t="shared" si="155"/>
        <v>10900.04486</v>
      </c>
      <c r="X498" s="7">
        <f t="shared" si="155"/>
        <v>9909.131693</v>
      </c>
      <c r="Y498" s="7">
        <f t="shared" si="155"/>
        <v>0</v>
      </c>
      <c r="Z498" s="7">
        <f t="shared" si="155"/>
        <v>0</v>
      </c>
      <c r="AA498" s="7">
        <f t="shared" si="155"/>
        <v>0</v>
      </c>
      <c r="AB498" s="7">
        <f t="shared" si="155"/>
        <v>0</v>
      </c>
      <c r="AC498" s="7">
        <f t="shared" si="155"/>
        <v>0</v>
      </c>
      <c r="AD498" s="7">
        <f t="shared" si="155"/>
        <v>0</v>
      </c>
      <c r="AE498" s="7">
        <f t="shared" si="155"/>
        <v>0</v>
      </c>
      <c r="AF498" s="7">
        <f t="shared" si="155"/>
        <v>0</v>
      </c>
      <c r="AG498" s="7">
        <f t="shared" si="155"/>
        <v>0</v>
      </c>
      <c r="AH498" s="7">
        <f t="shared" si="155"/>
        <v>0</v>
      </c>
      <c r="AI498" s="7">
        <f t="shared" si="155"/>
        <v>0</v>
      </c>
      <c r="AJ498" s="7">
        <f t="shared" si="155"/>
        <v>0</v>
      </c>
      <c r="AK498" s="7">
        <f t="shared" si="155"/>
        <v>0</v>
      </c>
      <c r="AL498" s="7">
        <f t="shared" si="155"/>
        <v>0</v>
      </c>
      <c r="AM498" s="7">
        <f t="shared" si="155"/>
        <v>0</v>
      </c>
      <c r="AN498" s="7">
        <f t="shared" si="155"/>
        <v>0</v>
      </c>
      <c r="AO498" s="7">
        <f t="shared" si="155"/>
        <v>0</v>
      </c>
      <c r="AP498" s="7">
        <f t="shared" si="155"/>
        <v>0</v>
      </c>
      <c r="AQ498" s="7">
        <f t="shared" si="155"/>
        <v>0</v>
      </c>
      <c r="AR498" s="7">
        <f t="shared" si="155"/>
        <v>0</v>
      </c>
      <c r="AS498" s="7">
        <f t="shared" si="9"/>
        <v>299270.2906</v>
      </c>
    </row>
    <row r="499" ht="15.75" customHeight="1">
      <c r="A499" s="15">
        <v>319.0</v>
      </c>
      <c r="B499" s="16">
        <v>8.0</v>
      </c>
      <c r="C499" s="16">
        <v>0.051361894912836</v>
      </c>
      <c r="D499" s="17">
        <v>43884.0</v>
      </c>
      <c r="E499" s="17">
        <f t="shared" si="7"/>
        <v>44127</v>
      </c>
      <c r="F499" s="16" t="s">
        <v>21</v>
      </c>
      <c r="G499" s="16" t="s">
        <v>5</v>
      </c>
      <c r="H499" s="18">
        <v>75000.0</v>
      </c>
      <c r="I499" s="7">
        <f t="shared" ref="I499:AR499" si="156">if(edate($D499,I$350)&lt;=$C$342, I155,if($G499="USD",1-$C$345,if($G499="EUR",1-$D$345,if($G499="YEN",1-$E$345,1-$F$345)))*I155/(1+$C$343)^(DATEDIF($C$342,EDATE($D499,I$350),"m")+1))</f>
        <v>324177.7904</v>
      </c>
      <c r="J499" s="7">
        <f t="shared" si="156"/>
        <v>322357.268</v>
      </c>
      <c r="K499" s="7">
        <f t="shared" si="156"/>
        <v>302173.9694</v>
      </c>
      <c r="L499" s="7">
        <f t="shared" si="156"/>
        <v>299806.4429</v>
      </c>
      <c r="M499" s="7">
        <f t="shared" si="156"/>
        <v>314297.8163</v>
      </c>
      <c r="N499" s="7">
        <f t="shared" si="156"/>
        <v>337964.9923</v>
      </c>
      <c r="O499" s="7">
        <f t="shared" si="156"/>
        <v>344694.6845</v>
      </c>
      <c r="P499" s="7">
        <f t="shared" si="156"/>
        <v>318325.3307</v>
      </c>
      <c r="Q499" s="7">
        <f t="shared" si="156"/>
        <v>0</v>
      </c>
      <c r="R499" s="7">
        <f t="shared" si="156"/>
        <v>0</v>
      </c>
      <c r="S499" s="7">
        <f t="shared" si="156"/>
        <v>0</v>
      </c>
      <c r="T499" s="7">
        <f t="shared" si="156"/>
        <v>0</v>
      </c>
      <c r="U499" s="7">
        <f t="shared" si="156"/>
        <v>0</v>
      </c>
      <c r="V499" s="7">
        <f t="shared" si="156"/>
        <v>0</v>
      </c>
      <c r="W499" s="7">
        <f t="shared" si="156"/>
        <v>0</v>
      </c>
      <c r="X499" s="7">
        <f t="shared" si="156"/>
        <v>0</v>
      </c>
      <c r="Y499" s="7">
        <f t="shared" si="156"/>
        <v>0</v>
      </c>
      <c r="Z499" s="7">
        <f t="shared" si="156"/>
        <v>0</v>
      </c>
      <c r="AA499" s="7">
        <f t="shared" si="156"/>
        <v>0</v>
      </c>
      <c r="AB499" s="7">
        <f t="shared" si="156"/>
        <v>0</v>
      </c>
      <c r="AC499" s="7">
        <f t="shared" si="156"/>
        <v>0</v>
      </c>
      <c r="AD499" s="7">
        <f t="shared" si="156"/>
        <v>0</v>
      </c>
      <c r="AE499" s="7">
        <f t="shared" si="156"/>
        <v>0</v>
      </c>
      <c r="AF499" s="7">
        <f t="shared" si="156"/>
        <v>0</v>
      </c>
      <c r="AG499" s="7">
        <f t="shared" si="156"/>
        <v>0</v>
      </c>
      <c r="AH499" s="7">
        <f t="shared" si="156"/>
        <v>0</v>
      </c>
      <c r="AI499" s="7">
        <f t="shared" si="156"/>
        <v>0</v>
      </c>
      <c r="AJ499" s="7">
        <f t="shared" si="156"/>
        <v>0</v>
      </c>
      <c r="AK499" s="7">
        <f t="shared" si="156"/>
        <v>0</v>
      </c>
      <c r="AL499" s="7">
        <f t="shared" si="156"/>
        <v>0</v>
      </c>
      <c r="AM499" s="7">
        <f t="shared" si="156"/>
        <v>0</v>
      </c>
      <c r="AN499" s="7">
        <f t="shared" si="156"/>
        <v>0</v>
      </c>
      <c r="AO499" s="7">
        <f t="shared" si="156"/>
        <v>0</v>
      </c>
      <c r="AP499" s="7">
        <f t="shared" si="156"/>
        <v>0</v>
      </c>
      <c r="AQ499" s="7">
        <f t="shared" si="156"/>
        <v>0</v>
      </c>
      <c r="AR499" s="7">
        <f t="shared" si="156"/>
        <v>0</v>
      </c>
      <c r="AS499" s="7">
        <f t="shared" si="9"/>
        <v>2563798.295</v>
      </c>
    </row>
    <row r="500" ht="15.75" customHeight="1">
      <c r="A500" s="15">
        <v>129.0</v>
      </c>
      <c r="B500" s="16">
        <v>14.0</v>
      </c>
      <c r="C500" s="16">
        <v>0.045850987927835</v>
      </c>
      <c r="D500" s="17">
        <v>43885.0</v>
      </c>
      <c r="E500" s="17">
        <f t="shared" si="7"/>
        <v>44310</v>
      </c>
      <c r="F500" s="16" t="s">
        <v>21</v>
      </c>
      <c r="G500" s="16" t="s">
        <v>4</v>
      </c>
      <c r="H500" s="18">
        <v>75000.0</v>
      </c>
      <c r="I500" s="7">
        <f t="shared" ref="I500:AR500" si="157">if(edate($D500,I$350)&lt;=$C$342, I156,if($G500="USD",1-$C$345,if($G500="EUR",1-$D$345,if($G500="YEN",1-$E$345,1-$F$345)))*I156/(1+$C$343)^(DATEDIF($C$342,EDATE($D500,I$350),"m")+1))</f>
        <v>278137.251</v>
      </c>
      <c r="J500" s="7">
        <f t="shared" si="157"/>
        <v>258355.4154</v>
      </c>
      <c r="K500" s="7">
        <f t="shared" si="157"/>
        <v>247184.0514</v>
      </c>
      <c r="L500" s="7">
        <f t="shared" si="157"/>
        <v>236720.3975</v>
      </c>
      <c r="M500" s="7">
        <f t="shared" si="157"/>
        <v>244029.2742</v>
      </c>
      <c r="N500" s="7">
        <f t="shared" si="157"/>
        <v>254816.5215</v>
      </c>
      <c r="O500" s="7">
        <f t="shared" si="157"/>
        <v>262569.6943</v>
      </c>
      <c r="P500" s="7">
        <f t="shared" si="157"/>
        <v>237855.2298</v>
      </c>
      <c r="Q500" s="7">
        <f t="shared" si="157"/>
        <v>214233.6255</v>
      </c>
      <c r="R500" s="7">
        <f t="shared" si="157"/>
        <v>193979.1699</v>
      </c>
      <c r="S500" s="7">
        <f t="shared" si="157"/>
        <v>173784.2615</v>
      </c>
      <c r="T500" s="7">
        <f t="shared" si="157"/>
        <v>157182.1826</v>
      </c>
      <c r="U500" s="7">
        <f t="shared" si="157"/>
        <v>145548.9833</v>
      </c>
      <c r="V500" s="7">
        <f t="shared" si="157"/>
        <v>131844.5862</v>
      </c>
      <c r="W500" s="7">
        <f t="shared" si="157"/>
        <v>0</v>
      </c>
      <c r="X500" s="7">
        <f t="shared" si="157"/>
        <v>0</v>
      </c>
      <c r="Y500" s="7">
        <f t="shared" si="157"/>
        <v>0</v>
      </c>
      <c r="Z500" s="7">
        <f t="shared" si="157"/>
        <v>0</v>
      </c>
      <c r="AA500" s="7">
        <f t="shared" si="157"/>
        <v>0</v>
      </c>
      <c r="AB500" s="7">
        <f t="shared" si="157"/>
        <v>0</v>
      </c>
      <c r="AC500" s="7">
        <f t="shared" si="157"/>
        <v>0</v>
      </c>
      <c r="AD500" s="7">
        <f t="shared" si="157"/>
        <v>0</v>
      </c>
      <c r="AE500" s="7">
        <f t="shared" si="157"/>
        <v>0</v>
      </c>
      <c r="AF500" s="7">
        <f t="shared" si="157"/>
        <v>0</v>
      </c>
      <c r="AG500" s="7">
        <f t="shared" si="157"/>
        <v>0</v>
      </c>
      <c r="AH500" s="7">
        <f t="shared" si="157"/>
        <v>0</v>
      </c>
      <c r="AI500" s="7">
        <f t="shared" si="157"/>
        <v>0</v>
      </c>
      <c r="AJ500" s="7">
        <f t="shared" si="157"/>
        <v>0</v>
      </c>
      <c r="AK500" s="7">
        <f t="shared" si="157"/>
        <v>0</v>
      </c>
      <c r="AL500" s="7">
        <f t="shared" si="157"/>
        <v>0</v>
      </c>
      <c r="AM500" s="7">
        <f t="shared" si="157"/>
        <v>0</v>
      </c>
      <c r="AN500" s="7">
        <f t="shared" si="157"/>
        <v>0</v>
      </c>
      <c r="AO500" s="7">
        <f t="shared" si="157"/>
        <v>0</v>
      </c>
      <c r="AP500" s="7">
        <f t="shared" si="157"/>
        <v>0</v>
      </c>
      <c r="AQ500" s="7">
        <f t="shared" si="157"/>
        <v>0</v>
      </c>
      <c r="AR500" s="7">
        <f t="shared" si="157"/>
        <v>0</v>
      </c>
      <c r="AS500" s="7">
        <f t="shared" si="9"/>
        <v>3036240.644</v>
      </c>
    </row>
    <row r="501" ht="15.75" customHeight="1">
      <c r="A501" s="15">
        <v>71.0</v>
      </c>
      <c r="B501" s="16">
        <v>29.0</v>
      </c>
      <c r="C501" s="16">
        <v>0.0383894880777738</v>
      </c>
      <c r="D501" s="17">
        <v>43886.0</v>
      </c>
      <c r="E501" s="17">
        <f t="shared" si="7"/>
        <v>44767</v>
      </c>
      <c r="F501" s="16" t="s">
        <v>18</v>
      </c>
      <c r="G501" s="16" t="s">
        <v>6</v>
      </c>
      <c r="H501" s="18">
        <v>1000000.0</v>
      </c>
      <c r="I501" s="7">
        <f t="shared" ref="I501:AR501" si="158">if(edate($D501,I$350)&lt;=$C$342, I157,if($G501="USD",1-$C$345,if($G501="EUR",1-$D$345,if($G501="YEN",1-$E$345,1-$F$345)))*I157/(1+$C$343)^(DATEDIF($C$342,EDATE($D501,I$350),"m")+1))</f>
        <v>27335.38854</v>
      </c>
      <c r="J501" s="7">
        <f t="shared" si="158"/>
        <v>26643.64836</v>
      </c>
      <c r="K501" s="7">
        <f t="shared" si="158"/>
        <v>25672.89337</v>
      </c>
      <c r="L501" s="7">
        <f t="shared" si="158"/>
        <v>24805.36772</v>
      </c>
      <c r="M501" s="7">
        <f t="shared" si="158"/>
        <v>25853.24719</v>
      </c>
      <c r="N501" s="7">
        <f t="shared" si="158"/>
        <v>26998.86629</v>
      </c>
      <c r="O501" s="7">
        <f t="shared" si="158"/>
        <v>28127.63241</v>
      </c>
      <c r="P501" s="7">
        <f t="shared" si="158"/>
        <v>25498.94355</v>
      </c>
      <c r="Q501" s="7">
        <f t="shared" si="158"/>
        <v>23049.28889</v>
      </c>
      <c r="R501" s="7">
        <f t="shared" si="158"/>
        <v>20822.06778</v>
      </c>
      <c r="S501" s="7">
        <f t="shared" si="158"/>
        <v>18806.50177</v>
      </c>
      <c r="T501" s="7">
        <f t="shared" si="158"/>
        <v>16642.19241</v>
      </c>
      <c r="U501" s="7">
        <f t="shared" si="158"/>
        <v>15180.25119</v>
      </c>
      <c r="V501" s="7">
        <f t="shared" si="158"/>
        <v>13701.95542</v>
      </c>
      <c r="W501" s="7">
        <f t="shared" si="158"/>
        <v>12098.98491</v>
      </c>
      <c r="X501" s="7">
        <f t="shared" si="158"/>
        <v>10616.96048</v>
      </c>
      <c r="Y501" s="7">
        <f t="shared" si="158"/>
        <v>9880.532737</v>
      </c>
      <c r="Z501" s="7">
        <f t="shared" si="158"/>
        <v>9186.872626</v>
      </c>
      <c r="AA501" s="7">
        <f t="shared" si="158"/>
        <v>8365.588082</v>
      </c>
      <c r="AB501" s="7">
        <f t="shared" si="158"/>
        <v>7616.925369</v>
      </c>
      <c r="AC501" s="7">
        <f t="shared" si="158"/>
        <v>6935.277261</v>
      </c>
      <c r="AD501" s="7">
        <f t="shared" si="158"/>
        <v>6314.026746</v>
      </c>
      <c r="AE501" s="7">
        <f t="shared" si="158"/>
        <v>5748.453049</v>
      </c>
      <c r="AF501" s="7">
        <f t="shared" si="158"/>
        <v>5233.318191</v>
      </c>
      <c r="AG501" s="7">
        <f t="shared" si="158"/>
        <v>4763.524663</v>
      </c>
      <c r="AH501" s="7">
        <f t="shared" si="158"/>
        <v>4336.329191</v>
      </c>
      <c r="AI501" s="7">
        <f t="shared" si="158"/>
        <v>3947.136968</v>
      </c>
      <c r="AJ501" s="7">
        <f t="shared" si="158"/>
        <v>3592.906362</v>
      </c>
      <c r="AK501" s="7">
        <f t="shared" si="158"/>
        <v>3270.228852</v>
      </c>
      <c r="AL501" s="7">
        <f t="shared" si="158"/>
        <v>0</v>
      </c>
      <c r="AM501" s="7">
        <f t="shared" si="158"/>
        <v>0</v>
      </c>
      <c r="AN501" s="7">
        <f t="shared" si="158"/>
        <v>0</v>
      </c>
      <c r="AO501" s="7">
        <f t="shared" si="158"/>
        <v>0</v>
      </c>
      <c r="AP501" s="7">
        <f t="shared" si="158"/>
        <v>0</v>
      </c>
      <c r="AQ501" s="7">
        <f t="shared" si="158"/>
        <v>0</v>
      </c>
      <c r="AR501" s="7">
        <f t="shared" si="158"/>
        <v>0</v>
      </c>
      <c r="AS501" s="7">
        <f t="shared" si="9"/>
        <v>421045.3104</v>
      </c>
    </row>
    <row r="502" ht="15.75" customHeight="1">
      <c r="A502" s="15">
        <v>231.0</v>
      </c>
      <c r="B502" s="16">
        <v>26.0</v>
      </c>
      <c r="C502" s="16">
        <v>0.0320228864966159</v>
      </c>
      <c r="D502" s="17">
        <v>43886.0</v>
      </c>
      <c r="E502" s="17">
        <f t="shared" si="7"/>
        <v>44676</v>
      </c>
      <c r="F502" s="16" t="s">
        <v>23</v>
      </c>
      <c r="G502" s="16" t="s">
        <v>7</v>
      </c>
      <c r="H502" s="18">
        <v>2500000.0</v>
      </c>
      <c r="I502" s="7">
        <f t="shared" ref="I502:AR502" si="159">if(edate($D502,I$350)&lt;=$C$342, I158,if($G502="USD",1-$C$345,if($G502="EUR",1-$D$345,if($G502="YEN",1-$E$345,1-$F$345)))*I158/(1+$C$343)^(DATEDIF($C$342,EDATE($D502,I$350),"m")+1))</f>
        <v>80057.21624</v>
      </c>
      <c r="J502" s="7">
        <f t="shared" si="159"/>
        <v>80057.21624</v>
      </c>
      <c r="K502" s="7">
        <f t="shared" si="159"/>
        <v>80057.21624</v>
      </c>
      <c r="L502" s="7">
        <f t="shared" si="159"/>
        <v>80057.21624</v>
      </c>
      <c r="M502" s="7">
        <f t="shared" si="159"/>
        <v>80057.21624</v>
      </c>
      <c r="N502" s="7">
        <f t="shared" si="159"/>
        <v>80057.21624</v>
      </c>
      <c r="O502" s="7">
        <f t="shared" si="159"/>
        <v>80057.21624</v>
      </c>
      <c r="P502" s="7">
        <f t="shared" si="159"/>
        <v>72269.83248</v>
      </c>
      <c r="Q502" s="7">
        <f t="shared" si="159"/>
        <v>65699.84771</v>
      </c>
      <c r="R502" s="7">
        <f t="shared" si="159"/>
        <v>59727.13428</v>
      </c>
      <c r="S502" s="7">
        <f t="shared" si="159"/>
        <v>54297.3948</v>
      </c>
      <c r="T502" s="7">
        <f t="shared" si="159"/>
        <v>49361.268</v>
      </c>
      <c r="U502" s="7">
        <f t="shared" si="159"/>
        <v>44873.88</v>
      </c>
      <c r="V502" s="7">
        <f t="shared" si="159"/>
        <v>40794.43636</v>
      </c>
      <c r="W502" s="7">
        <f t="shared" si="159"/>
        <v>37085.85124</v>
      </c>
      <c r="X502" s="7">
        <f t="shared" si="159"/>
        <v>33714.41022</v>
      </c>
      <c r="Y502" s="7">
        <f t="shared" si="159"/>
        <v>30649.46383</v>
      </c>
      <c r="Z502" s="7">
        <f t="shared" si="159"/>
        <v>27863.14894</v>
      </c>
      <c r="AA502" s="7">
        <f t="shared" si="159"/>
        <v>25330.1354</v>
      </c>
      <c r="AB502" s="7">
        <f t="shared" si="159"/>
        <v>23027.39582</v>
      </c>
      <c r="AC502" s="7">
        <f t="shared" si="159"/>
        <v>20933.9962</v>
      </c>
      <c r="AD502" s="7">
        <f t="shared" si="159"/>
        <v>19030.90564</v>
      </c>
      <c r="AE502" s="7">
        <f t="shared" si="159"/>
        <v>17300.8233</v>
      </c>
      <c r="AF502" s="7">
        <f t="shared" si="159"/>
        <v>15728.02119</v>
      </c>
      <c r="AG502" s="7">
        <f t="shared" si="159"/>
        <v>14298.20108</v>
      </c>
      <c r="AH502" s="7">
        <f t="shared" si="159"/>
        <v>12998.36462</v>
      </c>
      <c r="AI502" s="7">
        <f t="shared" si="159"/>
        <v>0</v>
      </c>
      <c r="AJ502" s="7">
        <f t="shared" si="159"/>
        <v>0</v>
      </c>
      <c r="AK502" s="7">
        <f t="shared" si="159"/>
        <v>0</v>
      </c>
      <c r="AL502" s="7">
        <f t="shared" si="159"/>
        <v>0</v>
      </c>
      <c r="AM502" s="7">
        <f t="shared" si="159"/>
        <v>0</v>
      </c>
      <c r="AN502" s="7">
        <f t="shared" si="159"/>
        <v>0</v>
      </c>
      <c r="AO502" s="7">
        <f t="shared" si="159"/>
        <v>0</v>
      </c>
      <c r="AP502" s="7">
        <f t="shared" si="159"/>
        <v>0</v>
      </c>
      <c r="AQ502" s="7">
        <f t="shared" si="159"/>
        <v>0</v>
      </c>
      <c r="AR502" s="7">
        <f t="shared" si="159"/>
        <v>0</v>
      </c>
      <c r="AS502" s="7">
        <f t="shared" si="9"/>
        <v>1225385.025</v>
      </c>
    </row>
    <row r="503" ht="15.75" customHeight="1">
      <c r="A503" s="15">
        <v>235.0</v>
      </c>
      <c r="B503" s="16">
        <v>4.0</v>
      </c>
      <c r="C503" s="16">
        <v>0.01117502934266</v>
      </c>
      <c r="D503" s="17">
        <v>43887.0</v>
      </c>
      <c r="E503" s="17">
        <f t="shared" si="7"/>
        <v>44008</v>
      </c>
      <c r="F503" s="16" t="s">
        <v>18</v>
      </c>
      <c r="G503" s="16" t="s">
        <v>6</v>
      </c>
      <c r="H503" s="18">
        <v>1000000.0</v>
      </c>
      <c r="I503" s="7">
        <f t="shared" ref="I503:AR503" si="160">if(edate($D503,I$350)&lt;=$C$342, I159,if($G503="USD",1-$C$345,if($G503="EUR",1-$D$345,if($G503="YEN",1-$E$345,1-$F$345)))*I159/(1+$C$343)^(DATEDIF($C$342,EDATE($D503,I$350),"m")+1))</f>
        <v>7794.996443</v>
      </c>
      <c r="J503" s="7">
        <f t="shared" si="160"/>
        <v>7755.86149</v>
      </c>
      <c r="K503" s="7">
        <f t="shared" si="160"/>
        <v>7426.119899</v>
      </c>
      <c r="L503" s="7">
        <f t="shared" si="160"/>
        <v>7241.128463</v>
      </c>
      <c r="M503" s="7">
        <f t="shared" si="160"/>
        <v>0</v>
      </c>
      <c r="N503" s="7">
        <f t="shared" si="160"/>
        <v>0</v>
      </c>
      <c r="O503" s="7">
        <f t="shared" si="160"/>
        <v>0</v>
      </c>
      <c r="P503" s="7">
        <f t="shared" si="160"/>
        <v>0</v>
      </c>
      <c r="Q503" s="7">
        <f t="shared" si="160"/>
        <v>0</v>
      </c>
      <c r="R503" s="7">
        <f t="shared" si="160"/>
        <v>0</v>
      </c>
      <c r="S503" s="7">
        <f t="shared" si="160"/>
        <v>0</v>
      </c>
      <c r="T503" s="7">
        <f t="shared" si="160"/>
        <v>0</v>
      </c>
      <c r="U503" s="7">
        <f t="shared" si="160"/>
        <v>0</v>
      </c>
      <c r="V503" s="7">
        <f t="shared" si="160"/>
        <v>0</v>
      </c>
      <c r="W503" s="7">
        <f t="shared" si="160"/>
        <v>0</v>
      </c>
      <c r="X503" s="7">
        <f t="shared" si="160"/>
        <v>0</v>
      </c>
      <c r="Y503" s="7">
        <f t="shared" si="160"/>
        <v>0</v>
      </c>
      <c r="Z503" s="7">
        <f t="shared" si="160"/>
        <v>0</v>
      </c>
      <c r="AA503" s="7">
        <f t="shared" si="160"/>
        <v>0</v>
      </c>
      <c r="AB503" s="7">
        <f t="shared" si="160"/>
        <v>0</v>
      </c>
      <c r="AC503" s="7">
        <f t="shared" si="160"/>
        <v>0</v>
      </c>
      <c r="AD503" s="7">
        <f t="shared" si="160"/>
        <v>0</v>
      </c>
      <c r="AE503" s="7">
        <f t="shared" si="160"/>
        <v>0</v>
      </c>
      <c r="AF503" s="7">
        <f t="shared" si="160"/>
        <v>0</v>
      </c>
      <c r="AG503" s="7">
        <f t="shared" si="160"/>
        <v>0</v>
      </c>
      <c r="AH503" s="7">
        <f t="shared" si="160"/>
        <v>0</v>
      </c>
      <c r="AI503" s="7">
        <f t="shared" si="160"/>
        <v>0</v>
      </c>
      <c r="AJ503" s="7">
        <f t="shared" si="160"/>
        <v>0</v>
      </c>
      <c r="AK503" s="7">
        <f t="shared" si="160"/>
        <v>0</v>
      </c>
      <c r="AL503" s="7">
        <f t="shared" si="160"/>
        <v>0</v>
      </c>
      <c r="AM503" s="7">
        <f t="shared" si="160"/>
        <v>0</v>
      </c>
      <c r="AN503" s="7">
        <f t="shared" si="160"/>
        <v>0</v>
      </c>
      <c r="AO503" s="7">
        <f t="shared" si="160"/>
        <v>0</v>
      </c>
      <c r="AP503" s="7">
        <f t="shared" si="160"/>
        <v>0</v>
      </c>
      <c r="AQ503" s="7">
        <f t="shared" si="160"/>
        <v>0</v>
      </c>
      <c r="AR503" s="7">
        <f t="shared" si="160"/>
        <v>0</v>
      </c>
      <c r="AS503" s="7">
        <f t="shared" si="9"/>
        <v>30218.10629</v>
      </c>
    </row>
    <row r="504" ht="15.75" customHeight="1">
      <c r="A504" s="15">
        <v>322.0</v>
      </c>
      <c r="B504" s="16">
        <v>7.0</v>
      </c>
      <c r="C504" s="16">
        <v>0.0332398474004721</v>
      </c>
      <c r="D504" s="17">
        <v>43888.0</v>
      </c>
      <c r="E504" s="17">
        <f t="shared" si="7"/>
        <v>44101</v>
      </c>
      <c r="F504" s="16" t="s">
        <v>21</v>
      </c>
      <c r="G504" s="16" t="s">
        <v>4</v>
      </c>
      <c r="H504" s="18">
        <v>100000.0</v>
      </c>
      <c r="I504" s="7">
        <f t="shared" ref="I504:AR504" si="161">if(edate($D504,I$350)&lt;=$C$342, I160,if($G504="USD",1-$C$345,if($G504="EUR",1-$D$345,if($G504="YEN",1-$E$345,1-$F$345)))*I160/(1+$C$343)^(DATEDIF($C$342,EDATE($D504,I$350),"m")+1))</f>
        <v>261671.7239</v>
      </c>
      <c r="J504" s="7">
        <f t="shared" si="161"/>
        <v>248355.841</v>
      </c>
      <c r="K504" s="7">
        <f t="shared" si="161"/>
        <v>236470.9336</v>
      </c>
      <c r="L504" s="7">
        <f t="shared" si="161"/>
        <v>229781.7467</v>
      </c>
      <c r="M504" s="7">
        <f t="shared" si="161"/>
        <v>237988.665</v>
      </c>
      <c r="N504" s="7">
        <f t="shared" si="161"/>
        <v>251086.8269</v>
      </c>
      <c r="O504" s="7">
        <f t="shared" si="161"/>
        <v>255346.8457</v>
      </c>
      <c r="P504" s="7">
        <f t="shared" si="161"/>
        <v>0</v>
      </c>
      <c r="Q504" s="7">
        <f t="shared" si="161"/>
        <v>0</v>
      </c>
      <c r="R504" s="7">
        <f t="shared" si="161"/>
        <v>0</v>
      </c>
      <c r="S504" s="7">
        <f t="shared" si="161"/>
        <v>0</v>
      </c>
      <c r="T504" s="7">
        <f t="shared" si="161"/>
        <v>0</v>
      </c>
      <c r="U504" s="7">
        <f t="shared" si="161"/>
        <v>0</v>
      </c>
      <c r="V504" s="7">
        <f t="shared" si="161"/>
        <v>0</v>
      </c>
      <c r="W504" s="7">
        <f t="shared" si="161"/>
        <v>0</v>
      </c>
      <c r="X504" s="7">
        <f t="shared" si="161"/>
        <v>0</v>
      </c>
      <c r="Y504" s="7">
        <f t="shared" si="161"/>
        <v>0</v>
      </c>
      <c r="Z504" s="7">
        <f t="shared" si="161"/>
        <v>0</v>
      </c>
      <c r="AA504" s="7">
        <f t="shared" si="161"/>
        <v>0</v>
      </c>
      <c r="AB504" s="7">
        <f t="shared" si="161"/>
        <v>0</v>
      </c>
      <c r="AC504" s="7">
        <f t="shared" si="161"/>
        <v>0</v>
      </c>
      <c r="AD504" s="7">
        <f t="shared" si="161"/>
        <v>0</v>
      </c>
      <c r="AE504" s="7">
        <f t="shared" si="161"/>
        <v>0</v>
      </c>
      <c r="AF504" s="7">
        <f t="shared" si="161"/>
        <v>0</v>
      </c>
      <c r="AG504" s="7">
        <f t="shared" si="161"/>
        <v>0</v>
      </c>
      <c r="AH504" s="7">
        <f t="shared" si="161"/>
        <v>0</v>
      </c>
      <c r="AI504" s="7">
        <f t="shared" si="161"/>
        <v>0</v>
      </c>
      <c r="AJ504" s="7">
        <f t="shared" si="161"/>
        <v>0</v>
      </c>
      <c r="AK504" s="7">
        <f t="shared" si="161"/>
        <v>0</v>
      </c>
      <c r="AL504" s="7">
        <f t="shared" si="161"/>
        <v>0</v>
      </c>
      <c r="AM504" s="7">
        <f t="shared" si="161"/>
        <v>0</v>
      </c>
      <c r="AN504" s="7">
        <f t="shared" si="161"/>
        <v>0</v>
      </c>
      <c r="AO504" s="7">
        <f t="shared" si="161"/>
        <v>0</v>
      </c>
      <c r="AP504" s="7">
        <f t="shared" si="161"/>
        <v>0</v>
      </c>
      <c r="AQ504" s="7">
        <f t="shared" si="161"/>
        <v>0</v>
      </c>
      <c r="AR504" s="7">
        <f t="shared" si="161"/>
        <v>0</v>
      </c>
      <c r="AS504" s="7">
        <f t="shared" si="9"/>
        <v>1720702.583</v>
      </c>
    </row>
    <row r="505" ht="15.75" customHeight="1">
      <c r="A505" s="15">
        <v>140.0</v>
      </c>
      <c r="B505" s="16">
        <v>6.0</v>
      </c>
      <c r="C505" s="16">
        <v>0.0538864140014698</v>
      </c>
      <c r="D505" s="17">
        <v>43890.0</v>
      </c>
      <c r="E505" s="17">
        <f t="shared" si="7"/>
        <v>44072</v>
      </c>
      <c r="F505" s="16" t="s">
        <v>21</v>
      </c>
      <c r="G505" s="16" t="s">
        <v>7</v>
      </c>
      <c r="H505" s="18">
        <v>1500000.0</v>
      </c>
      <c r="I505" s="7">
        <f t="shared" ref="I505:AR505" si="162">if(edate($D505,I$350)&lt;=$C$342, I161,if($G505="USD",1-$C$345,if($G505="EUR",1-$D$345,if($G505="YEN",1-$E$345,1-$F$345)))*I161/(1+$C$343)^(DATEDIF($C$342,EDATE($D505,I$350),"m")+1))</f>
        <v>80829.621</v>
      </c>
      <c r="J505" s="7">
        <f t="shared" si="162"/>
        <v>80829.621</v>
      </c>
      <c r="K505" s="7">
        <f t="shared" si="162"/>
        <v>80829.621</v>
      </c>
      <c r="L505" s="7">
        <f t="shared" si="162"/>
        <v>80829.621</v>
      </c>
      <c r="M505" s="7">
        <f t="shared" si="162"/>
        <v>80829.621</v>
      </c>
      <c r="N505" s="7">
        <f t="shared" si="162"/>
        <v>80829.621</v>
      </c>
      <c r="O505" s="7">
        <f t="shared" si="162"/>
        <v>0</v>
      </c>
      <c r="P505" s="7">
        <f t="shared" si="162"/>
        <v>0</v>
      </c>
      <c r="Q505" s="7">
        <f t="shared" si="162"/>
        <v>0</v>
      </c>
      <c r="R505" s="7">
        <f t="shared" si="162"/>
        <v>0</v>
      </c>
      <c r="S505" s="7">
        <f t="shared" si="162"/>
        <v>0</v>
      </c>
      <c r="T505" s="7">
        <f t="shared" si="162"/>
        <v>0</v>
      </c>
      <c r="U505" s="7">
        <f t="shared" si="162"/>
        <v>0</v>
      </c>
      <c r="V505" s="7">
        <f t="shared" si="162"/>
        <v>0</v>
      </c>
      <c r="W505" s="7">
        <f t="shared" si="162"/>
        <v>0</v>
      </c>
      <c r="X505" s="7">
        <f t="shared" si="162"/>
        <v>0</v>
      </c>
      <c r="Y505" s="7">
        <f t="shared" si="162"/>
        <v>0</v>
      </c>
      <c r="Z505" s="7">
        <f t="shared" si="162"/>
        <v>0</v>
      </c>
      <c r="AA505" s="7">
        <f t="shared" si="162"/>
        <v>0</v>
      </c>
      <c r="AB505" s="7">
        <f t="shared" si="162"/>
        <v>0</v>
      </c>
      <c r="AC505" s="7">
        <f t="shared" si="162"/>
        <v>0</v>
      </c>
      <c r="AD505" s="7">
        <f t="shared" si="162"/>
        <v>0</v>
      </c>
      <c r="AE505" s="7">
        <f t="shared" si="162"/>
        <v>0</v>
      </c>
      <c r="AF505" s="7">
        <f t="shared" si="162"/>
        <v>0</v>
      </c>
      <c r="AG505" s="7">
        <f t="shared" si="162"/>
        <v>0</v>
      </c>
      <c r="AH505" s="7">
        <f t="shared" si="162"/>
        <v>0</v>
      </c>
      <c r="AI505" s="7">
        <f t="shared" si="162"/>
        <v>0</v>
      </c>
      <c r="AJ505" s="7">
        <f t="shared" si="162"/>
        <v>0</v>
      </c>
      <c r="AK505" s="7">
        <f t="shared" si="162"/>
        <v>0</v>
      </c>
      <c r="AL505" s="7">
        <f t="shared" si="162"/>
        <v>0</v>
      </c>
      <c r="AM505" s="7">
        <f t="shared" si="162"/>
        <v>0</v>
      </c>
      <c r="AN505" s="7">
        <f t="shared" si="162"/>
        <v>0</v>
      </c>
      <c r="AO505" s="7">
        <f t="shared" si="162"/>
        <v>0</v>
      </c>
      <c r="AP505" s="7">
        <f t="shared" si="162"/>
        <v>0</v>
      </c>
      <c r="AQ505" s="7">
        <f t="shared" si="162"/>
        <v>0</v>
      </c>
      <c r="AR505" s="7">
        <f t="shared" si="162"/>
        <v>0</v>
      </c>
      <c r="AS505" s="7">
        <f t="shared" si="9"/>
        <v>484977.726</v>
      </c>
    </row>
    <row r="506" ht="15.75" customHeight="1">
      <c r="A506" s="15">
        <v>60.0</v>
      </c>
      <c r="B506" s="16">
        <v>34.0</v>
      </c>
      <c r="C506" s="16">
        <v>0.0289717324721906</v>
      </c>
      <c r="D506" s="17">
        <v>43896.0</v>
      </c>
      <c r="E506" s="17">
        <f t="shared" si="7"/>
        <v>44932</v>
      </c>
      <c r="F506" s="16" t="s">
        <v>22</v>
      </c>
      <c r="G506" s="16" t="s">
        <v>7</v>
      </c>
      <c r="H506" s="18">
        <v>1500000.0</v>
      </c>
      <c r="I506" s="7">
        <f t="shared" ref="I506:AR506" si="163">if(edate($D506,I$350)&lt;=$C$342, I162,if($G506="USD",1-$C$345,if($G506="EUR",1-$D$345,if($G506="YEN",1-$E$345,1-$F$345)))*I162/(1+$C$343)^(DATEDIF($C$342,EDATE($D506,I$350),"m")+1))</f>
        <v>43457.59871</v>
      </c>
      <c r="J506" s="7">
        <f t="shared" si="163"/>
        <v>43457.59871</v>
      </c>
      <c r="K506" s="7">
        <f t="shared" si="163"/>
        <v>43457.59871</v>
      </c>
      <c r="L506" s="7">
        <f t="shared" si="163"/>
        <v>43457.59871</v>
      </c>
      <c r="M506" s="7">
        <f t="shared" si="163"/>
        <v>43457.59871</v>
      </c>
      <c r="N506" s="7">
        <f t="shared" si="163"/>
        <v>43457.59871</v>
      </c>
      <c r="O506" s="7">
        <f t="shared" si="163"/>
        <v>39230.35956</v>
      </c>
      <c r="P506" s="7">
        <f t="shared" si="163"/>
        <v>35663.96324</v>
      </c>
      <c r="Q506" s="7">
        <f t="shared" si="163"/>
        <v>32421.78476</v>
      </c>
      <c r="R506" s="7">
        <f t="shared" si="163"/>
        <v>29474.34978</v>
      </c>
      <c r="S506" s="7">
        <f t="shared" si="163"/>
        <v>26794.86344</v>
      </c>
      <c r="T506" s="7">
        <f t="shared" si="163"/>
        <v>24358.96676</v>
      </c>
      <c r="U506" s="7">
        <f t="shared" si="163"/>
        <v>22144.51524</v>
      </c>
      <c r="V506" s="7">
        <f t="shared" si="163"/>
        <v>20131.37749</v>
      </c>
      <c r="W506" s="7">
        <f t="shared" si="163"/>
        <v>18301.25226</v>
      </c>
      <c r="X506" s="7">
        <f t="shared" si="163"/>
        <v>16637.50206</v>
      </c>
      <c r="Y506" s="7">
        <f t="shared" si="163"/>
        <v>15125.00187</v>
      </c>
      <c r="Z506" s="7">
        <f t="shared" si="163"/>
        <v>13750.0017</v>
      </c>
      <c r="AA506" s="7">
        <f t="shared" si="163"/>
        <v>12500.00155</v>
      </c>
      <c r="AB506" s="7">
        <f t="shared" si="163"/>
        <v>11363.63777</v>
      </c>
      <c r="AC506" s="7">
        <f t="shared" si="163"/>
        <v>10330.57979</v>
      </c>
      <c r="AD506" s="7">
        <f t="shared" si="163"/>
        <v>9391.436173</v>
      </c>
      <c r="AE506" s="7">
        <f t="shared" si="163"/>
        <v>8537.669248</v>
      </c>
      <c r="AF506" s="7">
        <f t="shared" si="163"/>
        <v>7761.517498</v>
      </c>
      <c r="AG506" s="7">
        <f t="shared" si="163"/>
        <v>7055.924998</v>
      </c>
      <c r="AH506" s="7">
        <f t="shared" si="163"/>
        <v>6414.477271</v>
      </c>
      <c r="AI506" s="7">
        <f t="shared" si="163"/>
        <v>5831.342974</v>
      </c>
      <c r="AJ506" s="7">
        <f t="shared" si="163"/>
        <v>5301.220885</v>
      </c>
      <c r="AK506" s="7">
        <f t="shared" si="163"/>
        <v>4819.291714</v>
      </c>
      <c r="AL506" s="7">
        <f t="shared" si="163"/>
        <v>4381.174285</v>
      </c>
      <c r="AM506" s="7">
        <f t="shared" si="163"/>
        <v>3982.885714</v>
      </c>
      <c r="AN506" s="7">
        <f t="shared" si="163"/>
        <v>3620.805195</v>
      </c>
      <c r="AO506" s="7">
        <f t="shared" si="163"/>
        <v>3291.641086</v>
      </c>
      <c r="AP506" s="7">
        <f t="shared" si="163"/>
        <v>2992.400987</v>
      </c>
      <c r="AQ506" s="7">
        <f t="shared" si="163"/>
        <v>0</v>
      </c>
      <c r="AR506" s="7">
        <f t="shared" si="163"/>
        <v>0</v>
      </c>
      <c r="AS506" s="7">
        <f t="shared" si="9"/>
        <v>662355.5376</v>
      </c>
    </row>
    <row r="507" ht="15.75" customHeight="1">
      <c r="A507" s="15">
        <v>271.0</v>
      </c>
      <c r="B507" s="16">
        <v>32.0</v>
      </c>
      <c r="C507" s="16">
        <v>0.0303101426322509</v>
      </c>
      <c r="D507" s="17">
        <v>43896.0</v>
      </c>
      <c r="E507" s="17">
        <f t="shared" si="7"/>
        <v>44871</v>
      </c>
      <c r="F507" s="16" t="s">
        <v>22</v>
      </c>
      <c r="G507" s="16" t="s">
        <v>4</v>
      </c>
      <c r="H507" s="18">
        <v>250000.0</v>
      </c>
      <c r="I507" s="7">
        <f t="shared" ref="I507:AR507" si="164">if(edate($D507,I$350)&lt;=$C$342, I163,if($G507="USD",1-$C$345,if($G507="EUR",1-$D$345,if($G507="YEN",1-$E$345,1-$F$345)))*I163/(1+$C$343)^(DATEDIF($C$342,EDATE($D507,I$350),"m")+1))</f>
        <v>589020.7905</v>
      </c>
      <c r="J507" s="7">
        <f t="shared" si="164"/>
        <v>551086.1315</v>
      </c>
      <c r="K507" s="7">
        <f t="shared" si="164"/>
        <v>520060.6695</v>
      </c>
      <c r="L507" s="7">
        <f t="shared" si="164"/>
        <v>534215.5061</v>
      </c>
      <c r="M507" s="7">
        <f t="shared" si="164"/>
        <v>555286.3595</v>
      </c>
      <c r="N507" s="7">
        <f t="shared" si="164"/>
        <v>569696.5591</v>
      </c>
      <c r="O507" s="7">
        <f t="shared" si="164"/>
        <v>535507.6103</v>
      </c>
      <c r="P507" s="7">
        <f t="shared" si="164"/>
        <v>488867.6595</v>
      </c>
      <c r="Q507" s="7">
        <f t="shared" si="164"/>
        <v>420616.6247</v>
      </c>
      <c r="R507" s="7">
        <f t="shared" si="164"/>
        <v>380436.29</v>
      </c>
      <c r="S507" s="7">
        <f t="shared" si="164"/>
        <v>351632.8601</v>
      </c>
      <c r="T507" s="7">
        <f t="shared" si="164"/>
        <v>316758.5818</v>
      </c>
      <c r="U507" s="7">
        <f t="shared" si="164"/>
        <v>296387.9372</v>
      </c>
      <c r="V507" s="7">
        <f t="shared" si="164"/>
        <v>263311.1642</v>
      </c>
      <c r="W507" s="7">
        <f t="shared" si="164"/>
        <v>234290.9653</v>
      </c>
      <c r="X507" s="7">
        <f t="shared" si="164"/>
        <v>213229.8586</v>
      </c>
      <c r="Y507" s="7">
        <f t="shared" si="164"/>
        <v>193353.8022</v>
      </c>
      <c r="Z507" s="7">
        <f t="shared" si="164"/>
        <v>175684.1591</v>
      </c>
      <c r="AA507" s="7">
        <f t="shared" si="164"/>
        <v>159931.507</v>
      </c>
      <c r="AB507" s="7">
        <f t="shared" si="164"/>
        <v>145591.5011</v>
      </c>
      <c r="AC507" s="7">
        <f t="shared" si="164"/>
        <v>132526.0715</v>
      </c>
      <c r="AD507" s="7">
        <f t="shared" si="164"/>
        <v>120633.5707</v>
      </c>
      <c r="AE507" s="7">
        <f t="shared" si="164"/>
        <v>109804.1367</v>
      </c>
      <c r="AF507" s="7">
        <f t="shared" si="164"/>
        <v>99931.72069</v>
      </c>
      <c r="AG507" s="7">
        <f t="shared" si="164"/>
        <v>90954.71895</v>
      </c>
      <c r="AH507" s="7">
        <f t="shared" si="164"/>
        <v>82778.44613</v>
      </c>
      <c r="AI507" s="7">
        <f t="shared" si="164"/>
        <v>75337.72111</v>
      </c>
      <c r="AJ507" s="7">
        <f t="shared" si="164"/>
        <v>68561.45198</v>
      </c>
      <c r="AK507" s="7">
        <f t="shared" si="164"/>
        <v>62395.19305</v>
      </c>
      <c r="AL507" s="7">
        <f t="shared" si="164"/>
        <v>56782.02704</v>
      </c>
      <c r="AM507" s="7">
        <f t="shared" si="164"/>
        <v>51670.86553</v>
      </c>
      <c r="AN507" s="7">
        <f t="shared" si="164"/>
        <v>47020.21942</v>
      </c>
      <c r="AO507" s="7">
        <f t="shared" si="164"/>
        <v>0</v>
      </c>
      <c r="AP507" s="7">
        <f t="shared" si="164"/>
        <v>0</v>
      </c>
      <c r="AQ507" s="7">
        <f t="shared" si="164"/>
        <v>0</v>
      </c>
      <c r="AR507" s="7">
        <f t="shared" si="164"/>
        <v>0</v>
      </c>
      <c r="AS507" s="7">
        <f t="shared" si="9"/>
        <v>8493362.68</v>
      </c>
    </row>
    <row r="508" ht="15.75" customHeight="1">
      <c r="A508" s="15">
        <v>183.0</v>
      </c>
      <c r="B508" s="16">
        <v>10.0</v>
      </c>
      <c r="C508" s="16">
        <v>0.0122026324869048</v>
      </c>
      <c r="D508" s="17">
        <v>43900.0</v>
      </c>
      <c r="E508" s="17">
        <f t="shared" si="7"/>
        <v>44206</v>
      </c>
      <c r="F508" s="16" t="s">
        <v>18</v>
      </c>
      <c r="G508" s="16" t="s">
        <v>6</v>
      </c>
      <c r="H508" s="18">
        <v>4000000.0</v>
      </c>
      <c r="I508" s="7">
        <f t="shared" ref="I508:AR508" si="165">if(edate($D508,I$350)&lt;=$C$342, I164,if($G508="USD",1-$C$345,if($G508="EUR",1-$D$345,if($G508="YEN",1-$E$345,1-$F$345)))*I164/(1+$C$343)^(DATEDIF($C$342,EDATE($D508,I$350),"m")+1))</f>
        <v>33437.50711</v>
      </c>
      <c r="J508" s="7">
        <f t="shared" si="165"/>
        <v>33914.19074</v>
      </c>
      <c r="K508" s="7">
        <f t="shared" si="165"/>
        <v>31053.21034</v>
      </c>
      <c r="L508" s="7">
        <f t="shared" si="165"/>
        <v>32259.70902</v>
      </c>
      <c r="M508" s="7">
        <f t="shared" si="165"/>
        <v>34032.01936</v>
      </c>
      <c r="N508" s="7">
        <f t="shared" si="165"/>
        <v>35030.73162</v>
      </c>
      <c r="O508" s="7">
        <f t="shared" si="165"/>
        <v>32268.69515</v>
      </c>
      <c r="P508" s="7">
        <f t="shared" si="165"/>
        <v>29974.07405</v>
      </c>
      <c r="Q508" s="7">
        <f t="shared" si="165"/>
        <v>25780.07642</v>
      </c>
      <c r="R508" s="7">
        <f t="shared" si="165"/>
        <v>23860.18364</v>
      </c>
      <c r="S508" s="7">
        <f t="shared" si="165"/>
        <v>0</v>
      </c>
      <c r="T508" s="7">
        <f t="shared" si="165"/>
        <v>0</v>
      </c>
      <c r="U508" s="7">
        <f t="shared" si="165"/>
        <v>0</v>
      </c>
      <c r="V508" s="7">
        <f t="shared" si="165"/>
        <v>0</v>
      </c>
      <c r="W508" s="7">
        <f t="shared" si="165"/>
        <v>0</v>
      </c>
      <c r="X508" s="7">
        <f t="shared" si="165"/>
        <v>0</v>
      </c>
      <c r="Y508" s="7">
        <f t="shared" si="165"/>
        <v>0</v>
      </c>
      <c r="Z508" s="7">
        <f t="shared" si="165"/>
        <v>0</v>
      </c>
      <c r="AA508" s="7">
        <f t="shared" si="165"/>
        <v>0</v>
      </c>
      <c r="AB508" s="7">
        <f t="shared" si="165"/>
        <v>0</v>
      </c>
      <c r="AC508" s="7">
        <f t="shared" si="165"/>
        <v>0</v>
      </c>
      <c r="AD508" s="7">
        <f t="shared" si="165"/>
        <v>0</v>
      </c>
      <c r="AE508" s="7">
        <f t="shared" si="165"/>
        <v>0</v>
      </c>
      <c r="AF508" s="7">
        <f t="shared" si="165"/>
        <v>0</v>
      </c>
      <c r="AG508" s="7">
        <f t="shared" si="165"/>
        <v>0</v>
      </c>
      <c r="AH508" s="7">
        <f t="shared" si="165"/>
        <v>0</v>
      </c>
      <c r="AI508" s="7">
        <f t="shared" si="165"/>
        <v>0</v>
      </c>
      <c r="AJ508" s="7">
        <f t="shared" si="165"/>
        <v>0</v>
      </c>
      <c r="AK508" s="7">
        <f t="shared" si="165"/>
        <v>0</v>
      </c>
      <c r="AL508" s="7">
        <f t="shared" si="165"/>
        <v>0</v>
      </c>
      <c r="AM508" s="7">
        <f t="shared" si="165"/>
        <v>0</v>
      </c>
      <c r="AN508" s="7">
        <f t="shared" si="165"/>
        <v>0</v>
      </c>
      <c r="AO508" s="7">
        <f t="shared" si="165"/>
        <v>0</v>
      </c>
      <c r="AP508" s="7">
        <f t="shared" si="165"/>
        <v>0</v>
      </c>
      <c r="AQ508" s="7">
        <f t="shared" si="165"/>
        <v>0</v>
      </c>
      <c r="AR508" s="7">
        <f t="shared" si="165"/>
        <v>0</v>
      </c>
      <c r="AS508" s="7">
        <f t="shared" si="9"/>
        <v>311610.3975</v>
      </c>
    </row>
    <row r="509" ht="15.75" customHeight="1">
      <c r="A509" s="15">
        <v>66.0</v>
      </c>
      <c r="B509" s="16">
        <v>20.0</v>
      </c>
      <c r="C509" s="16">
        <v>0.0116629965128571</v>
      </c>
      <c r="D509" s="17">
        <v>43901.0</v>
      </c>
      <c r="E509" s="17">
        <f t="shared" si="7"/>
        <v>44511</v>
      </c>
      <c r="F509" s="16" t="s">
        <v>18</v>
      </c>
      <c r="G509" s="16" t="s">
        <v>6</v>
      </c>
      <c r="H509" s="18">
        <v>1400000.0</v>
      </c>
      <c r="I509" s="7">
        <f t="shared" ref="I509:AR509" si="166">if(edate($D509,I$350)&lt;=$C$342, I165,if($G509="USD",1-$C$345,if($G509="EUR",1-$D$345,if($G509="YEN",1-$E$345,1-$F$345)))*I165/(1+$C$343)^(DATEDIF($C$342,EDATE($D509,I$350),"m")+1))</f>
        <v>11110.66732</v>
      </c>
      <c r="J509" s="7">
        <f t="shared" si="166"/>
        <v>11345.04223</v>
      </c>
      <c r="K509" s="7">
        <f t="shared" si="166"/>
        <v>10442.3543</v>
      </c>
      <c r="L509" s="7">
        <f t="shared" si="166"/>
        <v>10889.50192</v>
      </c>
      <c r="M509" s="7">
        <f t="shared" si="166"/>
        <v>11366.41584</v>
      </c>
      <c r="N509" s="7">
        <f t="shared" si="166"/>
        <v>11631.47143</v>
      </c>
      <c r="O509" s="7">
        <f t="shared" si="166"/>
        <v>10794.58779</v>
      </c>
      <c r="P509" s="7">
        <f t="shared" si="166"/>
        <v>9808.433057</v>
      </c>
      <c r="Q509" s="7">
        <f t="shared" si="166"/>
        <v>8645.3004</v>
      </c>
      <c r="R509" s="7">
        <f t="shared" si="166"/>
        <v>7981.755872</v>
      </c>
      <c r="S509" s="7">
        <f t="shared" si="166"/>
        <v>7157.09731</v>
      </c>
      <c r="T509" s="7">
        <f t="shared" si="166"/>
        <v>6268.712028</v>
      </c>
      <c r="U509" s="7">
        <f t="shared" si="166"/>
        <v>5898.541932</v>
      </c>
      <c r="V509" s="7">
        <f t="shared" si="166"/>
        <v>5171.450149</v>
      </c>
      <c r="W509" s="7">
        <f t="shared" si="166"/>
        <v>4563.04486</v>
      </c>
      <c r="X509" s="7">
        <f t="shared" si="166"/>
        <v>4257.465666</v>
      </c>
      <c r="Y509" s="7">
        <f t="shared" si="166"/>
        <v>3810.248182</v>
      </c>
      <c r="Z509" s="7">
        <f t="shared" si="166"/>
        <v>3555.490321</v>
      </c>
      <c r="AA509" s="7">
        <f t="shared" si="166"/>
        <v>3237.373271</v>
      </c>
      <c r="AB509" s="7">
        <f t="shared" si="166"/>
        <v>2947.722988</v>
      </c>
      <c r="AC509" s="7">
        <f t="shared" si="166"/>
        <v>0</v>
      </c>
      <c r="AD509" s="7">
        <f t="shared" si="166"/>
        <v>0</v>
      </c>
      <c r="AE509" s="7">
        <f t="shared" si="166"/>
        <v>0</v>
      </c>
      <c r="AF509" s="7">
        <f t="shared" si="166"/>
        <v>0</v>
      </c>
      <c r="AG509" s="7">
        <f t="shared" si="166"/>
        <v>0</v>
      </c>
      <c r="AH509" s="7">
        <f t="shared" si="166"/>
        <v>0</v>
      </c>
      <c r="AI509" s="7">
        <f t="shared" si="166"/>
        <v>0</v>
      </c>
      <c r="AJ509" s="7">
        <f t="shared" si="166"/>
        <v>0</v>
      </c>
      <c r="AK509" s="7">
        <f t="shared" si="166"/>
        <v>0</v>
      </c>
      <c r="AL509" s="7">
        <f t="shared" si="166"/>
        <v>0</v>
      </c>
      <c r="AM509" s="7">
        <f t="shared" si="166"/>
        <v>0</v>
      </c>
      <c r="AN509" s="7">
        <f t="shared" si="166"/>
        <v>0</v>
      </c>
      <c r="AO509" s="7">
        <f t="shared" si="166"/>
        <v>0</v>
      </c>
      <c r="AP509" s="7">
        <f t="shared" si="166"/>
        <v>0</v>
      </c>
      <c r="AQ509" s="7">
        <f t="shared" si="166"/>
        <v>0</v>
      </c>
      <c r="AR509" s="7">
        <f t="shared" si="166"/>
        <v>0</v>
      </c>
      <c r="AS509" s="7">
        <f t="shared" si="9"/>
        <v>150882.6769</v>
      </c>
    </row>
    <row r="510" ht="15.75" customHeight="1">
      <c r="A510" s="15">
        <v>284.0</v>
      </c>
      <c r="B510" s="16">
        <v>28.0</v>
      </c>
      <c r="C510" s="16">
        <v>0.046090255209491</v>
      </c>
      <c r="D510" s="17">
        <v>43902.0</v>
      </c>
      <c r="E510" s="17">
        <f t="shared" si="7"/>
        <v>44754</v>
      </c>
      <c r="F510" s="16" t="s">
        <v>21</v>
      </c>
      <c r="G510" s="16" t="s">
        <v>5</v>
      </c>
      <c r="H510" s="18">
        <v>100000.0</v>
      </c>
      <c r="I510" s="7">
        <f t="shared" ref="I510:AR510" si="167">if(edate($D510,I$350)&lt;=$C$342, I166,if($G510="USD",1-$C$345,if($G510="EUR",1-$D$345,if($G510="YEN",1-$E$345,1-$F$345)))*I166/(1+$C$343)^(DATEDIF($C$342,EDATE($D510,I$350),"m")+1))</f>
        <v>372113.3627</v>
      </c>
      <c r="J510" s="7">
        <f t="shared" si="167"/>
        <v>368740.0169</v>
      </c>
      <c r="K510" s="7">
        <f t="shared" si="167"/>
        <v>361912.2065</v>
      </c>
      <c r="L510" s="7">
        <f t="shared" si="167"/>
        <v>369961.4086</v>
      </c>
      <c r="M510" s="7">
        <f t="shared" si="167"/>
        <v>396028.6743</v>
      </c>
      <c r="N510" s="7">
        <f t="shared" si="167"/>
        <v>408713.6343</v>
      </c>
      <c r="O510" s="7">
        <f t="shared" si="167"/>
        <v>378202.8847</v>
      </c>
      <c r="P510" s="7">
        <f t="shared" si="167"/>
        <v>341283.3548</v>
      </c>
      <c r="Q510" s="7">
        <f t="shared" si="167"/>
        <v>305873.522</v>
      </c>
      <c r="R510" s="7">
        <f t="shared" si="167"/>
        <v>284450.1245</v>
      </c>
      <c r="S510" s="7">
        <f t="shared" si="167"/>
        <v>254679.9357</v>
      </c>
      <c r="T510" s="7">
        <f t="shared" si="167"/>
        <v>227177.4781</v>
      </c>
      <c r="U510" s="7">
        <f t="shared" si="167"/>
        <v>215991.0271</v>
      </c>
      <c r="V510" s="7">
        <f t="shared" si="167"/>
        <v>192553.9905</v>
      </c>
      <c r="W510" s="7">
        <f t="shared" si="167"/>
        <v>169843.3539</v>
      </c>
      <c r="X510" s="7">
        <f t="shared" si="167"/>
        <v>155839.2717</v>
      </c>
      <c r="Y510" s="7">
        <f t="shared" si="167"/>
        <v>139238.525</v>
      </c>
      <c r="Z510" s="7">
        <f t="shared" si="167"/>
        <v>125035.1857</v>
      </c>
      <c r="AA510" s="7">
        <f t="shared" si="167"/>
        <v>113877.6692</v>
      </c>
      <c r="AB510" s="7">
        <f t="shared" si="167"/>
        <v>103715.9211</v>
      </c>
      <c r="AC510" s="7">
        <f t="shared" si="167"/>
        <v>94450.16886</v>
      </c>
      <c r="AD510" s="7">
        <f t="shared" si="167"/>
        <v>86012.57152</v>
      </c>
      <c r="AE510" s="7">
        <f t="shared" si="167"/>
        <v>78324.74022</v>
      </c>
      <c r="AF510" s="7">
        <f t="shared" si="167"/>
        <v>71309.49464</v>
      </c>
      <c r="AG510" s="7">
        <f t="shared" si="167"/>
        <v>64930.02117</v>
      </c>
      <c r="AH510" s="7">
        <f t="shared" si="167"/>
        <v>59115.78997</v>
      </c>
      <c r="AI510" s="7">
        <f t="shared" si="167"/>
        <v>53822.70784</v>
      </c>
      <c r="AJ510" s="7">
        <f t="shared" si="167"/>
        <v>48999.34605</v>
      </c>
      <c r="AK510" s="7">
        <f t="shared" si="167"/>
        <v>0</v>
      </c>
      <c r="AL510" s="7">
        <f t="shared" si="167"/>
        <v>0</v>
      </c>
      <c r="AM510" s="7">
        <f t="shared" si="167"/>
        <v>0</v>
      </c>
      <c r="AN510" s="7">
        <f t="shared" si="167"/>
        <v>0</v>
      </c>
      <c r="AO510" s="7">
        <f t="shared" si="167"/>
        <v>0</v>
      </c>
      <c r="AP510" s="7">
        <f t="shared" si="167"/>
        <v>0</v>
      </c>
      <c r="AQ510" s="7">
        <f t="shared" si="167"/>
        <v>0</v>
      </c>
      <c r="AR510" s="7">
        <f t="shared" si="167"/>
        <v>0</v>
      </c>
      <c r="AS510" s="7">
        <f t="shared" si="9"/>
        <v>5842196.388</v>
      </c>
    </row>
    <row r="511" ht="15.75" customHeight="1">
      <c r="A511" s="15">
        <v>246.0</v>
      </c>
      <c r="B511" s="16">
        <v>16.0</v>
      </c>
      <c r="C511" s="16">
        <v>0.0321213860919962</v>
      </c>
      <c r="D511" s="17">
        <v>43905.0</v>
      </c>
      <c r="E511" s="17">
        <f t="shared" si="7"/>
        <v>44392</v>
      </c>
      <c r="F511" s="16" t="s">
        <v>23</v>
      </c>
      <c r="G511" s="16" t="s">
        <v>4</v>
      </c>
      <c r="H511" s="18">
        <v>100000.0</v>
      </c>
      <c r="I511" s="7">
        <f t="shared" ref="I511:AR511" si="168">if(edate($D511,I$350)&lt;=$C$342, I167,if($G511="USD",1-$C$345,if($G511="EUR",1-$D$345,if($G511="YEN",1-$E$345,1-$F$345)))*I167/(1+$C$343)^(DATEDIF($C$342,EDATE($D511,I$350),"m")+1))</f>
        <v>235497.9421</v>
      </c>
      <c r="J511" s="7">
        <f t="shared" si="168"/>
        <v>237472.765</v>
      </c>
      <c r="K511" s="7">
        <f t="shared" si="168"/>
        <v>222029.1237</v>
      </c>
      <c r="L511" s="7">
        <f t="shared" si="168"/>
        <v>228471.3889</v>
      </c>
      <c r="M511" s="7">
        <f t="shared" si="168"/>
        <v>235178.9768</v>
      </c>
      <c r="N511" s="7">
        <f t="shared" si="168"/>
        <v>239994.2938</v>
      </c>
      <c r="O511" s="7">
        <f t="shared" si="168"/>
        <v>224527.0886</v>
      </c>
      <c r="P511" s="7">
        <f t="shared" si="168"/>
        <v>204248.3968</v>
      </c>
      <c r="Q511" s="7">
        <f t="shared" si="168"/>
        <v>175117.2152</v>
      </c>
      <c r="R511" s="7">
        <f t="shared" si="168"/>
        <v>161094.246</v>
      </c>
      <c r="S511" s="7">
        <f t="shared" si="168"/>
        <v>146730.52</v>
      </c>
      <c r="T511" s="7">
        <f t="shared" si="168"/>
        <v>132616.1589</v>
      </c>
      <c r="U511" s="7">
        <f t="shared" si="168"/>
        <v>124126.5274</v>
      </c>
      <c r="V511" s="7">
        <f t="shared" si="168"/>
        <v>110328.7801</v>
      </c>
      <c r="W511" s="7">
        <f t="shared" si="168"/>
        <v>97158.18001</v>
      </c>
      <c r="X511" s="7">
        <f t="shared" si="168"/>
        <v>91337.05627</v>
      </c>
      <c r="Y511" s="7">
        <f t="shared" si="168"/>
        <v>0</v>
      </c>
      <c r="Z511" s="7">
        <f t="shared" si="168"/>
        <v>0</v>
      </c>
      <c r="AA511" s="7">
        <f t="shared" si="168"/>
        <v>0</v>
      </c>
      <c r="AB511" s="7">
        <f t="shared" si="168"/>
        <v>0</v>
      </c>
      <c r="AC511" s="7">
        <f t="shared" si="168"/>
        <v>0</v>
      </c>
      <c r="AD511" s="7">
        <f t="shared" si="168"/>
        <v>0</v>
      </c>
      <c r="AE511" s="7">
        <f t="shared" si="168"/>
        <v>0</v>
      </c>
      <c r="AF511" s="7">
        <f t="shared" si="168"/>
        <v>0</v>
      </c>
      <c r="AG511" s="7">
        <f t="shared" si="168"/>
        <v>0</v>
      </c>
      <c r="AH511" s="7">
        <f t="shared" si="168"/>
        <v>0</v>
      </c>
      <c r="AI511" s="7">
        <f t="shared" si="168"/>
        <v>0</v>
      </c>
      <c r="AJ511" s="7">
        <f t="shared" si="168"/>
        <v>0</v>
      </c>
      <c r="AK511" s="7">
        <f t="shared" si="168"/>
        <v>0</v>
      </c>
      <c r="AL511" s="7">
        <f t="shared" si="168"/>
        <v>0</v>
      </c>
      <c r="AM511" s="7">
        <f t="shared" si="168"/>
        <v>0</v>
      </c>
      <c r="AN511" s="7">
        <f t="shared" si="168"/>
        <v>0</v>
      </c>
      <c r="AO511" s="7">
        <f t="shared" si="168"/>
        <v>0</v>
      </c>
      <c r="AP511" s="7">
        <f t="shared" si="168"/>
        <v>0</v>
      </c>
      <c r="AQ511" s="7">
        <f t="shared" si="168"/>
        <v>0</v>
      </c>
      <c r="AR511" s="7">
        <f t="shared" si="168"/>
        <v>0</v>
      </c>
      <c r="AS511" s="7">
        <f t="shared" si="9"/>
        <v>2865928.659</v>
      </c>
    </row>
    <row r="512" ht="15.75" customHeight="1">
      <c r="A512" s="15">
        <v>292.0</v>
      </c>
      <c r="B512" s="16">
        <v>33.0</v>
      </c>
      <c r="C512" s="16">
        <v>0.0469569829105526</v>
      </c>
      <c r="D512" s="17">
        <v>43908.0</v>
      </c>
      <c r="E512" s="17">
        <f t="shared" si="7"/>
        <v>44913</v>
      </c>
      <c r="F512" s="16" t="s">
        <v>21</v>
      </c>
      <c r="G512" s="16" t="s">
        <v>5</v>
      </c>
      <c r="H512" s="18">
        <v>100000.0</v>
      </c>
      <c r="I512" s="7">
        <f t="shared" ref="I512:AR512" si="169">if(edate($D512,I$350)&lt;=$C$342, I168,if($G512="USD",1-$C$345,if($G512="EUR",1-$D$345,if($G512="YEN",1-$E$345,1-$F$345)))*I168/(1+$C$343)^(DATEDIF($C$342,EDATE($D512,I$350),"m")+1))</f>
        <v>376177.0858</v>
      </c>
      <c r="J512" s="7">
        <f t="shared" si="169"/>
        <v>371560.7448</v>
      </c>
      <c r="K512" s="7">
        <f t="shared" si="169"/>
        <v>368062.4496</v>
      </c>
      <c r="L512" s="7">
        <f t="shared" si="169"/>
        <v>383554.4974</v>
      </c>
      <c r="M512" s="7">
        <f t="shared" si="169"/>
        <v>406021.0659</v>
      </c>
      <c r="N512" s="7">
        <f t="shared" si="169"/>
        <v>416185.8439</v>
      </c>
      <c r="O512" s="7">
        <f t="shared" si="169"/>
        <v>387811.658</v>
      </c>
      <c r="P512" s="7">
        <f t="shared" si="169"/>
        <v>349027.5614</v>
      </c>
      <c r="Q512" s="7">
        <f t="shared" si="169"/>
        <v>313430.828</v>
      </c>
      <c r="R512" s="7">
        <f t="shared" si="169"/>
        <v>284828.2968</v>
      </c>
      <c r="S512" s="7">
        <f t="shared" si="169"/>
        <v>258430.8975</v>
      </c>
      <c r="T512" s="7">
        <f t="shared" si="169"/>
        <v>229368.1592</v>
      </c>
      <c r="U512" s="7">
        <f t="shared" si="169"/>
        <v>216886.2466</v>
      </c>
      <c r="V512" s="7">
        <f t="shared" si="169"/>
        <v>195421.6918</v>
      </c>
      <c r="W512" s="7">
        <f t="shared" si="169"/>
        <v>171796.4588</v>
      </c>
      <c r="X512" s="7">
        <f t="shared" si="169"/>
        <v>157738.742</v>
      </c>
      <c r="Y512" s="7">
        <f t="shared" si="169"/>
        <v>141618.9658</v>
      </c>
      <c r="Z512" s="7">
        <f t="shared" si="169"/>
        <v>127433.9607</v>
      </c>
      <c r="AA512" s="7">
        <f t="shared" si="169"/>
        <v>116061.0276</v>
      </c>
      <c r="AB512" s="7">
        <f t="shared" si="169"/>
        <v>105703.2458</v>
      </c>
      <c r="AC512" s="7">
        <f t="shared" si="169"/>
        <v>96258.95149</v>
      </c>
      <c r="AD512" s="7">
        <f t="shared" si="169"/>
        <v>87658.88232</v>
      </c>
      <c r="AE512" s="7">
        <f t="shared" si="169"/>
        <v>79823.14169</v>
      </c>
      <c r="AF512" s="7">
        <f t="shared" si="169"/>
        <v>72673.09664</v>
      </c>
      <c r="AG512" s="7">
        <f t="shared" si="169"/>
        <v>66171.06523</v>
      </c>
      <c r="AH512" s="7">
        <f t="shared" si="169"/>
        <v>60245.22892</v>
      </c>
      <c r="AI512" s="7">
        <f t="shared" si="169"/>
        <v>54850.59566</v>
      </c>
      <c r="AJ512" s="7">
        <f t="shared" si="169"/>
        <v>49934.76375</v>
      </c>
      <c r="AK512" s="7">
        <f t="shared" si="169"/>
        <v>45459.99387</v>
      </c>
      <c r="AL512" s="7">
        <f t="shared" si="169"/>
        <v>41384.76488</v>
      </c>
      <c r="AM512" s="7">
        <f t="shared" si="169"/>
        <v>37671.96586</v>
      </c>
      <c r="AN512" s="7">
        <f t="shared" si="169"/>
        <v>34292.68017</v>
      </c>
      <c r="AO512" s="7">
        <f t="shared" si="169"/>
        <v>31214.28262</v>
      </c>
      <c r="AP512" s="7">
        <f t="shared" si="169"/>
        <v>0</v>
      </c>
      <c r="AQ512" s="7">
        <f t="shared" si="169"/>
        <v>0</v>
      </c>
      <c r="AR512" s="7">
        <f t="shared" si="169"/>
        <v>0</v>
      </c>
      <c r="AS512" s="7">
        <f t="shared" si="9"/>
        <v>6134758.84</v>
      </c>
    </row>
    <row r="513" ht="15.75" customHeight="1">
      <c r="A513" s="15">
        <v>96.0</v>
      </c>
      <c r="B513" s="16">
        <v>27.0</v>
      </c>
      <c r="C513" s="16">
        <v>0.0426979542697298</v>
      </c>
      <c r="D513" s="17">
        <v>43910.0</v>
      </c>
      <c r="E513" s="17">
        <f t="shared" si="7"/>
        <v>44732</v>
      </c>
      <c r="F513" s="16" t="s">
        <v>21</v>
      </c>
      <c r="G513" s="16" t="s">
        <v>4</v>
      </c>
      <c r="H513" s="18">
        <v>500000.0</v>
      </c>
      <c r="I513" s="7">
        <f t="shared" ref="I513:AR513" si="170">if(edate($D513,I$350)&lt;=$C$342, I169,if($G513="USD",1-$C$345,if($G513="EUR",1-$D$345,if($G513="YEN",1-$E$345,1-$F$345)))*I169/(1+$C$343)^(DATEDIF($C$342,EDATE($D513,I$350),"m")+1))</f>
        <v>1578630.9</v>
      </c>
      <c r="J513" s="7">
        <f t="shared" si="170"/>
        <v>1545490.883</v>
      </c>
      <c r="K513" s="7">
        <f t="shared" si="170"/>
        <v>1485301.712</v>
      </c>
      <c r="L513" s="7">
        <f t="shared" si="170"/>
        <v>1531018.411</v>
      </c>
      <c r="M513" s="7">
        <f t="shared" si="170"/>
        <v>1563582.006</v>
      </c>
      <c r="N513" s="7">
        <f t="shared" si="170"/>
        <v>1601854.317</v>
      </c>
      <c r="O513" s="7">
        <f t="shared" si="170"/>
        <v>1504801.664</v>
      </c>
      <c r="P513" s="7">
        <f t="shared" si="170"/>
        <v>1338834.699</v>
      </c>
      <c r="Q513" s="7">
        <f t="shared" si="170"/>
        <v>1170086.31</v>
      </c>
      <c r="R513" s="7">
        <f t="shared" si="170"/>
        <v>1069645.996</v>
      </c>
      <c r="S513" s="7">
        <f t="shared" si="170"/>
        <v>975668.5964</v>
      </c>
      <c r="T513" s="7">
        <f t="shared" si="170"/>
        <v>888977.4931</v>
      </c>
      <c r="U513" s="7">
        <f t="shared" si="170"/>
        <v>831162.7639</v>
      </c>
      <c r="V513" s="7">
        <f t="shared" si="170"/>
        <v>730121.8088</v>
      </c>
      <c r="W513" s="7">
        <f t="shared" si="170"/>
        <v>650628.5133</v>
      </c>
      <c r="X513" s="7">
        <f t="shared" si="170"/>
        <v>608881.3349</v>
      </c>
      <c r="Y513" s="7">
        <f t="shared" si="170"/>
        <v>552069.2128</v>
      </c>
      <c r="Z513" s="7">
        <f t="shared" si="170"/>
        <v>495291.9752</v>
      </c>
      <c r="AA513" s="7">
        <f t="shared" si="170"/>
        <v>450872.7903</v>
      </c>
      <c r="AB513" s="7">
        <f t="shared" si="170"/>
        <v>410438.0171</v>
      </c>
      <c r="AC513" s="7">
        <f t="shared" si="170"/>
        <v>373598.5566</v>
      </c>
      <c r="AD513" s="7">
        <f t="shared" si="170"/>
        <v>340067.0479</v>
      </c>
      <c r="AE513" s="7">
        <f t="shared" si="170"/>
        <v>309533.7386</v>
      </c>
      <c r="AF513" s="7">
        <f t="shared" si="170"/>
        <v>281699.8384</v>
      </c>
      <c r="AG513" s="7">
        <f t="shared" si="170"/>
        <v>256390.601</v>
      </c>
      <c r="AH513" s="7">
        <f t="shared" si="170"/>
        <v>233339.5126</v>
      </c>
      <c r="AI513" s="7">
        <f t="shared" si="170"/>
        <v>212362.4634</v>
      </c>
      <c r="AJ513" s="7">
        <f t="shared" si="170"/>
        <v>0</v>
      </c>
      <c r="AK513" s="7">
        <f t="shared" si="170"/>
        <v>0</v>
      </c>
      <c r="AL513" s="7">
        <f t="shared" si="170"/>
        <v>0</v>
      </c>
      <c r="AM513" s="7">
        <f t="shared" si="170"/>
        <v>0</v>
      </c>
      <c r="AN513" s="7">
        <f t="shared" si="170"/>
        <v>0</v>
      </c>
      <c r="AO513" s="7">
        <f t="shared" si="170"/>
        <v>0</v>
      </c>
      <c r="AP513" s="7">
        <f t="shared" si="170"/>
        <v>0</v>
      </c>
      <c r="AQ513" s="7">
        <f t="shared" si="170"/>
        <v>0</v>
      </c>
      <c r="AR513" s="7">
        <f t="shared" si="170"/>
        <v>0</v>
      </c>
      <c r="AS513" s="7">
        <f t="shared" si="9"/>
        <v>22990351.16</v>
      </c>
    </row>
    <row r="514" ht="15.75" customHeight="1">
      <c r="A514" s="15">
        <v>298.0</v>
      </c>
      <c r="B514" s="16">
        <v>10.0</v>
      </c>
      <c r="C514" s="16">
        <v>0.00873435138227977</v>
      </c>
      <c r="D514" s="17">
        <v>43926.0</v>
      </c>
      <c r="E514" s="17">
        <f t="shared" si="7"/>
        <v>44232</v>
      </c>
      <c r="F514" s="16" t="s">
        <v>18</v>
      </c>
      <c r="G514" s="16" t="s">
        <v>4</v>
      </c>
      <c r="H514" s="18">
        <v>500000.0</v>
      </c>
      <c r="I514" s="7">
        <f t="shared" ref="I514:AR514" si="171">if(edate($D514,I$350)&lt;=$C$342, I170,if($G514="USD",1-$C$345,if($G514="EUR",1-$D$345,if($G514="YEN",1-$E$345,1-$F$345)))*I170/(1+$C$343)^(DATEDIF($C$342,EDATE($D514,I$350),"m")+1))</f>
        <v>317608.5295</v>
      </c>
      <c r="J514" s="7">
        <f t="shared" si="171"/>
        <v>301401.067</v>
      </c>
      <c r="K514" s="7">
        <f t="shared" si="171"/>
        <v>307885.4495</v>
      </c>
      <c r="L514" s="7">
        <f t="shared" si="171"/>
        <v>320465.9725</v>
      </c>
      <c r="M514" s="7">
        <f t="shared" si="171"/>
        <v>328334.313</v>
      </c>
      <c r="N514" s="7">
        <f t="shared" si="171"/>
        <v>308485.5491</v>
      </c>
      <c r="O514" s="7">
        <f t="shared" si="171"/>
        <v>287297.3489</v>
      </c>
      <c r="P514" s="7">
        <f t="shared" si="171"/>
        <v>242414.7878</v>
      </c>
      <c r="Q514" s="7">
        <f t="shared" si="171"/>
        <v>219257.5783</v>
      </c>
      <c r="R514" s="7">
        <f t="shared" si="171"/>
        <v>204326.2956</v>
      </c>
      <c r="S514" s="7">
        <f t="shared" si="171"/>
        <v>0</v>
      </c>
      <c r="T514" s="7">
        <f t="shared" si="171"/>
        <v>0</v>
      </c>
      <c r="U514" s="7">
        <f t="shared" si="171"/>
        <v>0</v>
      </c>
      <c r="V514" s="7">
        <f t="shared" si="171"/>
        <v>0</v>
      </c>
      <c r="W514" s="7">
        <f t="shared" si="171"/>
        <v>0</v>
      </c>
      <c r="X514" s="7">
        <f t="shared" si="171"/>
        <v>0</v>
      </c>
      <c r="Y514" s="7">
        <f t="shared" si="171"/>
        <v>0</v>
      </c>
      <c r="Z514" s="7">
        <f t="shared" si="171"/>
        <v>0</v>
      </c>
      <c r="AA514" s="7">
        <f t="shared" si="171"/>
        <v>0</v>
      </c>
      <c r="AB514" s="7">
        <f t="shared" si="171"/>
        <v>0</v>
      </c>
      <c r="AC514" s="7">
        <f t="shared" si="171"/>
        <v>0</v>
      </c>
      <c r="AD514" s="7">
        <f t="shared" si="171"/>
        <v>0</v>
      </c>
      <c r="AE514" s="7">
        <f t="shared" si="171"/>
        <v>0</v>
      </c>
      <c r="AF514" s="7">
        <f t="shared" si="171"/>
        <v>0</v>
      </c>
      <c r="AG514" s="7">
        <f t="shared" si="171"/>
        <v>0</v>
      </c>
      <c r="AH514" s="7">
        <f t="shared" si="171"/>
        <v>0</v>
      </c>
      <c r="AI514" s="7">
        <f t="shared" si="171"/>
        <v>0</v>
      </c>
      <c r="AJ514" s="7">
        <f t="shared" si="171"/>
        <v>0</v>
      </c>
      <c r="AK514" s="7">
        <f t="shared" si="171"/>
        <v>0</v>
      </c>
      <c r="AL514" s="7">
        <f t="shared" si="171"/>
        <v>0</v>
      </c>
      <c r="AM514" s="7">
        <f t="shared" si="171"/>
        <v>0</v>
      </c>
      <c r="AN514" s="7">
        <f t="shared" si="171"/>
        <v>0</v>
      </c>
      <c r="AO514" s="7">
        <f t="shared" si="171"/>
        <v>0</v>
      </c>
      <c r="AP514" s="7">
        <f t="shared" si="171"/>
        <v>0</v>
      </c>
      <c r="AQ514" s="7">
        <f t="shared" si="171"/>
        <v>0</v>
      </c>
      <c r="AR514" s="7">
        <f t="shared" si="171"/>
        <v>0</v>
      </c>
      <c r="AS514" s="7">
        <f t="shared" si="9"/>
        <v>2837476.891</v>
      </c>
    </row>
    <row r="515" ht="15.75" customHeight="1">
      <c r="A515" s="15">
        <v>229.0</v>
      </c>
      <c r="B515" s="16">
        <v>16.0</v>
      </c>
      <c r="C515" s="16">
        <v>0.0512916280963352</v>
      </c>
      <c r="D515" s="17">
        <v>43929.0</v>
      </c>
      <c r="E515" s="17">
        <f t="shared" si="7"/>
        <v>44416</v>
      </c>
      <c r="F515" s="16" t="s">
        <v>21</v>
      </c>
      <c r="G515" s="16" t="s">
        <v>4</v>
      </c>
      <c r="H515" s="18">
        <v>250000.0</v>
      </c>
      <c r="I515" s="7">
        <f t="shared" ref="I515:AR515" si="172">if(edate($D515,I$350)&lt;=$C$342, I171,if($G515="USD",1-$C$345,if($G515="EUR",1-$D$345,if($G515="YEN",1-$E$345,1-$F$345)))*I171/(1+$C$343)^(DATEDIF($C$342,EDATE($D515,I$350),"m")+1))</f>
        <v>950394.1176</v>
      </c>
      <c r="J515" s="7">
        <f t="shared" si="172"/>
        <v>880060.4726</v>
      </c>
      <c r="K515" s="7">
        <f t="shared" si="172"/>
        <v>925453.5635</v>
      </c>
      <c r="L515" s="7">
        <f t="shared" si="172"/>
        <v>944248.0983</v>
      </c>
      <c r="M515" s="7">
        <f t="shared" si="172"/>
        <v>969296.3649</v>
      </c>
      <c r="N515" s="7">
        <f t="shared" si="172"/>
        <v>905782.6354</v>
      </c>
      <c r="O515" s="7">
        <f t="shared" si="172"/>
        <v>813900.244</v>
      </c>
      <c r="P515" s="7">
        <f t="shared" si="172"/>
        <v>711756.5722</v>
      </c>
      <c r="Q515" s="7">
        <f t="shared" si="172"/>
        <v>643784.3906</v>
      </c>
      <c r="R515" s="7">
        <f t="shared" si="172"/>
        <v>595042.4617</v>
      </c>
      <c r="S515" s="7">
        <f t="shared" si="172"/>
        <v>536027.2821</v>
      </c>
      <c r="T515" s="7">
        <f t="shared" si="172"/>
        <v>509201.4476</v>
      </c>
      <c r="U515" s="7">
        <f t="shared" si="172"/>
        <v>441270.4629</v>
      </c>
      <c r="V515" s="7">
        <f t="shared" si="172"/>
        <v>394619.0513</v>
      </c>
      <c r="W515" s="7">
        <f t="shared" si="172"/>
        <v>364296.251</v>
      </c>
      <c r="X515" s="7">
        <f t="shared" si="172"/>
        <v>327030.2951</v>
      </c>
      <c r="Y515" s="7">
        <f t="shared" si="172"/>
        <v>0</v>
      </c>
      <c r="Z515" s="7">
        <f t="shared" si="172"/>
        <v>0</v>
      </c>
      <c r="AA515" s="7">
        <f t="shared" si="172"/>
        <v>0</v>
      </c>
      <c r="AB515" s="7">
        <f t="shared" si="172"/>
        <v>0</v>
      </c>
      <c r="AC515" s="7">
        <f t="shared" si="172"/>
        <v>0</v>
      </c>
      <c r="AD515" s="7">
        <f t="shared" si="172"/>
        <v>0</v>
      </c>
      <c r="AE515" s="7">
        <f t="shared" si="172"/>
        <v>0</v>
      </c>
      <c r="AF515" s="7">
        <f t="shared" si="172"/>
        <v>0</v>
      </c>
      <c r="AG515" s="7">
        <f t="shared" si="172"/>
        <v>0</v>
      </c>
      <c r="AH515" s="7">
        <f t="shared" si="172"/>
        <v>0</v>
      </c>
      <c r="AI515" s="7">
        <f t="shared" si="172"/>
        <v>0</v>
      </c>
      <c r="AJ515" s="7">
        <f t="shared" si="172"/>
        <v>0</v>
      </c>
      <c r="AK515" s="7">
        <f t="shared" si="172"/>
        <v>0</v>
      </c>
      <c r="AL515" s="7">
        <f t="shared" si="172"/>
        <v>0</v>
      </c>
      <c r="AM515" s="7">
        <f t="shared" si="172"/>
        <v>0</v>
      </c>
      <c r="AN515" s="7">
        <f t="shared" si="172"/>
        <v>0</v>
      </c>
      <c r="AO515" s="7">
        <f t="shared" si="172"/>
        <v>0</v>
      </c>
      <c r="AP515" s="7">
        <f t="shared" si="172"/>
        <v>0</v>
      </c>
      <c r="AQ515" s="7">
        <f t="shared" si="172"/>
        <v>0</v>
      </c>
      <c r="AR515" s="7">
        <f t="shared" si="172"/>
        <v>0</v>
      </c>
      <c r="AS515" s="7">
        <f t="shared" si="9"/>
        <v>10912163.71</v>
      </c>
    </row>
    <row r="516" ht="15.75" customHeight="1">
      <c r="A516" s="15">
        <v>250.0</v>
      </c>
      <c r="B516" s="16">
        <v>13.0</v>
      </c>
      <c r="C516" s="16">
        <v>0.0304480536838492</v>
      </c>
      <c r="D516" s="17">
        <v>43930.0</v>
      </c>
      <c r="E516" s="17">
        <f t="shared" si="7"/>
        <v>44325</v>
      </c>
      <c r="F516" s="16" t="s">
        <v>22</v>
      </c>
      <c r="G516" s="16" t="s">
        <v>5</v>
      </c>
      <c r="H516" s="18">
        <v>250000.0</v>
      </c>
      <c r="I516" s="7">
        <f t="shared" ref="I516:AR516" si="173">if(edate($D516,I$350)&lt;=$C$342, I172,if($G516="USD",1-$C$345,if($G516="EUR",1-$D$345,if($G516="YEN",1-$E$345,1-$F$345)))*I172/(1+$C$343)^(DATEDIF($C$342,EDATE($D516,I$350),"m")+1))</f>
        <v>608990.7605</v>
      </c>
      <c r="J516" s="7">
        <f t="shared" si="173"/>
        <v>587541.6291</v>
      </c>
      <c r="K516" s="7">
        <f t="shared" si="173"/>
        <v>612053.0735</v>
      </c>
      <c r="L516" s="7">
        <f t="shared" si="173"/>
        <v>663555.9563</v>
      </c>
      <c r="M516" s="7">
        <f t="shared" si="173"/>
        <v>683078.4872</v>
      </c>
      <c r="N516" s="7">
        <f t="shared" si="173"/>
        <v>631385.4078</v>
      </c>
      <c r="O516" s="7">
        <f t="shared" si="173"/>
        <v>571810.9441</v>
      </c>
      <c r="P516" s="7">
        <f t="shared" si="173"/>
        <v>507610.7923</v>
      </c>
      <c r="Q516" s="7">
        <f t="shared" si="173"/>
        <v>469683.3971</v>
      </c>
      <c r="R516" s="7">
        <f t="shared" si="173"/>
        <v>420441.8602</v>
      </c>
      <c r="S516" s="7">
        <f t="shared" si="173"/>
        <v>380216.8953</v>
      </c>
      <c r="T516" s="7">
        <f t="shared" si="173"/>
        <v>356090.449</v>
      </c>
      <c r="U516" s="7">
        <f t="shared" si="173"/>
        <v>316252.0096</v>
      </c>
      <c r="V516" s="7">
        <f t="shared" si="173"/>
        <v>0</v>
      </c>
      <c r="W516" s="7">
        <f t="shared" si="173"/>
        <v>0</v>
      </c>
      <c r="X516" s="7">
        <f t="shared" si="173"/>
        <v>0</v>
      </c>
      <c r="Y516" s="7">
        <f t="shared" si="173"/>
        <v>0</v>
      </c>
      <c r="Z516" s="7">
        <f t="shared" si="173"/>
        <v>0</v>
      </c>
      <c r="AA516" s="7">
        <f t="shared" si="173"/>
        <v>0</v>
      </c>
      <c r="AB516" s="7">
        <f t="shared" si="173"/>
        <v>0</v>
      </c>
      <c r="AC516" s="7">
        <f t="shared" si="173"/>
        <v>0</v>
      </c>
      <c r="AD516" s="7">
        <f t="shared" si="173"/>
        <v>0</v>
      </c>
      <c r="AE516" s="7">
        <f t="shared" si="173"/>
        <v>0</v>
      </c>
      <c r="AF516" s="7">
        <f t="shared" si="173"/>
        <v>0</v>
      </c>
      <c r="AG516" s="7">
        <f t="shared" si="173"/>
        <v>0</v>
      </c>
      <c r="AH516" s="7">
        <f t="shared" si="173"/>
        <v>0</v>
      </c>
      <c r="AI516" s="7">
        <f t="shared" si="173"/>
        <v>0</v>
      </c>
      <c r="AJ516" s="7">
        <f t="shared" si="173"/>
        <v>0</v>
      </c>
      <c r="AK516" s="7">
        <f t="shared" si="173"/>
        <v>0</v>
      </c>
      <c r="AL516" s="7">
        <f t="shared" si="173"/>
        <v>0</v>
      </c>
      <c r="AM516" s="7">
        <f t="shared" si="173"/>
        <v>0</v>
      </c>
      <c r="AN516" s="7">
        <f t="shared" si="173"/>
        <v>0</v>
      </c>
      <c r="AO516" s="7">
        <f t="shared" si="173"/>
        <v>0</v>
      </c>
      <c r="AP516" s="7">
        <f t="shared" si="173"/>
        <v>0</v>
      </c>
      <c r="AQ516" s="7">
        <f t="shared" si="173"/>
        <v>0</v>
      </c>
      <c r="AR516" s="7">
        <f t="shared" si="173"/>
        <v>0</v>
      </c>
      <c r="AS516" s="7">
        <f t="shared" si="9"/>
        <v>6808711.662</v>
      </c>
    </row>
    <row r="517" ht="15.75" customHeight="1">
      <c r="A517" s="15">
        <v>248.0</v>
      </c>
      <c r="B517" s="16">
        <v>32.0</v>
      </c>
      <c r="C517" s="16">
        <v>0.0109074799832718</v>
      </c>
      <c r="D517" s="17">
        <v>43940.0</v>
      </c>
      <c r="E517" s="17">
        <f t="shared" si="7"/>
        <v>44914</v>
      </c>
      <c r="F517" s="16" t="s">
        <v>18</v>
      </c>
      <c r="G517" s="16" t="s">
        <v>4</v>
      </c>
      <c r="H517" s="18">
        <v>100000.0</v>
      </c>
      <c r="I517" s="7">
        <f t="shared" ref="I517:AR517" si="174">if(edate($D517,I$350)&lt;=$C$342, I173,if($G517="USD",1-$C$345,if($G517="EUR",1-$D$345,if($G517="YEN",1-$E$345,1-$F$345)))*I173/(1+$C$343)^(DATEDIF($C$342,EDATE($D517,I$350),"m")+1))</f>
        <v>79602.57077</v>
      </c>
      <c r="J517" s="7">
        <f t="shared" si="174"/>
        <v>75935.69415</v>
      </c>
      <c r="K517" s="7">
        <f t="shared" si="174"/>
        <v>78221.79288</v>
      </c>
      <c r="L517" s="7">
        <f t="shared" si="174"/>
        <v>80095.91609</v>
      </c>
      <c r="M517" s="7">
        <f t="shared" si="174"/>
        <v>81840.89474</v>
      </c>
      <c r="N517" s="7">
        <f t="shared" si="174"/>
        <v>76922.10516</v>
      </c>
      <c r="O517" s="7">
        <f t="shared" si="174"/>
        <v>68101.58685</v>
      </c>
      <c r="P517" s="7">
        <f t="shared" si="174"/>
        <v>59781.28565</v>
      </c>
      <c r="Q517" s="7">
        <f t="shared" si="174"/>
        <v>54834.37936</v>
      </c>
      <c r="R517" s="7">
        <f t="shared" si="174"/>
        <v>49716.00708</v>
      </c>
      <c r="S517" s="7">
        <f t="shared" si="174"/>
        <v>45124.50971</v>
      </c>
      <c r="T517" s="7">
        <f t="shared" si="174"/>
        <v>42077.82635</v>
      </c>
      <c r="U517" s="7">
        <f t="shared" si="174"/>
        <v>37313.74144</v>
      </c>
      <c r="V517" s="7">
        <f t="shared" si="174"/>
        <v>33241.48712</v>
      </c>
      <c r="W517" s="7">
        <f t="shared" si="174"/>
        <v>31032.95762</v>
      </c>
      <c r="X517" s="7">
        <f t="shared" si="174"/>
        <v>27944.63245</v>
      </c>
      <c r="Y517" s="7">
        <f t="shared" si="174"/>
        <v>25303.97854</v>
      </c>
      <c r="Z517" s="7">
        <f t="shared" si="174"/>
        <v>23034.67867</v>
      </c>
      <c r="AA517" s="7">
        <f t="shared" si="174"/>
        <v>20968.9318</v>
      </c>
      <c r="AB517" s="7">
        <f t="shared" si="174"/>
        <v>19086.85871</v>
      </c>
      <c r="AC517" s="7">
        <f t="shared" si="174"/>
        <v>17373.78126</v>
      </c>
      <c r="AD517" s="7">
        <f t="shared" si="174"/>
        <v>15813.87461</v>
      </c>
      <c r="AE517" s="7">
        <f t="shared" si="174"/>
        <v>14391.87317</v>
      </c>
      <c r="AF517" s="7">
        <f t="shared" si="174"/>
        <v>13098.85322</v>
      </c>
      <c r="AG517" s="7">
        <f t="shared" si="174"/>
        <v>11921.19727</v>
      </c>
      <c r="AH517" s="7">
        <f t="shared" si="174"/>
        <v>10849.5006</v>
      </c>
      <c r="AI517" s="7">
        <f t="shared" si="174"/>
        <v>9873.528036</v>
      </c>
      <c r="AJ517" s="7">
        <f t="shared" si="174"/>
        <v>8985.425668</v>
      </c>
      <c r="AK517" s="7">
        <f t="shared" si="174"/>
        <v>8176.996453</v>
      </c>
      <c r="AL517" s="7">
        <f t="shared" si="174"/>
        <v>7440.881681</v>
      </c>
      <c r="AM517" s="7">
        <f t="shared" si="174"/>
        <v>6771.098205</v>
      </c>
      <c r="AN517" s="7">
        <f t="shared" si="174"/>
        <v>6161.277898</v>
      </c>
      <c r="AO517" s="7">
        <f t="shared" si="174"/>
        <v>0</v>
      </c>
      <c r="AP517" s="7">
        <f t="shared" si="174"/>
        <v>0</v>
      </c>
      <c r="AQ517" s="7">
        <f t="shared" si="174"/>
        <v>0</v>
      </c>
      <c r="AR517" s="7">
        <f t="shared" si="174"/>
        <v>0</v>
      </c>
      <c r="AS517" s="7">
        <f t="shared" si="9"/>
        <v>1141040.123</v>
      </c>
    </row>
    <row r="518" ht="15.75" customHeight="1">
      <c r="A518" s="15">
        <v>114.0</v>
      </c>
      <c r="B518" s="16">
        <v>22.0</v>
      </c>
      <c r="C518" s="16">
        <v>0.0315584772433279</v>
      </c>
      <c r="D518" s="17">
        <v>43941.0</v>
      </c>
      <c r="E518" s="17">
        <f t="shared" si="7"/>
        <v>44612</v>
      </c>
      <c r="F518" s="16" t="s">
        <v>23</v>
      </c>
      <c r="G518" s="16" t="s">
        <v>4</v>
      </c>
      <c r="H518" s="18">
        <v>100000.0</v>
      </c>
      <c r="I518" s="7">
        <f t="shared" ref="I518:AR518" si="175">if(edate($D518,I$350)&lt;=$C$342, I174,if($G518="USD",1-$C$345,if($G518="EUR",1-$D$345,if($G518="YEN",1-$E$345,1-$F$345)))*I174/(1+$C$343)^(DATEDIF($C$342,EDATE($D518,I$350),"m")+1))</f>
        <v>228457.4973</v>
      </c>
      <c r="J518" s="7">
        <f t="shared" si="175"/>
        <v>219560.2158</v>
      </c>
      <c r="K518" s="7">
        <f t="shared" si="175"/>
        <v>226318.1481</v>
      </c>
      <c r="L518" s="7">
        <f t="shared" si="175"/>
        <v>231131.7627</v>
      </c>
      <c r="M518" s="7">
        <f t="shared" si="175"/>
        <v>236789.2509</v>
      </c>
      <c r="N518" s="7">
        <f t="shared" si="175"/>
        <v>222442.737</v>
      </c>
      <c r="O518" s="7">
        <f t="shared" si="175"/>
        <v>197909.1743</v>
      </c>
      <c r="P518" s="7">
        <f t="shared" si="175"/>
        <v>172964.4561</v>
      </c>
      <c r="Q518" s="7">
        <f t="shared" si="175"/>
        <v>158117.1717</v>
      </c>
      <c r="R518" s="7">
        <f t="shared" si="175"/>
        <v>144225.2479</v>
      </c>
      <c r="S518" s="7">
        <f t="shared" si="175"/>
        <v>131410.3988</v>
      </c>
      <c r="T518" s="7">
        <f t="shared" si="175"/>
        <v>122864.112</v>
      </c>
      <c r="U518" s="7">
        <f t="shared" si="175"/>
        <v>107928.0396</v>
      </c>
      <c r="V518" s="7">
        <f t="shared" si="175"/>
        <v>96177.18451</v>
      </c>
      <c r="W518" s="7">
        <f t="shared" si="175"/>
        <v>90006.03462</v>
      </c>
      <c r="X518" s="7">
        <f t="shared" si="175"/>
        <v>81607.95517</v>
      </c>
      <c r="Y518" s="7">
        <f t="shared" si="175"/>
        <v>73215.03241</v>
      </c>
      <c r="Z518" s="7">
        <f t="shared" si="175"/>
        <v>66648.90127</v>
      </c>
      <c r="AA518" s="7">
        <f t="shared" si="175"/>
        <v>60671.75368</v>
      </c>
      <c r="AB518" s="7">
        <f t="shared" si="175"/>
        <v>55226.07229</v>
      </c>
      <c r="AC518" s="7">
        <f t="shared" si="175"/>
        <v>50269.37884</v>
      </c>
      <c r="AD518" s="7">
        <f t="shared" si="175"/>
        <v>45755.88509</v>
      </c>
      <c r="AE518" s="7">
        <f t="shared" si="175"/>
        <v>0</v>
      </c>
      <c r="AF518" s="7">
        <f t="shared" si="175"/>
        <v>0</v>
      </c>
      <c r="AG518" s="7">
        <f t="shared" si="175"/>
        <v>0</v>
      </c>
      <c r="AH518" s="7">
        <f t="shared" si="175"/>
        <v>0</v>
      </c>
      <c r="AI518" s="7">
        <f t="shared" si="175"/>
        <v>0</v>
      </c>
      <c r="AJ518" s="7">
        <f t="shared" si="175"/>
        <v>0</v>
      </c>
      <c r="AK518" s="7">
        <f t="shared" si="175"/>
        <v>0</v>
      </c>
      <c r="AL518" s="7">
        <f t="shared" si="175"/>
        <v>0</v>
      </c>
      <c r="AM518" s="7">
        <f t="shared" si="175"/>
        <v>0</v>
      </c>
      <c r="AN518" s="7">
        <f t="shared" si="175"/>
        <v>0</v>
      </c>
      <c r="AO518" s="7">
        <f t="shared" si="175"/>
        <v>0</v>
      </c>
      <c r="AP518" s="7">
        <f t="shared" si="175"/>
        <v>0</v>
      </c>
      <c r="AQ518" s="7">
        <f t="shared" si="175"/>
        <v>0</v>
      </c>
      <c r="AR518" s="7">
        <f t="shared" si="175"/>
        <v>0</v>
      </c>
      <c r="AS518" s="7">
        <f t="shared" si="9"/>
        <v>3019696.41</v>
      </c>
    </row>
    <row r="519" ht="15.75" customHeight="1">
      <c r="A519" s="15">
        <v>175.0</v>
      </c>
      <c r="B519" s="16">
        <v>14.0</v>
      </c>
      <c r="C519" s="16">
        <v>0.0175176200773933</v>
      </c>
      <c r="D519" s="17">
        <v>43941.0</v>
      </c>
      <c r="E519" s="17">
        <f t="shared" si="7"/>
        <v>44367</v>
      </c>
      <c r="F519" s="16" t="s">
        <v>19</v>
      </c>
      <c r="G519" s="16" t="s">
        <v>5</v>
      </c>
      <c r="H519" s="18">
        <v>250000.0</v>
      </c>
      <c r="I519" s="7">
        <f t="shared" ref="I519:AR519" si="176">if(edate($D519,I$350)&lt;=$C$342, I175,if($G519="USD",1-$C$345,if($G519="EUR",1-$D$345,if($G519="YEN",1-$E$345,1-$F$345)))*I175/(1+$C$343)^(DATEDIF($C$342,EDATE($D519,I$350),"m")+1))</f>
        <v>346707.4228</v>
      </c>
      <c r="J519" s="7">
        <f t="shared" si="176"/>
        <v>341614.1747</v>
      </c>
      <c r="K519" s="7">
        <f t="shared" si="176"/>
        <v>357718.9987</v>
      </c>
      <c r="L519" s="7">
        <f t="shared" si="176"/>
        <v>382776.2025</v>
      </c>
      <c r="M519" s="7">
        <f t="shared" si="176"/>
        <v>389582.2358</v>
      </c>
      <c r="N519" s="7">
        <f t="shared" si="176"/>
        <v>361718.7193</v>
      </c>
      <c r="O519" s="7">
        <f t="shared" si="176"/>
        <v>325366.8391</v>
      </c>
      <c r="P519" s="7">
        <f t="shared" si="176"/>
        <v>294078.4257</v>
      </c>
      <c r="Q519" s="7">
        <f t="shared" si="176"/>
        <v>265499.3519</v>
      </c>
      <c r="R519" s="7">
        <f t="shared" si="176"/>
        <v>242272.9639</v>
      </c>
      <c r="S519" s="7">
        <f t="shared" si="176"/>
        <v>217518.6203</v>
      </c>
      <c r="T519" s="7">
        <f t="shared" si="176"/>
        <v>204548.624</v>
      </c>
      <c r="U519" s="7">
        <f t="shared" si="176"/>
        <v>183157.3681</v>
      </c>
      <c r="V519" s="7">
        <f t="shared" si="176"/>
        <v>158918.2199</v>
      </c>
      <c r="W519" s="7">
        <f t="shared" si="176"/>
        <v>0</v>
      </c>
      <c r="X519" s="7">
        <f t="shared" si="176"/>
        <v>0</v>
      </c>
      <c r="Y519" s="7">
        <f t="shared" si="176"/>
        <v>0</v>
      </c>
      <c r="Z519" s="7">
        <f t="shared" si="176"/>
        <v>0</v>
      </c>
      <c r="AA519" s="7">
        <f t="shared" si="176"/>
        <v>0</v>
      </c>
      <c r="AB519" s="7">
        <f t="shared" si="176"/>
        <v>0</v>
      </c>
      <c r="AC519" s="7">
        <f t="shared" si="176"/>
        <v>0</v>
      </c>
      <c r="AD519" s="7">
        <f t="shared" si="176"/>
        <v>0</v>
      </c>
      <c r="AE519" s="7">
        <f t="shared" si="176"/>
        <v>0</v>
      </c>
      <c r="AF519" s="7">
        <f t="shared" si="176"/>
        <v>0</v>
      </c>
      <c r="AG519" s="7">
        <f t="shared" si="176"/>
        <v>0</v>
      </c>
      <c r="AH519" s="7">
        <f t="shared" si="176"/>
        <v>0</v>
      </c>
      <c r="AI519" s="7">
        <f t="shared" si="176"/>
        <v>0</v>
      </c>
      <c r="AJ519" s="7">
        <f t="shared" si="176"/>
        <v>0</v>
      </c>
      <c r="AK519" s="7">
        <f t="shared" si="176"/>
        <v>0</v>
      </c>
      <c r="AL519" s="7">
        <f t="shared" si="176"/>
        <v>0</v>
      </c>
      <c r="AM519" s="7">
        <f t="shared" si="176"/>
        <v>0</v>
      </c>
      <c r="AN519" s="7">
        <f t="shared" si="176"/>
        <v>0</v>
      </c>
      <c r="AO519" s="7">
        <f t="shared" si="176"/>
        <v>0</v>
      </c>
      <c r="AP519" s="7">
        <f t="shared" si="176"/>
        <v>0</v>
      </c>
      <c r="AQ519" s="7">
        <f t="shared" si="176"/>
        <v>0</v>
      </c>
      <c r="AR519" s="7">
        <f t="shared" si="176"/>
        <v>0</v>
      </c>
      <c r="AS519" s="7">
        <f t="shared" si="9"/>
        <v>4071478.167</v>
      </c>
    </row>
    <row r="520" ht="15.75" customHeight="1">
      <c r="A520" s="15">
        <v>234.0</v>
      </c>
      <c r="B520" s="16">
        <v>6.0</v>
      </c>
      <c r="C520" s="16">
        <v>0.0186799043385097</v>
      </c>
      <c r="D520" s="17">
        <v>43942.0</v>
      </c>
      <c r="E520" s="17">
        <f t="shared" si="7"/>
        <v>44125</v>
      </c>
      <c r="F520" s="16" t="s">
        <v>19</v>
      </c>
      <c r="G520" s="16" t="s">
        <v>4</v>
      </c>
      <c r="H520" s="18">
        <v>250000.0</v>
      </c>
      <c r="I520" s="7">
        <f t="shared" ref="I520:AR520" si="177">if(edate($D520,I$350)&lt;=$C$342, I176,if($G520="USD",1-$C$345,if($G520="EUR",1-$D$345,if($G520="YEN",1-$E$345,1-$F$345)))*I176/(1+$C$343)^(DATEDIF($C$342,EDATE($D520,I$350),"m")+1))</f>
        <v>337817.197</v>
      </c>
      <c r="J520" s="7">
        <f t="shared" si="177"/>
        <v>324901.9111</v>
      </c>
      <c r="K520" s="7">
        <f t="shared" si="177"/>
        <v>336064.555</v>
      </c>
      <c r="L520" s="7">
        <f t="shared" si="177"/>
        <v>344509.2727</v>
      </c>
      <c r="M520" s="7">
        <f t="shared" si="177"/>
        <v>350397.1786</v>
      </c>
      <c r="N520" s="7">
        <f t="shared" si="177"/>
        <v>328550.2663</v>
      </c>
      <c r="O520" s="7">
        <f t="shared" si="177"/>
        <v>0</v>
      </c>
      <c r="P520" s="7">
        <f t="shared" si="177"/>
        <v>0</v>
      </c>
      <c r="Q520" s="7">
        <f t="shared" si="177"/>
        <v>0</v>
      </c>
      <c r="R520" s="7">
        <f t="shared" si="177"/>
        <v>0</v>
      </c>
      <c r="S520" s="7">
        <f t="shared" si="177"/>
        <v>0</v>
      </c>
      <c r="T520" s="7">
        <f t="shared" si="177"/>
        <v>0</v>
      </c>
      <c r="U520" s="7">
        <f t="shared" si="177"/>
        <v>0</v>
      </c>
      <c r="V520" s="7">
        <f t="shared" si="177"/>
        <v>0</v>
      </c>
      <c r="W520" s="7">
        <f t="shared" si="177"/>
        <v>0</v>
      </c>
      <c r="X520" s="7">
        <f t="shared" si="177"/>
        <v>0</v>
      </c>
      <c r="Y520" s="7">
        <f t="shared" si="177"/>
        <v>0</v>
      </c>
      <c r="Z520" s="7">
        <f t="shared" si="177"/>
        <v>0</v>
      </c>
      <c r="AA520" s="7">
        <f t="shared" si="177"/>
        <v>0</v>
      </c>
      <c r="AB520" s="7">
        <f t="shared" si="177"/>
        <v>0</v>
      </c>
      <c r="AC520" s="7">
        <f t="shared" si="177"/>
        <v>0</v>
      </c>
      <c r="AD520" s="7">
        <f t="shared" si="177"/>
        <v>0</v>
      </c>
      <c r="AE520" s="7">
        <f t="shared" si="177"/>
        <v>0</v>
      </c>
      <c r="AF520" s="7">
        <f t="shared" si="177"/>
        <v>0</v>
      </c>
      <c r="AG520" s="7">
        <f t="shared" si="177"/>
        <v>0</v>
      </c>
      <c r="AH520" s="7">
        <f t="shared" si="177"/>
        <v>0</v>
      </c>
      <c r="AI520" s="7">
        <f t="shared" si="177"/>
        <v>0</v>
      </c>
      <c r="AJ520" s="7">
        <f t="shared" si="177"/>
        <v>0</v>
      </c>
      <c r="AK520" s="7">
        <f t="shared" si="177"/>
        <v>0</v>
      </c>
      <c r="AL520" s="7">
        <f t="shared" si="177"/>
        <v>0</v>
      </c>
      <c r="AM520" s="7">
        <f t="shared" si="177"/>
        <v>0</v>
      </c>
      <c r="AN520" s="7">
        <f t="shared" si="177"/>
        <v>0</v>
      </c>
      <c r="AO520" s="7">
        <f t="shared" si="177"/>
        <v>0</v>
      </c>
      <c r="AP520" s="7">
        <f t="shared" si="177"/>
        <v>0</v>
      </c>
      <c r="AQ520" s="7">
        <f t="shared" si="177"/>
        <v>0</v>
      </c>
      <c r="AR520" s="7">
        <f t="shared" si="177"/>
        <v>0</v>
      </c>
      <c r="AS520" s="7">
        <f t="shared" si="9"/>
        <v>2022240.381</v>
      </c>
    </row>
    <row r="521" ht="15.75" customHeight="1">
      <c r="A521" s="15">
        <v>167.0</v>
      </c>
      <c r="B521" s="16">
        <v>10.0</v>
      </c>
      <c r="C521" s="16">
        <v>0.0253167280174467</v>
      </c>
      <c r="D521" s="17">
        <v>43944.0</v>
      </c>
      <c r="E521" s="17">
        <f t="shared" si="7"/>
        <v>44250</v>
      </c>
      <c r="F521" s="16" t="s">
        <v>22</v>
      </c>
      <c r="G521" s="16" t="s">
        <v>5</v>
      </c>
      <c r="H521" s="18">
        <v>75000.0</v>
      </c>
      <c r="I521" s="7">
        <f t="shared" ref="I521:AR521" si="178">if(edate($D521,I$350)&lt;=$C$342, I177,if($G521="USD",1-$C$345,if($G521="EUR",1-$D$345,if($G521="YEN",1-$E$345,1-$F$345)))*I177/(1+$C$343)^(DATEDIF($C$342,EDATE($D521,I$350),"m")+1))</f>
        <v>148944.1971</v>
      </c>
      <c r="J521" s="7">
        <f t="shared" si="178"/>
        <v>147777.2225</v>
      </c>
      <c r="K521" s="7">
        <f t="shared" si="178"/>
        <v>154920.1474</v>
      </c>
      <c r="L521" s="7">
        <f t="shared" si="178"/>
        <v>166585.9058</v>
      </c>
      <c r="M521" s="7">
        <f t="shared" si="178"/>
        <v>169903.0301</v>
      </c>
      <c r="N521" s="7">
        <f t="shared" si="178"/>
        <v>156905.3446</v>
      </c>
      <c r="O521" s="7">
        <f t="shared" si="178"/>
        <v>140936.2035</v>
      </c>
      <c r="P521" s="7">
        <f t="shared" si="178"/>
        <v>130686.7435</v>
      </c>
      <c r="Q521" s="7">
        <f t="shared" si="178"/>
        <v>116662.5336</v>
      </c>
      <c r="R521" s="7">
        <f t="shared" si="178"/>
        <v>105179.0312</v>
      </c>
      <c r="S521" s="7">
        <f t="shared" si="178"/>
        <v>0</v>
      </c>
      <c r="T521" s="7">
        <f t="shared" si="178"/>
        <v>0</v>
      </c>
      <c r="U521" s="7">
        <f t="shared" si="178"/>
        <v>0</v>
      </c>
      <c r="V521" s="7">
        <f t="shared" si="178"/>
        <v>0</v>
      </c>
      <c r="W521" s="7">
        <f t="shared" si="178"/>
        <v>0</v>
      </c>
      <c r="X521" s="7">
        <f t="shared" si="178"/>
        <v>0</v>
      </c>
      <c r="Y521" s="7">
        <f t="shared" si="178"/>
        <v>0</v>
      </c>
      <c r="Z521" s="7">
        <f t="shared" si="178"/>
        <v>0</v>
      </c>
      <c r="AA521" s="7">
        <f t="shared" si="178"/>
        <v>0</v>
      </c>
      <c r="AB521" s="7">
        <f t="shared" si="178"/>
        <v>0</v>
      </c>
      <c r="AC521" s="7">
        <f t="shared" si="178"/>
        <v>0</v>
      </c>
      <c r="AD521" s="7">
        <f t="shared" si="178"/>
        <v>0</v>
      </c>
      <c r="AE521" s="7">
        <f t="shared" si="178"/>
        <v>0</v>
      </c>
      <c r="AF521" s="7">
        <f t="shared" si="178"/>
        <v>0</v>
      </c>
      <c r="AG521" s="7">
        <f t="shared" si="178"/>
        <v>0</v>
      </c>
      <c r="AH521" s="7">
        <f t="shared" si="178"/>
        <v>0</v>
      </c>
      <c r="AI521" s="7">
        <f t="shared" si="178"/>
        <v>0</v>
      </c>
      <c r="AJ521" s="7">
        <f t="shared" si="178"/>
        <v>0</v>
      </c>
      <c r="AK521" s="7">
        <f t="shared" si="178"/>
        <v>0</v>
      </c>
      <c r="AL521" s="7">
        <f t="shared" si="178"/>
        <v>0</v>
      </c>
      <c r="AM521" s="7">
        <f t="shared" si="178"/>
        <v>0</v>
      </c>
      <c r="AN521" s="7">
        <f t="shared" si="178"/>
        <v>0</v>
      </c>
      <c r="AO521" s="7">
        <f t="shared" si="178"/>
        <v>0</v>
      </c>
      <c r="AP521" s="7">
        <f t="shared" si="178"/>
        <v>0</v>
      </c>
      <c r="AQ521" s="7">
        <f t="shared" si="178"/>
        <v>0</v>
      </c>
      <c r="AR521" s="7">
        <f t="shared" si="178"/>
        <v>0</v>
      </c>
      <c r="AS521" s="7">
        <f t="shared" si="9"/>
        <v>1438500.359</v>
      </c>
    </row>
    <row r="522" ht="15.75" customHeight="1">
      <c r="A522" s="15">
        <v>201.0</v>
      </c>
      <c r="B522" s="16">
        <v>30.0</v>
      </c>
      <c r="C522" s="16">
        <v>0.0550177953155586</v>
      </c>
      <c r="D522" s="17">
        <v>43946.0</v>
      </c>
      <c r="E522" s="17">
        <f t="shared" si="7"/>
        <v>44859</v>
      </c>
      <c r="F522" s="16" t="s">
        <v>20</v>
      </c>
      <c r="G522" s="16" t="s">
        <v>5</v>
      </c>
      <c r="H522" s="18">
        <v>500000.0</v>
      </c>
      <c r="I522" s="7">
        <f t="shared" ref="I522:AR522" si="179">if(edate($D522,I$350)&lt;=$C$342, I178,if($G522="USD",1-$C$345,if($G522="EUR",1-$D$345,if($G522="YEN",1-$E$345,1-$F$345)))*I178/(1+$C$343)^(DATEDIF($C$342,EDATE($D522,I$350),"m")+1))</f>
        <v>2157883.21</v>
      </c>
      <c r="J522" s="7">
        <f t="shared" si="179"/>
        <v>2139064.373</v>
      </c>
      <c r="K522" s="7">
        <f t="shared" si="179"/>
        <v>2286074.673</v>
      </c>
      <c r="L522" s="7">
        <f t="shared" si="179"/>
        <v>2418114.631</v>
      </c>
      <c r="M522" s="7">
        <f t="shared" si="179"/>
        <v>2475300.127</v>
      </c>
      <c r="N522" s="7">
        <f t="shared" si="179"/>
        <v>2249780.909</v>
      </c>
      <c r="O522" s="7">
        <f t="shared" si="179"/>
        <v>2033474.379</v>
      </c>
      <c r="P522" s="7">
        <f t="shared" si="179"/>
        <v>1878540.593</v>
      </c>
      <c r="Q522" s="7">
        <f t="shared" si="179"/>
        <v>1690190.873</v>
      </c>
      <c r="R522" s="7">
        <f t="shared" si="179"/>
        <v>1523967.317</v>
      </c>
      <c r="S522" s="7">
        <f t="shared" si="179"/>
        <v>1391333.073</v>
      </c>
      <c r="T522" s="7">
        <f t="shared" si="179"/>
        <v>1270692.719</v>
      </c>
      <c r="U522" s="7">
        <f t="shared" si="179"/>
        <v>1145216.704</v>
      </c>
      <c r="V522" s="7">
        <f t="shared" si="179"/>
        <v>1002109.757</v>
      </c>
      <c r="W522" s="7">
        <f t="shared" si="179"/>
        <v>916462.5786</v>
      </c>
      <c r="X522" s="7">
        <f t="shared" si="179"/>
        <v>819968.187</v>
      </c>
      <c r="Y522" s="7">
        <f t="shared" si="179"/>
        <v>746871.1916</v>
      </c>
      <c r="Z522" s="7">
        <f t="shared" si="179"/>
        <v>680206.9623</v>
      </c>
      <c r="AA522" s="7">
        <f t="shared" si="179"/>
        <v>619494.2612</v>
      </c>
      <c r="AB522" s="7">
        <f t="shared" si="179"/>
        <v>564137.4087</v>
      </c>
      <c r="AC522" s="7">
        <f t="shared" si="179"/>
        <v>513729.6612</v>
      </c>
      <c r="AD522" s="7">
        <f t="shared" si="179"/>
        <v>467802.7309</v>
      </c>
      <c r="AE522" s="7">
        <f t="shared" si="179"/>
        <v>425895.9525</v>
      </c>
      <c r="AF522" s="7">
        <f t="shared" si="179"/>
        <v>387787.3831</v>
      </c>
      <c r="AG522" s="7">
        <f t="shared" si="179"/>
        <v>353056.5408</v>
      </c>
      <c r="AH522" s="7">
        <f t="shared" si="179"/>
        <v>321439.3765</v>
      </c>
      <c r="AI522" s="7">
        <f t="shared" si="179"/>
        <v>292628.8644</v>
      </c>
      <c r="AJ522" s="7">
        <f t="shared" si="179"/>
        <v>266403.5609</v>
      </c>
      <c r="AK522" s="7">
        <f t="shared" si="179"/>
        <v>242520.1349</v>
      </c>
      <c r="AL522" s="7">
        <f t="shared" si="179"/>
        <v>220761.0771</v>
      </c>
      <c r="AM522" s="7">
        <f t="shared" si="179"/>
        <v>0</v>
      </c>
      <c r="AN522" s="7">
        <f t="shared" si="179"/>
        <v>0</v>
      </c>
      <c r="AO522" s="7">
        <f t="shared" si="179"/>
        <v>0</v>
      </c>
      <c r="AP522" s="7">
        <f t="shared" si="179"/>
        <v>0</v>
      </c>
      <c r="AQ522" s="7">
        <f t="shared" si="179"/>
        <v>0</v>
      </c>
      <c r="AR522" s="7">
        <f t="shared" si="179"/>
        <v>0</v>
      </c>
      <c r="AS522" s="7">
        <f t="shared" si="9"/>
        <v>33500909.21</v>
      </c>
    </row>
    <row r="523" ht="15.75" customHeight="1">
      <c r="A523" s="15">
        <v>208.0</v>
      </c>
      <c r="B523" s="16">
        <v>5.0</v>
      </c>
      <c r="C523" s="16">
        <v>0.0400936519466767</v>
      </c>
      <c r="D523" s="17">
        <v>43947.0</v>
      </c>
      <c r="E523" s="17">
        <f t="shared" si="7"/>
        <v>44100</v>
      </c>
      <c r="F523" s="16" t="s">
        <v>21</v>
      </c>
      <c r="G523" s="16" t="s">
        <v>4</v>
      </c>
      <c r="H523" s="18">
        <v>250000.0</v>
      </c>
      <c r="I523" s="7">
        <f t="shared" ref="I523:AR523" si="180">if(edate($D523,I$350)&lt;=$C$342, I179,if($G523="USD",1-$C$345,if($G523="EUR",1-$D$345,if($G523="YEN",1-$E$345,1-$F$345)))*I179/(1+$C$343)^(DATEDIF($C$342,EDATE($D523,I$350),"m")+1))</f>
        <v>717638.2809</v>
      </c>
      <c r="J523" s="7">
        <f t="shared" si="180"/>
        <v>696286.4065</v>
      </c>
      <c r="K523" s="7">
        <f t="shared" si="180"/>
        <v>717650.309</v>
      </c>
      <c r="L523" s="7">
        <f t="shared" si="180"/>
        <v>746870.5625</v>
      </c>
      <c r="M523" s="7">
        <f t="shared" si="180"/>
        <v>769993.5739</v>
      </c>
      <c r="N523" s="7">
        <f t="shared" si="180"/>
        <v>0</v>
      </c>
      <c r="O523" s="7">
        <f t="shared" si="180"/>
        <v>0</v>
      </c>
      <c r="P523" s="7">
        <f t="shared" si="180"/>
        <v>0</v>
      </c>
      <c r="Q523" s="7">
        <f t="shared" si="180"/>
        <v>0</v>
      </c>
      <c r="R523" s="7">
        <f t="shared" si="180"/>
        <v>0</v>
      </c>
      <c r="S523" s="7">
        <f t="shared" si="180"/>
        <v>0</v>
      </c>
      <c r="T523" s="7">
        <f t="shared" si="180"/>
        <v>0</v>
      </c>
      <c r="U523" s="7">
        <f t="shared" si="180"/>
        <v>0</v>
      </c>
      <c r="V523" s="7">
        <f t="shared" si="180"/>
        <v>0</v>
      </c>
      <c r="W523" s="7">
        <f t="shared" si="180"/>
        <v>0</v>
      </c>
      <c r="X523" s="7">
        <f t="shared" si="180"/>
        <v>0</v>
      </c>
      <c r="Y523" s="7">
        <f t="shared" si="180"/>
        <v>0</v>
      </c>
      <c r="Z523" s="7">
        <f t="shared" si="180"/>
        <v>0</v>
      </c>
      <c r="AA523" s="7">
        <f t="shared" si="180"/>
        <v>0</v>
      </c>
      <c r="AB523" s="7">
        <f t="shared" si="180"/>
        <v>0</v>
      </c>
      <c r="AC523" s="7">
        <f t="shared" si="180"/>
        <v>0</v>
      </c>
      <c r="AD523" s="7">
        <f t="shared" si="180"/>
        <v>0</v>
      </c>
      <c r="AE523" s="7">
        <f t="shared" si="180"/>
        <v>0</v>
      </c>
      <c r="AF523" s="7">
        <f t="shared" si="180"/>
        <v>0</v>
      </c>
      <c r="AG523" s="7">
        <f t="shared" si="180"/>
        <v>0</v>
      </c>
      <c r="AH523" s="7">
        <f t="shared" si="180"/>
        <v>0</v>
      </c>
      <c r="AI523" s="7">
        <f t="shared" si="180"/>
        <v>0</v>
      </c>
      <c r="AJ523" s="7">
        <f t="shared" si="180"/>
        <v>0</v>
      </c>
      <c r="AK523" s="7">
        <f t="shared" si="180"/>
        <v>0</v>
      </c>
      <c r="AL523" s="7">
        <f t="shared" si="180"/>
        <v>0</v>
      </c>
      <c r="AM523" s="7">
        <f t="shared" si="180"/>
        <v>0</v>
      </c>
      <c r="AN523" s="7">
        <f t="shared" si="180"/>
        <v>0</v>
      </c>
      <c r="AO523" s="7">
        <f t="shared" si="180"/>
        <v>0</v>
      </c>
      <c r="AP523" s="7">
        <f t="shared" si="180"/>
        <v>0</v>
      </c>
      <c r="AQ523" s="7">
        <f t="shared" si="180"/>
        <v>0</v>
      </c>
      <c r="AR523" s="7">
        <f t="shared" si="180"/>
        <v>0</v>
      </c>
      <c r="AS523" s="7">
        <f t="shared" si="9"/>
        <v>3648439.133</v>
      </c>
    </row>
    <row r="524" ht="15.75" customHeight="1">
      <c r="A524" s="15">
        <v>207.0</v>
      </c>
      <c r="B524" s="16">
        <v>19.0</v>
      </c>
      <c r="C524" s="16">
        <v>0.0386023954221448</v>
      </c>
      <c r="D524" s="17">
        <v>43949.0</v>
      </c>
      <c r="E524" s="17">
        <f t="shared" si="7"/>
        <v>44528</v>
      </c>
      <c r="F524" s="16" t="s">
        <v>21</v>
      </c>
      <c r="G524" s="16" t="s">
        <v>4</v>
      </c>
      <c r="H524" s="18">
        <v>250000.0</v>
      </c>
      <c r="I524" s="7">
        <f t="shared" ref="I524:AR524" si="181">if(edate($D524,I$350)&lt;=$C$342, I180,if($G524="USD",1-$C$345,if($G524="EUR",1-$D$345,if($G524="YEN",1-$E$345,1-$F$345)))*I180/(1+$C$343)^(DATEDIF($C$342,EDATE($D524,I$350),"m")+1))</f>
        <v>685805.3318</v>
      </c>
      <c r="J524" s="7">
        <f t="shared" si="181"/>
        <v>667130.4579</v>
      </c>
      <c r="K524" s="7">
        <f t="shared" si="181"/>
        <v>690838.1191</v>
      </c>
      <c r="L524" s="7">
        <f t="shared" si="181"/>
        <v>726066.6651</v>
      </c>
      <c r="M524" s="7">
        <f t="shared" si="181"/>
        <v>741354.1788</v>
      </c>
      <c r="N524" s="7">
        <f t="shared" si="181"/>
        <v>667411.922</v>
      </c>
      <c r="O524" s="7">
        <f t="shared" si="181"/>
        <v>602010.7412</v>
      </c>
      <c r="P524" s="7">
        <f t="shared" si="181"/>
        <v>531643.1491</v>
      </c>
      <c r="Q524" s="7">
        <f t="shared" si="181"/>
        <v>492152.1982</v>
      </c>
      <c r="R524" s="7">
        <f t="shared" si="181"/>
        <v>443817.6103</v>
      </c>
      <c r="S524" s="7">
        <f t="shared" si="181"/>
        <v>410626.9425</v>
      </c>
      <c r="T524" s="7">
        <f t="shared" si="181"/>
        <v>369356.1885</v>
      </c>
      <c r="U524" s="7">
        <f t="shared" si="181"/>
        <v>329059.9013</v>
      </c>
      <c r="V524" s="7">
        <f t="shared" si="181"/>
        <v>293897.7578</v>
      </c>
      <c r="W524" s="7">
        <f t="shared" si="181"/>
        <v>273390.8266</v>
      </c>
      <c r="X524" s="7">
        <f t="shared" si="181"/>
        <v>246019.5306</v>
      </c>
      <c r="Y524" s="7">
        <f t="shared" si="181"/>
        <v>223973.3771</v>
      </c>
      <c r="Z524" s="7">
        <f t="shared" si="181"/>
        <v>203884.5322</v>
      </c>
      <c r="AA524" s="7">
        <f t="shared" si="181"/>
        <v>185597.9241</v>
      </c>
      <c r="AB524" s="7">
        <f t="shared" si="181"/>
        <v>0</v>
      </c>
      <c r="AC524" s="7">
        <f t="shared" si="181"/>
        <v>0</v>
      </c>
      <c r="AD524" s="7">
        <f t="shared" si="181"/>
        <v>0</v>
      </c>
      <c r="AE524" s="7">
        <f t="shared" si="181"/>
        <v>0</v>
      </c>
      <c r="AF524" s="7">
        <f t="shared" si="181"/>
        <v>0</v>
      </c>
      <c r="AG524" s="7">
        <f t="shared" si="181"/>
        <v>0</v>
      </c>
      <c r="AH524" s="7">
        <f t="shared" si="181"/>
        <v>0</v>
      </c>
      <c r="AI524" s="7">
        <f t="shared" si="181"/>
        <v>0</v>
      </c>
      <c r="AJ524" s="7">
        <f t="shared" si="181"/>
        <v>0</v>
      </c>
      <c r="AK524" s="7">
        <f t="shared" si="181"/>
        <v>0</v>
      </c>
      <c r="AL524" s="7">
        <f t="shared" si="181"/>
        <v>0</v>
      </c>
      <c r="AM524" s="7">
        <f t="shared" si="181"/>
        <v>0</v>
      </c>
      <c r="AN524" s="7">
        <f t="shared" si="181"/>
        <v>0</v>
      </c>
      <c r="AO524" s="7">
        <f t="shared" si="181"/>
        <v>0</v>
      </c>
      <c r="AP524" s="7">
        <f t="shared" si="181"/>
        <v>0</v>
      </c>
      <c r="AQ524" s="7">
        <f t="shared" si="181"/>
        <v>0</v>
      </c>
      <c r="AR524" s="7">
        <f t="shared" si="181"/>
        <v>0</v>
      </c>
      <c r="AS524" s="7">
        <f t="shared" si="9"/>
        <v>8784037.354</v>
      </c>
    </row>
    <row r="525" ht="15.75" customHeight="1">
      <c r="A525" s="15">
        <v>247.0</v>
      </c>
      <c r="B525" s="16">
        <v>29.0</v>
      </c>
      <c r="C525" s="16">
        <v>0.0569876658434969</v>
      </c>
      <c r="D525" s="17">
        <v>43949.0</v>
      </c>
      <c r="E525" s="17">
        <f t="shared" si="7"/>
        <v>44832</v>
      </c>
      <c r="F525" s="16" t="s">
        <v>20</v>
      </c>
      <c r="G525" s="16" t="s">
        <v>5</v>
      </c>
      <c r="H525" s="18">
        <v>100000.0</v>
      </c>
      <c r="I525" s="7">
        <f t="shared" ref="I525:AR525" si="182">if(edate($D525,I$350)&lt;=$C$342, I181,if($G525="USD",1-$C$345,if($G525="EUR",1-$D$345,if($G525="YEN",1-$E$345,1-$F$345)))*I181/(1+$C$343)^(DATEDIF($C$342,EDATE($D525,I$350),"m")+1))</f>
        <v>443973.2384</v>
      </c>
      <c r="J525" s="7">
        <f t="shared" si="182"/>
        <v>441889.7693</v>
      </c>
      <c r="K525" s="7">
        <f t="shared" si="182"/>
        <v>477419.2995</v>
      </c>
      <c r="L525" s="7">
        <f t="shared" si="182"/>
        <v>507167.4309</v>
      </c>
      <c r="M525" s="7">
        <f t="shared" si="182"/>
        <v>510972.4974</v>
      </c>
      <c r="N525" s="7">
        <f t="shared" si="182"/>
        <v>465762.3896</v>
      </c>
      <c r="O525" s="7">
        <f t="shared" si="182"/>
        <v>423925.0553</v>
      </c>
      <c r="P525" s="7">
        <f t="shared" si="182"/>
        <v>382881.4399</v>
      </c>
      <c r="Q525" s="7">
        <f t="shared" si="182"/>
        <v>353278.0152</v>
      </c>
      <c r="R525" s="7">
        <f t="shared" si="182"/>
        <v>318189.2262</v>
      </c>
      <c r="S525" s="7">
        <f t="shared" si="182"/>
        <v>285688.6876</v>
      </c>
      <c r="T525" s="7">
        <f t="shared" si="182"/>
        <v>263234.8723</v>
      </c>
      <c r="U525" s="7">
        <f t="shared" si="182"/>
        <v>237158.8881</v>
      </c>
      <c r="V525" s="7">
        <f t="shared" si="182"/>
        <v>207269.8999</v>
      </c>
      <c r="W525" s="7">
        <f t="shared" si="182"/>
        <v>190176.0902</v>
      </c>
      <c r="X525" s="7">
        <f t="shared" si="182"/>
        <v>169897.646</v>
      </c>
      <c r="Y525" s="7">
        <f t="shared" si="182"/>
        <v>154750.9511</v>
      </c>
      <c r="Z525" s="7">
        <f t="shared" si="182"/>
        <v>140937.3832</v>
      </c>
      <c r="AA525" s="7">
        <f t="shared" si="182"/>
        <v>128357.1309</v>
      </c>
      <c r="AB525" s="7">
        <f t="shared" si="182"/>
        <v>116886.7838</v>
      </c>
      <c r="AC525" s="7">
        <f t="shared" si="182"/>
        <v>106441.9943</v>
      </c>
      <c r="AD525" s="7">
        <f t="shared" si="182"/>
        <v>96925.73119</v>
      </c>
      <c r="AE525" s="7">
        <f t="shared" si="182"/>
        <v>88242.56204</v>
      </c>
      <c r="AF525" s="7">
        <f t="shared" si="182"/>
        <v>80346.40421</v>
      </c>
      <c r="AG525" s="7">
        <f t="shared" si="182"/>
        <v>73150.17259</v>
      </c>
      <c r="AH525" s="7">
        <f t="shared" si="182"/>
        <v>66599.12507</v>
      </c>
      <c r="AI525" s="7">
        <f t="shared" si="182"/>
        <v>60629.65439</v>
      </c>
      <c r="AJ525" s="7">
        <f t="shared" si="182"/>
        <v>55195.85486</v>
      </c>
      <c r="AK525" s="7">
        <f t="shared" si="182"/>
        <v>50247.31011</v>
      </c>
      <c r="AL525" s="7">
        <f t="shared" si="182"/>
        <v>0</v>
      </c>
      <c r="AM525" s="7">
        <f t="shared" si="182"/>
        <v>0</v>
      </c>
      <c r="AN525" s="7">
        <f t="shared" si="182"/>
        <v>0</v>
      </c>
      <c r="AO525" s="7">
        <f t="shared" si="182"/>
        <v>0</v>
      </c>
      <c r="AP525" s="7">
        <f t="shared" si="182"/>
        <v>0</v>
      </c>
      <c r="AQ525" s="7">
        <f t="shared" si="182"/>
        <v>0</v>
      </c>
      <c r="AR525" s="7">
        <f t="shared" si="182"/>
        <v>0</v>
      </c>
      <c r="AS525" s="7">
        <f t="shared" si="9"/>
        <v>6897595.504</v>
      </c>
    </row>
    <row r="526" ht="15.75" customHeight="1">
      <c r="A526" s="15">
        <v>293.0</v>
      </c>
      <c r="B526" s="16">
        <v>21.0</v>
      </c>
      <c r="C526" s="16">
        <v>0.0243335081501634</v>
      </c>
      <c r="D526" s="17">
        <v>43951.0</v>
      </c>
      <c r="E526" s="17">
        <f t="shared" si="7"/>
        <v>44591</v>
      </c>
      <c r="F526" s="16" t="s">
        <v>22</v>
      </c>
      <c r="G526" s="16" t="s">
        <v>4</v>
      </c>
      <c r="H526" s="18">
        <v>75000.0</v>
      </c>
      <c r="I526" s="7">
        <f t="shared" ref="I526:AR526" si="183">if(edate($D526,I$350)&lt;=$C$342, I182,if($G526="USD",1-$C$345,if($G526="EUR",1-$D$345,if($G526="YEN",1-$E$345,1-$F$345)))*I182/(1+$C$343)^(DATEDIF($C$342,EDATE($D526,I$350),"m")+1))</f>
        <v>129123.3276</v>
      </c>
      <c r="J526" s="7">
        <f t="shared" si="183"/>
        <v>127662.0396</v>
      </c>
      <c r="K526" s="7">
        <f t="shared" si="183"/>
        <v>131829.4571</v>
      </c>
      <c r="L526" s="7">
        <f t="shared" si="183"/>
        <v>136215.6936</v>
      </c>
      <c r="M526" s="7">
        <f t="shared" si="183"/>
        <v>145425.2573</v>
      </c>
      <c r="N526" s="7">
        <f t="shared" si="183"/>
        <v>130199.0078</v>
      </c>
      <c r="O526" s="7">
        <f t="shared" si="183"/>
        <v>113845.5253</v>
      </c>
      <c r="P526" s="7">
        <f t="shared" si="183"/>
        <v>100490.0984</v>
      </c>
      <c r="Q526" s="7">
        <f t="shared" si="183"/>
        <v>94574.39135</v>
      </c>
      <c r="R526" s="7">
        <f t="shared" si="183"/>
        <v>83929.81306</v>
      </c>
      <c r="S526" s="7">
        <f t="shared" si="183"/>
        <v>77726.04491</v>
      </c>
      <c r="T526" s="7">
        <f t="shared" si="183"/>
        <v>69312.23079</v>
      </c>
      <c r="U526" s="7">
        <f t="shared" si="183"/>
        <v>62337.40025</v>
      </c>
      <c r="V526" s="7">
        <f t="shared" si="183"/>
        <v>55734.90664</v>
      </c>
      <c r="W526" s="7">
        <f t="shared" si="183"/>
        <v>51240.85157</v>
      </c>
      <c r="X526" s="7">
        <f t="shared" si="183"/>
        <v>46528.80553</v>
      </c>
      <c r="Y526" s="7">
        <f t="shared" si="183"/>
        <v>42359.1654</v>
      </c>
      <c r="Z526" s="7">
        <f t="shared" si="183"/>
        <v>38559.73795</v>
      </c>
      <c r="AA526" s="7">
        <f t="shared" si="183"/>
        <v>35101.18199</v>
      </c>
      <c r="AB526" s="7">
        <f t="shared" si="183"/>
        <v>31950.2295</v>
      </c>
      <c r="AC526" s="7">
        <f t="shared" si="183"/>
        <v>29082.25701</v>
      </c>
      <c r="AD526" s="7">
        <f t="shared" si="183"/>
        <v>0</v>
      </c>
      <c r="AE526" s="7">
        <f t="shared" si="183"/>
        <v>0</v>
      </c>
      <c r="AF526" s="7">
        <f t="shared" si="183"/>
        <v>0</v>
      </c>
      <c r="AG526" s="7">
        <f t="shared" si="183"/>
        <v>0</v>
      </c>
      <c r="AH526" s="7">
        <f t="shared" si="183"/>
        <v>0</v>
      </c>
      <c r="AI526" s="7">
        <f t="shared" si="183"/>
        <v>0</v>
      </c>
      <c r="AJ526" s="7">
        <f t="shared" si="183"/>
        <v>0</v>
      </c>
      <c r="AK526" s="7">
        <f t="shared" si="183"/>
        <v>0</v>
      </c>
      <c r="AL526" s="7">
        <f t="shared" si="183"/>
        <v>0</v>
      </c>
      <c r="AM526" s="7">
        <f t="shared" si="183"/>
        <v>0</v>
      </c>
      <c r="AN526" s="7">
        <f t="shared" si="183"/>
        <v>0</v>
      </c>
      <c r="AO526" s="7">
        <f t="shared" si="183"/>
        <v>0</v>
      </c>
      <c r="AP526" s="7">
        <f t="shared" si="183"/>
        <v>0</v>
      </c>
      <c r="AQ526" s="7">
        <f t="shared" si="183"/>
        <v>0</v>
      </c>
      <c r="AR526" s="7">
        <f t="shared" si="183"/>
        <v>0</v>
      </c>
      <c r="AS526" s="7">
        <f t="shared" si="9"/>
        <v>1733227.423</v>
      </c>
    </row>
    <row r="527" ht="15.75" customHeight="1">
      <c r="A527" s="15">
        <v>59.0</v>
      </c>
      <c r="B527" s="16">
        <v>34.0</v>
      </c>
      <c r="C527" s="16">
        <v>0.0206250348494088</v>
      </c>
      <c r="D527" s="17">
        <v>43953.0</v>
      </c>
      <c r="E527" s="17">
        <f t="shared" si="7"/>
        <v>44987</v>
      </c>
      <c r="F527" s="16" t="s">
        <v>19</v>
      </c>
      <c r="G527" s="16" t="s">
        <v>4</v>
      </c>
      <c r="H527" s="18">
        <v>500000.0</v>
      </c>
      <c r="I527" s="7">
        <f t="shared" ref="I527:AR527" si="184">if(edate($D527,I$350)&lt;=$C$342, I183,if($G527="USD",1-$C$345,if($G527="EUR",1-$D$345,if($G527="YEN",1-$E$345,1-$F$345)))*I183/(1+$C$343)^(DATEDIF($C$342,EDATE($D527,I$350),"m")+1))</f>
        <v>718900.0272</v>
      </c>
      <c r="J527" s="7">
        <f t="shared" si="184"/>
        <v>726427.1337</v>
      </c>
      <c r="K527" s="7">
        <f t="shared" si="184"/>
        <v>757207.9357</v>
      </c>
      <c r="L527" s="7">
        <f t="shared" si="184"/>
        <v>758845.5634</v>
      </c>
      <c r="M527" s="7">
        <f t="shared" si="184"/>
        <v>720854.4649</v>
      </c>
      <c r="N527" s="7">
        <f t="shared" si="184"/>
        <v>672748.0558</v>
      </c>
      <c r="O527" s="7">
        <f t="shared" si="184"/>
        <v>588369.0094</v>
      </c>
      <c r="P527" s="7">
        <f t="shared" si="184"/>
        <v>517748.2558</v>
      </c>
      <c r="Q527" s="7">
        <f t="shared" si="184"/>
        <v>481062.8144</v>
      </c>
      <c r="R527" s="7">
        <f t="shared" si="184"/>
        <v>428870.5547</v>
      </c>
      <c r="S527" s="7">
        <f t="shared" si="184"/>
        <v>399162.7526</v>
      </c>
      <c r="T527" s="7">
        <f t="shared" si="184"/>
        <v>358269.3599</v>
      </c>
      <c r="U527" s="7">
        <f t="shared" si="184"/>
        <v>318719.3771</v>
      </c>
      <c r="V527" s="7">
        <f t="shared" si="184"/>
        <v>288429.5042</v>
      </c>
      <c r="W527" s="7">
        <f t="shared" si="184"/>
        <v>263036.532</v>
      </c>
      <c r="X527" s="7">
        <f t="shared" si="184"/>
        <v>239049.946</v>
      </c>
      <c r="Y527" s="7">
        <f t="shared" si="184"/>
        <v>217616.8926</v>
      </c>
      <c r="Z527" s="7">
        <f t="shared" si="184"/>
        <v>198105.7378</v>
      </c>
      <c r="AA527" s="7">
        <f t="shared" si="184"/>
        <v>180328.5918</v>
      </c>
      <c r="AB527" s="7">
        <f t="shared" si="184"/>
        <v>164147.2566</v>
      </c>
      <c r="AC527" s="7">
        <f t="shared" si="184"/>
        <v>149412.2491</v>
      </c>
      <c r="AD527" s="7">
        <f t="shared" si="184"/>
        <v>135979.2452</v>
      </c>
      <c r="AE527" s="7">
        <f t="shared" si="184"/>
        <v>123764.5723</v>
      </c>
      <c r="AF527" s="7">
        <f t="shared" si="184"/>
        <v>112639.3343</v>
      </c>
      <c r="AG527" s="7">
        <f t="shared" si="184"/>
        <v>102514.8899</v>
      </c>
      <c r="AH527" s="7">
        <f t="shared" si="184"/>
        <v>93294.49308</v>
      </c>
      <c r="AI527" s="7">
        <f t="shared" si="184"/>
        <v>84904.09618</v>
      </c>
      <c r="AJ527" s="7">
        <f t="shared" si="184"/>
        <v>77266.25064</v>
      </c>
      <c r="AK527" s="7">
        <f t="shared" si="184"/>
        <v>70311.44263</v>
      </c>
      <c r="AL527" s="7">
        <f t="shared" si="184"/>
        <v>63983.24067</v>
      </c>
      <c r="AM527" s="7">
        <f t="shared" si="184"/>
        <v>58221.45006</v>
      </c>
      <c r="AN527" s="7">
        <f t="shared" si="184"/>
        <v>52979.04049</v>
      </c>
      <c r="AO527" s="7">
        <f t="shared" si="184"/>
        <v>48207.65971</v>
      </c>
      <c r="AP527" s="7">
        <f t="shared" si="184"/>
        <v>43861.28386</v>
      </c>
      <c r="AQ527" s="7">
        <f t="shared" si="184"/>
        <v>0</v>
      </c>
      <c r="AR527" s="7">
        <f t="shared" si="184"/>
        <v>0</v>
      </c>
      <c r="AS527" s="7">
        <f t="shared" si="9"/>
        <v>10215239.01</v>
      </c>
    </row>
    <row r="528" ht="15.75" customHeight="1">
      <c r="A528" s="15">
        <v>241.0</v>
      </c>
      <c r="B528" s="16">
        <v>34.0</v>
      </c>
      <c r="C528" s="16">
        <v>0.0171494561942928</v>
      </c>
      <c r="D528" s="17">
        <v>43960.0</v>
      </c>
      <c r="E528" s="17">
        <f t="shared" si="7"/>
        <v>44994</v>
      </c>
      <c r="F528" s="16" t="s">
        <v>19</v>
      </c>
      <c r="G528" s="16" t="s">
        <v>5</v>
      </c>
      <c r="H528" s="18">
        <v>100000.0</v>
      </c>
      <c r="I528" s="7">
        <f t="shared" ref="I528:AR528" si="185">if(edate($D528,I$350)&lt;=$C$342, I184,if($G528="USD",1-$C$345,if($G528="EUR",1-$D$345,if($G528="YEN",1-$E$345,1-$F$345)))*I184/(1+$C$343)^(DATEDIF($C$342,EDATE($D528,I$350),"m")+1))</f>
        <v>132369.9641</v>
      </c>
      <c r="J528" s="7">
        <f t="shared" si="185"/>
        <v>137892.2605</v>
      </c>
      <c r="K528" s="7">
        <f t="shared" si="185"/>
        <v>149495.5825</v>
      </c>
      <c r="L528" s="7">
        <f t="shared" si="185"/>
        <v>153893.9036</v>
      </c>
      <c r="M528" s="7">
        <f t="shared" si="185"/>
        <v>142247.7312</v>
      </c>
      <c r="N528" s="7">
        <f t="shared" si="185"/>
        <v>128825.9255</v>
      </c>
      <c r="O528" s="7">
        <f t="shared" si="185"/>
        <v>114361.9771</v>
      </c>
      <c r="P528" s="7">
        <f t="shared" si="185"/>
        <v>105817.1393</v>
      </c>
      <c r="Q528" s="7">
        <f t="shared" si="185"/>
        <v>94723.28628</v>
      </c>
      <c r="R528" s="7">
        <f t="shared" si="185"/>
        <v>85660.81836</v>
      </c>
      <c r="S528" s="7">
        <f t="shared" si="185"/>
        <v>80225.25998</v>
      </c>
      <c r="T528" s="7">
        <f t="shared" si="185"/>
        <v>71249.87418</v>
      </c>
      <c r="U528" s="7">
        <f t="shared" si="185"/>
        <v>64148.30465</v>
      </c>
      <c r="V528" s="7">
        <f t="shared" si="185"/>
        <v>58403.61231</v>
      </c>
      <c r="W528" s="7">
        <f t="shared" si="185"/>
        <v>51710.61188</v>
      </c>
      <c r="X528" s="7">
        <f t="shared" si="185"/>
        <v>46514.90678</v>
      </c>
      <c r="Y528" s="7">
        <f t="shared" si="185"/>
        <v>42364.3993</v>
      </c>
      <c r="Z528" s="7">
        <f t="shared" si="185"/>
        <v>38584.28069</v>
      </c>
      <c r="AA528" s="7">
        <f t="shared" si="185"/>
        <v>35137.42984</v>
      </c>
      <c r="AB528" s="7">
        <f t="shared" si="185"/>
        <v>31998.63106</v>
      </c>
      <c r="AC528" s="7">
        <f t="shared" si="185"/>
        <v>29138.72329</v>
      </c>
      <c r="AD528" s="7">
        <f t="shared" si="185"/>
        <v>26528.98917</v>
      </c>
      <c r="AE528" s="7">
        <f t="shared" si="185"/>
        <v>24155.76333</v>
      </c>
      <c r="AF528" s="7">
        <f t="shared" si="185"/>
        <v>21992.79581</v>
      </c>
      <c r="AG528" s="7">
        <f t="shared" si="185"/>
        <v>20023.69305</v>
      </c>
      <c r="AH528" s="7">
        <f t="shared" si="185"/>
        <v>18229.32029</v>
      </c>
      <c r="AI528" s="7">
        <f t="shared" si="185"/>
        <v>16595.9233</v>
      </c>
      <c r="AJ528" s="7">
        <f t="shared" si="185"/>
        <v>15108.34492</v>
      </c>
      <c r="AK528" s="7">
        <f t="shared" si="185"/>
        <v>13753.03987</v>
      </c>
      <c r="AL528" s="7">
        <f t="shared" si="185"/>
        <v>12519.46628</v>
      </c>
      <c r="AM528" s="7">
        <f t="shared" si="185"/>
        <v>11395.71069</v>
      </c>
      <c r="AN528" s="7">
        <f t="shared" si="185"/>
        <v>10372.95836</v>
      </c>
      <c r="AO528" s="7">
        <f t="shared" si="185"/>
        <v>9441.729189</v>
      </c>
      <c r="AP528" s="7">
        <f t="shared" si="185"/>
        <v>8592.862924</v>
      </c>
      <c r="AQ528" s="7">
        <f t="shared" si="185"/>
        <v>0</v>
      </c>
      <c r="AR528" s="7">
        <f t="shared" si="185"/>
        <v>0</v>
      </c>
      <c r="AS528" s="7">
        <f t="shared" si="9"/>
        <v>2003475.22</v>
      </c>
    </row>
    <row r="529" ht="15.75" customHeight="1">
      <c r="A529" s="15">
        <v>155.0</v>
      </c>
      <c r="B529" s="16">
        <v>34.0</v>
      </c>
      <c r="C529" s="16">
        <v>0.0505548848725299</v>
      </c>
      <c r="D529" s="17">
        <v>43962.0</v>
      </c>
      <c r="E529" s="17">
        <f t="shared" si="7"/>
        <v>44996</v>
      </c>
      <c r="F529" s="16" t="s">
        <v>21</v>
      </c>
      <c r="G529" s="16" t="s">
        <v>4</v>
      </c>
      <c r="H529" s="18">
        <v>75000.0</v>
      </c>
      <c r="I529" s="7">
        <f t="shared" ref="I529:AR529" si="186">if(edate($D529,I$350)&lt;=$C$342, I185,if($G529="USD",1-$C$345,if($G529="EUR",1-$D$345,if($G529="YEN",1-$E$345,1-$F$345)))*I185/(1+$C$343)^(DATEDIF($C$342,EDATE($D529,I$350),"m")+1))</f>
        <v>260174.2692</v>
      </c>
      <c r="J529" s="7">
        <f t="shared" si="186"/>
        <v>270076.0754</v>
      </c>
      <c r="K529" s="7">
        <f t="shared" si="186"/>
        <v>279726.4974</v>
      </c>
      <c r="L529" s="7">
        <f t="shared" si="186"/>
        <v>286370.9259</v>
      </c>
      <c r="M529" s="7">
        <f t="shared" si="186"/>
        <v>264183.483</v>
      </c>
      <c r="N529" s="7">
        <f t="shared" si="186"/>
        <v>238200.6554</v>
      </c>
      <c r="O529" s="7">
        <f t="shared" si="186"/>
        <v>208934.4076</v>
      </c>
      <c r="P529" s="7">
        <f t="shared" si="186"/>
        <v>190361.1581</v>
      </c>
      <c r="Q529" s="7">
        <f t="shared" si="186"/>
        <v>173001.486</v>
      </c>
      <c r="R529" s="7">
        <f t="shared" si="186"/>
        <v>157671.6684</v>
      </c>
      <c r="S529" s="7">
        <f t="shared" si="186"/>
        <v>149390.4976</v>
      </c>
      <c r="T529" s="7">
        <f t="shared" si="186"/>
        <v>130479.6413</v>
      </c>
      <c r="U529" s="7">
        <f t="shared" si="186"/>
        <v>115514.0634</v>
      </c>
      <c r="V529" s="7">
        <f t="shared" si="186"/>
        <v>108314.6978</v>
      </c>
      <c r="W529" s="7">
        <f t="shared" si="186"/>
        <v>97315.79258</v>
      </c>
      <c r="X529" s="7">
        <f t="shared" si="186"/>
        <v>87928.43511</v>
      </c>
      <c r="Y529" s="7">
        <f t="shared" si="186"/>
        <v>80043.78871</v>
      </c>
      <c r="Z529" s="7">
        <f t="shared" si="186"/>
        <v>72866.27853</v>
      </c>
      <c r="AA529" s="7">
        <f t="shared" si="186"/>
        <v>66326.81131</v>
      </c>
      <c r="AB529" s="7">
        <f t="shared" si="186"/>
        <v>60374.46251</v>
      </c>
      <c r="AC529" s="7">
        <f t="shared" si="186"/>
        <v>54954.24527</v>
      </c>
      <c r="AD529" s="7">
        <f t="shared" si="186"/>
        <v>50013.09487</v>
      </c>
      <c r="AE529" s="7">
        <f t="shared" si="186"/>
        <v>45520.11061</v>
      </c>
      <c r="AF529" s="7">
        <f t="shared" si="186"/>
        <v>41427.93038</v>
      </c>
      <c r="AG529" s="7">
        <f t="shared" si="186"/>
        <v>37703.90924</v>
      </c>
      <c r="AH529" s="7">
        <f t="shared" si="186"/>
        <v>34312.47198</v>
      </c>
      <c r="AI529" s="7">
        <f t="shared" si="186"/>
        <v>31226.35283</v>
      </c>
      <c r="AJ529" s="7">
        <f t="shared" si="186"/>
        <v>28417.06623</v>
      </c>
      <c r="AK529" s="7">
        <f t="shared" si="186"/>
        <v>25859.04234</v>
      </c>
      <c r="AL529" s="7">
        <f t="shared" si="186"/>
        <v>23531.50624</v>
      </c>
      <c r="AM529" s="7">
        <f t="shared" si="186"/>
        <v>21412.32351</v>
      </c>
      <c r="AN529" s="7">
        <f t="shared" si="186"/>
        <v>19484.18215</v>
      </c>
      <c r="AO529" s="7">
        <f t="shared" si="186"/>
        <v>17729.29921</v>
      </c>
      <c r="AP529" s="7">
        <f t="shared" si="186"/>
        <v>16130.75258</v>
      </c>
      <c r="AQ529" s="7">
        <f t="shared" si="186"/>
        <v>0</v>
      </c>
      <c r="AR529" s="7">
        <f t="shared" si="186"/>
        <v>0</v>
      </c>
      <c r="AS529" s="7">
        <f t="shared" si="9"/>
        <v>3744977.383</v>
      </c>
    </row>
    <row r="530" ht="15.75" customHeight="1">
      <c r="A530" s="15">
        <v>158.0</v>
      </c>
      <c r="B530" s="16">
        <v>33.0</v>
      </c>
      <c r="C530" s="16">
        <v>0.0229274365075702</v>
      </c>
      <c r="D530" s="17">
        <v>43972.0</v>
      </c>
      <c r="E530" s="17">
        <f t="shared" si="7"/>
        <v>44978</v>
      </c>
      <c r="F530" s="16" t="s">
        <v>22</v>
      </c>
      <c r="G530" s="16" t="s">
        <v>5</v>
      </c>
      <c r="H530" s="18">
        <v>500000.0</v>
      </c>
      <c r="I530" s="7">
        <f t="shared" ref="I530:AR530" si="187">if(edate($D530,I$350)&lt;=$C$342, I186,if($G530="USD",1-$C$345,if($G530="EUR",1-$D$345,if($G530="YEN",1-$E$345,1-$F$345)))*I186/(1+$C$343)^(DATEDIF($C$342,EDATE($D530,I$350),"m")+1))</f>
        <v>894223.9033</v>
      </c>
      <c r="J530" s="7">
        <f t="shared" si="187"/>
        <v>944498.0397</v>
      </c>
      <c r="K530" s="7">
        <f t="shared" si="187"/>
        <v>1002228.178</v>
      </c>
      <c r="L530" s="7">
        <f t="shared" si="187"/>
        <v>1019787.156</v>
      </c>
      <c r="M530" s="7">
        <f t="shared" si="187"/>
        <v>949430.3409</v>
      </c>
      <c r="N530" s="7">
        <f t="shared" si="187"/>
        <v>850901.3893</v>
      </c>
      <c r="O530" s="7">
        <f t="shared" si="187"/>
        <v>769792.2895</v>
      </c>
      <c r="P530" s="7">
        <f t="shared" si="187"/>
        <v>694529.8402</v>
      </c>
      <c r="Q530" s="7">
        <f t="shared" si="187"/>
        <v>635017.7002</v>
      </c>
      <c r="R530" s="7">
        <f t="shared" si="187"/>
        <v>569386.062</v>
      </c>
      <c r="S530" s="7">
        <f t="shared" si="187"/>
        <v>537043.1416</v>
      </c>
      <c r="T530" s="7">
        <f t="shared" si="187"/>
        <v>477685.6541</v>
      </c>
      <c r="U530" s="7">
        <f t="shared" si="187"/>
        <v>415991.1427</v>
      </c>
      <c r="V530" s="7">
        <f t="shared" si="187"/>
        <v>385994.5662</v>
      </c>
      <c r="W530" s="7">
        <f t="shared" si="187"/>
        <v>341616.3557</v>
      </c>
      <c r="X530" s="7">
        <f t="shared" si="187"/>
        <v>311165.2144</v>
      </c>
      <c r="Y530" s="7">
        <f t="shared" si="187"/>
        <v>283393.4099</v>
      </c>
      <c r="Z530" s="7">
        <f t="shared" si="187"/>
        <v>258100.7147</v>
      </c>
      <c r="AA530" s="7">
        <f t="shared" si="187"/>
        <v>235038.9168</v>
      </c>
      <c r="AB530" s="7">
        <f t="shared" si="187"/>
        <v>214038.7482</v>
      </c>
      <c r="AC530" s="7">
        <f t="shared" si="187"/>
        <v>194905.1145</v>
      </c>
      <c r="AD530" s="7">
        <f t="shared" si="187"/>
        <v>177446.0458</v>
      </c>
      <c r="AE530" s="7">
        <f t="shared" si="187"/>
        <v>161569.3351</v>
      </c>
      <c r="AF530" s="7">
        <f t="shared" si="187"/>
        <v>147099.6955</v>
      </c>
      <c r="AG530" s="7">
        <f t="shared" si="187"/>
        <v>133927.2024</v>
      </c>
      <c r="AH530" s="7">
        <f t="shared" si="187"/>
        <v>121923.9193</v>
      </c>
      <c r="AI530" s="7">
        <f t="shared" si="187"/>
        <v>110997.6488</v>
      </c>
      <c r="AJ530" s="7">
        <f t="shared" si="187"/>
        <v>101047.0086</v>
      </c>
      <c r="AK530" s="7">
        <f t="shared" si="187"/>
        <v>91981.3809</v>
      </c>
      <c r="AL530" s="7">
        <f t="shared" si="187"/>
        <v>83730.12889</v>
      </c>
      <c r="AM530" s="7">
        <f t="shared" si="187"/>
        <v>76213.59991</v>
      </c>
      <c r="AN530" s="7">
        <f t="shared" si="187"/>
        <v>69372.74258</v>
      </c>
      <c r="AO530" s="7">
        <f t="shared" si="187"/>
        <v>63144.1534</v>
      </c>
      <c r="AP530" s="7">
        <f t="shared" si="187"/>
        <v>0</v>
      </c>
      <c r="AQ530" s="7">
        <f t="shared" si="187"/>
        <v>0</v>
      </c>
      <c r="AR530" s="7">
        <f t="shared" si="187"/>
        <v>0</v>
      </c>
      <c r="AS530" s="7">
        <f t="shared" si="9"/>
        <v>13323220.74</v>
      </c>
    </row>
    <row r="531" ht="15.75" customHeight="1">
      <c r="A531" s="15">
        <v>22.0</v>
      </c>
      <c r="B531" s="16">
        <v>9.0</v>
      </c>
      <c r="C531" s="16">
        <v>0.00889797817288752</v>
      </c>
      <c r="D531" s="17">
        <v>43973.0</v>
      </c>
      <c r="E531" s="17">
        <f t="shared" si="7"/>
        <v>44249</v>
      </c>
      <c r="F531" s="16" t="s">
        <v>18</v>
      </c>
      <c r="G531" s="16" t="s">
        <v>6</v>
      </c>
      <c r="H531" s="18">
        <v>1400000.0</v>
      </c>
      <c r="I531" s="7">
        <f t="shared" ref="I531:AR531" si="188">if(edate($D531,I$350)&lt;=$C$342, I187,if($G531="USD",1-$C$345,if($G531="EUR",1-$D$345,if($G531="YEN",1-$E$345,1-$F$345)))*I187/(1+$C$343)^(DATEDIF($C$342,EDATE($D531,I$350),"m")+1))</f>
        <v>8103.949295</v>
      </c>
      <c r="J531" s="7">
        <f t="shared" si="188"/>
        <v>8240.92833</v>
      </c>
      <c r="K531" s="7">
        <f t="shared" si="188"/>
        <v>8748.695013</v>
      </c>
      <c r="L531" s="7">
        <f t="shared" si="188"/>
        <v>9102.192111</v>
      </c>
      <c r="M531" s="7">
        <f t="shared" si="188"/>
        <v>8311.218084</v>
      </c>
      <c r="N531" s="7">
        <f t="shared" si="188"/>
        <v>7532.417907</v>
      </c>
      <c r="O531" s="7">
        <f t="shared" si="188"/>
        <v>6745.453899</v>
      </c>
      <c r="P531" s="7">
        <f t="shared" si="188"/>
        <v>6026.413552</v>
      </c>
      <c r="Q531" s="7">
        <f t="shared" si="188"/>
        <v>5424.332157</v>
      </c>
      <c r="R531" s="7">
        <f t="shared" si="188"/>
        <v>0</v>
      </c>
      <c r="S531" s="7">
        <f t="shared" si="188"/>
        <v>0</v>
      </c>
      <c r="T531" s="7">
        <f t="shared" si="188"/>
        <v>0</v>
      </c>
      <c r="U531" s="7">
        <f t="shared" si="188"/>
        <v>0</v>
      </c>
      <c r="V531" s="7">
        <f t="shared" si="188"/>
        <v>0</v>
      </c>
      <c r="W531" s="7">
        <f t="shared" si="188"/>
        <v>0</v>
      </c>
      <c r="X531" s="7">
        <f t="shared" si="188"/>
        <v>0</v>
      </c>
      <c r="Y531" s="7">
        <f t="shared" si="188"/>
        <v>0</v>
      </c>
      <c r="Z531" s="7">
        <f t="shared" si="188"/>
        <v>0</v>
      </c>
      <c r="AA531" s="7">
        <f t="shared" si="188"/>
        <v>0</v>
      </c>
      <c r="AB531" s="7">
        <f t="shared" si="188"/>
        <v>0</v>
      </c>
      <c r="AC531" s="7">
        <f t="shared" si="188"/>
        <v>0</v>
      </c>
      <c r="AD531" s="7">
        <f t="shared" si="188"/>
        <v>0</v>
      </c>
      <c r="AE531" s="7">
        <f t="shared" si="188"/>
        <v>0</v>
      </c>
      <c r="AF531" s="7">
        <f t="shared" si="188"/>
        <v>0</v>
      </c>
      <c r="AG531" s="7">
        <f t="shared" si="188"/>
        <v>0</v>
      </c>
      <c r="AH531" s="7">
        <f t="shared" si="188"/>
        <v>0</v>
      </c>
      <c r="AI531" s="7">
        <f t="shared" si="188"/>
        <v>0</v>
      </c>
      <c r="AJ531" s="7">
        <f t="shared" si="188"/>
        <v>0</v>
      </c>
      <c r="AK531" s="7">
        <f t="shared" si="188"/>
        <v>0</v>
      </c>
      <c r="AL531" s="7">
        <f t="shared" si="188"/>
        <v>0</v>
      </c>
      <c r="AM531" s="7">
        <f t="shared" si="188"/>
        <v>0</v>
      </c>
      <c r="AN531" s="7">
        <f t="shared" si="188"/>
        <v>0</v>
      </c>
      <c r="AO531" s="7">
        <f t="shared" si="188"/>
        <v>0</v>
      </c>
      <c r="AP531" s="7">
        <f t="shared" si="188"/>
        <v>0</v>
      </c>
      <c r="AQ531" s="7">
        <f t="shared" si="188"/>
        <v>0</v>
      </c>
      <c r="AR531" s="7">
        <f t="shared" si="188"/>
        <v>0</v>
      </c>
      <c r="AS531" s="7">
        <f t="shared" si="9"/>
        <v>68235.60035</v>
      </c>
    </row>
    <row r="532" ht="15.75" customHeight="1">
      <c r="A532" s="15">
        <v>276.0</v>
      </c>
      <c r="B532" s="16">
        <v>19.0</v>
      </c>
      <c r="C532" s="16">
        <v>0.04466578678998</v>
      </c>
      <c r="D532" s="17">
        <v>43973.0</v>
      </c>
      <c r="E532" s="17">
        <f t="shared" si="7"/>
        <v>44552</v>
      </c>
      <c r="F532" s="16" t="s">
        <v>21</v>
      </c>
      <c r="G532" s="16" t="s">
        <v>4</v>
      </c>
      <c r="H532" s="18">
        <v>100000.0</v>
      </c>
      <c r="I532" s="7">
        <f t="shared" ref="I532:AR532" si="189">if(edate($D532,I$350)&lt;=$C$342, I188,if($G532="USD",1-$C$345,if($G532="EUR",1-$D$345,if($G532="YEN",1-$E$345,1-$F$345)))*I188/(1+$C$343)^(DATEDIF($C$342,EDATE($D532,I$350),"m")+1))</f>
        <v>310751.0451</v>
      </c>
      <c r="J532" s="7">
        <f t="shared" si="189"/>
        <v>316978.7958</v>
      </c>
      <c r="K532" s="7">
        <f t="shared" si="189"/>
        <v>330973.0335</v>
      </c>
      <c r="L532" s="7">
        <f t="shared" si="189"/>
        <v>339630.1563</v>
      </c>
      <c r="M532" s="7">
        <f t="shared" si="189"/>
        <v>311227.3002</v>
      </c>
      <c r="N532" s="7">
        <f t="shared" si="189"/>
        <v>279186.7857</v>
      </c>
      <c r="O532" s="7">
        <f t="shared" si="189"/>
        <v>249332.2057</v>
      </c>
      <c r="P532" s="7">
        <f t="shared" si="189"/>
        <v>222711.3221</v>
      </c>
      <c r="Q532" s="7">
        <f t="shared" si="189"/>
        <v>204158.9119</v>
      </c>
      <c r="R532" s="7">
        <f t="shared" si="189"/>
        <v>185989.6093</v>
      </c>
      <c r="S532" s="7">
        <f t="shared" si="189"/>
        <v>175195.2977</v>
      </c>
      <c r="T532" s="7">
        <f t="shared" si="189"/>
        <v>152552.0831</v>
      </c>
      <c r="U532" s="7">
        <f t="shared" si="189"/>
        <v>137964.4745</v>
      </c>
      <c r="V532" s="7">
        <f t="shared" si="189"/>
        <v>127642.8796</v>
      </c>
      <c r="W532" s="7">
        <f t="shared" si="189"/>
        <v>113832.9523</v>
      </c>
      <c r="X532" s="7">
        <f t="shared" si="189"/>
        <v>103633.177</v>
      </c>
      <c r="Y532" s="7">
        <f t="shared" si="189"/>
        <v>94338.79535</v>
      </c>
      <c r="Z532" s="7">
        <f t="shared" si="189"/>
        <v>85878.15262</v>
      </c>
      <c r="AA532" s="7">
        <f t="shared" si="189"/>
        <v>78169.83955</v>
      </c>
      <c r="AB532" s="7">
        <f t="shared" si="189"/>
        <v>0</v>
      </c>
      <c r="AC532" s="7">
        <f t="shared" si="189"/>
        <v>0</v>
      </c>
      <c r="AD532" s="7">
        <f t="shared" si="189"/>
        <v>0</v>
      </c>
      <c r="AE532" s="7">
        <f t="shared" si="189"/>
        <v>0</v>
      </c>
      <c r="AF532" s="7">
        <f t="shared" si="189"/>
        <v>0</v>
      </c>
      <c r="AG532" s="7">
        <f t="shared" si="189"/>
        <v>0</v>
      </c>
      <c r="AH532" s="7">
        <f t="shared" si="189"/>
        <v>0</v>
      </c>
      <c r="AI532" s="7">
        <f t="shared" si="189"/>
        <v>0</v>
      </c>
      <c r="AJ532" s="7">
        <f t="shared" si="189"/>
        <v>0</v>
      </c>
      <c r="AK532" s="7">
        <f t="shared" si="189"/>
        <v>0</v>
      </c>
      <c r="AL532" s="7">
        <f t="shared" si="189"/>
        <v>0</v>
      </c>
      <c r="AM532" s="7">
        <f t="shared" si="189"/>
        <v>0</v>
      </c>
      <c r="AN532" s="7">
        <f t="shared" si="189"/>
        <v>0</v>
      </c>
      <c r="AO532" s="7">
        <f t="shared" si="189"/>
        <v>0</v>
      </c>
      <c r="AP532" s="7">
        <f t="shared" si="189"/>
        <v>0</v>
      </c>
      <c r="AQ532" s="7">
        <f t="shared" si="189"/>
        <v>0</v>
      </c>
      <c r="AR532" s="7">
        <f t="shared" si="189"/>
        <v>0</v>
      </c>
      <c r="AS532" s="7">
        <f t="shared" si="9"/>
        <v>3820146.817</v>
      </c>
    </row>
    <row r="533" ht="15.75" customHeight="1">
      <c r="A533" s="15">
        <v>213.0</v>
      </c>
      <c r="B533" s="16">
        <v>14.0</v>
      </c>
      <c r="C533" s="16">
        <v>0.0480159000532098</v>
      </c>
      <c r="D533" s="17">
        <v>43984.0</v>
      </c>
      <c r="E533" s="17">
        <f t="shared" si="7"/>
        <v>44410</v>
      </c>
      <c r="F533" s="16" t="s">
        <v>21</v>
      </c>
      <c r="G533" s="16" t="s">
        <v>4</v>
      </c>
      <c r="H533" s="18">
        <v>250000.0</v>
      </c>
      <c r="I533" s="7">
        <f t="shared" ref="I533:AR533" si="190">if(edate($D533,I$350)&lt;=$C$342, I189,if($G533="USD",1-$C$345,if($G533="EUR",1-$D$345,if($G533="YEN",1-$E$345,1-$F$345)))*I189/(1+$C$343)^(DATEDIF($C$342,EDATE($D533,I$350),"m")+1))</f>
        <v>845575.6051</v>
      </c>
      <c r="J533" s="7">
        <f t="shared" si="190"/>
        <v>881405.0697</v>
      </c>
      <c r="K533" s="7">
        <f t="shared" si="190"/>
        <v>883311.301</v>
      </c>
      <c r="L533" s="7">
        <f t="shared" si="190"/>
        <v>839088.908</v>
      </c>
      <c r="M533" s="7">
        <f t="shared" si="190"/>
        <v>783092.0927</v>
      </c>
      <c r="N533" s="7">
        <f t="shared" si="190"/>
        <v>684873.2076</v>
      </c>
      <c r="O533" s="7">
        <f t="shared" si="190"/>
        <v>602669.2484</v>
      </c>
      <c r="P533" s="7">
        <f t="shared" si="190"/>
        <v>559966.6664</v>
      </c>
      <c r="Q533" s="7">
        <f t="shared" si="190"/>
        <v>499213.8399</v>
      </c>
      <c r="R533" s="7">
        <f t="shared" si="190"/>
        <v>464633.3685</v>
      </c>
      <c r="S533" s="7">
        <f t="shared" si="190"/>
        <v>417032.6476</v>
      </c>
      <c r="T533" s="7">
        <f t="shared" si="190"/>
        <v>370995.6824</v>
      </c>
      <c r="U533" s="7">
        <f t="shared" si="190"/>
        <v>335737.669</v>
      </c>
      <c r="V533" s="7">
        <f t="shared" si="190"/>
        <v>306179.7452</v>
      </c>
      <c r="W533" s="7">
        <f t="shared" si="190"/>
        <v>0</v>
      </c>
      <c r="X533" s="7">
        <f t="shared" si="190"/>
        <v>0</v>
      </c>
      <c r="Y533" s="7">
        <f t="shared" si="190"/>
        <v>0</v>
      </c>
      <c r="Z533" s="7">
        <f t="shared" si="190"/>
        <v>0</v>
      </c>
      <c r="AA533" s="7">
        <f t="shared" si="190"/>
        <v>0</v>
      </c>
      <c r="AB533" s="7">
        <f t="shared" si="190"/>
        <v>0</v>
      </c>
      <c r="AC533" s="7">
        <f t="shared" si="190"/>
        <v>0</v>
      </c>
      <c r="AD533" s="7">
        <f t="shared" si="190"/>
        <v>0</v>
      </c>
      <c r="AE533" s="7">
        <f t="shared" si="190"/>
        <v>0</v>
      </c>
      <c r="AF533" s="7">
        <f t="shared" si="190"/>
        <v>0</v>
      </c>
      <c r="AG533" s="7">
        <f t="shared" si="190"/>
        <v>0</v>
      </c>
      <c r="AH533" s="7">
        <f t="shared" si="190"/>
        <v>0</v>
      </c>
      <c r="AI533" s="7">
        <f t="shared" si="190"/>
        <v>0</v>
      </c>
      <c r="AJ533" s="7">
        <f t="shared" si="190"/>
        <v>0</v>
      </c>
      <c r="AK533" s="7">
        <f t="shared" si="190"/>
        <v>0</v>
      </c>
      <c r="AL533" s="7">
        <f t="shared" si="190"/>
        <v>0</v>
      </c>
      <c r="AM533" s="7">
        <f t="shared" si="190"/>
        <v>0</v>
      </c>
      <c r="AN533" s="7">
        <f t="shared" si="190"/>
        <v>0</v>
      </c>
      <c r="AO533" s="7">
        <f t="shared" si="190"/>
        <v>0</v>
      </c>
      <c r="AP533" s="7">
        <f t="shared" si="190"/>
        <v>0</v>
      </c>
      <c r="AQ533" s="7">
        <f t="shared" si="190"/>
        <v>0</v>
      </c>
      <c r="AR533" s="7">
        <f t="shared" si="190"/>
        <v>0</v>
      </c>
      <c r="AS533" s="7">
        <f t="shared" si="9"/>
        <v>8473775.051</v>
      </c>
    </row>
    <row r="534" ht="15.75" customHeight="1">
      <c r="A534" s="15">
        <v>254.0</v>
      </c>
      <c r="B534" s="16">
        <v>36.0</v>
      </c>
      <c r="C534" s="16">
        <v>0.0187335461557081</v>
      </c>
      <c r="D534" s="17">
        <v>43984.0</v>
      </c>
      <c r="E534" s="17">
        <f t="shared" si="7"/>
        <v>45079</v>
      </c>
      <c r="F534" s="16" t="s">
        <v>19</v>
      </c>
      <c r="G534" s="16" t="s">
        <v>5</v>
      </c>
      <c r="H534" s="18">
        <v>100000.0</v>
      </c>
      <c r="I534" s="7">
        <f t="shared" ref="I534:AR534" si="191">if(edate($D534,I$350)&lt;=$C$342, I190,if($G534="USD",1-$C$345,if($G534="EUR",1-$D$345,if($G534="YEN",1-$E$345,1-$F$345)))*I190/(1+$C$343)^(DATEDIF($C$342,EDATE($D534,I$350),"m")+1))</f>
        <v>148351.1393</v>
      </c>
      <c r="J534" s="7">
        <f t="shared" si="191"/>
        <v>163523.0637</v>
      </c>
      <c r="K534" s="7">
        <f t="shared" si="191"/>
        <v>165145.0141</v>
      </c>
      <c r="L534" s="7">
        <f t="shared" si="191"/>
        <v>153734.4308</v>
      </c>
      <c r="M534" s="7">
        <f t="shared" si="191"/>
        <v>142692.7368</v>
      </c>
      <c r="N534" s="7">
        <f t="shared" si="191"/>
        <v>127873.7673</v>
      </c>
      <c r="O534" s="7">
        <f t="shared" si="191"/>
        <v>115591.4357</v>
      </c>
      <c r="P534" s="7">
        <f t="shared" si="191"/>
        <v>105950.4713</v>
      </c>
      <c r="Q534" s="7">
        <f t="shared" si="191"/>
        <v>94112.7305</v>
      </c>
      <c r="R534" s="7">
        <f t="shared" si="191"/>
        <v>85084.69791</v>
      </c>
      <c r="S534" s="7">
        <f t="shared" si="191"/>
        <v>78769.46265</v>
      </c>
      <c r="T534" s="7">
        <f t="shared" si="191"/>
        <v>70826.62715</v>
      </c>
      <c r="U534" s="7">
        <f t="shared" si="191"/>
        <v>62099.30829</v>
      </c>
      <c r="V534" s="7">
        <f t="shared" si="191"/>
        <v>56832.84012</v>
      </c>
      <c r="W534" s="7">
        <f t="shared" si="191"/>
        <v>50789.15542</v>
      </c>
      <c r="X534" s="7">
        <f t="shared" si="191"/>
        <v>46257.90424</v>
      </c>
      <c r="Y534" s="7">
        <f t="shared" si="191"/>
        <v>42130.94419</v>
      </c>
      <c r="Z534" s="7">
        <f t="shared" si="191"/>
        <v>38367.73237</v>
      </c>
      <c r="AA534" s="7">
        <f t="shared" si="191"/>
        <v>34940.79293</v>
      </c>
      <c r="AB534" s="7">
        <f t="shared" si="191"/>
        <v>31818.28711</v>
      </c>
      <c r="AC534" s="7">
        <f t="shared" si="191"/>
        <v>28968.84556</v>
      </c>
      <c r="AD534" s="7">
        <f t="shared" si="191"/>
        <v>26377.62392</v>
      </c>
      <c r="AE534" s="7">
        <f t="shared" si="191"/>
        <v>24015.92973</v>
      </c>
      <c r="AF534" s="7">
        <f t="shared" si="191"/>
        <v>21865.88805</v>
      </c>
      <c r="AG534" s="7">
        <f t="shared" si="191"/>
        <v>19906.59941</v>
      </c>
      <c r="AH534" s="7">
        <f t="shared" si="191"/>
        <v>18123.06386</v>
      </c>
      <c r="AI534" s="7">
        <f t="shared" si="191"/>
        <v>16498.73019</v>
      </c>
      <c r="AJ534" s="7">
        <f t="shared" si="191"/>
        <v>15018.80906</v>
      </c>
      <c r="AK534" s="7">
        <f t="shared" si="191"/>
        <v>13671.8011</v>
      </c>
      <c r="AL534" s="7">
        <f t="shared" si="191"/>
        <v>12444.69396</v>
      </c>
      <c r="AM534" s="7">
        <f t="shared" si="191"/>
        <v>11327.87104</v>
      </c>
      <c r="AN534" s="7">
        <f t="shared" si="191"/>
        <v>10310.97978</v>
      </c>
      <c r="AO534" s="7">
        <f t="shared" si="191"/>
        <v>9384.014057</v>
      </c>
      <c r="AP534" s="7">
        <f t="shared" si="191"/>
        <v>8541.183556</v>
      </c>
      <c r="AQ534" s="7">
        <f t="shared" si="191"/>
        <v>7773.563549</v>
      </c>
      <c r="AR534" s="7">
        <f t="shared" si="191"/>
        <v>7075.031201</v>
      </c>
      <c r="AS534" s="7">
        <f t="shared" si="9"/>
        <v>2066197.17</v>
      </c>
    </row>
    <row r="535" ht="15.75" customHeight="1">
      <c r="A535" s="15">
        <v>44.0</v>
      </c>
      <c r="B535" s="16">
        <v>16.0</v>
      </c>
      <c r="C535" s="16">
        <v>0.042917622745064</v>
      </c>
      <c r="D535" s="17">
        <v>43988.0</v>
      </c>
      <c r="E535" s="17">
        <f t="shared" si="7"/>
        <v>44475</v>
      </c>
      <c r="F535" s="16" t="s">
        <v>21</v>
      </c>
      <c r="G535" s="16" t="s">
        <v>5</v>
      </c>
      <c r="H535" s="18">
        <v>100000.0</v>
      </c>
      <c r="I535" s="7">
        <f t="shared" ref="I535:AR535" si="192">if(edate($D535,I$350)&lt;=$C$342, I191,if($G535="USD",1-$C$345,if($G535="EUR",1-$D$345,if($G535="YEN",1-$E$345,1-$F$345)))*I191/(1+$C$343)^(DATEDIF($C$342,EDATE($D535,I$350),"m")+1))</f>
        <v>339996.4116</v>
      </c>
      <c r="J535" s="7">
        <f t="shared" si="192"/>
        <v>371773.907</v>
      </c>
      <c r="K535" s="7">
        <f t="shared" si="192"/>
        <v>382131.6461</v>
      </c>
      <c r="L535" s="7">
        <f t="shared" si="192"/>
        <v>355832.3531</v>
      </c>
      <c r="M535" s="7">
        <f t="shared" si="192"/>
        <v>325117.966</v>
      </c>
      <c r="N535" s="7">
        <f t="shared" si="192"/>
        <v>289590.7416</v>
      </c>
      <c r="O535" s="7">
        <f t="shared" si="192"/>
        <v>264814.2315</v>
      </c>
      <c r="P535" s="7">
        <f t="shared" si="192"/>
        <v>238332.0978</v>
      </c>
      <c r="Q535" s="7">
        <f t="shared" si="192"/>
        <v>214371.7354</v>
      </c>
      <c r="R535" s="7">
        <f t="shared" si="192"/>
        <v>197211.4764</v>
      </c>
      <c r="S535" s="7">
        <f t="shared" si="192"/>
        <v>178841.7048</v>
      </c>
      <c r="T535" s="7">
        <f t="shared" si="192"/>
        <v>160736.6653</v>
      </c>
      <c r="U535" s="7">
        <f t="shared" si="192"/>
        <v>143280.4372</v>
      </c>
      <c r="V535" s="7">
        <f t="shared" si="192"/>
        <v>129694.7223</v>
      </c>
      <c r="W535" s="7">
        <f t="shared" si="192"/>
        <v>116384.6928</v>
      </c>
      <c r="X535" s="7">
        <f t="shared" si="192"/>
        <v>106000.3625</v>
      </c>
      <c r="Y535" s="7">
        <f t="shared" si="192"/>
        <v>0</v>
      </c>
      <c r="Z535" s="7">
        <f t="shared" si="192"/>
        <v>0</v>
      </c>
      <c r="AA535" s="7">
        <f t="shared" si="192"/>
        <v>0</v>
      </c>
      <c r="AB535" s="7">
        <f t="shared" si="192"/>
        <v>0</v>
      </c>
      <c r="AC535" s="7">
        <f t="shared" si="192"/>
        <v>0</v>
      </c>
      <c r="AD535" s="7">
        <f t="shared" si="192"/>
        <v>0</v>
      </c>
      <c r="AE535" s="7">
        <f t="shared" si="192"/>
        <v>0</v>
      </c>
      <c r="AF535" s="7">
        <f t="shared" si="192"/>
        <v>0</v>
      </c>
      <c r="AG535" s="7">
        <f t="shared" si="192"/>
        <v>0</v>
      </c>
      <c r="AH535" s="7">
        <f t="shared" si="192"/>
        <v>0</v>
      </c>
      <c r="AI535" s="7">
        <f t="shared" si="192"/>
        <v>0</v>
      </c>
      <c r="AJ535" s="7">
        <f t="shared" si="192"/>
        <v>0</v>
      </c>
      <c r="AK535" s="7">
        <f t="shared" si="192"/>
        <v>0</v>
      </c>
      <c r="AL535" s="7">
        <f t="shared" si="192"/>
        <v>0</v>
      </c>
      <c r="AM535" s="7">
        <f t="shared" si="192"/>
        <v>0</v>
      </c>
      <c r="AN535" s="7">
        <f t="shared" si="192"/>
        <v>0</v>
      </c>
      <c r="AO535" s="7">
        <f t="shared" si="192"/>
        <v>0</v>
      </c>
      <c r="AP535" s="7">
        <f t="shared" si="192"/>
        <v>0</v>
      </c>
      <c r="AQ535" s="7">
        <f t="shared" si="192"/>
        <v>0</v>
      </c>
      <c r="AR535" s="7">
        <f t="shared" si="192"/>
        <v>0</v>
      </c>
      <c r="AS535" s="7">
        <f t="shared" si="9"/>
        <v>3814111.152</v>
      </c>
    </row>
    <row r="536" ht="15.75" customHeight="1">
      <c r="A536" s="15">
        <v>148.0</v>
      </c>
      <c r="B536" s="16">
        <v>12.0</v>
      </c>
      <c r="C536" s="16">
        <v>0.0244127115083722</v>
      </c>
      <c r="D536" s="17">
        <v>43988.0</v>
      </c>
      <c r="E536" s="17">
        <f t="shared" si="7"/>
        <v>44353</v>
      </c>
      <c r="F536" s="16" t="s">
        <v>22</v>
      </c>
      <c r="G536" s="16" t="s">
        <v>5</v>
      </c>
      <c r="H536" s="18">
        <v>250000.0</v>
      </c>
      <c r="I536" s="7">
        <f t="shared" ref="I536:AR536" si="193">if(edate($D536,I$350)&lt;=$C$342, I192,if($G536="USD",1-$C$345,if($G536="EUR",1-$D$345,if($G536="YEN",1-$E$345,1-$F$345)))*I192/(1+$C$343)^(DATEDIF($C$342,EDATE($D536,I$350),"m")+1))</f>
        <v>483498.0236</v>
      </c>
      <c r="J536" s="7">
        <f t="shared" si="193"/>
        <v>528687.7836</v>
      </c>
      <c r="K536" s="7">
        <f t="shared" si="193"/>
        <v>543417.1931</v>
      </c>
      <c r="L536" s="7">
        <f t="shared" si="193"/>
        <v>506017.8096</v>
      </c>
      <c r="M536" s="7">
        <f t="shared" si="193"/>
        <v>462339.862</v>
      </c>
      <c r="N536" s="7">
        <f t="shared" si="193"/>
        <v>411817.7324</v>
      </c>
      <c r="O536" s="7">
        <f t="shared" si="193"/>
        <v>376583.8497</v>
      </c>
      <c r="P536" s="7">
        <f t="shared" si="193"/>
        <v>338924.4542</v>
      </c>
      <c r="Q536" s="7">
        <f t="shared" si="193"/>
        <v>304851.1892</v>
      </c>
      <c r="R536" s="7">
        <f t="shared" si="193"/>
        <v>280448.1337</v>
      </c>
      <c r="S536" s="7">
        <f t="shared" si="193"/>
        <v>254325.0689</v>
      </c>
      <c r="T536" s="7">
        <f t="shared" si="193"/>
        <v>228578.4712</v>
      </c>
      <c r="U536" s="7">
        <f t="shared" si="193"/>
        <v>0</v>
      </c>
      <c r="V536" s="7">
        <f t="shared" si="193"/>
        <v>0</v>
      </c>
      <c r="W536" s="7">
        <f t="shared" si="193"/>
        <v>0</v>
      </c>
      <c r="X536" s="7">
        <f t="shared" si="193"/>
        <v>0</v>
      </c>
      <c r="Y536" s="7">
        <f t="shared" si="193"/>
        <v>0</v>
      </c>
      <c r="Z536" s="7">
        <f t="shared" si="193"/>
        <v>0</v>
      </c>
      <c r="AA536" s="7">
        <f t="shared" si="193"/>
        <v>0</v>
      </c>
      <c r="AB536" s="7">
        <f t="shared" si="193"/>
        <v>0</v>
      </c>
      <c r="AC536" s="7">
        <f t="shared" si="193"/>
        <v>0</v>
      </c>
      <c r="AD536" s="7">
        <f t="shared" si="193"/>
        <v>0</v>
      </c>
      <c r="AE536" s="7">
        <f t="shared" si="193"/>
        <v>0</v>
      </c>
      <c r="AF536" s="7">
        <f t="shared" si="193"/>
        <v>0</v>
      </c>
      <c r="AG536" s="7">
        <f t="shared" si="193"/>
        <v>0</v>
      </c>
      <c r="AH536" s="7">
        <f t="shared" si="193"/>
        <v>0</v>
      </c>
      <c r="AI536" s="7">
        <f t="shared" si="193"/>
        <v>0</v>
      </c>
      <c r="AJ536" s="7">
        <f t="shared" si="193"/>
        <v>0</v>
      </c>
      <c r="AK536" s="7">
        <f t="shared" si="193"/>
        <v>0</v>
      </c>
      <c r="AL536" s="7">
        <f t="shared" si="193"/>
        <v>0</v>
      </c>
      <c r="AM536" s="7">
        <f t="shared" si="193"/>
        <v>0</v>
      </c>
      <c r="AN536" s="7">
        <f t="shared" si="193"/>
        <v>0</v>
      </c>
      <c r="AO536" s="7">
        <f t="shared" si="193"/>
        <v>0</v>
      </c>
      <c r="AP536" s="7">
        <f t="shared" si="193"/>
        <v>0</v>
      </c>
      <c r="AQ536" s="7">
        <f t="shared" si="193"/>
        <v>0</v>
      </c>
      <c r="AR536" s="7">
        <f t="shared" si="193"/>
        <v>0</v>
      </c>
      <c r="AS536" s="7">
        <f t="shared" si="9"/>
        <v>4719489.571</v>
      </c>
    </row>
    <row r="537" ht="15.75" customHeight="1">
      <c r="A537" s="15">
        <v>99.0</v>
      </c>
      <c r="B537" s="16">
        <v>35.0</v>
      </c>
      <c r="C537" s="16">
        <v>0.0426986029256849</v>
      </c>
      <c r="D537" s="17">
        <v>43990.0</v>
      </c>
      <c r="E537" s="17">
        <f t="shared" si="7"/>
        <v>45054</v>
      </c>
      <c r="F537" s="16" t="s">
        <v>21</v>
      </c>
      <c r="G537" s="16" t="s">
        <v>4</v>
      </c>
      <c r="H537" s="18">
        <v>100000.0</v>
      </c>
      <c r="I537" s="7">
        <f t="shared" ref="I537:AR537" si="194">if(edate($D537,I$350)&lt;=$C$342, I193,if($G537="USD",1-$C$345,if($G537="EUR",1-$D$345,if($G537="YEN",1-$E$345,1-$F$345)))*I193/(1+$C$343)^(DATEDIF($C$342,EDATE($D537,I$350),"m")+1))</f>
        <v>308163.93</v>
      </c>
      <c r="J537" s="7">
        <f t="shared" si="194"/>
        <v>314422.2643</v>
      </c>
      <c r="K537" s="7">
        <f t="shared" si="194"/>
        <v>322763.0094</v>
      </c>
      <c r="L537" s="7">
        <f t="shared" si="194"/>
        <v>301613.7683</v>
      </c>
      <c r="M537" s="7">
        <f t="shared" si="194"/>
        <v>271018.134</v>
      </c>
      <c r="N537" s="7">
        <f t="shared" si="194"/>
        <v>237005.6275</v>
      </c>
      <c r="O537" s="7">
        <f t="shared" si="194"/>
        <v>214371.7802</v>
      </c>
      <c r="P537" s="7">
        <f t="shared" si="194"/>
        <v>198141.3555</v>
      </c>
      <c r="Q537" s="7">
        <f t="shared" si="194"/>
        <v>178490.0728</v>
      </c>
      <c r="R537" s="7">
        <f t="shared" si="194"/>
        <v>169557.4208</v>
      </c>
      <c r="S537" s="7">
        <f t="shared" si="194"/>
        <v>146937.2915</v>
      </c>
      <c r="T537" s="7">
        <f t="shared" si="194"/>
        <v>131402.9818</v>
      </c>
      <c r="U537" s="7">
        <f t="shared" si="194"/>
        <v>121305.8859</v>
      </c>
      <c r="V537" s="7">
        <f t="shared" si="194"/>
        <v>108896.8101</v>
      </c>
      <c r="W537" s="7">
        <f t="shared" si="194"/>
        <v>99005.30848</v>
      </c>
      <c r="X537" s="7">
        <f t="shared" si="194"/>
        <v>90127.77501</v>
      </c>
      <c r="Y537" s="7">
        <f t="shared" si="194"/>
        <v>82046.37992</v>
      </c>
      <c r="Z537" s="7">
        <f t="shared" si="194"/>
        <v>74683.31939</v>
      </c>
      <c r="AA537" s="7">
        <f t="shared" si="194"/>
        <v>67981.28792</v>
      </c>
      <c r="AB537" s="7">
        <f t="shared" si="194"/>
        <v>61878.37279</v>
      </c>
      <c r="AC537" s="7">
        <f t="shared" si="194"/>
        <v>56314.81651</v>
      </c>
      <c r="AD537" s="7">
        <f t="shared" si="194"/>
        <v>51255.87182</v>
      </c>
      <c r="AE537" s="7">
        <f t="shared" si="194"/>
        <v>46648.19185</v>
      </c>
      <c r="AF537" s="7">
        <f t="shared" si="194"/>
        <v>42455.03424</v>
      </c>
      <c r="AG537" s="7">
        <f t="shared" si="194"/>
        <v>38636.33832</v>
      </c>
      <c r="AH537" s="7">
        <f t="shared" si="194"/>
        <v>35161.41439</v>
      </c>
      <c r="AI537" s="7">
        <f t="shared" si="194"/>
        <v>31998.18768</v>
      </c>
      <c r="AJ537" s="7">
        <f t="shared" si="194"/>
        <v>29117.8675</v>
      </c>
      <c r="AK537" s="7">
        <f t="shared" si="194"/>
        <v>26497.06853</v>
      </c>
      <c r="AL537" s="7">
        <f t="shared" si="194"/>
        <v>24110.86545</v>
      </c>
      <c r="AM537" s="7">
        <f t="shared" si="194"/>
        <v>21939.77027</v>
      </c>
      <c r="AN537" s="7">
        <f t="shared" si="194"/>
        <v>19963.75897</v>
      </c>
      <c r="AO537" s="7">
        <f t="shared" si="194"/>
        <v>18163.77522</v>
      </c>
      <c r="AP537" s="7">
        <f t="shared" si="194"/>
        <v>16527.23483</v>
      </c>
      <c r="AQ537" s="7">
        <f t="shared" si="194"/>
        <v>15037.44968</v>
      </c>
      <c r="AR537" s="7">
        <f t="shared" si="194"/>
        <v>0</v>
      </c>
      <c r="AS537" s="7">
        <f t="shared" si="9"/>
        <v>3973640.421</v>
      </c>
    </row>
    <row r="538" ht="15.75" customHeight="1">
      <c r="A538" s="15">
        <v>211.0</v>
      </c>
      <c r="B538" s="16">
        <v>2.0</v>
      </c>
      <c r="C538" s="16">
        <v>0.0291849598709982</v>
      </c>
      <c r="D538" s="17">
        <v>43996.0</v>
      </c>
      <c r="E538" s="17">
        <f t="shared" si="7"/>
        <v>44057</v>
      </c>
      <c r="F538" s="16" t="s">
        <v>22</v>
      </c>
      <c r="G538" s="16" t="s">
        <v>5</v>
      </c>
      <c r="H538" s="18">
        <v>100000.0</v>
      </c>
      <c r="I538" s="7">
        <f t="shared" ref="I538:AR538" si="195">if(edate($D538,I$350)&lt;=$C$342, I194,if($G538="USD",1-$C$345,if($G538="EUR",1-$D$345,if($G538="YEN",1-$E$345,1-$F$345)))*I194/(1+$C$343)^(DATEDIF($C$342,EDATE($D538,I$350),"m")+1))</f>
        <v>233753.142</v>
      </c>
      <c r="J538" s="7">
        <f t="shared" si="195"/>
        <v>254025.5989</v>
      </c>
      <c r="K538" s="7">
        <f t="shared" si="195"/>
        <v>0</v>
      </c>
      <c r="L538" s="7">
        <f t="shared" si="195"/>
        <v>0</v>
      </c>
      <c r="M538" s="7">
        <f t="shared" si="195"/>
        <v>0</v>
      </c>
      <c r="N538" s="7">
        <f t="shared" si="195"/>
        <v>0</v>
      </c>
      <c r="O538" s="7">
        <f t="shared" si="195"/>
        <v>0</v>
      </c>
      <c r="P538" s="7">
        <f t="shared" si="195"/>
        <v>0</v>
      </c>
      <c r="Q538" s="7">
        <f t="shared" si="195"/>
        <v>0</v>
      </c>
      <c r="R538" s="7">
        <f t="shared" si="195"/>
        <v>0</v>
      </c>
      <c r="S538" s="7">
        <f t="shared" si="195"/>
        <v>0</v>
      </c>
      <c r="T538" s="7">
        <f t="shared" si="195"/>
        <v>0</v>
      </c>
      <c r="U538" s="7">
        <f t="shared" si="195"/>
        <v>0</v>
      </c>
      <c r="V538" s="7">
        <f t="shared" si="195"/>
        <v>0</v>
      </c>
      <c r="W538" s="7">
        <f t="shared" si="195"/>
        <v>0</v>
      </c>
      <c r="X538" s="7">
        <f t="shared" si="195"/>
        <v>0</v>
      </c>
      <c r="Y538" s="7">
        <f t="shared" si="195"/>
        <v>0</v>
      </c>
      <c r="Z538" s="7">
        <f t="shared" si="195"/>
        <v>0</v>
      </c>
      <c r="AA538" s="7">
        <f t="shared" si="195"/>
        <v>0</v>
      </c>
      <c r="AB538" s="7">
        <f t="shared" si="195"/>
        <v>0</v>
      </c>
      <c r="AC538" s="7">
        <f t="shared" si="195"/>
        <v>0</v>
      </c>
      <c r="AD538" s="7">
        <f t="shared" si="195"/>
        <v>0</v>
      </c>
      <c r="AE538" s="7">
        <f t="shared" si="195"/>
        <v>0</v>
      </c>
      <c r="AF538" s="7">
        <f t="shared" si="195"/>
        <v>0</v>
      </c>
      <c r="AG538" s="7">
        <f t="shared" si="195"/>
        <v>0</v>
      </c>
      <c r="AH538" s="7">
        <f t="shared" si="195"/>
        <v>0</v>
      </c>
      <c r="AI538" s="7">
        <f t="shared" si="195"/>
        <v>0</v>
      </c>
      <c r="AJ538" s="7">
        <f t="shared" si="195"/>
        <v>0</v>
      </c>
      <c r="AK538" s="7">
        <f t="shared" si="195"/>
        <v>0</v>
      </c>
      <c r="AL538" s="7">
        <f t="shared" si="195"/>
        <v>0</v>
      </c>
      <c r="AM538" s="7">
        <f t="shared" si="195"/>
        <v>0</v>
      </c>
      <c r="AN538" s="7">
        <f t="shared" si="195"/>
        <v>0</v>
      </c>
      <c r="AO538" s="7">
        <f t="shared" si="195"/>
        <v>0</v>
      </c>
      <c r="AP538" s="7">
        <f t="shared" si="195"/>
        <v>0</v>
      </c>
      <c r="AQ538" s="7">
        <f t="shared" si="195"/>
        <v>0</v>
      </c>
      <c r="AR538" s="7">
        <f t="shared" si="195"/>
        <v>0</v>
      </c>
      <c r="AS538" s="7">
        <f t="shared" si="9"/>
        <v>487778.7409</v>
      </c>
    </row>
    <row r="539" ht="15.75" customHeight="1">
      <c r="A539" s="15">
        <v>77.0</v>
      </c>
      <c r="B539" s="16">
        <v>2.0</v>
      </c>
      <c r="C539" s="16">
        <v>0.0289597778436208</v>
      </c>
      <c r="D539" s="17">
        <v>43998.0</v>
      </c>
      <c r="E539" s="17">
        <f t="shared" si="7"/>
        <v>44059</v>
      </c>
      <c r="F539" s="16" t="s">
        <v>22</v>
      </c>
      <c r="G539" s="16" t="s">
        <v>7</v>
      </c>
      <c r="H539" s="18">
        <v>2500000.0</v>
      </c>
      <c r="I539" s="7">
        <f t="shared" ref="I539:AR539" si="196">if(edate($D539,I$350)&lt;=$C$342, I195,if($G539="USD",1-$C$345,if($G539="EUR",1-$D$345,if($G539="YEN",1-$E$345,1-$F$345)))*I195/(1+$C$343)^(DATEDIF($C$342,EDATE($D539,I$350),"m")+1))</f>
        <v>72399.44461</v>
      </c>
      <c r="J539" s="7">
        <f t="shared" si="196"/>
        <v>72399.44461</v>
      </c>
      <c r="K539" s="7">
        <f t="shared" si="196"/>
        <v>0</v>
      </c>
      <c r="L539" s="7">
        <f t="shared" si="196"/>
        <v>0</v>
      </c>
      <c r="M539" s="7">
        <f t="shared" si="196"/>
        <v>0</v>
      </c>
      <c r="N539" s="7">
        <f t="shared" si="196"/>
        <v>0</v>
      </c>
      <c r="O539" s="7">
        <f t="shared" si="196"/>
        <v>0</v>
      </c>
      <c r="P539" s="7">
        <f t="shared" si="196"/>
        <v>0</v>
      </c>
      <c r="Q539" s="7">
        <f t="shared" si="196"/>
        <v>0</v>
      </c>
      <c r="R539" s="7">
        <f t="shared" si="196"/>
        <v>0</v>
      </c>
      <c r="S539" s="7">
        <f t="shared" si="196"/>
        <v>0</v>
      </c>
      <c r="T539" s="7">
        <f t="shared" si="196"/>
        <v>0</v>
      </c>
      <c r="U539" s="7">
        <f t="shared" si="196"/>
        <v>0</v>
      </c>
      <c r="V539" s="7">
        <f t="shared" si="196"/>
        <v>0</v>
      </c>
      <c r="W539" s="7">
        <f t="shared" si="196"/>
        <v>0</v>
      </c>
      <c r="X539" s="7">
        <f t="shared" si="196"/>
        <v>0</v>
      </c>
      <c r="Y539" s="7">
        <f t="shared" si="196"/>
        <v>0</v>
      </c>
      <c r="Z539" s="7">
        <f t="shared" si="196"/>
        <v>0</v>
      </c>
      <c r="AA539" s="7">
        <f t="shared" si="196"/>
        <v>0</v>
      </c>
      <c r="AB539" s="7">
        <f t="shared" si="196"/>
        <v>0</v>
      </c>
      <c r="AC539" s="7">
        <f t="shared" si="196"/>
        <v>0</v>
      </c>
      <c r="AD539" s="7">
        <f t="shared" si="196"/>
        <v>0</v>
      </c>
      <c r="AE539" s="7">
        <f t="shared" si="196"/>
        <v>0</v>
      </c>
      <c r="AF539" s="7">
        <f t="shared" si="196"/>
        <v>0</v>
      </c>
      <c r="AG539" s="7">
        <f t="shared" si="196"/>
        <v>0</v>
      </c>
      <c r="AH539" s="7">
        <f t="shared" si="196"/>
        <v>0</v>
      </c>
      <c r="AI539" s="7">
        <f t="shared" si="196"/>
        <v>0</v>
      </c>
      <c r="AJ539" s="7">
        <f t="shared" si="196"/>
        <v>0</v>
      </c>
      <c r="AK539" s="7">
        <f t="shared" si="196"/>
        <v>0</v>
      </c>
      <c r="AL539" s="7">
        <f t="shared" si="196"/>
        <v>0</v>
      </c>
      <c r="AM539" s="7">
        <f t="shared" si="196"/>
        <v>0</v>
      </c>
      <c r="AN539" s="7">
        <f t="shared" si="196"/>
        <v>0</v>
      </c>
      <c r="AO539" s="7">
        <f t="shared" si="196"/>
        <v>0</v>
      </c>
      <c r="AP539" s="7">
        <f t="shared" si="196"/>
        <v>0</v>
      </c>
      <c r="AQ539" s="7">
        <f t="shared" si="196"/>
        <v>0</v>
      </c>
      <c r="AR539" s="7">
        <f t="shared" si="196"/>
        <v>0</v>
      </c>
      <c r="AS539" s="7">
        <f t="shared" si="9"/>
        <v>144798.8892</v>
      </c>
    </row>
    <row r="540" ht="15.75" customHeight="1">
      <c r="A540" s="15">
        <v>105.0</v>
      </c>
      <c r="B540" s="16">
        <v>22.0</v>
      </c>
      <c r="C540" s="16">
        <v>0.0308498109010486</v>
      </c>
      <c r="D540" s="17">
        <v>43999.0</v>
      </c>
      <c r="E540" s="17">
        <f t="shared" si="7"/>
        <v>44668</v>
      </c>
      <c r="F540" s="16" t="s">
        <v>23</v>
      </c>
      <c r="G540" s="16" t="s">
        <v>5</v>
      </c>
      <c r="H540" s="18">
        <v>250000.0</v>
      </c>
      <c r="I540" s="7">
        <f t="shared" ref="I540:AR540" si="197">if(edate($D540,I$350)&lt;=$C$342, I196,if($G540="USD",1-$C$345,if($G540="EUR",1-$D$345,if($G540="YEN",1-$E$345,1-$F$345)))*I196/(1+$C$343)^(DATEDIF($C$342,EDATE($D540,I$350),"m")+1))</f>
        <v>626496.4173</v>
      </c>
      <c r="J540" s="7">
        <f t="shared" si="197"/>
        <v>666426.87</v>
      </c>
      <c r="K540" s="7">
        <f t="shared" si="197"/>
        <v>685362.484</v>
      </c>
      <c r="L540" s="7">
        <f t="shared" si="197"/>
        <v>636961.511</v>
      </c>
      <c r="M540" s="7">
        <f t="shared" si="197"/>
        <v>578223.841</v>
      </c>
      <c r="N540" s="7">
        <f t="shared" si="197"/>
        <v>514991.8485</v>
      </c>
      <c r="O540" s="7">
        <f t="shared" si="197"/>
        <v>467816.4221</v>
      </c>
      <c r="P540" s="7">
        <f t="shared" si="197"/>
        <v>423808.1605</v>
      </c>
      <c r="Q540" s="7">
        <f t="shared" si="197"/>
        <v>376794.757</v>
      </c>
      <c r="R540" s="7">
        <f t="shared" si="197"/>
        <v>356224.9574</v>
      </c>
      <c r="S540" s="7">
        <f t="shared" si="197"/>
        <v>320850.5577</v>
      </c>
      <c r="T540" s="7">
        <f t="shared" si="197"/>
        <v>284290.4278</v>
      </c>
      <c r="U540" s="7">
        <f t="shared" si="197"/>
        <v>259078.0999</v>
      </c>
      <c r="V540" s="7">
        <f t="shared" si="197"/>
        <v>232674.2455</v>
      </c>
      <c r="W540" s="7">
        <f t="shared" si="197"/>
        <v>209291.0259</v>
      </c>
      <c r="X540" s="7">
        <f t="shared" si="197"/>
        <v>190613.0726</v>
      </c>
      <c r="Y540" s="7">
        <f t="shared" si="197"/>
        <v>173602.2758</v>
      </c>
      <c r="Z540" s="7">
        <f t="shared" si="197"/>
        <v>158091.6619</v>
      </c>
      <c r="AA540" s="7">
        <f t="shared" si="197"/>
        <v>143967.5107</v>
      </c>
      <c r="AB540" s="7">
        <f t="shared" si="197"/>
        <v>131098.6051</v>
      </c>
      <c r="AC540" s="7">
        <f t="shared" si="197"/>
        <v>119355.7946</v>
      </c>
      <c r="AD540" s="7">
        <f t="shared" si="197"/>
        <v>108677.2366</v>
      </c>
      <c r="AE540" s="7">
        <f t="shared" si="197"/>
        <v>0</v>
      </c>
      <c r="AF540" s="7">
        <f t="shared" si="197"/>
        <v>0</v>
      </c>
      <c r="AG540" s="7">
        <f t="shared" si="197"/>
        <v>0</v>
      </c>
      <c r="AH540" s="7">
        <f t="shared" si="197"/>
        <v>0</v>
      </c>
      <c r="AI540" s="7">
        <f t="shared" si="197"/>
        <v>0</v>
      </c>
      <c r="AJ540" s="7">
        <f t="shared" si="197"/>
        <v>0</v>
      </c>
      <c r="AK540" s="7">
        <f t="shared" si="197"/>
        <v>0</v>
      </c>
      <c r="AL540" s="7">
        <f t="shared" si="197"/>
        <v>0</v>
      </c>
      <c r="AM540" s="7">
        <f t="shared" si="197"/>
        <v>0</v>
      </c>
      <c r="AN540" s="7">
        <f t="shared" si="197"/>
        <v>0</v>
      </c>
      <c r="AO540" s="7">
        <f t="shared" si="197"/>
        <v>0</v>
      </c>
      <c r="AP540" s="7">
        <f t="shared" si="197"/>
        <v>0</v>
      </c>
      <c r="AQ540" s="7">
        <f t="shared" si="197"/>
        <v>0</v>
      </c>
      <c r="AR540" s="7">
        <f t="shared" si="197"/>
        <v>0</v>
      </c>
      <c r="AS540" s="7">
        <f t="shared" si="9"/>
        <v>7664697.783</v>
      </c>
    </row>
    <row r="541" ht="15.75" customHeight="1">
      <c r="A541" s="15">
        <v>179.0</v>
      </c>
      <c r="B541" s="16">
        <v>22.0</v>
      </c>
      <c r="C541" s="16">
        <v>0.0215891508464409</v>
      </c>
      <c r="D541" s="17">
        <v>44009.0</v>
      </c>
      <c r="E541" s="17">
        <f t="shared" si="7"/>
        <v>44678</v>
      </c>
      <c r="F541" s="16" t="s">
        <v>19</v>
      </c>
      <c r="G541" s="16" t="s">
        <v>5</v>
      </c>
      <c r="H541" s="18">
        <v>500000.0</v>
      </c>
      <c r="I541" s="7">
        <f t="shared" ref="I541:AR541" si="198">if(edate($D541,I$350)&lt;=$C$342, I197,if($G541="USD",1-$C$345,if($G541="EUR",1-$D$345,if($G541="YEN",1-$E$345,1-$F$345)))*I197/(1+$C$343)^(DATEDIF($C$342,EDATE($D541,I$350),"m")+1))</f>
        <v>897062.6809</v>
      </c>
      <c r="J541" s="7">
        <f t="shared" si="198"/>
        <v>963150.31</v>
      </c>
      <c r="K541" s="7">
        <f t="shared" si="198"/>
        <v>967881.5724</v>
      </c>
      <c r="L541" s="7">
        <f t="shared" si="198"/>
        <v>883159.7142</v>
      </c>
      <c r="M541" s="7">
        <f t="shared" si="198"/>
        <v>799146.0997</v>
      </c>
      <c r="N541" s="7">
        <f t="shared" si="198"/>
        <v>725252.126</v>
      </c>
      <c r="O541" s="7">
        <f t="shared" si="198"/>
        <v>672489.6588</v>
      </c>
      <c r="P541" s="7">
        <f t="shared" si="198"/>
        <v>602712.4555</v>
      </c>
      <c r="Q541" s="7">
        <f t="shared" si="198"/>
        <v>541150.0963</v>
      </c>
      <c r="R541" s="7">
        <f t="shared" si="198"/>
        <v>498509.0603</v>
      </c>
      <c r="S541" s="7">
        <f t="shared" si="198"/>
        <v>450646.6893</v>
      </c>
      <c r="T541" s="7">
        <f t="shared" si="198"/>
        <v>392609.6173</v>
      </c>
      <c r="U541" s="7">
        <f t="shared" si="198"/>
        <v>361577.2502</v>
      </c>
      <c r="V541" s="7">
        <f t="shared" si="198"/>
        <v>321798.8806</v>
      </c>
      <c r="W541" s="7">
        <f t="shared" si="198"/>
        <v>293110.5198</v>
      </c>
      <c r="X541" s="7">
        <f t="shared" si="198"/>
        <v>266947.0403</v>
      </c>
      <c r="Y541" s="7">
        <f t="shared" si="198"/>
        <v>243119.4539</v>
      </c>
      <c r="Z541" s="7">
        <f t="shared" si="198"/>
        <v>221394.003</v>
      </c>
      <c r="AA541" s="7">
        <f t="shared" si="198"/>
        <v>201610.971</v>
      </c>
      <c r="AB541" s="7">
        <f t="shared" si="198"/>
        <v>183586.5748</v>
      </c>
      <c r="AC541" s="7">
        <f t="shared" si="198"/>
        <v>167140.0471</v>
      </c>
      <c r="AD541" s="7">
        <f t="shared" si="198"/>
        <v>152184.1644</v>
      </c>
      <c r="AE541" s="7">
        <f t="shared" si="198"/>
        <v>0</v>
      </c>
      <c r="AF541" s="7">
        <f t="shared" si="198"/>
        <v>0</v>
      </c>
      <c r="AG541" s="7">
        <f t="shared" si="198"/>
        <v>0</v>
      </c>
      <c r="AH541" s="7">
        <f t="shared" si="198"/>
        <v>0</v>
      </c>
      <c r="AI541" s="7">
        <f t="shared" si="198"/>
        <v>0</v>
      </c>
      <c r="AJ541" s="7">
        <f t="shared" si="198"/>
        <v>0</v>
      </c>
      <c r="AK541" s="7">
        <f t="shared" si="198"/>
        <v>0</v>
      </c>
      <c r="AL541" s="7">
        <f t="shared" si="198"/>
        <v>0</v>
      </c>
      <c r="AM541" s="7">
        <f t="shared" si="198"/>
        <v>0</v>
      </c>
      <c r="AN541" s="7">
        <f t="shared" si="198"/>
        <v>0</v>
      </c>
      <c r="AO541" s="7">
        <f t="shared" si="198"/>
        <v>0</v>
      </c>
      <c r="AP541" s="7">
        <f t="shared" si="198"/>
        <v>0</v>
      </c>
      <c r="AQ541" s="7">
        <f t="shared" si="198"/>
        <v>0</v>
      </c>
      <c r="AR541" s="7">
        <f t="shared" si="198"/>
        <v>0</v>
      </c>
      <c r="AS541" s="7">
        <f t="shared" si="9"/>
        <v>10806238.99</v>
      </c>
    </row>
    <row r="542" ht="15.75" customHeight="1">
      <c r="A542" s="15">
        <v>300.0</v>
      </c>
      <c r="B542" s="16">
        <v>9.0</v>
      </c>
      <c r="C542" s="16">
        <v>0.054986693050543</v>
      </c>
      <c r="D542" s="17">
        <v>44009.0</v>
      </c>
      <c r="E542" s="17">
        <f t="shared" si="7"/>
        <v>44282</v>
      </c>
      <c r="F542" s="16" t="s">
        <v>20</v>
      </c>
      <c r="G542" s="16" t="s">
        <v>5</v>
      </c>
      <c r="H542" s="18">
        <v>250000.0</v>
      </c>
      <c r="I542" s="7">
        <f t="shared" ref="I542:AR542" si="199">if(edate($D542,I$350)&lt;=$C$342, I198,if($G542="USD",1-$C$345,if($G542="EUR",1-$D$345,if($G542="YEN",1-$E$345,1-$F$345)))*I198/(1+$C$343)^(DATEDIF($C$342,EDATE($D542,I$350),"m")+1))</f>
        <v>1142391.163</v>
      </c>
      <c r="J542" s="7">
        <f t="shared" si="199"/>
        <v>1226552.421</v>
      </c>
      <c r="K542" s="7">
        <f t="shared" si="199"/>
        <v>1232577.587</v>
      </c>
      <c r="L542" s="7">
        <f t="shared" si="199"/>
        <v>1124686.016</v>
      </c>
      <c r="M542" s="7">
        <f t="shared" si="199"/>
        <v>1017696.379</v>
      </c>
      <c r="N542" s="7">
        <f t="shared" si="199"/>
        <v>923593.8996</v>
      </c>
      <c r="O542" s="7">
        <f t="shared" si="199"/>
        <v>856401.9658</v>
      </c>
      <c r="P542" s="7">
        <f t="shared" si="199"/>
        <v>767542.11</v>
      </c>
      <c r="Q542" s="7">
        <f t="shared" si="199"/>
        <v>689143.692</v>
      </c>
      <c r="R542" s="7">
        <f t="shared" si="199"/>
        <v>0</v>
      </c>
      <c r="S542" s="7">
        <f t="shared" si="199"/>
        <v>0</v>
      </c>
      <c r="T542" s="7">
        <f t="shared" si="199"/>
        <v>0</v>
      </c>
      <c r="U542" s="7">
        <f t="shared" si="199"/>
        <v>0</v>
      </c>
      <c r="V542" s="7">
        <f t="shared" si="199"/>
        <v>0</v>
      </c>
      <c r="W542" s="7">
        <f t="shared" si="199"/>
        <v>0</v>
      </c>
      <c r="X542" s="7">
        <f t="shared" si="199"/>
        <v>0</v>
      </c>
      <c r="Y542" s="7">
        <f t="shared" si="199"/>
        <v>0</v>
      </c>
      <c r="Z542" s="7">
        <f t="shared" si="199"/>
        <v>0</v>
      </c>
      <c r="AA542" s="7">
        <f t="shared" si="199"/>
        <v>0</v>
      </c>
      <c r="AB542" s="7">
        <f t="shared" si="199"/>
        <v>0</v>
      </c>
      <c r="AC542" s="7">
        <f t="shared" si="199"/>
        <v>0</v>
      </c>
      <c r="AD542" s="7">
        <f t="shared" si="199"/>
        <v>0</v>
      </c>
      <c r="AE542" s="7">
        <f t="shared" si="199"/>
        <v>0</v>
      </c>
      <c r="AF542" s="7">
        <f t="shared" si="199"/>
        <v>0</v>
      </c>
      <c r="AG542" s="7">
        <f t="shared" si="199"/>
        <v>0</v>
      </c>
      <c r="AH542" s="7">
        <f t="shared" si="199"/>
        <v>0</v>
      </c>
      <c r="AI542" s="7">
        <f t="shared" si="199"/>
        <v>0</v>
      </c>
      <c r="AJ542" s="7">
        <f t="shared" si="199"/>
        <v>0</v>
      </c>
      <c r="AK542" s="7">
        <f t="shared" si="199"/>
        <v>0</v>
      </c>
      <c r="AL542" s="7">
        <f t="shared" si="199"/>
        <v>0</v>
      </c>
      <c r="AM542" s="7">
        <f t="shared" si="199"/>
        <v>0</v>
      </c>
      <c r="AN542" s="7">
        <f t="shared" si="199"/>
        <v>0</v>
      </c>
      <c r="AO542" s="7">
        <f t="shared" si="199"/>
        <v>0</v>
      </c>
      <c r="AP542" s="7">
        <f t="shared" si="199"/>
        <v>0</v>
      </c>
      <c r="AQ542" s="7">
        <f t="shared" si="199"/>
        <v>0</v>
      </c>
      <c r="AR542" s="7">
        <f t="shared" si="199"/>
        <v>0</v>
      </c>
      <c r="AS542" s="7">
        <f t="shared" si="9"/>
        <v>8980585.233</v>
      </c>
    </row>
    <row r="543" ht="15.75" customHeight="1">
      <c r="A543" s="15">
        <v>259.0</v>
      </c>
      <c r="B543" s="16">
        <v>25.0</v>
      </c>
      <c r="C543" s="16">
        <v>0.0150700740523379</v>
      </c>
      <c r="D543" s="17">
        <v>44013.0</v>
      </c>
      <c r="E543" s="17">
        <f t="shared" si="7"/>
        <v>44774</v>
      </c>
      <c r="F543" s="16" t="s">
        <v>19</v>
      </c>
      <c r="G543" s="16" t="s">
        <v>5</v>
      </c>
      <c r="H543" s="18">
        <v>500000.0</v>
      </c>
      <c r="I543" s="7">
        <f t="shared" ref="I543:AR543" si="200">if(edate($D543,I$350)&lt;=$C$342, I199,if($G543="USD",1-$C$345,if($G543="EUR",1-$D$345,if($G543="YEN",1-$E$345,1-$F$345)))*I199/(1+$C$343)^(DATEDIF($C$342,EDATE($D543,I$350),"m")+1))</f>
        <v>657725.0935</v>
      </c>
      <c r="J543" s="7">
        <f t="shared" si="200"/>
        <v>661776.6829</v>
      </c>
      <c r="K543" s="7">
        <f t="shared" si="200"/>
        <v>696464.9793</v>
      </c>
      <c r="L543" s="7">
        <f t="shared" si="200"/>
        <v>573941.0178</v>
      </c>
      <c r="M543" s="7">
        <f t="shared" si="200"/>
        <v>513739.3991</v>
      </c>
      <c r="N543" s="7">
        <f t="shared" si="200"/>
        <v>464933.7293</v>
      </c>
      <c r="O543" s="7">
        <f t="shared" si="200"/>
        <v>429664.3658</v>
      </c>
      <c r="P543" s="7">
        <f t="shared" si="200"/>
        <v>382469.9394</v>
      </c>
      <c r="Q543" s="7">
        <f t="shared" si="200"/>
        <v>341432.2562</v>
      </c>
      <c r="R543" s="7">
        <f t="shared" si="200"/>
        <v>316827.7979</v>
      </c>
      <c r="S543" s="7">
        <f t="shared" si="200"/>
        <v>284186.8417</v>
      </c>
      <c r="T543" s="7">
        <f t="shared" si="200"/>
        <v>250067.3363</v>
      </c>
      <c r="U543" s="7">
        <f t="shared" si="200"/>
        <v>228593.9624</v>
      </c>
      <c r="V543" s="7">
        <f t="shared" si="200"/>
        <v>204272.0792</v>
      </c>
      <c r="W543" s="7">
        <f t="shared" si="200"/>
        <v>186047.9311</v>
      </c>
      <c r="X543" s="7">
        <f t="shared" si="200"/>
        <v>169449.7497</v>
      </c>
      <c r="Y543" s="7">
        <f t="shared" si="200"/>
        <v>154314.4669</v>
      </c>
      <c r="Z543" s="7">
        <f t="shared" si="200"/>
        <v>140531.6088</v>
      </c>
      <c r="AA543" s="7">
        <f t="shared" si="200"/>
        <v>127973.1224</v>
      </c>
      <c r="AB543" s="7">
        <f t="shared" si="200"/>
        <v>116512.8335</v>
      </c>
      <c r="AC543" s="7">
        <f t="shared" si="200"/>
        <v>106091.0832</v>
      </c>
      <c r="AD543" s="7">
        <f t="shared" si="200"/>
        <v>96592.45384</v>
      </c>
      <c r="AE543" s="7">
        <f t="shared" si="200"/>
        <v>87945.06766</v>
      </c>
      <c r="AF543" s="7">
        <f t="shared" si="200"/>
        <v>80064.86406</v>
      </c>
      <c r="AG543" s="7">
        <f t="shared" si="200"/>
        <v>72891.52423</v>
      </c>
      <c r="AH543" s="7">
        <f t="shared" si="200"/>
        <v>0</v>
      </c>
      <c r="AI543" s="7">
        <f t="shared" si="200"/>
        <v>0</v>
      </c>
      <c r="AJ543" s="7">
        <f t="shared" si="200"/>
        <v>0</v>
      </c>
      <c r="AK543" s="7">
        <f t="shared" si="200"/>
        <v>0</v>
      </c>
      <c r="AL543" s="7">
        <f t="shared" si="200"/>
        <v>0</v>
      </c>
      <c r="AM543" s="7">
        <f t="shared" si="200"/>
        <v>0</v>
      </c>
      <c r="AN543" s="7">
        <f t="shared" si="200"/>
        <v>0</v>
      </c>
      <c r="AO543" s="7">
        <f t="shared" si="200"/>
        <v>0</v>
      </c>
      <c r="AP543" s="7">
        <f t="shared" si="200"/>
        <v>0</v>
      </c>
      <c r="AQ543" s="7">
        <f t="shared" si="200"/>
        <v>0</v>
      </c>
      <c r="AR543" s="7">
        <f t="shared" si="200"/>
        <v>0</v>
      </c>
      <c r="AS543" s="7">
        <f t="shared" si="9"/>
        <v>7344510.186</v>
      </c>
    </row>
    <row r="544" ht="15.75" customHeight="1">
      <c r="A544" s="15">
        <v>13.0</v>
      </c>
      <c r="B544" s="16">
        <v>7.0</v>
      </c>
      <c r="C544" s="16">
        <v>0.0252608721526575</v>
      </c>
      <c r="D544" s="17">
        <v>44014.0</v>
      </c>
      <c r="E544" s="17">
        <f t="shared" si="7"/>
        <v>44229</v>
      </c>
      <c r="F544" s="16" t="s">
        <v>22</v>
      </c>
      <c r="G544" s="16" t="s">
        <v>7</v>
      </c>
      <c r="H544" s="18">
        <v>1000000.0</v>
      </c>
      <c r="I544" s="7">
        <f t="shared" ref="I544:AR544" si="201">if(edate($D544,I$350)&lt;=$C$342, I200,if($G544="USD",1-$C$345,if($G544="EUR",1-$D$345,if($G544="YEN",1-$E$345,1-$F$345)))*I200/(1+$C$343)^(DATEDIF($C$342,EDATE($D544,I$350),"m")+1))</f>
        <v>25260.87215</v>
      </c>
      <c r="J544" s="7">
        <f t="shared" si="201"/>
        <v>25260.87215</v>
      </c>
      <c r="K544" s="7">
        <f t="shared" si="201"/>
        <v>22803.67823</v>
      </c>
      <c r="L544" s="7">
        <f t="shared" si="201"/>
        <v>20730.61657</v>
      </c>
      <c r="M544" s="7">
        <f t="shared" si="201"/>
        <v>18846.01506</v>
      </c>
      <c r="N544" s="7">
        <f t="shared" si="201"/>
        <v>17132.74097</v>
      </c>
      <c r="O544" s="7">
        <f t="shared" si="201"/>
        <v>15575.21906</v>
      </c>
      <c r="P544" s="7">
        <f t="shared" si="201"/>
        <v>0</v>
      </c>
      <c r="Q544" s="7">
        <f t="shared" si="201"/>
        <v>0</v>
      </c>
      <c r="R544" s="7">
        <f t="shared" si="201"/>
        <v>0</v>
      </c>
      <c r="S544" s="7">
        <f t="shared" si="201"/>
        <v>0</v>
      </c>
      <c r="T544" s="7">
        <f t="shared" si="201"/>
        <v>0</v>
      </c>
      <c r="U544" s="7">
        <f t="shared" si="201"/>
        <v>0</v>
      </c>
      <c r="V544" s="7">
        <f t="shared" si="201"/>
        <v>0</v>
      </c>
      <c r="W544" s="7">
        <f t="shared" si="201"/>
        <v>0</v>
      </c>
      <c r="X544" s="7">
        <f t="shared" si="201"/>
        <v>0</v>
      </c>
      <c r="Y544" s="7">
        <f t="shared" si="201"/>
        <v>0</v>
      </c>
      <c r="Z544" s="7">
        <f t="shared" si="201"/>
        <v>0</v>
      </c>
      <c r="AA544" s="7">
        <f t="shared" si="201"/>
        <v>0</v>
      </c>
      <c r="AB544" s="7">
        <f t="shared" si="201"/>
        <v>0</v>
      </c>
      <c r="AC544" s="7">
        <f t="shared" si="201"/>
        <v>0</v>
      </c>
      <c r="AD544" s="7">
        <f t="shared" si="201"/>
        <v>0</v>
      </c>
      <c r="AE544" s="7">
        <f t="shared" si="201"/>
        <v>0</v>
      </c>
      <c r="AF544" s="7">
        <f t="shared" si="201"/>
        <v>0</v>
      </c>
      <c r="AG544" s="7">
        <f t="shared" si="201"/>
        <v>0</v>
      </c>
      <c r="AH544" s="7">
        <f t="shared" si="201"/>
        <v>0</v>
      </c>
      <c r="AI544" s="7">
        <f t="shared" si="201"/>
        <v>0</v>
      </c>
      <c r="AJ544" s="7">
        <f t="shared" si="201"/>
        <v>0</v>
      </c>
      <c r="AK544" s="7">
        <f t="shared" si="201"/>
        <v>0</v>
      </c>
      <c r="AL544" s="7">
        <f t="shared" si="201"/>
        <v>0</v>
      </c>
      <c r="AM544" s="7">
        <f t="shared" si="201"/>
        <v>0</v>
      </c>
      <c r="AN544" s="7">
        <f t="shared" si="201"/>
        <v>0</v>
      </c>
      <c r="AO544" s="7">
        <f t="shared" si="201"/>
        <v>0</v>
      </c>
      <c r="AP544" s="7">
        <f t="shared" si="201"/>
        <v>0</v>
      </c>
      <c r="AQ544" s="7">
        <f t="shared" si="201"/>
        <v>0</v>
      </c>
      <c r="AR544" s="7">
        <f t="shared" si="201"/>
        <v>0</v>
      </c>
      <c r="AS544" s="7">
        <f t="shared" si="9"/>
        <v>145610.0142</v>
      </c>
    </row>
    <row r="545" ht="15.75" customHeight="1">
      <c r="A545" s="15">
        <v>151.0</v>
      </c>
      <c r="B545" s="16">
        <v>21.0</v>
      </c>
      <c r="C545" s="16">
        <v>0.0594308631528843</v>
      </c>
      <c r="D545" s="17">
        <v>44015.0</v>
      </c>
      <c r="E545" s="17">
        <f t="shared" si="7"/>
        <v>44654</v>
      </c>
      <c r="F545" s="16" t="s">
        <v>20</v>
      </c>
      <c r="G545" s="16" t="s">
        <v>4</v>
      </c>
      <c r="H545" s="18">
        <v>500000.0</v>
      </c>
      <c r="I545" s="7">
        <f t="shared" ref="I545:AR545" si="202">if(edate($D545,I$350)&lt;=$C$342, I201,if($G545="USD",1-$C$345,if($G545="EUR",1-$D$345,if($G545="YEN",1-$E$345,1-$F$345)))*I201/(1+$C$343)^(DATEDIF($C$342,EDATE($D545,I$350),"m")+1))</f>
        <v>2181888.25</v>
      </c>
      <c r="J545" s="7">
        <f t="shared" si="202"/>
        <v>2194746.118</v>
      </c>
      <c r="K545" s="7">
        <f t="shared" si="202"/>
        <v>2099018.193</v>
      </c>
      <c r="L545" s="7">
        <f t="shared" si="202"/>
        <v>1968881.271</v>
      </c>
      <c r="M545" s="7">
        <f t="shared" si="202"/>
        <v>1679714.991</v>
      </c>
      <c r="N545" s="7">
        <f t="shared" si="202"/>
        <v>1491887.212</v>
      </c>
      <c r="O545" s="7">
        <f t="shared" si="202"/>
        <v>1393518.228</v>
      </c>
      <c r="P545" s="7">
        <f t="shared" si="202"/>
        <v>1244644.103</v>
      </c>
      <c r="Q545" s="7">
        <f t="shared" si="202"/>
        <v>1154221.484</v>
      </c>
      <c r="R545" s="7">
        <f t="shared" si="202"/>
        <v>1032350.125</v>
      </c>
      <c r="S545" s="7">
        <f t="shared" si="202"/>
        <v>921607.2594</v>
      </c>
      <c r="T545" s="7">
        <f t="shared" si="202"/>
        <v>839188.1379</v>
      </c>
      <c r="U545" s="7">
        <f t="shared" si="202"/>
        <v>756660.8162</v>
      </c>
      <c r="V545" s="7">
        <f t="shared" si="202"/>
        <v>688852.4297</v>
      </c>
      <c r="W545" s="7">
        <f t="shared" si="202"/>
        <v>627089.4798</v>
      </c>
      <c r="X545" s="7">
        <f t="shared" si="202"/>
        <v>570864.9106</v>
      </c>
      <c r="Y545" s="7">
        <f t="shared" si="202"/>
        <v>519637.309</v>
      </c>
      <c r="Z545" s="7">
        <f t="shared" si="202"/>
        <v>473008.3599</v>
      </c>
      <c r="AA545" s="7">
        <f t="shared" si="202"/>
        <v>430547.3053</v>
      </c>
      <c r="AB545" s="7">
        <f t="shared" si="202"/>
        <v>391838.2764</v>
      </c>
      <c r="AC545" s="7">
        <f t="shared" si="202"/>
        <v>356640.051</v>
      </c>
      <c r="AD545" s="7">
        <f t="shared" si="202"/>
        <v>0</v>
      </c>
      <c r="AE545" s="7">
        <f t="shared" si="202"/>
        <v>0</v>
      </c>
      <c r="AF545" s="7">
        <f t="shared" si="202"/>
        <v>0</v>
      </c>
      <c r="AG545" s="7">
        <f t="shared" si="202"/>
        <v>0</v>
      </c>
      <c r="AH545" s="7">
        <f t="shared" si="202"/>
        <v>0</v>
      </c>
      <c r="AI545" s="7">
        <f t="shared" si="202"/>
        <v>0</v>
      </c>
      <c r="AJ545" s="7">
        <f t="shared" si="202"/>
        <v>0</v>
      </c>
      <c r="AK545" s="7">
        <f t="shared" si="202"/>
        <v>0</v>
      </c>
      <c r="AL545" s="7">
        <f t="shared" si="202"/>
        <v>0</v>
      </c>
      <c r="AM545" s="7">
        <f t="shared" si="202"/>
        <v>0</v>
      </c>
      <c r="AN545" s="7">
        <f t="shared" si="202"/>
        <v>0</v>
      </c>
      <c r="AO545" s="7">
        <f t="shared" si="202"/>
        <v>0</v>
      </c>
      <c r="AP545" s="7">
        <f t="shared" si="202"/>
        <v>0</v>
      </c>
      <c r="AQ545" s="7">
        <f t="shared" si="202"/>
        <v>0</v>
      </c>
      <c r="AR545" s="7">
        <f t="shared" si="202"/>
        <v>0</v>
      </c>
      <c r="AS545" s="7">
        <f t="shared" si="9"/>
        <v>23016804.31</v>
      </c>
    </row>
    <row r="546" ht="15.75" customHeight="1">
      <c r="A546" s="15">
        <v>172.0</v>
      </c>
      <c r="B546" s="16">
        <v>17.0</v>
      </c>
      <c r="C546" s="16">
        <v>0.0385683179316843</v>
      </c>
      <c r="D546" s="17">
        <v>44018.0</v>
      </c>
      <c r="E546" s="17">
        <f t="shared" si="7"/>
        <v>44536</v>
      </c>
      <c r="F546" s="16" t="s">
        <v>21</v>
      </c>
      <c r="G546" s="16" t="s">
        <v>7</v>
      </c>
      <c r="H546" s="18">
        <v>1000000.0</v>
      </c>
      <c r="I546" s="7">
        <f t="shared" ref="I546:AR546" si="203">if(edate($D546,I$350)&lt;=$C$342, I202,if($G546="USD",1-$C$345,if($G546="EUR",1-$D$345,if($G546="YEN",1-$E$345,1-$F$345)))*I202/(1+$C$343)^(DATEDIF($C$342,EDATE($D546,I$350),"m")+1))</f>
        <v>38568.31793</v>
      </c>
      <c r="J546" s="7">
        <f t="shared" si="203"/>
        <v>38568.31793</v>
      </c>
      <c r="K546" s="7">
        <f t="shared" si="203"/>
        <v>34816.67246</v>
      </c>
      <c r="L546" s="7">
        <f t="shared" si="203"/>
        <v>31651.52042</v>
      </c>
      <c r="M546" s="7">
        <f t="shared" si="203"/>
        <v>28774.10947</v>
      </c>
      <c r="N546" s="7">
        <f t="shared" si="203"/>
        <v>26158.28134</v>
      </c>
      <c r="O546" s="7">
        <f t="shared" si="203"/>
        <v>23780.25576</v>
      </c>
      <c r="P546" s="7">
        <f t="shared" si="203"/>
        <v>21618.41433</v>
      </c>
      <c r="Q546" s="7">
        <f t="shared" si="203"/>
        <v>19653.10393</v>
      </c>
      <c r="R546" s="7">
        <f t="shared" si="203"/>
        <v>17866.45812</v>
      </c>
      <c r="S546" s="7">
        <f t="shared" si="203"/>
        <v>16242.23466</v>
      </c>
      <c r="T546" s="7">
        <f t="shared" si="203"/>
        <v>14765.66787</v>
      </c>
      <c r="U546" s="7">
        <f t="shared" si="203"/>
        <v>13423.33443</v>
      </c>
      <c r="V546" s="7">
        <f t="shared" si="203"/>
        <v>12203.0313</v>
      </c>
      <c r="W546" s="7">
        <f t="shared" si="203"/>
        <v>11093.66482</v>
      </c>
      <c r="X546" s="7">
        <f t="shared" si="203"/>
        <v>10085.14983</v>
      </c>
      <c r="Y546" s="7">
        <f t="shared" si="203"/>
        <v>9168.31803</v>
      </c>
      <c r="Z546" s="7">
        <f t="shared" si="203"/>
        <v>0</v>
      </c>
      <c r="AA546" s="7">
        <f t="shared" si="203"/>
        <v>0</v>
      </c>
      <c r="AB546" s="7">
        <f t="shared" si="203"/>
        <v>0</v>
      </c>
      <c r="AC546" s="7">
        <f t="shared" si="203"/>
        <v>0</v>
      </c>
      <c r="AD546" s="7">
        <f t="shared" si="203"/>
        <v>0</v>
      </c>
      <c r="AE546" s="7">
        <f t="shared" si="203"/>
        <v>0</v>
      </c>
      <c r="AF546" s="7">
        <f t="shared" si="203"/>
        <v>0</v>
      </c>
      <c r="AG546" s="7">
        <f t="shared" si="203"/>
        <v>0</v>
      </c>
      <c r="AH546" s="7">
        <f t="shared" si="203"/>
        <v>0</v>
      </c>
      <c r="AI546" s="7">
        <f t="shared" si="203"/>
        <v>0</v>
      </c>
      <c r="AJ546" s="7">
        <f t="shared" si="203"/>
        <v>0</v>
      </c>
      <c r="AK546" s="7">
        <f t="shared" si="203"/>
        <v>0</v>
      </c>
      <c r="AL546" s="7">
        <f t="shared" si="203"/>
        <v>0</v>
      </c>
      <c r="AM546" s="7">
        <f t="shared" si="203"/>
        <v>0</v>
      </c>
      <c r="AN546" s="7">
        <f t="shared" si="203"/>
        <v>0</v>
      </c>
      <c r="AO546" s="7">
        <f t="shared" si="203"/>
        <v>0</v>
      </c>
      <c r="AP546" s="7">
        <f t="shared" si="203"/>
        <v>0</v>
      </c>
      <c r="AQ546" s="7">
        <f t="shared" si="203"/>
        <v>0</v>
      </c>
      <c r="AR546" s="7">
        <f t="shared" si="203"/>
        <v>0</v>
      </c>
      <c r="AS546" s="7">
        <f t="shared" si="9"/>
        <v>368436.8526</v>
      </c>
    </row>
    <row r="547" ht="15.75" customHeight="1">
      <c r="A547" s="15">
        <v>73.0</v>
      </c>
      <c r="B547" s="16">
        <v>31.0</v>
      </c>
      <c r="C547" s="16">
        <v>0.0228916457837517</v>
      </c>
      <c r="D547" s="17">
        <v>44019.0</v>
      </c>
      <c r="E547" s="17">
        <f t="shared" si="7"/>
        <v>44964</v>
      </c>
      <c r="F547" s="16" t="s">
        <v>22</v>
      </c>
      <c r="G547" s="16" t="s">
        <v>7</v>
      </c>
      <c r="H547" s="18">
        <v>2500000.0</v>
      </c>
      <c r="I547" s="7">
        <f t="shared" ref="I547:AR547" si="204">if(edate($D547,I$350)&lt;=$C$342, I203,if($G547="USD",1-$C$345,if($G547="EUR",1-$D$345,if($G547="YEN",1-$E$345,1-$F$345)))*I203/(1+$C$343)^(DATEDIF($C$342,EDATE($D547,I$350),"m")+1))</f>
        <v>57229.11446</v>
      </c>
      <c r="J547" s="7">
        <f t="shared" si="204"/>
        <v>57229.11446</v>
      </c>
      <c r="K547" s="7">
        <f t="shared" si="204"/>
        <v>51662.28242</v>
      </c>
      <c r="L547" s="7">
        <f t="shared" si="204"/>
        <v>46965.71129</v>
      </c>
      <c r="M547" s="7">
        <f t="shared" si="204"/>
        <v>42696.10117</v>
      </c>
      <c r="N547" s="7">
        <f t="shared" si="204"/>
        <v>38814.63743</v>
      </c>
      <c r="O547" s="7">
        <f t="shared" si="204"/>
        <v>35286.03403</v>
      </c>
      <c r="P547" s="7">
        <f t="shared" si="204"/>
        <v>32078.21275</v>
      </c>
      <c r="Q547" s="7">
        <f t="shared" si="204"/>
        <v>29162.01159</v>
      </c>
      <c r="R547" s="7">
        <f t="shared" si="204"/>
        <v>26510.91963</v>
      </c>
      <c r="S547" s="7">
        <f t="shared" si="204"/>
        <v>24100.83603</v>
      </c>
      <c r="T547" s="7">
        <f t="shared" si="204"/>
        <v>21909.85093</v>
      </c>
      <c r="U547" s="7">
        <f t="shared" si="204"/>
        <v>19918.0463</v>
      </c>
      <c r="V547" s="7">
        <f t="shared" si="204"/>
        <v>18107.31482</v>
      </c>
      <c r="W547" s="7">
        <f t="shared" si="204"/>
        <v>16461.19529</v>
      </c>
      <c r="X547" s="7">
        <f t="shared" si="204"/>
        <v>14964.72299</v>
      </c>
      <c r="Y547" s="7">
        <f t="shared" si="204"/>
        <v>13604.29363</v>
      </c>
      <c r="Z547" s="7">
        <f t="shared" si="204"/>
        <v>12367.53966</v>
      </c>
      <c r="AA547" s="7">
        <f t="shared" si="204"/>
        <v>11243.21788</v>
      </c>
      <c r="AB547" s="7">
        <f t="shared" si="204"/>
        <v>10221.10716</v>
      </c>
      <c r="AC547" s="7">
        <f t="shared" si="204"/>
        <v>9291.915599</v>
      </c>
      <c r="AD547" s="7">
        <f t="shared" si="204"/>
        <v>8447.195999</v>
      </c>
      <c r="AE547" s="7">
        <f t="shared" si="204"/>
        <v>7679.26909</v>
      </c>
      <c r="AF547" s="7">
        <f t="shared" si="204"/>
        <v>6981.153719</v>
      </c>
      <c r="AG547" s="7">
        <f t="shared" si="204"/>
        <v>6346.50338</v>
      </c>
      <c r="AH547" s="7">
        <f t="shared" si="204"/>
        <v>5769.548528</v>
      </c>
      <c r="AI547" s="7">
        <f t="shared" si="204"/>
        <v>5245.044116</v>
      </c>
      <c r="AJ547" s="7">
        <f t="shared" si="204"/>
        <v>4768.221924</v>
      </c>
      <c r="AK547" s="7">
        <f t="shared" si="204"/>
        <v>4334.747203</v>
      </c>
      <c r="AL547" s="7">
        <f t="shared" si="204"/>
        <v>3940.679276</v>
      </c>
      <c r="AM547" s="7">
        <f t="shared" si="204"/>
        <v>3582.435705</v>
      </c>
      <c r="AN547" s="7">
        <f t="shared" si="204"/>
        <v>0</v>
      </c>
      <c r="AO547" s="7">
        <f t="shared" si="204"/>
        <v>0</v>
      </c>
      <c r="AP547" s="7">
        <f t="shared" si="204"/>
        <v>0</v>
      </c>
      <c r="AQ547" s="7">
        <f t="shared" si="204"/>
        <v>0</v>
      </c>
      <c r="AR547" s="7">
        <f t="shared" si="204"/>
        <v>0</v>
      </c>
      <c r="AS547" s="7">
        <f t="shared" si="9"/>
        <v>646918.9784</v>
      </c>
    </row>
    <row r="548" ht="15.75" customHeight="1">
      <c r="A548" s="15">
        <v>200.0</v>
      </c>
      <c r="B548" s="16">
        <v>4.0</v>
      </c>
      <c r="C548" s="16">
        <v>0.0268714964552166</v>
      </c>
      <c r="D548" s="17">
        <v>44021.0</v>
      </c>
      <c r="E548" s="17">
        <f t="shared" si="7"/>
        <v>44144</v>
      </c>
      <c r="F548" s="16" t="s">
        <v>22</v>
      </c>
      <c r="G548" s="16" t="s">
        <v>5</v>
      </c>
      <c r="H548" s="18">
        <v>75000.0</v>
      </c>
      <c r="I548" s="7">
        <f t="shared" ref="I548:AR548" si="205">if(edate($D548,I$350)&lt;=$C$342, I204,if($G548="USD",1-$C$345,if($G548="EUR",1-$D$345,if($G548="YEN",1-$E$345,1-$F$345)))*I204/(1+$C$343)^(DATEDIF($C$342,EDATE($D548,I$350),"m")+1))</f>
        <v>175683.5597</v>
      </c>
      <c r="J548" s="7">
        <f t="shared" si="205"/>
        <v>180852.3593</v>
      </c>
      <c r="K548" s="7">
        <f t="shared" si="205"/>
        <v>167166.0618</v>
      </c>
      <c r="L548" s="7">
        <f t="shared" si="205"/>
        <v>151393.0833</v>
      </c>
      <c r="M548" s="7">
        <f t="shared" si="205"/>
        <v>0</v>
      </c>
      <c r="N548" s="7">
        <f t="shared" si="205"/>
        <v>0</v>
      </c>
      <c r="O548" s="7">
        <f t="shared" si="205"/>
        <v>0</v>
      </c>
      <c r="P548" s="7">
        <f t="shared" si="205"/>
        <v>0</v>
      </c>
      <c r="Q548" s="7">
        <f t="shared" si="205"/>
        <v>0</v>
      </c>
      <c r="R548" s="7">
        <f t="shared" si="205"/>
        <v>0</v>
      </c>
      <c r="S548" s="7">
        <f t="shared" si="205"/>
        <v>0</v>
      </c>
      <c r="T548" s="7">
        <f t="shared" si="205"/>
        <v>0</v>
      </c>
      <c r="U548" s="7">
        <f t="shared" si="205"/>
        <v>0</v>
      </c>
      <c r="V548" s="7">
        <f t="shared" si="205"/>
        <v>0</v>
      </c>
      <c r="W548" s="7">
        <f t="shared" si="205"/>
        <v>0</v>
      </c>
      <c r="X548" s="7">
        <f t="shared" si="205"/>
        <v>0</v>
      </c>
      <c r="Y548" s="7">
        <f t="shared" si="205"/>
        <v>0</v>
      </c>
      <c r="Z548" s="7">
        <f t="shared" si="205"/>
        <v>0</v>
      </c>
      <c r="AA548" s="7">
        <f t="shared" si="205"/>
        <v>0</v>
      </c>
      <c r="AB548" s="7">
        <f t="shared" si="205"/>
        <v>0</v>
      </c>
      <c r="AC548" s="7">
        <f t="shared" si="205"/>
        <v>0</v>
      </c>
      <c r="AD548" s="7">
        <f t="shared" si="205"/>
        <v>0</v>
      </c>
      <c r="AE548" s="7">
        <f t="shared" si="205"/>
        <v>0</v>
      </c>
      <c r="AF548" s="7">
        <f t="shared" si="205"/>
        <v>0</v>
      </c>
      <c r="AG548" s="7">
        <f t="shared" si="205"/>
        <v>0</v>
      </c>
      <c r="AH548" s="7">
        <f t="shared" si="205"/>
        <v>0</v>
      </c>
      <c r="AI548" s="7">
        <f t="shared" si="205"/>
        <v>0</v>
      </c>
      <c r="AJ548" s="7">
        <f t="shared" si="205"/>
        <v>0</v>
      </c>
      <c r="AK548" s="7">
        <f t="shared" si="205"/>
        <v>0</v>
      </c>
      <c r="AL548" s="7">
        <f t="shared" si="205"/>
        <v>0</v>
      </c>
      <c r="AM548" s="7">
        <f t="shared" si="205"/>
        <v>0</v>
      </c>
      <c r="AN548" s="7">
        <f t="shared" si="205"/>
        <v>0</v>
      </c>
      <c r="AO548" s="7">
        <f t="shared" si="205"/>
        <v>0</v>
      </c>
      <c r="AP548" s="7">
        <f t="shared" si="205"/>
        <v>0</v>
      </c>
      <c r="AQ548" s="7">
        <f t="shared" si="205"/>
        <v>0</v>
      </c>
      <c r="AR548" s="7">
        <f t="shared" si="205"/>
        <v>0</v>
      </c>
      <c r="AS548" s="7">
        <f t="shared" si="9"/>
        <v>675095.0641</v>
      </c>
    </row>
    <row r="549" ht="15.75" customHeight="1">
      <c r="A549" s="15">
        <v>285.0</v>
      </c>
      <c r="B549" s="16">
        <v>13.0</v>
      </c>
      <c r="C549" s="16">
        <v>0.0119638212853373</v>
      </c>
      <c r="D549" s="17">
        <v>44022.0</v>
      </c>
      <c r="E549" s="17">
        <f t="shared" si="7"/>
        <v>44418</v>
      </c>
      <c r="F549" s="16" t="s">
        <v>18</v>
      </c>
      <c r="G549" s="16" t="s">
        <v>4</v>
      </c>
      <c r="H549" s="18">
        <v>250000.0</v>
      </c>
      <c r="I549" s="7">
        <f t="shared" ref="I549:AR549" si="206">if(edate($D549,I$350)&lt;=$C$342, I205,if($G549="USD",1-$C$345,if($G549="EUR",1-$D$345,if($G549="YEN",1-$E$345,1-$F$345)))*I205/(1+$C$343)^(DATEDIF($C$342,EDATE($D549,I$350),"m")+1))</f>
        <v>220246.7716</v>
      </c>
      <c r="J549" s="7">
        <f t="shared" si="206"/>
        <v>227525.8595</v>
      </c>
      <c r="K549" s="7">
        <f t="shared" si="206"/>
        <v>208396.8731</v>
      </c>
      <c r="L549" s="7">
        <f t="shared" si="206"/>
        <v>189262.5669</v>
      </c>
      <c r="M549" s="7">
        <f t="shared" si="206"/>
        <v>163905.1864</v>
      </c>
      <c r="N549" s="7">
        <f t="shared" si="206"/>
        <v>150163.3245</v>
      </c>
      <c r="O549" s="7">
        <f t="shared" si="206"/>
        <v>136962.0677</v>
      </c>
      <c r="P549" s="7">
        <f t="shared" si="206"/>
        <v>124754.2165</v>
      </c>
      <c r="Q549" s="7">
        <f t="shared" si="206"/>
        <v>117844.2809</v>
      </c>
      <c r="R549" s="7">
        <f t="shared" si="206"/>
        <v>102926.7573</v>
      </c>
      <c r="S549" s="7">
        <f t="shared" si="206"/>
        <v>90976.89083</v>
      </c>
      <c r="T549" s="7">
        <f t="shared" si="206"/>
        <v>85442.29968</v>
      </c>
      <c r="U549" s="7">
        <f t="shared" si="206"/>
        <v>76673.78358</v>
      </c>
      <c r="V549" s="7">
        <f t="shared" si="206"/>
        <v>0</v>
      </c>
      <c r="W549" s="7">
        <f t="shared" si="206"/>
        <v>0</v>
      </c>
      <c r="X549" s="7">
        <f t="shared" si="206"/>
        <v>0</v>
      </c>
      <c r="Y549" s="7">
        <f t="shared" si="206"/>
        <v>0</v>
      </c>
      <c r="Z549" s="7">
        <f t="shared" si="206"/>
        <v>0</v>
      </c>
      <c r="AA549" s="7">
        <f t="shared" si="206"/>
        <v>0</v>
      </c>
      <c r="AB549" s="7">
        <f t="shared" si="206"/>
        <v>0</v>
      </c>
      <c r="AC549" s="7">
        <f t="shared" si="206"/>
        <v>0</v>
      </c>
      <c r="AD549" s="7">
        <f t="shared" si="206"/>
        <v>0</v>
      </c>
      <c r="AE549" s="7">
        <f t="shared" si="206"/>
        <v>0</v>
      </c>
      <c r="AF549" s="7">
        <f t="shared" si="206"/>
        <v>0</v>
      </c>
      <c r="AG549" s="7">
        <f t="shared" si="206"/>
        <v>0</v>
      </c>
      <c r="AH549" s="7">
        <f t="shared" si="206"/>
        <v>0</v>
      </c>
      <c r="AI549" s="7">
        <f t="shared" si="206"/>
        <v>0</v>
      </c>
      <c r="AJ549" s="7">
        <f t="shared" si="206"/>
        <v>0</v>
      </c>
      <c r="AK549" s="7">
        <f t="shared" si="206"/>
        <v>0</v>
      </c>
      <c r="AL549" s="7">
        <f t="shared" si="206"/>
        <v>0</v>
      </c>
      <c r="AM549" s="7">
        <f t="shared" si="206"/>
        <v>0</v>
      </c>
      <c r="AN549" s="7">
        <f t="shared" si="206"/>
        <v>0</v>
      </c>
      <c r="AO549" s="7">
        <f t="shared" si="206"/>
        <v>0</v>
      </c>
      <c r="AP549" s="7">
        <f t="shared" si="206"/>
        <v>0</v>
      </c>
      <c r="AQ549" s="7">
        <f t="shared" si="206"/>
        <v>0</v>
      </c>
      <c r="AR549" s="7">
        <f t="shared" si="206"/>
        <v>0</v>
      </c>
      <c r="AS549" s="7">
        <f t="shared" si="9"/>
        <v>1895080.878</v>
      </c>
    </row>
    <row r="550" ht="15.75" customHeight="1">
      <c r="A550" s="15">
        <v>34.0</v>
      </c>
      <c r="B550" s="16">
        <v>5.0</v>
      </c>
      <c r="C550" s="16">
        <v>0.0453309986966725</v>
      </c>
      <c r="D550" s="17">
        <v>44030.0</v>
      </c>
      <c r="E550" s="17">
        <f t="shared" si="7"/>
        <v>44183</v>
      </c>
      <c r="F550" s="16" t="s">
        <v>21</v>
      </c>
      <c r="G550" s="16" t="s">
        <v>5</v>
      </c>
      <c r="H550" s="18">
        <v>500000.0</v>
      </c>
      <c r="I550" s="7">
        <f t="shared" ref="I550:AR550" si="207">if(edate($D550,I$350)&lt;=$C$342, I206,if($G550="USD",1-$C$345,if($G550="EUR",1-$D$345,if($G550="YEN",1-$E$345,1-$F$345)))*I206/(1+$C$343)^(DATEDIF($C$342,EDATE($D550,I$350),"m")+1))</f>
        <v>1959808.666</v>
      </c>
      <c r="J550" s="7">
        <f t="shared" si="207"/>
        <v>2008872.672</v>
      </c>
      <c r="K550" s="7">
        <f t="shared" si="207"/>
        <v>1871914.322</v>
      </c>
      <c r="L550" s="7">
        <f t="shared" si="207"/>
        <v>1684708.743</v>
      </c>
      <c r="M550" s="7">
        <f t="shared" si="207"/>
        <v>1512888.134</v>
      </c>
      <c r="N550" s="7">
        <f t="shared" si="207"/>
        <v>0</v>
      </c>
      <c r="O550" s="7">
        <f t="shared" si="207"/>
        <v>0</v>
      </c>
      <c r="P550" s="7">
        <f t="shared" si="207"/>
        <v>0</v>
      </c>
      <c r="Q550" s="7">
        <f t="shared" si="207"/>
        <v>0</v>
      </c>
      <c r="R550" s="7">
        <f t="shared" si="207"/>
        <v>0</v>
      </c>
      <c r="S550" s="7">
        <f t="shared" si="207"/>
        <v>0</v>
      </c>
      <c r="T550" s="7">
        <f t="shared" si="207"/>
        <v>0</v>
      </c>
      <c r="U550" s="7">
        <f t="shared" si="207"/>
        <v>0</v>
      </c>
      <c r="V550" s="7">
        <f t="shared" si="207"/>
        <v>0</v>
      </c>
      <c r="W550" s="7">
        <f t="shared" si="207"/>
        <v>0</v>
      </c>
      <c r="X550" s="7">
        <f t="shared" si="207"/>
        <v>0</v>
      </c>
      <c r="Y550" s="7">
        <f t="shared" si="207"/>
        <v>0</v>
      </c>
      <c r="Z550" s="7">
        <f t="shared" si="207"/>
        <v>0</v>
      </c>
      <c r="AA550" s="7">
        <f t="shared" si="207"/>
        <v>0</v>
      </c>
      <c r="AB550" s="7">
        <f t="shared" si="207"/>
        <v>0</v>
      </c>
      <c r="AC550" s="7">
        <f t="shared" si="207"/>
        <v>0</v>
      </c>
      <c r="AD550" s="7">
        <f t="shared" si="207"/>
        <v>0</v>
      </c>
      <c r="AE550" s="7">
        <f t="shared" si="207"/>
        <v>0</v>
      </c>
      <c r="AF550" s="7">
        <f t="shared" si="207"/>
        <v>0</v>
      </c>
      <c r="AG550" s="7">
        <f t="shared" si="207"/>
        <v>0</v>
      </c>
      <c r="AH550" s="7">
        <f t="shared" si="207"/>
        <v>0</v>
      </c>
      <c r="AI550" s="7">
        <f t="shared" si="207"/>
        <v>0</v>
      </c>
      <c r="AJ550" s="7">
        <f t="shared" si="207"/>
        <v>0</v>
      </c>
      <c r="AK550" s="7">
        <f t="shared" si="207"/>
        <v>0</v>
      </c>
      <c r="AL550" s="7">
        <f t="shared" si="207"/>
        <v>0</v>
      </c>
      <c r="AM550" s="7">
        <f t="shared" si="207"/>
        <v>0</v>
      </c>
      <c r="AN550" s="7">
        <f t="shared" si="207"/>
        <v>0</v>
      </c>
      <c r="AO550" s="7">
        <f t="shared" si="207"/>
        <v>0</v>
      </c>
      <c r="AP550" s="7">
        <f t="shared" si="207"/>
        <v>0</v>
      </c>
      <c r="AQ550" s="7">
        <f t="shared" si="207"/>
        <v>0</v>
      </c>
      <c r="AR550" s="7">
        <f t="shared" si="207"/>
        <v>0</v>
      </c>
      <c r="AS550" s="7">
        <f t="shared" si="9"/>
        <v>9038192.538</v>
      </c>
    </row>
    <row r="551" ht="15.75" customHeight="1">
      <c r="A551" s="15">
        <v>109.0</v>
      </c>
      <c r="B551" s="16">
        <v>11.0</v>
      </c>
      <c r="C551" s="16">
        <v>0.0378621769281325</v>
      </c>
      <c r="D551" s="17">
        <v>44033.0</v>
      </c>
      <c r="E551" s="17">
        <f t="shared" si="7"/>
        <v>44368</v>
      </c>
      <c r="F551" s="16" t="s">
        <v>21</v>
      </c>
      <c r="G551" s="16" t="s">
        <v>5</v>
      </c>
      <c r="H551" s="18">
        <v>250000.0</v>
      </c>
      <c r="I551" s="7">
        <f t="shared" ref="I551:AR551" si="208">if(edate($D551,I$350)&lt;=$C$342, I207,if($G551="USD",1-$C$345,if($G551="EUR",1-$D$345,if($G551="YEN",1-$E$345,1-$F$345)))*I207/(1+$C$343)^(DATEDIF($C$342,EDATE($D551,I$350),"m")+1))</f>
        <v>827535.6166</v>
      </c>
      <c r="J551" s="7">
        <f t="shared" si="208"/>
        <v>842033.9907</v>
      </c>
      <c r="K551" s="7">
        <f t="shared" si="208"/>
        <v>783940.6629</v>
      </c>
      <c r="L551" s="7">
        <f t="shared" si="208"/>
        <v>702585.7195</v>
      </c>
      <c r="M551" s="7">
        <f t="shared" si="208"/>
        <v>635614.2749</v>
      </c>
      <c r="N551" s="7">
        <f t="shared" si="208"/>
        <v>573470.3852</v>
      </c>
      <c r="O551" s="7">
        <f t="shared" si="208"/>
        <v>524331.46</v>
      </c>
      <c r="P551" s="7">
        <f t="shared" si="208"/>
        <v>470139.6908</v>
      </c>
      <c r="Q551" s="7">
        <f t="shared" si="208"/>
        <v>443434.2766</v>
      </c>
      <c r="R551" s="7">
        <f t="shared" si="208"/>
        <v>394423.0474</v>
      </c>
      <c r="S551" s="7">
        <f t="shared" si="208"/>
        <v>343482.1473</v>
      </c>
      <c r="T551" s="7">
        <f t="shared" si="208"/>
        <v>0</v>
      </c>
      <c r="U551" s="7">
        <f t="shared" si="208"/>
        <v>0</v>
      </c>
      <c r="V551" s="7">
        <f t="shared" si="208"/>
        <v>0</v>
      </c>
      <c r="W551" s="7">
        <f t="shared" si="208"/>
        <v>0</v>
      </c>
      <c r="X551" s="7">
        <f t="shared" si="208"/>
        <v>0</v>
      </c>
      <c r="Y551" s="7">
        <f t="shared" si="208"/>
        <v>0</v>
      </c>
      <c r="Z551" s="7">
        <f t="shared" si="208"/>
        <v>0</v>
      </c>
      <c r="AA551" s="7">
        <f t="shared" si="208"/>
        <v>0</v>
      </c>
      <c r="AB551" s="7">
        <f t="shared" si="208"/>
        <v>0</v>
      </c>
      <c r="AC551" s="7">
        <f t="shared" si="208"/>
        <v>0</v>
      </c>
      <c r="AD551" s="7">
        <f t="shared" si="208"/>
        <v>0</v>
      </c>
      <c r="AE551" s="7">
        <f t="shared" si="208"/>
        <v>0</v>
      </c>
      <c r="AF551" s="7">
        <f t="shared" si="208"/>
        <v>0</v>
      </c>
      <c r="AG551" s="7">
        <f t="shared" si="208"/>
        <v>0</v>
      </c>
      <c r="AH551" s="7">
        <f t="shared" si="208"/>
        <v>0</v>
      </c>
      <c r="AI551" s="7">
        <f t="shared" si="208"/>
        <v>0</v>
      </c>
      <c r="AJ551" s="7">
        <f t="shared" si="208"/>
        <v>0</v>
      </c>
      <c r="AK551" s="7">
        <f t="shared" si="208"/>
        <v>0</v>
      </c>
      <c r="AL551" s="7">
        <f t="shared" si="208"/>
        <v>0</v>
      </c>
      <c r="AM551" s="7">
        <f t="shared" si="208"/>
        <v>0</v>
      </c>
      <c r="AN551" s="7">
        <f t="shared" si="208"/>
        <v>0</v>
      </c>
      <c r="AO551" s="7">
        <f t="shared" si="208"/>
        <v>0</v>
      </c>
      <c r="AP551" s="7">
        <f t="shared" si="208"/>
        <v>0</v>
      </c>
      <c r="AQ551" s="7">
        <f t="shared" si="208"/>
        <v>0</v>
      </c>
      <c r="AR551" s="7">
        <f t="shared" si="208"/>
        <v>0</v>
      </c>
      <c r="AS551" s="7">
        <f t="shared" si="9"/>
        <v>6540991.272</v>
      </c>
    </row>
    <row r="552" ht="15.75" customHeight="1">
      <c r="A552" s="15">
        <v>143.0</v>
      </c>
      <c r="B552" s="16">
        <v>12.0</v>
      </c>
      <c r="C552" s="16">
        <v>0.00730957333065558</v>
      </c>
      <c r="D552" s="17">
        <v>44035.0</v>
      </c>
      <c r="E552" s="17">
        <f t="shared" si="7"/>
        <v>44400</v>
      </c>
      <c r="F552" s="16" t="s">
        <v>18</v>
      </c>
      <c r="G552" s="16" t="s">
        <v>6</v>
      </c>
      <c r="H552" s="18">
        <v>1400000.0</v>
      </c>
      <c r="I552" s="7">
        <f t="shared" ref="I552:AR552" si="209">if(edate($D552,I$350)&lt;=$C$342, I208,if($G552="USD",1-$C$345,if($G552="EUR",1-$D$345,if($G552="YEN",1-$E$345,1-$F$345)))*I208/(1+$C$343)^(DATEDIF($C$342,EDATE($D552,I$350),"m")+1))</f>
        <v>7186.939157</v>
      </c>
      <c r="J552" s="7">
        <f t="shared" si="209"/>
        <v>7460.099374</v>
      </c>
      <c r="K552" s="7">
        <f t="shared" si="209"/>
        <v>6852.449478</v>
      </c>
      <c r="L552" s="7">
        <f t="shared" si="209"/>
        <v>6187.783335</v>
      </c>
      <c r="M552" s="7">
        <f t="shared" si="209"/>
        <v>5600.520648</v>
      </c>
      <c r="N552" s="7">
        <f t="shared" si="209"/>
        <v>5013.20843</v>
      </c>
      <c r="O552" s="7">
        <f t="shared" si="209"/>
        <v>4456.018312</v>
      </c>
      <c r="P552" s="7">
        <f t="shared" si="209"/>
        <v>3963.011119</v>
      </c>
      <c r="Q552" s="7">
        <f t="shared" si="209"/>
        <v>3714.215114</v>
      </c>
      <c r="R552" s="7">
        <f t="shared" si="209"/>
        <v>3231.269633</v>
      </c>
      <c r="S552" s="7">
        <f t="shared" si="209"/>
        <v>2873.118992</v>
      </c>
      <c r="T552" s="7">
        <f t="shared" si="209"/>
        <v>2634.127963</v>
      </c>
      <c r="U552" s="7">
        <f t="shared" si="209"/>
        <v>0</v>
      </c>
      <c r="V552" s="7">
        <f t="shared" si="209"/>
        <v>0</v>
      </c>
      <c r="W552" s="7">
        <f t="shared" si="209"/>
        <v>0</v>
      </c>
      <c r="X552" s="7">
        <f t="shared" si="209"/>
        <v>0</v>
      </c>
      <c r="Y552" s="7">
        <f t="shared" si="209"/>
        <v>0</v>
      </c>
      <c r="Z552" s="7">
        <f t="shared" si="209"/>
        <v>0</v>
      </c>
      <c r="AA552" s="7">
        <f t="shared" si="209"/>
        <v>0</v>
      </c>
      <c r="AB552" s="7">
        <f t="shared" si="209"/>
        <v>0</v>
      </c>
      <c r="AC552" s="7">
        <f t="shared" si="209"/>
        <v>0</v>
      </c>
      <c r="AD552" s="7">
        <f t="shared" si="209"/>
        <v>0</v>
      </c>
      <c r="AE552" s="7">
        <f t="shared" si="209"/>
        <v>0</v>
      </c>
      <c r="AF552" s="7">
        <f t="shared" si="209"/>
        <v>0</v>
      </c>
      <c r="AG552" s="7">
        <f t="shared" si="209"/>
        <v>0</v>
      </c>
      <c r="AH552" s="7">
        <f t="shared" si="209"/>
        <v>0</v>
      </c>
      <c r="AI552" s="7">
        <f t="shared" si="209"/>
        <v>0</v>
      </c>
      <c r="AJ552" s="7">
        <f t="shared" si="209"/>
        <v>0</v>
      </c>
      <c r="AK552" s="7">
        <f t="shared" si="209"/>
        <v>0</v>
      </c>
      <c r="AL552" s="7">
        <f t="shared" si="209"/>
        <v>0</v>
      </c>
      <c r="AM552" s="7">
        <f t="shared" si="209"/>
        <v>0</v>
      </c>
      <c r="AN552" s="7">
        <f t="shared" si="209"/>
        <v>0</v>
      </c>
      <c r="AO552" s="7">
        <f t="shared" si="209"/>
        <v>0</v>
      </c>
      <c r="AP552" s="7">
        <f t="shared" si="209"/>
        <v>0</v>
      </c>
      <c r="AQ552" s="7">
        <f t="shared" si="209"/>
        <v>0</v>
      </c>
      <c r="AR552" s="7">
        <f t="shared" si="209"/>
        <v>0</v>
      </c>
      <c r="AS552" s="7">
        <f t="shared" si="9"/>
        <v>59172.76156</v>
      </c>
    </row>
    <row r="553" ht="15.75" customHeight="1">
      <c r="A553" s="15">
        <v>277.0</v>
      </c>
      <c r="B553" s="16">
        <v>26.0</v>
      </c>
      <c r="C553" s="16">
        <v>0.0247111822813172</v>
      </c>
      <c r="D553" s="17">
        <v>44036.0</v>
      </c>
      <c r="E553" s="17">
        <f t="shared" si="7"/>
        <v>44828</v>
      </c>
      <c r="F553" s="16" t="s">
        <v>22</v>
      </c>
      <c r="G553" s="16" t="s">
        <v>4</v>
      </c>
      <c r="H553" s="18">
        <v>100000.0</v>
      </c>
      <c r="I553" s="7">
        <f t="shared" ref="I553:AR553" si="210">if(edate($D553,I$350)&lt;=$C$342, I209,if($G553="USD",1-$C$345,if($G553="EUR",1-$D$345,if($G553="YEN",1-$E$345,1-$F$345)))*I209/(1+$C$343)^(DATEDIF($C$342,EDATE($D553,I$350),"m")+1))</f>
        <v>183109.6136</v>
      </c>
      <c r="J553" s="7">
        <f t="shared" si="210"/>
        <v>188680.9967</v>
      </c>
      <c r="K553" s="7">
        <f t="shared" si="210"/>
        <v>170921.3318</v>
      </c>
      <c r="L553" s="7">
        <f t="shared" si="210"/>
        <v>153946.9896</v>
      </c>
      <c r="M553" s="7">
        <f t="shared" si="210"/>
        <v>139392.2601</v>
      </c>
      <c r="N553" s="7">
        <f t="shared" si="210"/>
        <v>124880.3209</v>
      </c>
      <c r="O553" s="7">
        <f t="shared" si="210"/>
        <v>112950.1672</v>
      </c>
      <c r="P553" s="7">
        <f t="shared" si="210"/>
        <v>104590.6205</v>
      </c>
      <c r="Q553" s="7">
        <f t="shared" si="210"/>
        <v>94742.72344</v>
      </c>
      <c r="R553" s="7">
        <f t="shared" si="210"/>
        <v>84398.87893</v>
      </c>
      <c r="S553" s="7">
        <f t="shared" si="210"/>
        <v>75774.00936</v>
      </c>
      <c r="T553" s="7">
        <f t="shared" si="210"/>
        <v>69927.46007</v>
      </c>
      <c r="U553" s="7">
        <f t="shared" si="210"/>
        <v>62983.58757</v>
      </c>
      <c r="V553" s="7">
        <f t="shared" si="210"/>
        <v>57339.89168</v>
      </c>
      <c r="W553" s="7">
        <f t="shared" si="210"/>
        <v>52197.19511</v>
      </c>
      <c r="X553" s="7">
        <f t="shared" si="210"/>
        <v>47515.83346</v>
      </c>
      <c r="Y553" s="7">
        <f t="shared" si="210"/>
        <v>43250.76573</v>
      </c>
      <c r="Z553" s="7">
        <f t="shared" si="210"/>
        <v>39368.69841</v>
      </c>
      <c r="AA553" s="7">
        <f t="shared" si="210"/>
        <v>35833.77064</v>
      </c>
      <c r="AB553" s="7">
        <f t="shared" si="210"/>
        <v>32611.39754</v>
      </c>
      <c r="AC553" s="7">
        <f t="shared" si="210"/>
        <v>29681.3139</v>
      </c>
      <c r="AD553" s="7">
        <f t="shared" si="210"/>
        <v>27012.67929</v>
      </c>
      <c r="AE553" s="7">
        <f t="shared" si="210"/>
        <v>24584.16796</v>
      </c>
      <c r="AF553" s="7">
        <f t="shared" si="210"/>
        <v>22372.59021</v>
      </c>
      <c r="AG553" s="7">
        <f t="shared" si="210"/>
        <v>20360.13845</v>
      </c>
      <c r="AH553" s="7">
        <f t="shared" si="210"/>
        <v>18528.23854</v>
      </c>
      <c r="AI553" s="7">
        <f t="shared" si="210"/>
        <v>0</v>
      </c>
      <c r="AJ553" s="7">
        <f t="shared" si="210"/>
        <v>0</v>
      </c>
      <c r="AK553" s="7">
        <f t="shared" si="210"/>
        <v>0</v>
      </c>
      <c r="AL553" s="7">
        <f t="shared" si="210"/>
        <v>0</v>
      </c>
      <c r="AM553" s="7">
        <f t="shared" si="210"/>
        <v>0</v>
      </c>
      <c r="AN553" s="7">
        <f t="shared" si="210"/>
        <v>0</v>
      </c>
      <c r="AO553" s="7">
        <f t="shared" si="210"/>
        <v>0</v>
      </c>
      <c r="AP553" s="7">
        <f t="shared" si="210"/>
        <v>0</v>
      </c>
      <c r="AQ553" s="7">
        <f t="shared" si="210"/>
        <v>0</v>
      </c>
      <c r="AR553" s="7">
        <f t="shared" si="210"/>
        <v>0</v>
      </c>
      <c r="AS553" s="7">
        <f t="shared" si="9"/>
        <v>2016955.641</v>
      </c>
    </row>
    <row r="554" ht="15.75" customHeight="1">
      <c r="A554" s="15">
        <v>14.0</v>
      </c>
      <c r="B554" s="16">
        <v>19.0</v>
      </c>
      <c r="C554" s="16">
        <v>0.057907010078177</v>
      </c>
      <c r="D554" s="17">
        <v>44039.0</v>
      </c>
      <c r="E554" s="17">
        <f t="shared" si="7"/>
        <v>44619</v>
      </c>
      <c r="F554" s="16" t="s">
        <v>20</v>
      </c>
      <c r="G554" s="16" t="s">
        <v>7</v>
      </c>
      <c r="H554" s="18">
        <v>1500000.0</v>
      </c>
      <c r="I554" s="7">
        <f t="shared" ref="I554:AR554" si="211">if(edate($D554,I$350)&lt;=$C$342, I210,if($G554="USD",1-$C$345,if($G554="EUR",1-$D$345,if($G554="YEN",1-$E$345,1-$F$345)))*I210/(1+$C$343)^(DATEDIF($C$342,EDATE($D554,I$350),"m")+1))</f>
        <v>86860.51512</v>
      </c>
      <c r="J554" s="7">
        <f t="shared" si="211"/>
        <v>86860.51512</v>
      </c>
      <c r="K554" s="7">
        <f t="shared" si="211"/>
        <v>78411.35592</v>
      </c>
      <c r="L554" s="7">
        <f t="shared" si="211"/>
        <v>71283.05084</v>
      </c>
      <c r="M554" s="7">
        <f t="shared" si="211"/>
        <v>64802.77349</v>
      </c>
      <c r="N554" s="7">
        <f t="shared" si="211"/>
        <v>58911.61226</v>
      </c>
      <c r="O554" s="7">
        <f t="shared" si="211"/>
        <v>53556.01115</v>
      </c>
      <c r="P554" s="7">
        <f t="shared" si="211"/>
        <v>48687.28286</v>
      </c>
      <c r="Q554" s="7">
        <f t="shared" si="211"/>
        <v>44261.16624</v>
      </c>
      <c r="R554" s="7">
        <f t="shared" si="211"/>
        <v>40237.42385</v>
      </c>
      <c r="S554" s="7">
        <f t="shared" si="211"/>
        <v>36579.47623</v>
      </c>
      <c r="T554" s="7">
        <f t="shared" si="211"/>
        <v>33254.0693</v>
      </c>
      <c r="U554" s="7">
        <f t="shared" si="211"/>
        <v>30230.97209</v>
      </c>
      <c r="V554" s="7">
        <f t="shared" si="211"/>
        <v>27482.7019</v>
      </c>
      <c r="W554" s="7">
        <f t="shared" si="211"/>
        <v>24984.27445</v>
      </c>
      <c r="X554" s="7">
        <f t="shared" si="211"/>
        <v>22712.97678</v>
      </c>
      <c r="Y554" s="7">
        <f t="shared" si="211"/>
        <v>20648.16071</v>
      </c>
      <c r="Z554" s="7">
        <f t="shared" si="211"/>
        <v>18771.05519</v>
      </c>
      <c r="AA554" s="7">
        <f t="shared" si="211"/>
        <v>17064.59562</v>
      </c>
      <c r="AB554" s="7">
        <f t="shared" si="211"/>
        <v>0</v>
      </c>
      <c r="AC554" s="7">
        <f t="shared" si="211"/>
        <v>0</v>
      </c>
      <c r="AD554" s="7">
        <f t="shared" si="211"/>
        <v>0</v>
      </c>
      <c r="AE554" s="7">
        <f t="shared" si="211"/>
        <v>0</v>
      </c>
      <c r="AF554" s="7">
        <f t="shared" si="211"/>
        <v>0</v>
      </c>
      <c r="AG554" s="7">
        <f t="shared" si="211"/>
        <v>0</v>
      </c>
      <c r="AH554" s="7">
        <f t="shared" si="211"/>
        <v>0</v>
      </c>
      <c r="AI554" s="7">
        <f t="shared" si="211"/>
        <v>0</v>
      </c>
      <c r="AJ554" s="7">
        <f t="shared" si="211"/>
        <v>0</v>
      </c>
      <c r="AK554" s="7">
        <f t="shared" si="211"/>
        <v>0</v>
      </c>
      <c r="AL554" s="7">
        <f t="shared" si="211"/>
        <v>0</v>
      </c>
      <c r="AM554" s="7">
        <f t="shared" si="211"/>
        <v>0</v>
      </c>
      <c r="AN554" s="7">
        <f t="shared" si="211"/>
        <v>0</v>
      </c>
      <c r="AO554" s="7">
        <f t="shared" si="211"/>
        <v>0</v>
      </c>
      <c r="AP554" s="7">
        <f t="shared" si="211"/>
        <v>0</v>
      </c>
      <c r="AQ554" s="7">
        <f t="shared" si="211"/>
        <v>0</v>
      </c>
      <c r="AR554" s="7">
        <f t="shared" si="211"/>
        <v>0</v>
      </c>
      <c r="AS554" s="7">
        <f t="shared" si="9"/>
        <v>865599.9891</v>
      </c>
    </row>
    <row r="555" ht="15.75" customHeight="1">
      <c r="A555" s="15">
        <v>25.0</v>
      </c>
      <c r="B555" s="16">
        <v>22.0</v>
      </c>
      <c r="C555" s="16">
        <v>0.0438522347255351</v>
      </c>
      <c r="D555" s="17">
        <v>44039.0</v>
      </c>
      <c r="E555" s="17">
        <f t="shared" si="7"/>
        <v>44708</v>
      </c>
      <c r="F555" s="16" t="s">
        <v>21</v>
      </c>
      <c r="G555" s="16" t="s">
        <v>5</v>
      </c>
      <c r="H555" s="18">
        <v>500000.0</v>
      </c>
      <c r="I555" s="7">
        <f t="shared" ref="I555:AR555" si="212">if(edate($D555,I$350)&lt;=$C$342, I211,if($G555="USD",1-$C$345,if($G555="EUR",1-$D$345,if($G555="YEN",1-$E$345,1-$F$345)))*I211/(1+$C$343)^(DATEDIF($C$342,EDATE($D555,I$350),"m")+1))</f>
        <v>1956366.592</v>
      </c>
      <c r="J555" s="7">
        <f t="shared" si="212"/>
        <v>1965976.809</v>
      </c>
      <c r="K555" s="7">
        <f t="shared" si="212"/>
        <v>1793888.392</v>
      </c>
      <c r="L555" s="7">
        <f t="shared" si="212"/>
        <v>1623238.57</v>
      </c>
      <c r="M555" s="7">
        <f t="shared" si="212"/>
        <v>1473143.927</v>
      </c>
      <c r="N555" s="7">
        <f t="shared" si="212"/>
        <v>1365971.945</v>
      </c>
      <c r="O555" s="7">
        <f t="shared" si="212"/>
        <v>1224239.353</v>
      </c>
      <c r="P555" s="7">
        <f t="shared" si="212"/>
        <v>1099192.887</v>
      </c>
      <c r="Q555" s="7">
        <f t="shared" si="212"/>
        <v>1012579.72</v>
      </c>
      <c r="R555" s="7">
        <f t="shared" si="212"/>
        <v>915360.893</v>
      </c>
      <c r="S555" s="7">
        <f t="shared" si="212"/>
        <v>797475.0474</v>
      </c>
      <c r="T555" s="7">
        <f t="shared" si="212"/>
        <v>734441.5981</v>
      </c>
      <c r="U555" s="7">
        <f t="shared" si="212"/>
        <v>653643.1259</v>
      </c>
      <c r="V555" s="7">
        <f t="shared" si="212"/>
        <v>595370.8605</v>
      </c>
      <c r="W555" s="7">
        <f t="shared" si="212"/>
        <v>542227.1747</v>
      </c>
      <c r="X555" s="7">
        <f t="shared" si="212"/>
        <v>493828.1933</v>
      </c>
      <c r="Y555" s="7">
        <f t="shared" si="212"/>
        <v>449699.1038</v>
      </c>
      <c r="Z555" s="7">
        <f t="shared" si="212"/>
        <v>409515.487</v>
      </c>
      <c r="AA555" s="7">
        <f t="shared" si="212"/>
        <v>372904.0401</v>
      </c>
      <c r="AB555" s="7">
        <f t="shared" si="212"/>
        <v>339497.5852</v>
      </c>
      <c r="AC555" s="7">
        <f t="shared" si="212"/>
        <v>309118.9528</v>
      </c>
      <c r="AD555" s="7">
        <f t="shared" si="212"/>
        <v>281433.0526</v>
      </c>
      <c r="AE555" s="7">
        <f t="shared" si="212"/>
        <v>0</v>
      </c>
      <c r="AF555" s="7">
        <f t="shared" si="212"/>
        <v>0</v>
      </c>
      <c r="AG555" s="7">
        <f t="shared" si="212"/>
        <v>0</v>
      </c>
      <c r="AH555" s="7">
        <f t="shared" si="212"/>
        <v>0</v>
      </c>
      <c r="AI555" s="7">
        <f t="shared" si="212"/>
        <v>0</v>
      </c>
      <c r="AJ555" s="7">
        <f t="shared" si="212"/>
        <v>0</v>
      </c>
      <c r="AK555" s="7">
        <f t="shared" si="212"/>
        <v>0</v>
      </c>
      <c r="AL555" s="7">
        <f t="shared" si="212"/>
        <v>0</v>
      </c>
      <c r="AM555" s="7">
        <f t="shared" si="212"/>
        <v>0</v>
      </c>
      <c r="AN555" s="7">
        <f t="shared" si="212"/>
        <v>0</v>
      </c>
      <c r="AO555" s="7">
        <f t="shared" si="212"/>
        <v>0</v>
      </c>
      <c r="AP555" s="7">
        <f t="shared" si="212"/>
        <v>0</v>
      </c>
      <c r="AQ555" s="7">
        <f t="shared" si="212"/>
        <v>0</v>
      </c>
      <c r="AR555" s="7">
        <f t="shared" si="212"/>
        <v>0</v>
      </c>
      <c r="AS555" s="7">
        <f t="shared" si="9"/>
        <v>20409113.31</v>
      </c>
    </row>
    <row r="556" ht="15.75" customHeight="1">
      <c r="A556" s="15">
        <v>224.0</v>
      </c>
      <c r="B556" s="16">
        <v>11.0</v>
      </c>
      <c r="C556" s="16">
        <v>0.0541311028188359</v>
      </c>
      <c r="D556" s="17">
        <v>44040.0</v>
      </c>
      <c r="E556" s="17">
        <f t="shared" si="7"/>
        <v>44375</v>
      </c>
      <c r="F556" s="16" t="s">
        <v>21</v>
      </c>
      <c r="G556" s="16" t="s">
        <v>7</v>
      </c>
      <c r="H556" s="18">
        <v>750000.0</v>
      </c>
      <c r="I556" s="7">
        <f t="shared" ref="I556:AR556" si="213">if(edate($D556,I$350)&lt;=$C$342, I212,if($G556="USD",1-$C$345,if($G556="EUR",1-$D$345,if($G556="YEN",1-$E$345,1-$F$345)))*I212/(1+$C$343)^(DATEDIF($C$342,EDATE($D556,I$350),"m")+1))</f>
        <v>40598.32711</v>
      </c>
      <c r="J556" s="7">
        <f t="shared" si="213"/>
        <v>40598.32711</v>
      </c>
      <c r="K556" s="7">
        <f t="shared" si="213"/>
        <v>36649.21711</v>
      </c>
      <c r="L556" s="7">
        <f t="shared" si="213"/>
        <v>33317.4701</v>
      </c>
      <c r="M556" s="7">
        <f t="shared" si="213"/>
        <v>30288.60918</v>
      </c>
      <c r="N556" s="7">
        <f t="shared" si="213"/>
        <v>27535.09926</v>
      </c>
      <c r="O556" s="7">
        <f t="shared" si="213"/>
        <v>25031.90842</v>
      </c>
      <c r="P556" s="7">
        <f t="shared" si="213"/>
        <v>22756.28038</v>
      </c>
      <c r="Q556" s="7">
        <f t="shared" si="213"/>
        <v>20687.52762</v>
      </c>
      <c r="R556" s="7">
        <f t="shared" si="213"/>
        <v>18806.84329</v>
      </c>
      <c r="S556" s="7">
        <f t="shared" si="213"/>
        <v>17097.13026</v>
      </c>
      <c r="T556" s="7">
        <f t="shared" si="213"/>
        <v>0</v>
      </c>
      <c r="U556" s="7">
        <f t="shared" si="213"/>
        <v>0</v>
      </c>
      <c r="V556" s="7">
        <f t="shared" si="213"/>
        <v>0</v>
      </c>
      <c r="W556" s="7">
        <f t="shared" si="213"/>
        <v>0</v>
      </c>
      <c r="X556" s="7">
        <f t="shared" si="213"/>
        <v>0</v>
      </c>
      <c r="Y556" s="7">
        <f t="shared" si="213"/>
        <v>0</v>
      </c>
      <c r="Z556" s="7">
        <f t="shared" si="213"/>
        <v>0</v>
      </c>
      <c r="AA556" s="7">
        <f t="shared" si="213"/>
        <v>0</v>
      </c>
      <c r="AB556" s="7">
        <f t="shared" si="213"/>
        <v>0</v>
      </c>
      <c r="AC556" s="7">
        <f t="shared" si="213"/>
        <v>0</v>
      </c>
      <c r="AD556" s="7">
        <f t="shared" si="213"/>
        <v>0</v>
      </c>
      <c r="AE556" s="7">
        <f t="shared" si="213"/>
        <v>0</v>
      </c>
      <c r="AF556" s="7">
        <f t="shared" si="213"/>
        <v>0</v>
      </c>
      <c r="AG556" s="7">
        <f t="shared" si="213"/>
        <v>0</v>
      </c>
      <c r="AH556" s="7">
        <f t="shared" si="213"/>
        <v>0</v>
      </c>
      <c r="AI556" s="7">
        <f t="shared" si="213"/>
        <v>0</v>
      </c>
      <c r="AJ556" s="7">
        <f t="shared" si="213"/>
        <v>0</v>
      </c>
      <c r="AK556" s="7">
        <f t="shared" si="213"/>
        <v>0</v>
      </c>
      <c r="AL556" s="7">
        <f t="shared" si="213"/>
        <v>0</v>
      </c>
      <c r="AM556" s="7">
        <f t="shared" si="213"/>
        <v>0</v>
      </c>
      <c r="AN556" s="7">
        <f t="shared" si="213"/>
        <v>0</v>
      </c>
      <c r="AO556" s="7">
        <f t="shared" si="213"/>
        <v>0</v>
      </c>
      <c r="AP556" s="7">
        <f t="shared" si="213"/>
        <v>0</v>
      </c>
      <c r="AQ556" s="7">
        <f t="shared" si="213"/>
        <v>0</v>
      </c>
      <c r="AR556" s="7">
        <f t="shared" si="213"/>
        <v>0</v>
      </c>
      <c r="AS556" s="7">
        <f t="shared" si="9"/>
        <v>313366.7399</v>
      </c>
    </row>
    <row r="557" ht="15.75" customHeight="1">
      <c r="A557" s="15">
        <v>152.0</v>
      </c>
      <c r="B557" s="16">
        <v>16.0</v>
      </c>
      <c r="C557" s="16">
        <v>0.0123029007381269</v>
      </c>
      <c r="D557" s="17">
        <v>44043.0</v>
      </c>
      <c r="E557" s="17">
        <f t="shared" si="7"/>
        <v>44530</v>
      </c>
      <c r="F557" s="16" t="s">
        <v>19</v>
      </c>
      <c r="G557" s="16" t="s">
        <v>5</v>
      </c>
      <c r="H557" s="18">
        <v>75000.0</v>
      </c>
      <c r="I557" s="7">
        <f t="shared" ref="I557:AR557" si="214">if(edate($D557,I$350)&lt;=$C$342, I213,if($G557="USD",1-$C$345,if($G557="EUR",1-$D$345,if($G557="YEN",1-$E$345,1-$F$345)))*I213/(1+$C$343)^(DATEDIF($C$342,EDATE($D557,I$350),"m")+1))</f>
        <v>81886.38491</v>
      </c>
      <c r="J557" s="7">
        <f t="shared" si="214"/>
        <v>85834.60105</v>
      </c>
      <c r="K557" s="7">
        <f t="shared" si="214"/>
        <v>77311.36505</v>
      </c>
      <c r="L557" s="7">
        <f t="shared" si="214"/>
        <v>68639.95654</v>
      </c>
      <c r="M557" s="7">
        <f t="shared" si="214"/>
        <v>62551.36832</v>
      </c>
      <c r="N557" s="7">
        <f t="shared" si="214"/>
        <v>57876.92044</v>
      </c>
      <c r="O557" s="7">
        <f t="shared" si="214"/>
        <v>51519.70705</v>
      </c>
      <c r="P557" s="7">
        <f t="shared" si="214"/>
        <v>46062.771</v>
      </c>
      <c r="Q557" s="7">
        <f t="shared" si="214"/>
        <v>42473.20774</v>
      </c>
      <c r="R557" s="7">
        <f t="shared" si="214"/>
        <v>38407.19289</v>
      </c>
      <c r="S557" s="7">
        <f t="shared" si="214"/>
        <v>33564.33621</v>
      </c>
      <c r="T557" s="7">
        <f t="shared" si="214"/>
        <v>30792.20813</v>
      </c>
      <c r="U557" s="7">
        <f t="shared" si="214"/>
        <v>27514.25005</v>
      </c>
      <c r="V557" s="7">
        <f t="shared" si="214"/>
        <v>25059.61477</v>
      </c>
      <c r="W557" s="7">
        <f t="shared" si="214"/>
        <v>22823.97729</v>
      </c>
      <c r="X557" s="7">
        <f t="shared" si="214"/>
        <v>20785.37243</v>
      </c>
      <c r="Y557" s="7">
        <f t="shared" si="214"/>
        <v>0</v>
      </c>
      <c r="Z557" s="7">
        <f t="shared" si="214"/>
        <v>0</v>
      </c>
      <c r="AA557" s="7">
        <f t="shared" si="214"/>
        <v>0</v>
      </c>
      <c r="AB557" s="7">
        <f t="shared" si="214"/>
        <v>0</v>
      </c>
      <c r="AC557" s="7">
        <f t="shared" si="214"/>
        <v>0</v>
      </c>
      <c r="AD557" s="7">
        <f t="shared" si="214"/>
        <v>0</v>
      </c>
      <c r="AE557" s="7">
        <f t="shared" si="214"/>
        <v>0</v>
      </c>
      <c r="AF557" s="7">
        <f t="shared" si="214"/>
        <v>0</v>
      </c>
      <c r="AG557" s="7">
        <f t="shared" si="214"/>
        <v>0</v>
      </c>
      <c r="AH557" s="7">
        <f t="shared" si="214"/>
        <v>0</v>
      </c>
      <c r="AI557" s="7">
        <f t="shared" si="214"/>
        <v>0</v>
      </c>
      <c r="AJ557" s="7">
        <f t="shared" si="214"/>
        <v>0</v>
      </c>
      <c r="AK557" s="7">
        <f t="shared" si="214"/>
        <v>0</v>
      </c>
      <c r="AL557" s="7">
        <f t="shared" si="214"/>
        <v>0</v>
      </c>
      <c r="AM557" s="7">
        <f t="shared" si="214"/>
        <v>0</v>
      </c>
      <c r="AN557" s="7">
        <f t="shared" si="214"/>
        <v>0</v>
      </c>
      <c r="AO557" s="7">
        <f t="shared" si="214"/>
        <v>0</v>
      </c>
      <c r="AP557" s="7">
        <f t="shared" si="214"/>
        <v>0</v>
      </c>
      <c r="AQ557" s="7">
        <f t="shared" si="214"/>
        <v>0</v>
      </c>
      <c r="AR557" s="7">
        <f t="shared" si="214"/>
        <v>0</v>
      </c>
      <c r="AS557" s="7">
        <f t="shared" si="9"/>
        <v>773103.2339</v>
      </c>
    </row>
    <row r="558" ht="15.75" customHeight="1">
      <c r="A558" s="15">
        <v>23.0</v>
      </c>
      <c r="B558" s="16">
        <v>26.0</v>
      </c>
      <c r="C558" s="16">
        <v>0.021125177152359</v>
      </c>
      <c r="D558" s="17">
        <v>44045.0</v>
      </c>
      <c r="E558" s="17">
        <f t="shared" si="7"/>
        <v>44836</v>
      </c>
      <c r="F558" s="16" t="s">
        <v>19</v>
      </c>
      <c r="G558" s="16" t="s">
        <v>7</v>
      </c>
      <c r="H558" s="18">
        <v>2500000.0</v>
      </c>
      <c r="I558" s="7">
        <f t="shared" ref="I558:AR558" si="215">if(edate($D558,I$350)&lt;=$C$342, I214,if($G558="USD",1-$C$345,if($G558="EUR",1-$D$345,if($G558="YEN",1-$E$345,1-$F$345)))*I214/(1+$C$343)^(DATEDIF($C$342,EDATE($D558,I$350),"m")+1))</f>
        <v>52812.94288</v>
      </c>
      <c r="J558" s="7">
        <f t="shared" si="215"/>
        <v>47675.68389</v>
      </c>
      <c r="K558" s="7">
        <f t="shared" si="215"/>
        <v>43341.53081</v>
      </c>
      <c r="L558" s="7">
        <f t="shared" si="215"/>
        <v>39401.39165</v>
      </c>
      <c r="M558" s="7">
        <f t="shared" si="215"/>
        <v>35819.44695</v>
      </c>
      <c r="N558" s="7">
        <f t="shared" si="215"/>
        <v>32563.13359</v>
      </c>
      <c r="O558" s="7">
        <f t="shared" si="215"/>
        <v>29602.84872</v>
      </c>
      <c r="P558" s="7">
        <f t="shared" si="215"/>
        <v>26911.68065</v>
      </c>
      <c r="Q558" s="7">
        <f t="shared" si="215"/>
        <v>24465.16423</v>
      </c>
      <c r="R558" s="7">
        <f t="shared" si="215"/>
        <v>22241.05839</v>
      </c>
      <c r="S558" s="7">
        <f t="shared" si="215"/>
        <v>20219.14399</v>
      </c>
      <c r="T558" s="7">
        <f t="shared" si="215"/>
        <v>18381.03999</v>
      </c>
      <c r="U558" s="7">
        <f t="shared" si="215"/>
        <v>16710.03636</v>
      </c>
      <c r="V558" s="7">
        <f t="shared" si="215"/>
        <v>15190.94214</v>
      </c>
      <c r="W558" s="7">
        <f t="shared" si="215"/>
        <v>13809.9474</v>
      </c>
      <c r="X558" s="7">
        <f t="shared" si="215"/>
        <v>12554.49764</v>
      </c>
      <c r="Y558" s="7">
        <f t="shared" si="215"/>
        <v>11413.17967</v>
      </c>
      <c r="Z558" s="7">
        <f t="shared" si="215"/>
        <v>10375.61788</v>
      </c>
      <c r="AA558" s="7">
        <f t="shared" si="215"/>
        <v>9432.379894</v>
      </c>
      <c r="AB558" s="7">
        <f t="shared" si="215"/>
        <v>8574.890813</v>
      </c>
      <c r="AC558" s="7">
        <f t="shared" si="215"/>
        <v>7795.355284</v>
      </c>
      <c r="AD558" s="7">
        <f t="shared" si="215"/>
        <v>7086.686622</v>
      </c>
      <c r="AE558" s="7">
        <f t="shared" si="215"/>
        <v>6442.442384</v>
      </c>
      <c r="AF558" s="7">
        <f t="shared" si="215"/>
        <v>5856.765803</v>
      </c>
      <c r="AG558" s="7">
        <f t="shared" si="215"/>
        <v>5324.332549</v>
      </c>
      <c r="AH558" s="7">
        <f t="shared" si="215"/>
        <v>4840.302317</v>
      </c>
      <c r="AI558" s="7">
        <f t="shared" si="215"/>
        <v>0</v>
      </c>
      <c r="AJ558" s="7">
        <f t="shared" si="215"/>
        <v>0</v>
      </c>
      <c r="AK558" s="7">
        <f t="shared" si="215"/>
        <v>0</v>
      </c>
      <c r="AL558" s="7">
        <f t="shared" si="215"/>
        <v>0</v>
      </c>
      <c r="AM558" s="7">
        <f t="shared" si="215"/>
        <v>0</v>
      </c>
      <c r="AN558" s="7">
        <f t="shared" si="215"/>
        <v>0</v>
      </c>
      <c r="AO558" s="7">
        <f t="shared" si="215"/>
        <v>0</v>
      </c>
      <c r="AP558" s="7">
        <f t="shared" si="215"/>
        <v>0</v>
      </c>
      <c r="AQ558" s="7">
        <f t="shared" si="215"/>
        <v>0</v>
      </c>
      <c r="AR558" s="7">
        <f t="shared" si="215"/>
        <v>0</v>
      </c>
      <c r="AS558" s="7">
        <f t="shared" si="9"/>
        <v>528842.4425</v>
      </c>
    </row>
    <row r="559" ht="15.75" customHeight="1">
      <c r="A559" s="15">
        <v>138.0</v>
      </c>
      <c r="B559" s="16">
        <v>15.0</v>
      </c>
      <c r="C559" s="16">
        <v>0.0362143868301758</v>
      </c>
      <c r="D559" s="17">
        <v>44045.0</v>
      </c>
      <c r="E559" s="17">
        <f t="shared" si="7"/>
        <v>44502</v>
      </c>
      <c r="F559" s="16" t="s">
        <v>21</v>
      </c>
      <c r="G559" s="16" t="s">
        <v>5</v>
      </c>
      <c r="H559" s="18">
        <v>500000.0</v>
      </c>
      <c r="I559" s="7">
        <f t="shared" ref="I559:AR559" si="216">if(edate($D559,I$350)&lt;=$C$342, I215,if($G559="USD",1-$C$345,if($G559="EUR",1-$D$345,if($G559="YEN",1-$E$345,1-$F$345)))*I215/(1+$C$343)^(DATEDIF($C$342,EDATE($D559,I$350),"m")+1))</f>
        <v>1596234.203</v>
      </c>
      <c r="J559" s="7">
        <f t="shared" si="216"/>
        <v>1485943.478</v>
      </c>
      <c r="K559" s="7">
        <f t="shared" si="216"/>
        <v>1379218.308</v>
      </c>
      <c r="L559" s="7">
        <f t="shared" si="216"/>
        <v>1235983.309</v>
      </c>
      <c r="M559" s="7">
        <f t="shared" si="216"/>
        <v>1117266.569</v>
      </c>
      <c r="N559" s="7">
        <f t="shared" si="216"/>
        <v>1024080.363</v>
      </c>
      <c r="O559" s="7">
        <f t="shared" si="216"/>
        <v>909660.8831</v>
      </c>
      <c r="P559" s="7">
        <f t="shared" si="216"/>
        <v>822399.0636</v>
      </c>
      <c r="Q559" s="7">
        <f t="shared" si="216"/>
        <v>761358.1986</v>
      </c>
      <c r="R559" s="7">
        <f t="shared" si="216"/>
        <v>684585.5163</v>
      </c>
      <c r="S559" s="7">
        <f t="shared" si="216"/>
        <v>600230.2911</v>
      </c>
      <c r="T559" s="7">
        <f t="shared" si="216"/>
        <v>549326.4435</v>
      </c>
      <c r="U559" s="7">
        <f t="shared" si="216"/>
        <v>490910.2916</v>
      </c>
      <c r="V559" s="7">
        <f t="shared" si="216"/>
        <v>447112.7954</v>
      </c>
      <c r="W559" s="7">
        <f t="shared" si="216"/>
        <v>407223.0366</v>
      </c>
      <c r="X559" s="7">
        <f t="shared" si="216"/>
        <v>0</v>
      </c>
      <c r="Y559" s="7">
        <f t="shared" si="216"/>
        <v>0</v>
      </c>
      <c r="Z559" s="7">
        <f t="shared" si="216"/>
        <v>0</v>
      </c>
      <c r="AA559" s="7">
        <f t="shared" si="216"/>
        <v>0</v>
      </c>
      <c r="AB559" s="7">
        <f t="shared" si="216"/>
        <v>0</v>
      </c>
      <c r="AC559" s="7">
        <f t="shared" si="216"/>
        <v>0</v>
      </c>
      <c r="AD559" s="7">
        <f t="shared" si="216"/>
        <v>0</v>
      </c>
      <c r="AE559" s="7">
        <f t="shared" si="216"/>
        <v>0</v>
      </c>
      <c r="AF559" s="7">
        <f t="shared" si="216"/>
        <v>0</v>
      </c>
      <c r="AG559" s="7">
        <f t="shared" si="216"/>
        <v>0</v>
      </c>
      <c r="AH559" s="7">
        <f t="shared" si="216"/>
        <v>0</v>
      </c>
      <c r="AI559" s="7">
        <f t="shared" si="216"/>
        <v>0</v>
      </c>
      <c r="AJ559" s="7">
        <f t="shared" si="216"/>
        <v>0</v>
      </c>
      <c r="AK559" s="7">
        <f t="shared" si="216"/>
        <v>0</v>
      </c>
      <c r="AL559" s="7">
        <f t="shared" si="216"/>
        <v>0</v>
      </c>
      <c r="AM559" s="7">
        <f t="shared" si="216"/>
        <v>0</v>
      </c>
      <c r="AN559" s="7">
        <f t="shared" si="216"/>
        <v>0</v>
      </c>
      <c r="AO559" s="7">
        <f t="shared" si="216"/>
        <v>0</v>
      </c>
      <c r="AP559" s="7">
        <f t="shared" si="216"/>
        <v>0</v>
      </c>
      <c r="AQ559" s="7">
        <f t="shared" si="216"/>
        <v>0</v>
      </c>
      <c r="AR559" s="7">
        <f t="shared" si="216"/>
        <v>0</v>
      </c>
      <c r="AS559" s="7">
        <f t="shared" si="9"/>
        <v>13511532.75</v>
      </c>
    </row>
    <row r="560" ht="15.75" customHeight="1">
      <c r="A560" s="15">
        <v>182.0</v>
      </c>
      <c r="B560" s="16">
        <v>15.0</v>
      </c>
      <c r="C560" s="16">
        <v>0.0474344759004226</v>
      </c>
      <c r="D560" s="17">
        <v>44046.0</v>
      </c>
      <c r="E560" s="17">
        <f t="shared" si="7"/>
        <v>44503</v>
      </c>
      <c r="F560" s="16" t="s">
        <v>21</v>
      </c>
      <c r="G560" s="16" t="s">
        <v>5</v>
      </c>
      <c r="H560" s="18">
        <v>100000.0</v>
      </c>
      <c r="I560" s="7">
        <f t="shared" ref="I560:AR560" si="217">if(edate($D560,I$350)&lt;=$C$342, I216,if($G560="USD",1-$C$345,if($G560="EUR",1-$D$345,if($G560="YEN",1-$E$345,1-$F$345)))*I216/(1+$C$343)^(DATEDIF($C$342,EDATE($D560,I$350),"m")+1))</f>
        <v>416175.3869</v>
      </c>
      <c r="J560" s="7">
        <f t="shared" si="217"/>
        <v>392929.9947</v>
      </c>
      <c r="K560" s="7">
        <f t="shared" si="217"/>
        <v>365708.8914</v>
      </c>
      <c r="L560" s="7">
        <f t="shared" si="217"/>
        <v>323768.5377</v>
      </c>
      <c r="M560" s="7">
        <f t="shared" si="217"/>
        <v>292684.531</v>
      </c>
      <c r="N560" s="7">
        <f t="shared" si="217"/>
        <v>268514.5038</v>
      </c>
      <c r="O560" s="7">
        <f t="shared" si="217"/>
        <v>238616.4478</v>
      </c>
      <c r="P560" s="7">
        <f t="shared" si="217"/>
        <v>216987.9834</v>
      </c>
      <c r="Q560" s="7">
        <f t="shared" si="217"/>
        <v>199449.0604</v>
      </c>
      <c r="R560" s="7">
        <f t="shared" si="217"/>
        <v>179524.8712</v>
      </c>
      <c r="S560" s="7">
        <f t="shared" si="217"/>
        <v>158446.5624</v>
      </c>
      <c r="T560" s="7">
        <f t="shared" si="217"/>
        <v>143540.9303</v>
      </c>
      <c r="U560" s="7">
        <f t="shared" si="217"/>
        <v>128609.3224</v>
      </c>
      <c r="V560" s="7">
        <f t="shared" si="217"/>
        <v>117134.9618</v>
      </c>
      <c r="W560" s="7">
        <f t="shared" si="217"/>
        <v>106684.4037</v>
      </c>
      <c r="X560" s="7">
        <f t="shared" si="217"/>
        <v>0</v>
      </c>
      <c r="Y560" s="7">
        <f t="shared" si="217"/>
        <v>0</v>
      </c>
      <c r="Z560" s="7">
        <f t="shared" si="217"/>
        <v>0</v>
      </c>
      <c r="AA560" s="7">
        <f t="shared" si="217"/>
        <v>0</v>
      </c>
      <c r="AB560" s="7">
        <f t="shared" si="217"/>
        <v>0</v>
      </c>
      <c r="AC560" s="7">
        <f t="shared" si="217"/>
        <v>0</v>
      </c>
      <c r="AD560" s="7">
        <f t="shared" si="217"/>
        <v>0</v>
      </c>
      <c r="AE560" s="7">
        <f t="shared" si="217"/>
        <v>0</v>
      </c>
      <c r="AF560" s="7">
        <f t="shared" si="217"/>
        <v>0</v>
      </c>
      <c r="AG560" s="7">
        <f t="shared" si="217"/>
        <v>0</v>
      </c>
      <c r="AH560" s="7">
        <f t="shared" si="217"/>
        <v>0</v>
      </c>
      <c r="AI560" s="7">
        <f t="shared" si="217"/>
        <v>0</v>
      </c>
      <c r="AJ560" s="7">
        <f t="shared" si="217"/>
        <v>0</v>
      </c>
      <c r="AK560" s="7">
        <f t="shared" si="217"/>
        <v>0</v>
      </c>
      <c r="AL560" s="7">
        <f t="shared" si="217"/>
        <v>0</v>
      </c>
      <c r="AM560" s="7">
        <f t="shared" si="217"/>
        <v>0</v>
      </c>
      <c r="AN560" s="7">
        <f t="shared" si="217"/>
        <v>0</v>
      </c>
      <c r="AO560" s="7">
        <f t="shared" si="217"/>
        <v>0</v>
      </c>
      <c r="AP560" s="7">
        <f t="shared" si="217"/>
        <v>0</v>
      </c>
      <c r="AQ560" s="7">
        <f t="shared" si="217"/>
        <v>0</v>
      </c>
      <c r="AR560" s="7">
        <f t="shared" si="217"/>
        <v>0</v>
      </c>
      <c r="AS560" s="7">
        <f t="shared" si="9"/>
        <v>3548776.389</v>
      </c>
    </row>
    <row r="561" ht="15.75" customHeight="1">
      <c r="A561" s="15">
        <v>236.0</v>
      </c>
      <c r="B561" s="16">
        <v>15.0</v>
      </c>
      <c r="C561" s="16">
        <v>0.0337370877766784</v>
      </c>
      <c r="D561" s="17">
        <v>44048.0</v>
      </c>
      <c r="E561" s="17">
        <f t="shared" si="7"/>
        <v>44505</v>
      </c>
      <c r="F561" s="16" t="s">
        <v>21</v>
      </c>
      <c r="G561" s="16" t="s">
        <v>4</v>
      </c>
      <c r="H561" s="18">
        <v>100000.0</v>
      </c>
      <c r="I561" s="7">
        <f t="shared" ref="I561:AR561" si="218">if(edate($D561,I$350)&lt;=$C$342, I217,if($G561="USD",1-$C$345,if($G561="EUR",1-$D$345,if($G561="YEN",1-$E$345,1-$F$345)))*I217/(1+$C$343)^(DATEDIF($C$342,EDATE($D561,I$350),"m")+1))</f>
        <v>253643.1854</v>
      </c>
      <c r="J561" s="7">
        <f t="shared" si="218"/>
        <v>238309.7174</v>
      </c>
      <c r="K561" s="7">
        <f t="shared" si="218"/>
        <v>221941.5147</v>
      </c>
      <c r="L561" s="7">
        <f t="shared" si="218"/>
        <v>187269.0625</v>
      </c>
      <c r="M561" s="7">
        <f t="shared" si="218"/>
        <v>169379.7705</v>
      </c>
      <c r="N561" s="7">
        <f t="shared" si="218"/>
        <v>157845.1305</v>
      </c>
      <c r="O561" s="7">
        <f t="shared" si="218"/>
        <v>139814.0714</v>
      </c>
      <c r="P561" s="7">
        <f t="shared" si="218"/>
        <v>131043.2642</v>
      </c>
      <c r="Q561" s="7">
        <f t="shared" si="218"/>
        <v>117851.2956</v>
      </c>
      <c r="R561" s="7">
        <f t="shared" si="218"/>
        <v>104312.2094</v>
      </c>
      <c r="S561" s="7">
        <f t="shared" si="218"/>
        <v>95276.30045</v>
      </c>
      <c r="T561" s="7">
        <f t="shared" si="218"/>
        <v>85636.16261</v>
      </c>
      <c r="U561" s="7">
        <f t="shared" si="218"/>
        <v>78215.36457</v>
      </c>
      <c r="V561" s="7">
        <f t="shared" si="218"/>
        <v>71202.31755</v>
      </c>
      <c r="W561" s="7">
        <f t="shared" si="218"/>
        <v>64818.16559</v>
      </c>
      <c r="X561" s="7">
        <f t="shared" si="218"/>
        <v>0</v>
      </c>
      <c r="Y561" s="7">
        <f t="shared" si="218"/>
        <v>0</v>
      </c>
      <c r="Z561" s="7">
        <f t="shared" si="218"/>
        <v>0</v>
      </c>
      <c r="AA561" s="7">
        <f t="shared" si="218"/>
        <v>0</v>
      </c>
      <c r="AB561" s="7">
        <f t="shared" si="218"/>
        <v>0</v>
      </c>
      <c r="AC561" s="7">
        <f t="shared" si="218"/>
        <v>0</v>
      </c>
      <c r="AD561" s="7">
        <f t="shared" si="218"/>
        <v>0</v>
      </c>
      <c r="AE561" s="7">
        <f t="shared" si="218"/>
        <v>0</v>
      </c>
      <c r="AF561" s="7">
        <f t="shared" si="218"/>
        <v>0</v>
      </c>
      <c r="AG561" s="7">
        <f t="shared" si="218"/>
        <v>0</v>
      </c>
      <c r="AH561" s="7">
        <f t="shared" si="218"/>
        <v>0</v>
      </c>
      <c r="AI561" s="7">
        <f t="shared" si="218"/>
        <v>0</v>
      </c>
      <c r="AJ561" s="7">
        <f t="shared" si="218"/>
        <v>0</v>
      </c>
      <c r="AK561" s="7">
        <f t="shared" si="218"/>
        <v>0</v>
      </c>
      <c r="AL561" s="7">
        <f t="shared" si="218"/>
        <v>0</v>
      </c>
      <c r="AM561" s="7">
        <f t="shared" si="218"/>
        <v>0</v>
      </c>
      <c r="AN561" s="7">
        <f t="shared" si="218"/>
        <v>0</v>
      </c>
      <c r="AO561" s="7">
        <f t="shared" si="218"/>
        <v>0</v>
      </c>
      <c r="AP561" s="7">
        <f t="shared" si="218"/>
        <v>0</v>
      </c>
      <c r="AQ561" s="7">
        <f t="shared" si="218"/>
        <v>0</v>
      </c>
      <c r="AR561" s="7">
        <f t="shared" si="218"/>
        <v>0</v>
      </c>
      <c r="AS561" s="7">
        <f t="shared" si="9"/>
        <v>2116557.532</v>
      </c>
    </row>
    <row r="562" ht="15.75" customHeight="1">
      <c r="A562" s="15">
        <v>156.0</v>
      </c>
      <c r="B562" s="16">
        <v>3.0</v>
      </c>
      <c r="C562" s="16">
        <v>0.0155062547700354</v>
      </c>
      <c r="D562" s="17">
        <v>44053.0</v>
      </c>
      <c r="E562" s="17">
        <f t="shared" si="7"/>
        <v>44145</v>
      </c>
      <c r="F562" s="16" t="s">
        <v>19</v>
      </c>
      <c r="G562" s="16" t="s">
        <v>7</v>
      </c>
      <c r="H562" s="18">
        <v>1750000.0</v>
      </c>
      <c r="I562" s="7">
        <f t="shared" ref="I562:AR562" si="219">if(edate($D562,I$350)&lt;=$C$342, I218,if($G562="USD",1-$C$345,if($G562="EUR",1-$D$345,if($G562="YEN",1-$E$345,1-$F$345)))*I218/(1+$C$343)^(DATEDIF($C$342,EDATE($D562,I$350),"m")+1))</f>
        <v>27135.94585</v>
      </c>
      <c r="J562" s="7">
        <f t="shared" si="219"/>
        <v>24496.35839</v>
      </c>
      <c r="K562" s="7">
        <f t="shared" si="219"/>
        <v>22269.41672</v>
      </c>
      <c r="L562" s="7">
        <f t="shared" si="219"/>
        <v>0</v>
      </c>
      <c r="M562" s="7">
        <f t="shared" si="219"/>
        <v>0</v>
      </c>
      <c r="N562" s="7">
        <f t="shared" si="219"/>
        <v>0</v>
      </c>
      <c r="O562" s="7">
        <f t="shared" si="219"/>
        <v>0</v>
      </c>
      <c r="P562" s="7">
        <f t="shared" si="219"/>
        <v>0</v>
      </c>
      <c r="Q562" s="7">
        <f t="shared" si="219"/>
        <v>0</v>
      </c>
      <c r="R562" s="7">
        <f t="shared" si="219"/>
        <v>0</v>
      </c>
      <c r="S562" s="7">
        <f t="shared" si="219"/>
        <v>0</v>
      </c>
      <c r="T562" s="7">
        <f t="shared" si="219"/>
        <v>0</v>
      </c>
      <c r="U562" s="7">
        <f t="shared" si="219"/>
        <v>0</v>
      </c>
      <c r="V562" s="7">
        <f t="shared" si="219"/>
        <v>0</v>
      </c>
      <c r="W562" s="7">
        <f t="shared" si="219"/>
        <v>0</v>
      </c>
      <c r="X562" s="7">
        <f t="shared" si="219"/>
        <v>0</v>
      </c>
      <c r="Y562" s="7">
        <f t="shared" si="219"/>
        <v>0</v>
      </c>
      <c r="Z562" s="7">
        <f t="shared" si="219"/>
        <v>0</v>
      </c>
      <c r="AA562" s="7">
        <f t="shared" si="219"/>
        <v>0</v>
      </c>
      <c r="AB562" s="7">
        <f t="shared" si="219"/>
        <v>0</v>
      </c>
      <c r="AC562" s="7">
        <f t="shared" si="219"/>
        <v>0</v>
      </c>
      <c r="AD562" s="7">
        <f t="shared" si="219"/>
        <v>0</v>
      </c>
      <c r="AE562" s="7">
        <f t="shared" si="219"/>
        <v>0</v>
      </c>
      <c r="AF562" s="7">
        <f t="shared" si="219"/>
        <v>0</v>
      </c>
      <c r="AG562" s="7">
        <f t="shared" si="219"/>
        <v>0</v>
      </c>
      <c r="AH562" s="7">
        <f t="shared" si="219"/>
        <v>0</v>
      </c>
      <c r="AI562" s="7">
        <f t="shared" si="219"/>
        <v>0</v>
      </c>
      <c r="AJ562" s="7">
        <f t="shared" si="219"/>
        <v>0</v>
      </c>
      <c r="AK562" s="7">
        <f t="shared" si="219"/>
        <v>0</v>
      </c>
      <c r="AL562" s="7">
        <f t="shared" si="219"/>
        <v>0</v>
      </c>
      <c r="AM562" s="7">
        <f t="shared" si="219"/>
        <v>0</v>
      </c>
      <c r="AN562" s="7">
        <f t="shared" si="219"/>
        <v>0</v>
      </c>
      <c r="AO562" s="7">
        <f t="shared" si="219"/>
        <v>0</v>
      </c>
      <c r="AP562" s="7">
        <f t="shared" si="219"/>
        <v>0</v>
      </c>
      <c r="AQ562" s="7">
        <f t="shared" si="219"/>
        <v>0</v>
      </c>
      <c r="AR562" s="7">
        <f t="shared" si="219"/>
        <v>0</v>
      </c>
      <c r="AS562" s="7">
        <f t="shared" si="9"/>
        <v>73901.72095</v>
      </c>
    </row>
    <row r="563" ht="15.75" customHeight="1">
      <c r="A563" s="15">
        <v>102.0</v>
      </c>
      <c r="B563" s="16">
        <v>2.0</v>
      </c>
      <c r="C563" s="16">
        <v>0.0140228564137914</v>
      </c>
      <c r="D563" s="17">
        <v>44054.0</v>
      </c>
      <c r="E563" s="17">
        <f t="shared" si="7"/>
        <v>44115</v>
      </c>
      <c r="F563" s="16" t="s">
        <v>19</v>
      </c>
      <c r="G563" s="16" t="s">
        <v>5</v>
      </c>
      <c r="H563" s="18">
        <v>75000.0</v>
      </c>
      <c r="I563" s="7">
        <f t="shared" ref="I563:AR563" si="220">if(edate($D563,I$350)&lt;=$C$342, I219,if($G563="USD",1-$C$345,if($G563="EUR",1-$D$345,if($G563="YEN",1-$E$345,1-$F$345)))*I219/(1+$C$343)^(DATEDIF($C$342,EDATE($D563,I$350),"m")+1))</f>
        <v>93921.867</v>
      </c>
      <c r="J563" s="7">
        <f t="shared" si="220"/>
        <v>86300.53234</v>
      </c>
      <c r="K563" s="7">
        <f t="shared" si="220"/>
        <v>0</v>
      </c>
      <c r="L563" s="7">
        <f t="shared" si="220"/>
        <v>0</v>
      </c>
      <c r="M563" s="7">
        <f t="shared" si="220"/>
        <v>0</v>
      </c>
      <c r="N563" s="7">
        <f t="shared" si="220"/>
        <v>0</v>
      </c>
      <c r="O563" s="7">
        <f t="shared" si="220"/>
        <v>0</v>
      </c>
      <c r="P563" s="7">
        <f t="shared" si="220"/>
        <v>0</v>
      </c>
      <c r="Q563" s="7">
        <f t="shared" si="220"/>
        <v>0</v>
      </c>
      <c r="R563" s="7">
        <f t="shared" si="220"/>
        <v>0</v>
      </c>
      <c r="S563" s="7">
        <f t="shared" si="220"/>
        <v>0</v>
      </c>
      <c r="T563" s="7">
        <f t="shared" si="220"/>
        <v>0</v>
      </c>
      <c r="U563" s="7">
        <f t="shared" si="220"/>
        <v>0</v>
      </c>
      <c r="V563" s="7">
        <f t="shared" si="220"/>
        <v>0</v>
      </c>
      <c r="W563" s="7">
        <f t="shared" si="220"/>
        <v>0</v>
      </c>
      <c r="X563" s="7">
        <f t="shared" si="220"/>
        <v>0</v>
      </c>
      <c r="Y563" s="7">
        <f t="shared" si="220"/>
        <v>0</v>
      </c>
      <c r="Z563" s="7">
        <f t="shared" si="220"/>
        <v>0</v>
      </c>
      <c r="AA563" s="7">
        <f t="shared" si="220"/>
        <v>0</v>
      </c>
      <c r="AB563" s="7">
        <f t="shared" si="220"/>
        <v>0</v>
      </c>
      <c r="AC563" s="7">
        <f t="shared" si="220"/>
        <v>0</v>
      </c>
      <c r="AD563" s="7">
        <f t="shared" si="220"/>
        <v>0</v>
      </c>
      <c r="AE563" s="7">
        <f t="shared" si="220"/>
        <v>0</v>
      </c>
      <c r="AF563" s="7">
        <f t="shared" si="220"/>
        <v>0</v>
      </c>
      <c r="AG563" s="7">
        <f t="shared" si="220"/>
        <v>0</v>
      </c>
      <c r="AH563" s="7">
        <f t="shared" si="220"/>
        <v>0</v>
      </c>
      <c r="AI563" s="7">
        <f t="shared" si="220"/>
        <v>0</v>
      </c>
      <c r="AJ563" s="7">
        <f t="shared" si="220"/>
        <v>0</v>
      </c>
      <c r="AK563" s="7">
        <f t="shared" si="220"/>
        <v>0</v>
      </c>
      <c r="AL563" s="7">
        <f t="shared" si="220"/>
        <v>0</v>
      </c>
      <c r="AM563" s="7">
        <f t="shared" si="220"/>
        <v>0</v>
      </c>
      <c r="AN563" s="7">
        <f t="shared" si="220"/>
        <v>0</v>
      </c>
      <c r="AO563" s="7">
        <f t="shared" si="220"/>
        <v>0</v>
      </c>
      <c r="AP563" s="7">
        <f t="shared" si="220"/>
        <v>0</v>
      </c>
      <c r="AQ563" s="7">
        <f t="shared" si="220"/>
        <v>0</v>
      </c>
      <c r="AR563" s="7">
        <f t="shared" si="220"/>
        <v>0</v>
      </c>
      <c r="AS563" s="7">
        <f t="shared" si="9"/>
        <v>180222.3993</v>
      </c>
    </row>
    <row r="564" ht="15.75" customHeight="1">
      <c r="A564" s="15">
        <v>307.0</v>
      </c>
      <c r="B564" s="16">
        <v>36.0</v>
      </c>
      <c r="C564" s="16">
        <v>0.0296173522675282</v>
      </c>
      <c r="D564" s="17">
        <v>44054.0</v>
      </c>
      <c r="E564" s="17">
        <f t="shared" si="7"/>
        <v>45149</v>
      </c>
      <c r="F564" s="16" t="s">
        <v>22</v>
      </c>
      <c r="G564" s="16" t="s">
        <v>4</v>
      </c>
      <c r="H564" s="18">
        <v>75000.0</v>
      </c>
      <c r="I564" s="7">
        <f t="shared" ref="I564:AR564" si="221">if(edate($D564,I$350)&lt;=$C$342, I220,if($G564="USD",1-$C$345,if($G564="EUR",1-$D$345,if($G564="YEN",1-$E$345,1-$F$345)))*I220/(1+$C$343)^(DATEDIF($C$342,EDATE($D564,I$350),"m")+1))</f>
        <v>167769.1209</v>
      </c>
      <c r="J564" s="7">
        <f t="shared" si="221"/>
        <v>154770.7071</v>
      </c>
      <c r="K564" s="7">
        <f t="shared" si="221"/>
        <v>139548.7842</v>
      </c>
      <c r="L564" s="7">
        <f t="shared" si="221"/>
        <v>122403.2844</v>
      </c>
      <c r="M564" s="7">
        <f t="shared" si="221"/>
        <v>111522.2296</v>
      </c>
      <c r="N564" s="7">
        <f t="shared" si="221"/>
        <v>101352.1436</v>
      </c>
      <c r="O564" s="7">
        <f t="shared" si="221"/>
        <v>92371.23882</v>
      </c>
      <c r="P564" s="7">
        <f t="shared" si="221"/>
        <v>87519.75215</v>
      </c>
      <c r="Q564" s="7">
        <f t="shared" si="221"/>
        <v>76440.91187</v>
      </c>
      <c r="R564" s="7">
        <f t="shared" si="221"/>
        <v>67673.39531</v>
      </c>
      <c r="S564" s="7">
        <f t="shared" si="221"/>
        <v>63455.67928</v>
      </c>
      <c r="T564" s="7">
        <f t="shared" si="221"/>
        <v>57012.02005</v>
      </c>
      <c r="U564" s="7">
        <f t="shared" si="221"/>
        <v>51512.47884</v>
      </c>
      <c r="V564" s="7">
        <f t="shared" si="221"/>
        <v>46893.29415</v>
      </c>
      <c r="W564" s="7">
        <f t="shared" si="221"/>
        <v>42688.38205</v>
      </c>
      <c r="X564" s="7">
        <f t="shared" si="221"/>
        <v>38857.26454</v>
      </c>
      <c r="Y564" s="7">
        <f t="shared" si="221"/>
        <v>35370.10773</v>
      </c>
      <c r="Z564" s="7">
        <f t="shared" si="221"/>
        <v>32194.6978</v>
      </c>
      <c r="AA564" s="7">
        <f t="shared" si="221"/>
        <v>29299.94703</v>
      </c>
      <c r="AB564" s="7">
        <f t="shared" si="221"/>
        <v>26667.75237</v>
      </c>
      <c r="AC564" s="7">
        <f t="shared" si="221"/>
        <v>24270.36697</v>
      </c>
      <c r="AD564" s="7">
        <f t="shared" si="221"/>
        <v>22088.66591</v>
      </c>
      <c r="AE564" s="7">
        <f t="shared" si="221"/>
        <v>20101.80762</v>
      </c>
      <c r="AF564" s="7">
        <f t="shared" si="221"/>
        <v>18293.81857</v>
      </c>
      <c r="AG564" s="7">
        <f t="shared" si="221"/>
        <v>16648.01063</v>
      </c>
      <c r="AH564" s="7">
        <f t="shared" si="221"/>
        <v>15149.40383</v>
      </c>
      <c r="AI564" s="7">
        <f t="shared" si="221"/>
        <v>13785.82725</v>
      </c>
      <c r="AJ564" s="7">
        <f t="shared" si="221"/>
        <v>12544.31357</v>
      </c>
      <c r="AK564" s="7">
        <f t="shared" si="221"/>
        <v>11414.72061</v>
      </c>
      <c r="AL564" s="7">
        <f t="shared" si="221"/>
        <v>10386.63032</v>
      </c>
      <c r="AM564" s="7">
        <f t="shared" si="221"/>
        <v>9450.128957</v>
      </c>
      <c r="AN564" s="7">
        <f t="shared" si="221"/>
        <v>8598.664938</v>
      </c>
      <c r="AO564" s="7">
        <f t="shared" si="221"/>
        <v>7823.557572</v>
      </c>
      <c r="AP564" s="7">
        <f t="shared" si="221"/>
        <v>7118.397049</v>
      </c>
      <c r="AQ564" s="7">
        <f t="shared" si="221"/>
        <v>6476.511931</v>
      </c>
      <c r="AR564" s="7">
        <f t="shared" si="221"/>
        <v>5892.571817</v>
      </c>
      <c r="AS564" s="7">
        <f t="shared" si="9"/>
        <v>1755366.589</v>
      </c>
    </row>
    <row r="565" ht="15.75" customHeight="1">
      <c r="A565" s="15">
        <v>38.0</v>
      </c>
      <c r="B565" s="16">
        <v>14.0</v>
      </c>
      <c r="C565" s="16">
        <v>0.0103582310502078</v>
      </c>
      <c r="D565" s="17">
        <v>44055.0</v>
      </c>
      <c r="E565" s="17">
        <f t="shared" si="7"/>
        <v>44481</v>
      </c>
      <c r="F565" s="16" t="s">
        <v>18</v>
      </c>
      <c r="G565" s="16" t="s">
        <v>6</v>
      </c>
      <c r="H565" s="18">
        <v>1000000.0</v>
      </c>
      <c r="I565" s="7">
        <f t="shared" ref="I565:AR565" si="222">if(edate($D565,I$350)&lt;=$C$342, I221,if($G565="USD",1-$C$345,if($G565="EUR",1-$D$345,if($G565="YEN",1-$E$345,1-$F$345)))*I221/(1+$C$343)^(DATEDIF($C$342,EDATE($D565,I$350),"m")+1))</f>
        <v>7304.365581</v>
      </c>
      <c r="J565" s="7">
        <f t="shared" si="222"/>
        <v>6847.837965</v>
      </c>
      <c r="K565" s="7">
        <f t="shared" si="222"/>
        <v>6183.201978</v>
      </c>
      <c r="L565" s="7">
        <f t="shared" si="222"/>
        <v>5462.740016</v>
      </c>
      <c r="M565" s="7">
        <f t="shared" si="222"/>
        <v>5060.953069</v>
      </c>
      <c r="N565" s="7">
        <f t="shared" si="222"/>
        <v>4530.577965</v>
      </c>
      <c r="O565" s="7">
        <f t="shared" si="222"/>
        <v>3957.926345</v>
      </c>
      <c r="P565" s="7">
        <f t="shared" si="222"/>
        <v>3741.899197</v>
      </c>
      <c r="Q565" s="7">
        <f t="shared" si="222"/>
        <v>3288.135061</v>
      </c>
      <c r="R565" s="7">
        <f t="shared" si="222"/>
        <v>2872.491199</v>
      </c>
      <c r="S565" s="7">
        <f t="shared" si="222"/>
        <v>2700.838196</v>
      </c>
      <c r="T565" s="7">
        <f t="shared" si="222"/>
        <v>2422.816237</v>
      </c>
      <c r="U565" s="7">
        <f t="shared" si="222"/>
        <v>2255.641801</v>
      </c>
      <c r="V565" s="7">
        <f t="shared" si="222"/>
        <v>2053.821437</v>
      </c>
      <c r="W565" s="7">
        <f t="shared" si="222"/>
        <v>0</v>
      </c>
      <c r="X565" s="7">
        <f t="shared" si="222"/>
        <v>0</v>
      </c>
      <c r="Y565" s="7">
        <f t="shared" si="222"/>
        <v>0</v>
      </c>
      <c r="Z565" s="7">
        <f t="shared" si="222"/>
        <v>0</v>
      </c>
      <c r="AA565" s="7">
        <f t="shared" si="222"/>
        <v>0</v>
      </c>
      <c r="AB565" s="7">
        <f t="shared" si="222"/>
        <v>0</v>
      </c>
      <c r="AC565" s="7">
        <f t="shared" si="222"/>
        <v>0</v>
      </c>
      <c r="AD565" s="7">
        <f t="shared" si="222"/>
        <v>0</v>
      </c>
      <c r="AE565" s="7">
        <f t="shared" si="222"/>
        <v>0</v>
      </c>
      <c r="AF565" s="7">
        <f t="shared" si="222"/>
        <v>0</v>
      </c>
      <c r="AG565" s="7">
        <f t="shared" si="222"/>
        <v>0</v>
      </c>
      <c r="AH565" s="7">
        <f t="shared" si="222"/>
        <v>0</v>
      </c>
      <c r="AI565" s="7">
        <f t="shared" si="222"/>
        <v>0</v>
      </c>
      <c r="AJ565" s="7">
        <f t="shared" si="222"/>
        <v>0</v>
      </c>
      <c r="AK565" s="7">
        <f t="shared" si="222"/>
        <v>0</v>
      </c>
      <c r="AL565" s="7">
        <f t="shared" si="222"/>
        <v>0</v>
      </c>
      <c r="AM565" s="7">
        <f t="shared" si="222"/>
        <v>0</v>
      </c>
      <c r="AN565" s="7">
        <f t="shared" si="222"/>
        <v>0</v>
      </c>
      <c r="AO565" s="7">
        <f t="shared" si="222"/>
        <v>0</v>
      </c>
      <c r="AP565" s="7">
        <f t="shared" si="222"/>
        <v>0</v>
      </c>
      <c r="AQ565" s="7">
        <f t="shared" si="222"/>
        <v>0</v>
      </c>
      <c r="AR565" s="7">
        <f t="shared" si="222"/>
        <v>0</v>
      </c>
      <c r="AS565" s="7">
        <f t="shared" si="9"/>
        <v>58683.24605</v>
      </c>
    </row>
    <row r="566" ht="15.75" customHeight="1">
      <c r="A566" s="15">
        <v>252.0</v>
      </c>
      <c r="B566" s="16">
        <v>25.0</v>
      </c>
      <c r="C566" s="16">
        <v>0.05716317572117</v>
      </c>
      <c r="D566" s="17">
        <v>44057.0</v>
      </c>
      <c r="E566" s="17">
        <f t="shared" si="7"/>
        <v>44818</v>
      </c>
      <c r="F566" s="16" t="s">
        <v>20</v>
      </c>
      <c r="G566" s="16" t="s">
        <v>4</v>
      </c>
      <c r="H566" s="18">
        <v>250000.0</v>
      </c>
      <c r="I566" s="7">
        <f t="shared" ref="I566:AR566" si="223">if(edate($D566,I$350)&lt;=$C$342, I222,if($G566="USD",1-$C$345,if($G566="EUR",1-$D$345,if($G566="YEN",1-$E$345,1-$F$345)))*I222/(1+$C$343)^(DATEDIF($C$342,EDATE($D566,I$350),"m")+1))</f>
        <v>1070231.841</v>
      </c>
      <c r="J566" s="7">
        <f t="shared" si="223"/>
        <v>999044.3623</v>
      </c>
      <c r="K566" s="7">
        <f t="shared" si="223"/>
        <v>908700.4344</v>
      </c>
      <c r="L566" s="7">
        <f t="shared" si="223"/>
        <v>781150.2842</v>
      </c>
      <c r="M566" s="7">
        <f t="shared" si="223"/>
        <v>714088.435</v>
      </c>
      <c r="N566" s="7">
        <f t="shared" si="223"/>
        <v>652803.5927</v>
      </c>
      <c r="O566" s="7">
        <f t="shared" si="223"/>
        <v>590008.8474</v>
      </c>
      <c r="P566" s="7">
        <f t="shared" si="223"/>
        <v>563701.0009</v>
      </c>
      <c r="Q566" s="7">
        <f t="shared" si="223"/>
        <v>493239.0805</v>
      </c>
      <c r="R566" s="7">
        <f t="shared" si="223"/>
        <v>432256.4179</v>
      </c>
      <c r="S566" s="7">
        <f t="shared" si="223"/>
        <v>406003.5614</v>
      </c>
      <c r="T566" s="7">
        <f t="shared" si="223"/>
        <v>366169.6577</v>
      </c>
      <c r="U566" s="7">
        <f t="shared" si="223"/>
        <v>331452.4685</v>
      </c>
      <c r="V566" s="7">
        <f t="shared" si="223"/>
        <v>301729.44</v>
      </c>
      <c r="W566" s="7">
        <f t="shared" si="223"/>
        <v>274672.2778</v>
      </c>
      <c r="X566" s="7">
        <f t="shared" si="223"/>
        <v>250020.5514</v>
      </c>
      <c r="Y566" s="7">
        <f t="shared" si="223"/>
        <v>227582.1832</v>
      </c>
      <c r="Z566" s="7">
        <f t="shared" si="223"/>
        <v>207149.8923</v>
      </c>
      <c r="AA566" s="7">
        <f t="shared" si="223"/>
        <v>188523.6739</v>
      </c>
      <c r="AB566" s="7">
        <f t="shared" si="223"/>
        <v>171586.8918</v>
      </c>
      <c r="AC566" s="7">
        <f t="shared" si="223"/>
        <v>156161.0723</v>
      </c>
      <c r="AD566" s="7">
        <f t="shared" si="223"/>
        <v>142123.1075</v>
      </c>
      <c r="AE566" s="7">
        <f t="shared" si="223"/>
        <v>129338.9072</v>
      </c>
      <c r="AF566" s="7">
        <f t="shared" si="223"/>
        <v>117705.6546</v>
      </c>
      <c r="AG566" s="7">
        <f t="shared" si="223"/>
        <v>107115.974</v>
      </c>
      <c r="AH566" s="7">
        <f t="shared" si="223"/>
        <v>0</v>
      </c>
      <c r="AI566" s="7">
        <f t="shared" si="223"/>
        <v>0</v>
      </c>
      <c r="AJ566" s="7">
        <f t="shared" si="223"/>
        <v>0</v>
      </c>
      <c r="AK566" s="7">
        <f t="shared" si="223"/>
        <v>0</v>
      </c>
      <c r="AL566" s="7">
        <f t="shared" si="223"/>
        <v>0</v>
      </c>
      <c r="AM566" s="7">
        <f t="shared" si="223"/>
        <v>0</v>
      </c>
      <c r="AN566" s="7">
        <f t="shared" si="223"/>
        <v>0</v>
      </c>
      <c r="AO566" s="7">
        <f t="shared" si="223"/>
        <v>0</v>
      </c>
      <c r="AP566" s="7">
        <f t="shared" si="223"/>
        <v>0</v>
      </c>
      <c r="AQ566" s="7">
        <f t="shared" si="223"/>
        <v>0</v>
      </c>
      <c r="AR566" s="7">
        <f t="shared" si="223"/>
        <v>0</v>
      </c>
      <c r="AS566" s="7">
        <f t="shared" si="9"/>
        <v>10582559.61</v>
      </c>
    </row>
    <row r="567" ht="15.75" customHeight="1">
      <c r="A567" s="15">
        <v>278.0</v>
      </c>
      <c r="B567" s="16">
        <v>25.0</v>
      </c>
      <c r="C567" s="16">
        <v>0.00883085635244612</v>
      </c>
      <c r="D567" s="17">
        <v>44067.0</v>
      </c>
      <c r="E567" s="17">
        <f t="shared" si="7"/>
        <v>44828</v>
      </c>
      <c r="F567" s="16" t="s">
        <v>18</v>
      </c>
      <c r="G567" s="16" t="s">
        <v>4</v>
      </c>
      <c r="H567" s="18">
        <v>250000.0</v>
      </c>
      <c r="I567" s="7">
        <f t="shared" ref="I567:AR567" si="224">if(edate($D567,I$350)&lt;=$C$342, I223,if($G567="USD",1-$C$345,if($G567="EUR",1-$D$345,if($G567="YEN",1-$E$345,1-$F$345)))*I223/(1+$C$343)^(DATEDIF($C$342,EDATE($D567,I$350),"m")+1))</f>
        <v>168568.9053</v>
      </c>
      <c r="J567" s="7">
        <f t="shared" si="224"/>
        <v>152702.298</v>
      </c>
      <c r="K567" s="7">
        <f t="shared" si="224"/>
        <v>137537.3035</v>
      </c>
      <c r="L567" s="7">
        <f t="shared" si="224"/>
        <v>124534.0077</v>
      </c>
      <c r="M567" s="7">
        <f t="shared" si="224"/>
        <v>111568.941</v>
      </c>
      <c r="N567" s="7">
        <f t="shared" si="224"/>
        <v>100910.4593</v>
      </c>
      <c r="O567" s="7">
        <f t="shared" si="224"/>
        <v>93441.98252</v>
      </c>
      <c r="P567" s="7">
        <f t="shared" si="224"/>
        <v>84643.80333</v>
      </c>
      <c r="Q567" s="7">
        <f t="shared" si="224"/>
        <v>75402.54121</v>
      </c>
      <c r="R567" s="7">
        <f t="shared" si="224"/>
        <v>67697.02319</v>
      </c>
      <c r="S567" s="7">
        <f t="shared" si="224"/>
        <v>62473.67568</v>
      </c>
      <c r="T567" s="7">
        <f t="shared" si="224"/>
        <v>56269.97203</v>
      </c>
      <c r="U567" s="7">
        <f t="shared" si="224"/>
        <v>51227.85516</v>
      </c>
      <c r="V567" s="7">
        <f t="shared" si="224"/>
        <v>46633.33454</v>
      </c>
      <c r="W567" s="7">
        <f t="shared" si="224"/>
        <v>42450.97371</v>
      </c>
      <c r="X567" s="7">
        <f t="shared" si="224"/>
        <v>38640.53275</v>
      </c>
      <c r="Y567" s="7">
        <f t="shared" si="224"/>
        <v>35172.267</v>
      </c>
      <c r="Z567" s="7">
        <f t="shared" si="224"/>
        <v>32014.13812</v>
      </c>
      <c r="AA567" s="7">
        <f t="shared" si="224"/>
        <v>29135.24774</v>
      </c>
      <c r="AB567" s="7">
        <f t="shared" si="224"/>
        <v>26517.49079</v>
      </c>
      <c r="AC567" s="7">
        <f t="shared" si="224"/>
        <v>24133.3142</v>
      </c>
      <c r="AD567" s="7">
        <f t="shared" si="224"/>
        <v>21963.66541</v>
      </c>
      <c r="AE567" s="7">
        <f t="shared" si="224"/>
        <v>19987.82657</v>
      </c>
      <c r="AF567" s="7">
        <f t="shared" si="224"/>
        <v>18189.88828</v>
      </c>
      <c r="AG567" s="7">
        <f t="shared" si="224"/>
        <v>16553.25625</v>
      </c>
      <c r="AH567" s="7">
        <f t="shared" si="224"/>
        <v>0</v>
      </c>
      <c r="AI567" s="7">
        <f t="shared" si="224"/>
        <v>0</v>
      </c>
      <c r="AJ567" s="7">
        <f t="shared" si="224"/>
        <v>0</v>
      </c>
      <c r="AK567" s="7">
        <f t="shared" si="224"/>
        <v>0</v>
      </c>
      <c r="AL567" s="7">
        <f t="shared" si="224"/>
        <v>0</v>
      </c>
      <c r="AM567" s="7">
        <f t="shared" si="224"/>
        <v>0</v>
      </c>
      <c r="AN567" s="7">
        <f t="shared" si="224"/>
        <v>0</v>
      </c>
      <c r="AO567" s="7">
        <f t="shared" si="224"/>
        <v>0</v>
      </c>
      <c r="AP567" s="7">
        <f t="shared" si="224"/>
        <v>0</v>
      </c>
      <c r="AQ567" s="7">
        <f t="shared" si="224"/>
        <v>0</v>
      </c>
      <c r="AR567" s="7">
        <f t="shared" si="224"/>
        <v>0</v>
      </c>
      <c r="AS567" s="7">
        <f t="shared" si="9"/>
        <v>1638370.703</v>
      </c>
    </row>
    <row r="568" ht="15.75" customHeight="1">
      <c r="A568" s="15">
        <v>85.0</v>
      </c>
      <c r="B568" s="16">
        <v>7.0</v>
      </c>
      <c r="C568" s="16">
        <v>0.0495323433288226</v>
      </c>
      <c r="D568" s="17">
        <v>44069.0</v>
      </c>
      <c r="E568" s="17">
        <f t="shared" si="7"/>
        <v>44281</v>
      </c>
      <c r="F568" s="16" t="s">
        <v>21</v>
      </c>
      <c r="G568" s="16" t="s">
        <v>7</v>
      </c>
      <c r="H568" s="18">
        <v>1000000.0</v>
      </c>
      <c r="I568" s="7">
        <f t="shared" ref="I568:AR568" si="225">if(edate($D568,I$350)&lt;=$C$342, I224,if($G568="USD",1-$C$345,if($G568="EUR",1-$D$345,if($G568="YEN",1-$E$345,1-$F$345)))*I224/(1+$C$343)^(DATEDIF($C$342,EDATE($D568,I$350),"m")+1))</f>
        <v>49532.34333</v>
      </c>
      <c r="J568" s="7">
        <f t="shared" si="225"/>
        <v>44714.19721</v>
      </c>
      <c r="K568" s="7">
        <f t="shared" si="225"/>
        <v>40649.27019</v>
      </c>
      <c r="L568" s="7">
        <f t="shared" si="225"/>
        <v>36953.88199</v>
      </c>
      <c r="M568" s="7">
        <f t="shared" si="225"/>
        <v>33594.43817</v>
      </c>
      <c r="N568" s="7">
        <f t="shared" si="225"/>
        <v>30540.39834</v>
      </c>
      <c r="O568" s="7">
        <f t="shared" si="225"/>
        <v>27763.99849</v>
      </c>
      <c r="P568" s="7">
        <f t="shared" si="225"/>
        <v>0</v>
      </c>
      <c r="Q568" s="7">
        <f t="shared" si="225"/>
        <v>0</v>
      </c>
      <c r="R568" s="7">
        <f t="shared" si="225"/>
        <v>0</v>
      </c>
      <c r="S568" s="7">
        <f t="shared" si="225"/>
        <v>0</v>
      </c>
      <c r="T568" s="7">
        <f t="shared" si="225"/>
        <v>0</v>
      </c>
      <c r="U568" s="7">
        <f t="shared" si="225"/>
        <v>0</v>
      </c>
      <c r="V568" s="7">
        <f t="shared" si="225"/>
        <v>0</v>
      </c>
      <c r="W568" s="7">
        <f t="shared" si="225"/>
        <v>0</v>
      </c>
      <c r="X568" s="7">
        <f t="shared" si="225"/>
        <v>0</v>
      </c>
      <c r="Y568" s="7">
        <f t="shared" si="225"/>
        <v>0</v>
      </c>
      <c r="Z568" s="7">
        <f t="shared" si="225"/>
        <v>0</v>
      </c>
      <c r="AA568" s="7">
        <f t="shared" si="225"/>
        <v>0</v>
      </c>
      <c r="AB568" s="7">
        <f t="shared" si="225"/>
        <v>0</v>
      </c>
      <c r="AC568" s="7">
        <f t="shared" si="225"/>
        <v>0</v>
      </c>
      <c r="AD568" s="7">
        <f t="shared" si="225"/>
        <v>0</v>
      </c>
      <c r="AE568" s="7">
        <f t="shared" si="225"/>
        <v>0</v>
      </c>
      <c r="AF568" s="7">
        <f t="shared" si="225"/>
        <v>0</v>
      </c>
      <c r="AG568" s="7">
        <f t="shared" si="225"/>
        <v>0</v>
      </c>
      <c r="AH568" s="7">
        <f t="shared" si="225"/>
        <v>0</v>
      </c>
      <c r="AI568" s="7">
        <f t="shared" si="225"/>
        <v>0</v>
      </c>
      <c r="AJ568" s="7">
        <f t="shared" si="225"/>
        <v>0</v>
      </c>
      <c r="AK568" s="7">
        <f t="shared" si="225"/>
        <v>0</v>
      </c>
      <c r="AL568" s="7">
        <f t="shared" si="225"/>
        <v>0</v>
      </c>
      <c r="AM568" s="7">
        <f t="shared" si="225"/>
        <v>0</v>
      </c>
      <c r="AN568" s="7">
        <f t="shared" si="225"/>
        <v>0</v>
      </c>
      <c r="AO568" s="7">
        <f t="shared" si="225"/>
        <v>0</v>
      </c>
      <c r="AP568" s="7">
        <f t="shared" si="225"/>
        <v>0</v>
      </c>
      <c r="AQ568" s="7">
        <f t="shared" si="225"/>
        <v>0</v>
      </c>
      <c r="AR568" s="7">
        <f t="shared" si="225"/>
        <v>0</v>
      </c>
      <c r="AS568" s="7">
        <f t="shared" si="9"/>
        <v>263748.5277</v>
      </c>
    </row>
    <row r="569" ht="15.75" customHeight="1">
      <c r="A569" s="15">
        <v>173.0</v>
      </c>
      <c r="B569" s="16">
        <v>1.0</v>
      </c>
      <c r="C569" s="16">
        <v>0.0335797221322816</v>
      </c>
      <c r="D569" s="17">
        <v>44074.0</v>
      </c>
      <c r="E569" s="17">
        <f t="shared" si="7"/>
        <v>44104</v>
      </c>
      <c r="F569" s="16" t="s">
        <v>21</v>
      </c>
      <c r="G569" s="16" t="s">
        <v>7</v>
      </c>
      <c r="H569" s="18">
        <v>1750000.0</v>
      </c>
      <c r="I569" s="7">
        <f t="shared" ref="I569:AR569" si="226">if(edate($D569,I$350)&lt;=$C$342, I225,if($G569="USD",1-$C$345,if($G569="EUR",1-$D$345,if($G569="YEN",1-$E$345,1-$F$345)))*I225/(1+$C$343)^(DATEDIF($C$342,EDATE($D569,I$350),"m")+1))</f>
        <v>58764.51373</v>
      </c>
      <c r="J569" s="7">
        <f t="shared" si="226"/>
        <v>0</v>
      </c>
      <c r="K569" s="7">
        <f t="shared" si="226"/>
        <v>0</v>
      </c>
      <c r="L569" s="7">
        <f t="shared" si="226"/>
        <v>0</v>
      </c>
      <c r="M569" s="7">
        <f t="shared" si="226"/>
        <v>0</v>
      </c>
      <c r="N569" s="7">
        <f t="shared" si="226"/>
        <v>0</v>
      </c>
      <c r="O569" s="7">
        <f t="shared" si="226"/>
        <v>0</v>
      </c>
      <c r="P569" s="7">
        <f t="shared" si="226"/>
        <v>0</v>
      </c>
      <c r="Q569" s="7">
        <f t="shared" si="226"/>
        <v>0</v>
      </c>
      <c r="R569" s="7">
        <f t="shared" si="226"/>
        <v>0</v>
      </c>
      <c r="S569" s="7">
        <f t="shared" si="226"/>
        <v>0</v>
      </c>
      <c r="T569" s="7">
        <f t="shared" si="226"/>
        <v>0</v>
      </c>
      <c r="U569" s="7">
        <f t="shared" si="226"/>
        <v>0</v>
      </c>
      <c r="V569" s="7">
        <f t="shared" si="226"/>
        <v>0</v>
      </c>
      <c r="W569" s="7">
        <f t="shared" si="226"/>
        <v>0</v>
      </c>
      <c r="X569" s="7">
        <f t="shared" si="226"/>
        <v>0</v>
      </c>
      <c r="Y569" s="7">
        <f t="shared" si="226"/>
        <v>0</v>
      </c>
      <c r="Z569" s="7">
        <f t="shared" si="226"/>
        <v>0</v>
      </c>
      <c r="AA569" s="7">
        <f t="shared" si="226"/>
        <v>0</v>
      </c>
      <c r="AB569" s="7">
        <f t="shared" si="226"/>
        <v>0</v>
      </c>
      <c r="AC569" s="7">
        <f t="shared" si="226"/>
        <v>0</v>
      </c>
      <c r="AD569" s="7">
        <f t="shared" si="226"/>
        <v>0</v>
      </c>
      <c r="AE569" s="7">
        <f t="shared" si="226"/>
        <v>0</v>
      </c>
      <c r="AF569" s="7">
        <f t="shared" si="226"/>
        <v>0</v>
      </c>
      <c r="AG569" s="7">
        <f t="shared" si="226"/>
        <v>0</v>
      </c>
      <c r="AH569" s="7">
        <f t="shared" si="226"/>
        <v>0</v>
      </c>
      <c r="AI569" s="7">
        <f t="shared" si="226"/>
        <v>0</v>
      </c>
      <c r="AJ569" s="7">
        <f t="shared" si="226"/>
        <v>0</v>
      </c>
      <c r="AK569" s="7">
        <f t="shared" si="226"/>
        <v>0</v>
      </c>
      <c r="AL569" s="7">
        <f t="shared" si="226"/>
        <v>0</v>
      </c>
      <c r="AM569" s="7">
        <f t="shared" si="226"/>
        <v>0</v>
      </c>
      <c r="AN569" s="7">
        <f t="shared" si="226"/>
        <v>0</v>
      </c>
      <c r="AO569" s="7">
        <f t="shared" si="226"/>
        <v>0</v>
      </c>
      <c r="AP569" s="7">
        <f t="shared" si="226"/>
        <v>0</v>
      </c>
      <c r="AQ569" s="7">
        <f t="shared" si="226"/>
        <v>0</v>
      </c>
      <c r="AR569" s="7">
        <f t="shared" si="226"/>
        <v>0</v>
      </c>
      <c r="AS569" s="7">
        <f t="shared" si="9"/>
        <v>58764.51373</v>
      </c>
    </row>
    <row r="570" ht="15.75" customHeight="1">
      <c r="A570" s="15">
        <v>24.0</v>
      </c>
      <c r="B570" s="16">
        <v>7.0</v>
      </c>
      <c r="C570" s="16">
        <v>0.0130715206222339</v>
      </c>
      <c r="D570" s="17">
        <v>44078.0</v>
      </c>
      <c r="E570" s="17">
        <f t="shared" si="7"/>
        <v>44290</v>
      </c>
      <c r="F570" s="16" t="s">
        <v>19</v>
      </c>
      <c r="G570" s="16" t="s">
        <v>7</v>
      </c>
      <c r="H570" s="18">
        <v>750000.0</v>
      </c>
      <c r="I570" s="7">
        <f t="shared" ref="I570:AR570" si="227">if(edate($D570,I$350)&lt;=$C$342, I226,if($G570="USD",1-$C$345,if($G570="EUR",1-$D$345,if($G570="YEN",1-$E$345,1-$F$345)))*I226/(1+$C$343)^(DATEDIF($C$342,EDATE($D570,I$350),"m")+1))</f>
        <v>8850.013621</v>
      </c>
      <c r="J570" s="7">
        <f t="shared" si="227"/>
        <v>8045.466928</v>
      </c>
      <c r="K570" s="7">
        <f t="shared" si="227"/>
        <v>7314.060844</v>
      </c>
      <c r="L570" s="7">
        <f t="shared" si="227"/>
        <v>6649.146222</v>
      </c>
      <c r="M570" s="7">
        <f t="shared" si="227"/>
        <v>6044.678383</v>
      </c>
      <c r="N570" s="7">
        <f t="shared" si="227"/>
        <v>5495.162167</v>
      </c>
      <c r="O570" s="7">
        <f t="shared" si="227"/>
        <v>4995.60197</v>
      </c>
      <c r="P570" s="7">
        <f t="shared" si="227"/>
        <v>0</v>
      </c>
      <c r="Q570" s="7">
        <f t="shared" si="227"/>
        <v>0</v>
      </c>
      <c r="R570" s="7">
        <f t="shared" si="227"/>
        <v>0</v>
      </c>
      <c r="S570" s="7">
        <f t="shared" si="227"/>
        <v>0</v>
      </c>
      <c r="T570" s="7">
        <f t="shared" si="227"/>
        <v>0</v>
      </c>
      <c r="U570" s="7">
        <f t="shared" si="227"/>
        <v>0</v>
      </c>
      <c r="V570" s="7">
        <f t="shared" si="227"/>
        <v>0</v>
      </c>
      <c r="W570" s="7">
        <f t="shared" si="227"/>
        <v>0</v>
      </c>
      <c r="X570" s="7">
        <f t="shared" si="227"/>
        <v>0</v>
      </c>
      <c r="Y570" s="7">
        <f t="shared" si="227"/>
        <v>0</v>
      </c>
      <c r="Z570" s="7">
        <f t="shared" si="227"/>
        <v>0</v>
      </c>
      <c r="AA570" s="7">
        <f t="shared" si="227"/>
        <v>0</v>
      </c>
      <c r="AB570" s="7">
        <f t="shared" si="227"/>
        <v>0</v>
      </c>
      <c r="AC570" s="7">
        <f t="shared" si="227"/>
        <v>0</v>
      </c>
      <c r="AD570" s="7">
        <f t="shared" si="227"/>
        <v>0</v>
      </c>
      <c r="AE570" s="7">
        <f t="shared" si="227"/>
        <v>0</v>
      </c>
      <c r="AF570" s="7">
        <f t="shared" si="227"/>
        <v>0</v>
      </c>
      <c r="AG570" s="7">
        <f t="shared" si="227"/>
        <v>0</v>
      </c>
      <c r="AH570" s="7">
        <f t="shared" si="227"/>
        <v>0</v>
      </c>
      <c r="AI570" s="7">
        <f t="shared" si="227"/>
        <v>0</v>
      </c>
      <c r="AJ570" s="7">
        <f t="shared" si="227"/>
        <v>0</v>
      </c>
      <c r="AK570" s="7">
        <f t="shared" si="227"/>
        <v>0</v>
      </c>
      <c r="AL570" s="7">
        <f t="shared" si="227"/>
        <v>0</v>
      </c>
      <c r="AM570" s="7">
        <f t="shared" si="227"/>
        <v>0</v>
      </c>
      <c r="AN570" s="7">
        <f t="shared" si="227"/>
        <v>0</v>
      </c>
      <c r="AO570" s="7">
        <f t="shared" si="227"/>
        <v>0</v>
      </c>
      <c r="AP570" s="7">
        <f t="shared" si="227"/>
        <v>0</v>
      </c>
      <c r="AQ570" s="7">
        <f t="shared" si="227"/>
        <v>0</v>
      </c>
      <c r="AR570" s="7">
        <f t="shared" si="227"/>
        <v>0</v>
      </c>
      <c r="AS570" s="7">
        <f t="shared" si="9"/>
        <v>47394.13014</v>
      </c>
    </row>
    <row r="571" ht="15.75" customHeight="1">
      <c r="A571" s="15">
        <v>97.0</v>
      </c>
      <c r="B571" s="16">
        <v>18.0</v>
      </c>
      <c r="C571" s="16">
        <v>0.0135095559389503</v>
      </c>
      <c r="D571" s="17">
        <v>44082.0</v>
      </c>
      <c r="E571" s="17">
        <f t="shared" si="7"/>
        <v>44628</v>
      </c>
      <c r="F571" s="16" t="s">
        <v>19</v>
      </c>
      <c r="G571" s="16" t="s">
        <v>7</v>
      </c>
      <c r="H571" s="18">
        <v>1500000.0</v>
      </c>
      <c r="I571" s="7">
        <f t="shared" ref="I571:AR571" si="228">if(edate($D571,I$350)&lt;=$C$342, I227,if($G571="USD",1-$C$345,if($G571="EUR",1-$D$345,if($G571="YEN",1-$E$345,1-$F$345)))*I227/(1+$C$343)^(DATEDIF($C$342,EDATE($D571,I$350),"m")+1))</f>
        <v>18293.16688</v>
      </c>
      <c r="J571" s="7">
        <f t="shared" si="228"/>
        <v>16630.15171</v>
      </c>
      <c r="K571" s="7">
        <f t="shared" si="228"/>
        <v>15118.31974</v>
      </c>
      <c r="L571" s="7">
        <f t="shared" si="228"/>
        <v>13743.92703</v>
      </c>
      <c r="M571" s="7">
        <f t="shared" si="228"/>
        <v>12494.47912</v>
      </c>
      <c r="N571" s="7">
        <f t="shared" si="228"/>
        <v>11358.61738</v>
      </c>
      <c r="O571" s="7">
        <f t="shared" si="228"/>
        <v>10326.0158</v>
      </c>
      <c r="P571" s="7">
        <f t="shared" si="228"/>
        <v>9387.287094</v>
      </c>
      <c r="Q571" s="7">
        <f t="shared" si="228"/>
        <v>8533.897358</v>
      </c>
      <c r="R571" s="7">
        <f t="shared" si="228"/>
        <v>7758.088507</v>
      </c>
      <c r="S571" s="7">
        <f t="shared" si="228"/>
        <v>7052.807734</v>
      </c>
      <c r="T571" s="7">
        <f t="shared" si="228"/>
        <v>6411.643395</v>
      </c>
      <c r="U571" s="7">
        <f t="shared" si="228"/>
        <v>5828.766722</v>
      </c>
      <c r="V571" s="7">
        <f t="shared" si="228"/>
        <v>5298.878839</v>
      </c>
      <c r="W571" s="7">
        <f t="shared" si="228"/>
        <v>4817.16258</v>
      </c>
      <c r="X571" s="7">
        <f t="shared" si="228"/>
        <v>4379.23871</v>
      </c>
      <c r="Y571" s="7">
        <f t="shared" si="228"/>
        <v>3981.1261</v>
      </c>
      <c r="Z571" s="7">
        <f t="shared" si="228"/>
        <v>3619.205545</v>
      </c>
      <c r="AA571" s="7">
        <f t="shared" si="228"/>
        <v>0</v>
      </c>
      <c r="AB571" s="7">
        <f t="shared" si="228"/>
        <v>0</v>
      </c>
      <c r="AC571" s="7">
        <f t="shared" si="228"/>
        <v>0</v>
      </c>
      <c r="AD571" s="7">
        <f t="shared" si="228"/>
        <v>0</v>
      </c>
      <c r="AE571" s="7">
        <f t="shared" si="228"/>
        <v>0</v>
      </c>
      <c r="AF571" s="7">
        <f t="shared" si="228"/>
        <v>0</v>
      </c>
      <c r="AG571" s="7">
        <f t="shared" si="228"/>
        <v>0</v>
      </c>
      <c r="AH571" s="7">
        <f t="shared" si="228"/>
        <v>0</v>
      </c>
      <c r="AI571" s="7">
        <f t="shared" si="228"/>
        <v>0</v>
      </c>
      <c r="AJ571" s="7">
        <f t="shared" si="228"/>
        <v>0</v>
      </c>
      <c r="AK571" s="7">
        <f t="shared" si="228"/>
        <v>0</v>
      </c>
      <c r="AL571" s="7">
        <f t="shared" si="228"/>
        <v>0</v>
      </c>
      <c r="AM571" s="7">
        <f t="shared" si="228"/>
        <v>0</v>
      </c>
      <c r="AN571" s="7">
        <f t="shared" si="228"/>
        <v>0</v>
      </c>
      <c r="AO571" s="7">
        <f t="shared" si="228"/>
        <v>0</v>
      </c>
      <c r="AP571" s="7">
        <f t="shared" si="228"/>
        <v>0</v>
      </c>
      <c r="AQ571" s="7">
        <f t="shared" si="228"/>
        <v>0</v>
      </c>
      <c r="AR571" s="7">
        <f t="shared" si="228"/>
        <v>0</v>
      </c>
      <c r="AS571" s="7">
        <f t="shared" si="9"/>
        <v>165032.7803</v>
      </c>
    </row>
    <row r="572" ht="15.75" customHeight="1">
      <c r="A572" s="15">
        <v>128.0</v>
      </c>
      <c r="B572" s="16">
        <v>5.0</v>
      </c>
      <c r="C572" s="16">
        <v>0.0143137490348862</v>
      </c>
      <c r="D572" s="17">
        <v>44086.0</v>
      </c>
      <c r="E572" s="17">
        <f t="shared" si="7"/>
        <v>44239</v>
      </c>
      <c r="F572" s="16" t="s">
        <v>19</v>
      </c>
      <c r="G572" s="16" t="s">
        <v>5</v>
      </c>
      <c r="H572" s="18">
        <v>250000.0</v>
      </c>
      <c r="I572" s="7">
        <f t="shared" ref="I572:AR572" si="229">if(edate($D572,I$350)&lt;=$C$342, I228,if($G572="USD",1-$C$345,if($G572="EUR",1-$D$345,if($G572="YEN",1-$E$345,1-$F$345)))*I228/(1+$C$343)^(DATEDIF($C$342,EDATE($D572,I$350),"m")+1))</f>
        <v>293635.8863</v>
      </c>
      <c r="J572" s="7">
        <f t="shared" si="229"/>
        <v>264971.6447</v>
      </c>
      <c r="K572" s="7">
        <f t="shared" si="229"/>
        <v>237479.5285</v>
      </c>
      <c r="L572" s="7">
        <f t="shared" si="229"/>
        <v>220846.4499</v>
      </c>
      <c r="M572" s="7">
        <f t="shared" si="229"/>
        <v>197732.9409</v>
      </c>
      <c r="N572" s="7">
        <f t="shared" si="229"/>
        <v>0</v>
      </c>
      <c r="O572" s="7">
        <f t="shared" si="229"/>
        <v>0</v>
      </c>
      <c r="P572" s="7">
        <f t="shared" si="229"/>
        <v>0</v>
      </c>
      <c r="Q572" s="7">
        <f t="shared" si="229"/>
        <v>0</v>
      </c>
      <c r="R572" s="7">
        <f t="shared" si="229"/>
        <v>0</v>
      </c>
      <c r="S572" s="7">
        <f t="shared" si="229"/>
        <v>0</v>
      </c>
      <c r="T572" s="7">
        <f t="shared" si="229"/>
        <v>0</v>
      </c>
      <c r="U572" s="7">
        <f t="shared" si="229"/>
        <v>0</v>
      </c>
      <c r="V572" s="7">
        <f t="shared" si="229"/>
        <v>0</v>
      </c>
      <c r="W572" s="7">
        <f t="shared" si="229"/>
        <v>0</v>
      </c>
      <c r="X572" s="7">
        <f t="shared" si="229"/>
        <v>0</v>
      </c>
      <c r="Y572" s="7">
        <f t="shared" si="229"/>
        <v>0</v>
      </c>
      <c r="Z572" s="7">
        <f t="shared" si="229"/>
        <v>0</v>
      </c>
      <c r="AA572" s="7">
        <f t="shared" si="229"/>
        <v>0</v>
      </c>
      <c r="AB572" s="7">
        <f t="shared" si="229"/>
        <v>0</v>
      </c>
      <c r="AC572" s="7">
        <f t="shared" si="229"/>
        <v>0</v>
      </c>
      <c r="AD572" s="7">
        <f t="shared" si="229"/>
        <v>0</v>
      </c>
      <c r="AE572" s="7">
        <f t="shared" si="229"/>
        <v>0</v>
      </c>
      <c r="AF572" s="7">
        <f t="shared" si="229"/>
        <v>0</v>
      </c>
      <c r="AG572" s="7">
        <f t="shared" si="229"/>
        <v>0</v>
      </c>
      <c r="AH572" s="7">
        <f t="shared" si="229"/>
        <v>0</v>
      </c>
      <c r="AI572" s="7">
        <f t="shared" si="229"/>
        <v>0</v>
      </c>
      <c r="AJ572" s="7">
        <f t="shared" si="229"/>
        <v>0</v>
      </c>
      <c r="AK572" s="7">
        <f t="shared" si="229"/>
        <v>0</v>
      </c>
      <c r="AL572" s="7">
        <f t="shared" si="229"/>
        <v>0</v>
      </c>
      <c r="AM572" s="7">
        <f t="shared" si="229"/>
        <v>0</v>
      </c>
      <c r="AN572" s="7">
        <f t="shared" si="229"/>
        <v>0</v>
      </c>
      <c r="AO572" s="7">
        <f t="shared" si="229"/>
        <v>0</v>
      </c>
      <c r="AP572" s="7">
        <f t="shared" si="229"/>
        <v>0</v>
      </c>
      <c r="AQ572" s="7">
        <f t="shared" si="229"/>
        <v>0</v>
      </c>
      <c r="AR572" s="7">
        <f t="shared" si="229"/>
        <v>0</v>
      </c>
      <c r="AS572" s="7">
        <f t="shared" si="9"/>
        <v>1214666.45</v>
      </c>
    </row>
    <row r="573" ht="15.75" customHeight="1">
      <c r="A573" s="15">
        <v>256.0</v>
      </c>
      <c r="B573" s="16">
        <v>5.0</v>
      </c>
      <c r="C573" s="16">
        <v>0.0413662008907006</v>
      </c>
      <c r="D573" s="17">
        <v>44086.0</v>
      </c>
      <c r="E573" s="17">
        <f t="shared" si="7"/>
        <v>44239</v>
      </c>
      <c r="F573" s="16" t="s">
        <v>21</v>
      </c>
      <c r="G573" s="16" t="s">
        <v>4</v>
      </c>
      <c r="H573" s="18">
        <v>100000.0</v>
      </c>
      <c r="I573" s="7">
        <f t="shared" ref="I573:AR573" si="230">if(edate($D573,I$350)&lt;=$C$342, I229,if($G573="USD",1-$C$345,if($G573="EUR",1-$D$345,if($G573="YEN",1-$E$345,1-$F$345)))*I229/(1+$C$343)^(DATEDIF($C$342,EDATE($D573,I$350),"m")+1))</f>
        <v>288221.8552</v>
      </c>
      <c r="J573" s="7">
        <f t="shared" si="230"/>
        <v>259227.4943</v>
      </c>
      <c r="K573" s="7">
        <f t="shared" si="230"/>
        <v>226112.1372</v>
      </c>
      <c r="L573" s="7">
        <f t="shared" si="230"/>
        <v>209481.5422</v>
      </c>
      <c r="M573" s="7">
        <f t="shared" si="230"/>
        <v>188501.0766</v>
      </c>
      <c r="N573" s="7">
        <f t="shared" si="230"/>
        <v>0</v>
      </c>
      <c r="O573" s="7">
        <f t="shared" si="230"/>
        <v>0</v>
      </c>
      <c r="P573" s="7">
        <f t="shared" si="230"/>
        <v>0</v>
      </c>
      <c r="Q573" s="7">
        <f t="shared" si="230"/>
        <v>0</v>
      </c>
      <c r="R573" s="7">
        <f t="shared" si="230"/>
        <v>0</v>
      </c>
      <c r="S573" s="7">
        <f t="shared" si="230"/>
        <v>0</v>
      </c>
      <c r="T573" s="7">
        <f t="shared" si="230"/>
        <v>0</v>
      </c>
      <c r="U573" s="7">
        <f t="shared" si="230"/>
        <v>0</v>
      </c>
      <c r="V573" s="7">
        <f t="shared" si="230"/>
        <v>0</v>
      </c>
      <c r="W573" s="7">
        <f t="shared" si="230"/>
        <v>0</v>
      </c>
      <c r="X573" s="7">
        <f t="shared" si="230"/>
        <v>0</v>
      </c>
      <c r="Y573" s="7">
        <f t="shared" si="230"/>
        <v>0</v>
      </c>
      <c r="Z573" s="7">
        <f t="shared" si="230"/>
        <v>0</v>
      </c>
      <c r="AA573" s="7">
        <f t="shared" si="230"/>
        <v>0</v>
      </c>
      <c r="AB573" s="7">
        <f t="shared" si="230"/>
        <v>0</v>
      </c>
      <c r="AC573" s="7">
        <f t="shared" si="230"/>
        <v>0</v>
      </c>
      <c r="AD573" s="7">
        <f t="shared" si="230"/>
        <v>0</v>
      </c>
      <c r="AE573" s="7">
        <f t="shared" si="230"/>
        <v>0</v>
      </c>
      <c r="AF573" s="7">
        <f t="shared" si="230"/>
        <v>0</v>
      </c>
      <c r="AG573" s="7">
        <f t="shared" si="230"/>
        <v>0</v>
      </c>
      <c r="AH573" s="7">
        <f t="shared" si="230"/>
        <v>0</v>
      </c>
      <c r="AI573" s="7">
        <f t="shared" si="230"/>
        <v>0</v>
      </c>
      <c r="AJ573" s="7">
        <f t="shared" si="230"/>
        <v>0</v>
      </c>
      <c r="AK573" s="7">
        <f t="shared" si="230"/>
        <v>0</v>
      </c>
      <c r="AL573" s="7">
        <f t="shared" si="230"/>
        <v>0</v>
      </c>
      <c r="AM573" s="7">
        <f t="shared" si="230"/>
        <v>0</v>
      </c>
      <c r="AN573" s="7">
        <f t="shared" si="230"/>
        <v>0</v>
      </c>
      <c r="AO573" s="7">
        <f t="shared" si="230"/>
        <v>0</v>
      </c>
      <c r="AP573" s="7">
        <f t="shared" si="230"/>
        <v>0</v>
      </c>
      <c r="AQ573" s="7">
        <f t="shared" si="230"/>
        <v>0</v>
      </c>
      <c r="AR573" s="7">
        <f t="shared" si="230"/>
        <v>0</v>
      </c>
      <c r="AS573" s="7">
        <f t="shared" si="9"/>
        <v>1171544.105</v>
      </c>
    </row>
    <row r="574" ht="15.75" customHeight="1">
      <c r="A574" s="15">
        <v>9.0</v>
      </c>
      <c r="B574" s="16">
        <v>19.0</v>
      </c>
      <c r="C574" s="16">
        <v>0.0376714054206864</v>
      </c>
      <c r="D574" s="17">
        <v>44091.0</v>
      </c>
      <c r="E574" s="17">
        <f t="shared" si="7"/>
        <v>44668</v>
      </c>
      <c r="F574" s="16" t="s">
        <v>21</v>
      </c>
      <c r="G574" s="16" t="s">
        <v>4</v>
      </c>
      <c r="H574" s="18">
        <v>100000.0</v>
      </c>
      <c r="I574" s="7">
        <f t="shared" ref="I574:AR574" si="231">if(edate($D574,I$350)&lt;=$C$342, I230,if($G574="USD",1-$C$345,if($G574="EUR",1-$D$345,if($G574="YEN",1-$E$345,1-$F$345)))*I230/(1+$C$343)^(DATEDIF($C$342,EDATE($D574,I$350),"m")+1))</f>
        <v>265667.5798</v>
      </c>
      <c r="J574" s="7">
        <f t="shared" si="231"/>
        <v>238279.7386</v>
      </c>
      <c r="K574" s="7">
        <f t="shared" si="231"/>
        <v>206762.5215</v>
      </c>
      <c r="L574" s="7">
        <f t="shared" si="231"/>
        <v>188286.4585</v>
      </c>
      <c r="M574" s="7">
        <f t="shared" si="231"/>
        <v>170574.1582</v>
      </c>
      <c r="N574" s="7">
        <f t="shared" si="231"/>
        <v>154374.2738</v>
      </c>
      <c r="O574" s="7">
        <f t="shared" si="231"/>
        <v>145325.1217</v>
      </c>
      <c r="P574" s="7">
        <f t="shared" si="231"/>
        <v>129391.6829</v>
      </c>
      <c r="Q574" s="7">
        <f t="shared" si="231"/>
        <v>114505.9408</v>
      </c>
      <c r="R574" s="7">
        <f t="shared" si="231"/>
        <v>107179.2137</v>
      </c>
      <c r="S574" s="7">
        <f t="shared" si="231"/>
        <v>96419.32564</v>
      </c>
      <c r="T574" s="7">
        <f t="shared" si="231"/>
        <v>87384.91705</v>
      </c>
      <c r="U574" s="7">
        <f t="shared" si="231"/>
        <v>79548.32781</v>
      </c>
      <c r="V574" s="7">
        <f t="shared" si="231"/>
        <v>72414.64359</v>
      </c>
      <c r="W574" s="7">
        <f t="shared" si="231"/>
        <v>65915.20954</v>
      </c>
      <c r="X574" s="7">
        <f t="shared" si="231"/>
        <v>59999.35597</v>
      </c>
      <c r="Y574" s="7">
        <f t="shared" si="231"/>
        <v>54612.43386</v>
      </c>
      <c r="Z574" s="7">
        <f t="shared" si="231"/>
        <v>49701.72042</v>
      </c>
      <c r="AA574" s="7">
        <f t="shared" si="231"/>
        <v>45236.42506</v>
      </c>
      <c r="AB574" s="7">
        <f t="shared" si="231"/>
        <v>0</v>
      </c>
      <c r="AC574" s="7">
        <f t="shared" si="231"/>
        <v>0</v>
      </c>
      <c r="AD574" s="7">
        <f t="shared" si="231"/>
        <v>0</v>
      </c>
      <c r="AE574" s="7">
        <f t="shared" si="231"/>
        <v>0</v>
      </c>
      <c r="AF574" s="7">
        <f t="shared" si="231"/>
        <v>0</v>
      </c>
      <c r="AG574" s="7">
        <f t="shared" si="231"/>
        <v>0</v>
      </c>
      <c r="AH574" s="7">
        <f t="shared" si="231"/>
        <v>0</v>
      </c>
      <c r="AI574" s="7">
        <f t="shared" si="231"/>
        <v>0</v>
      </c>
      <c r="AJ574" s="7">
        <f t="shared" si="231"/>
        <v>0</v>
      </c>
      <c r="AK574" s="7">
        <f t="shared" si="231"/>
        <v>0</v>
      </c>
      <c r="AL574" s="7">
        <f t="shared" si="231"/>
        <v>0</v>
      </c>
      <c r="AM574" s="7">
        <f t="shared" si="231"/>
        <v>0</v>
      </c>
      <c r="AN574" s="7">
        <f t="shared" si="231"/>
        <v>0</v>
      </c>
      <c r="AO574" s="7">
        <f t="shared" si="231"/>
        <v>0</v>
      </c>
      <c r="AP574" s="7">
        <f t="shared" si="231"/>
        <v>0</v>
      </c>
      <c r="AQ574" s="7">
        <f t="shared" si="231"/>
        <v>0</v>
      </c>
      <c r="AR574" s="7">
        <f t="shared" si="231"/>
        <v>0</v>
      </c>
      <c r="AS574" s="7">
        <f t="shared" si="9"/>
        <v>2331579.048</v>
      </c>
    </row>
    <row r="575" ht="15.75" customHeight="1">
      <c r="A575" s="15">
        <v>218.0</v>
      </c>
      <c r="B575" s="16">
        <v>4.0</v>
      </c>
      <c r="C575" s="16">
        <v>0.0179264625196237</v>
      </c>
      <c r="D575" s="17">
        <v>44092.0</v>
      </c>
      <c r="E575" s="17">
        <f t="shared" si="7"/>
        <v>44214</v>
      </c>
      <c r="F575" s="16" t="s">
        <v>19</v>
      </c>
      <c r="G575" s="16" t="s">
        <v>4</v>
      </c>
      <c r="H575" s="18">
        <v>250000.0</v>
      </c>
      <c r="I575" s="7">
        <f t="shared" ref="I575:AR575" si="232">if(edate($D575,I$350)&lt;=$C$342, I231,if($G575="USD",1-$C$345,if($G575="EUR",1-$D$345,if($G575="YEN",1-$E$345,1-$F$345)))*I231/(1+$C$343)^(DATEDIF($C$342,EDATE($D575,I$350),"m")+1))</f>
        <v>316054.0375</v>
      </c>
      <c r="J575" s="7">
        <f t="shared" si="232"/>
        <v>281014.8376</v>
      </c>
      <c r="K575" s="7">
        <f t="shared" si="232"/>
        <v>244496.2394</v>
      </c>
      <c r="L575" s="7">
        <f t="shared" si="232"/>
        <v>223996.8289</v>
      </c>
      <c r="M575" s="7">
        <f t="shared" si="232"/>
        <v>0</v>
      </c>
      <c r="N575" s="7">
        <f t="shared" si="232"/>
        <v>0</v>
      </c>
      <c r="O575" s="7">
        <f t="shared" si="232"/>
        <v>0</v>
      </c>
      <c r="P575" s="7">
        <f t="shared" si="232"/>
        <v>0</v>
      </c>
      <c r="Q575" s="7">
        <f t="shared" si="232"/>
        <v>0</v>
      </c>
      <c r="R575" s="7">
        <f t="shared" si="232"/>
        <v>0</v>
      </c>
      <c r="S575" s="7">
        <f t="shared" si="232"/>
        <v>0</v>
      </c>
      <c r="T575" s="7">
        <f t="shared" si="232"/>
        <v>0</v>
      </c>
      <c r="U575" s="7">
        <f t="shared" si="232"/>
        <v>0</v>
      </c>
      <c r="V575" s="7">
        <f t="shared" si="232"/>
        <v>0</v>
      </c>
      <c r="W575" s="7">
        <f t="shared" si="232"/>
        <v>0</v>
      </c>
      <c r="X575" s="7">
        <f t="shared" si="232"/>
        <v>0</v>
      </c>
      <c r="Y575" s="7">
        <f t="shared" si="232"/>
        <v>0</v>
      </c>
      <c r="Z575" s="7">
        <f t="shared" si="232"/>
        <v>0</v>
      </c>
      <c r="AA575" s="7">
        <f t="shared" si="232"/>
        <v>0</v>
      </c>
      <c r="AB575" s="7">
        <f t="shared" si="232"/>
        <v>0</v>
      </c>
      <c r="AC575" s="7">
        <f t="shared" si="232"/>
        <v>0</v>
      </c>
      <c r="AD575" s="7">
        <f t="shared" si="232"/>
        <v>0</v>
      </c>
      <c r="AE575" s="7">
        <f t="shared" si="232"/>
        <v>0</v>
      </c>
      <c r="AF575" s="7">
        <f t="shared" si="232"/>
        <v>0</v>
      </c>
      <c r="AG575" s="7">
        <f t="shared" si="232"/>
        <v>0</v>
      </c>
      <c r="AH575" s="7">
        <f t="shared" si="232"/>
        <v>0</v>
      </c>
      <c r="AI575" s="7">
        <f t="shared" si="232"/>
        <v>0</v>
      </c>
      <c r="AJ575" s="7">
        <f t="shared" si="232"/>
        <v>0</v>
      </c>
      <c r="AK575" s="7">
        <f t="shared" si="232"/>
        <v>0</v>
      </c>
      <c r="AL575" s="7">
        <f t="shared" si="232"/>
        <v>0</v>
      </c>
      <c r="AM575" s="7">
        <f t="shared" si="232"/>
        <v>0</v>
      </c>
      <c r="AN575" s="7">
        <f t="shared" si="232"/>
        <v>0</v>
      </c>
      <c r="AO575" s="7">
        <f t="shared" si="232"/>
        <v>0</v>
      </c>
      <c r="AP575" s="7">
        <f t="shared" si="232"/>
        <v>0</v>
      </c>
      <c r="AQ575" s="7">
        <f t="shared" si="232"/>
        <v>0</v>
      </c>
      <c r="AR575" s="7">
        <f t="shared" si="232"/>
        <v>0</v>
      </c>
      <c r="AS575" s="7">
        <f t="shared" si="9"/>
        <v>1065561.943</v>
      </c>
    </row>
    <row r="576" ht="15.75" customHeight="1">
      <c r="A576" s="15">
        <v>145.0</v>
      </c>
      <c r="B576" s="16">
        <v>26.0</v>
      </c>
      <c r="C576" s="16">
        <v>0.0161365810702459</v>
      </c>
      <c r="D576" s="17">
        <v>44094.0</v>
      </c>
      <c r="E576" s="17">
        <f t="shared" si="7"/>
        <v>44885</v>
      </c>
      <c r="F576" s="16" t="s">
        <v>19</v>
      </c>
      <c r="G576" s="16" t="s">
        <v>5</v>
      </c>
      <c r="H576" s="18">
        <v>75000.0</v>
      </c>
      <c r="I576" s="7">
        <f t="shared" ref="I576:AR576" si="233">if(edate($D576,I$350)&lt;=$C$342, I232,if($G576="USD",1-$C$345,if($G576="EUR",1-$D$345,if($G576="YEN",1-$E$345,1-$F$345)))*I232/(1+$C$343)^(DATEDIF($C$342,EDATE($D576,I$350),"m")+1))</f>
        <v>99960.55536</v>
      </c>
      <c r="J576" s="7">
        <f t="shared" si="233"/>
        <v>89914.75474</v>
      </c>
      <c r="K576" s="7">
        <f t="shared" si="233"/>
        <v>81268.2374</v>
      </c>
      <c r="L576" s="7">
        <f t="shared" si="233"/>
        <v>73370.44297</v>
      </c>
      <c r="M576" s="7">
        <f t="shared" si="233"/>
        <v>66951.85714</v>
      </c>
      <c r="N576" s="7">
        <f t="shared" si="233"/>
        <v>60111.02253</v>
      </c>
      <c r="O576" s="7">
        <f t="shared" si="233"/>
        <v>56526.77884</v>
      </c>
      <c r="P576" s="7">
        <f t="shared" si="233"/>
        <v>50615.3297</v>
      </c>
      <c r="Q576" s="7">
        <f t="shared" si="233"/>
        <v>43916.86875</v>
      </c>
      <c r="R576" s="7">
        <f t="shared" si="233"/>
        <v>40674.40512</v>
      </c>
      <c r="S576" s="7">
        <f t="shared" si="233"/>
        <v>36556.90678</v>
      </c>
      <c r="T576" s="7">
        <f t="shared" si="233"/>
        <v>32848.19473</v>
      </c>
      <c r="U576" s="7">
        <f t="shared" si="233"/>
        <v>29916.51856</v>
      </c>
      <c r="V576" s="7">
        <f t="shared" si="233"/>
        <v>27246.53803</v>
      </c>
      <c r="W576" s="7">
        <f t="shared" si="233"/>
        <v>24812.04963</v>
      </c>
      <c r="X576" s="7">
        <f t="shared" si="233"/>
        <v>22595.18964</v>
      </c>
      <c r="Y576" s="7">
        <f t="shared" si="233"/>
        <v>20575.36308</v>
      </c>
      <c r="Z576" s="7">
        <f t="shared" si="233"/>
        <v>18732.3034</v>
      </c>
      <c r="AA576" s="7">
        <f t="shared" si="233"/>
        <v>17056.28365</v>
      </c>
      <c r="AB576" s="7">
        <f t="shared" si="233"/>
        <v>15528.79693</v>
      </c>
      <c r="AC576" s="7">
        <f t="shared" si="233"/>
        <v>14138.24126</v>
      </c>
      <c r="AD576" s="7">
        <f t="shared" si="233"/>
        <v>12871.11043</v>
      </c>
      <c r="AE576" s="7">
        <f t="shared" si="233"/>
        <v>11717.67324</v>
      </c>
      <c r="AF576" s="7">
        <f t="shared" si="233"/>
        <v>10667.22716</v>
      </c>
      <c r="AG576" s="7">
        <f t="shared" si="233"/>
        <v>9710.206132</v>
      </c>
      <c r="AH576" s="7">
        <f t="shared" si="233"/>
        <v>8839.1544</v>
      </c>
      <c r="AI576" s="7">
        <f t="shared" si="233"/>
        <v>0</v>
      </c>
      <c r="AJ576" s="7">
        <f t="shared" si="233"/>
        <v>0</v>
      </c>
      <c r="AK576" s="7">
        <f t="shared" si="233"/>
        <v>0</v>
      </c>
      <c r="AL576" s="7">
        <f t="shared" si="233"/>
        <v>0</v>
      </c>
      <c r="AM576" s="7">
        <f t="shared" si="233"/>
        <v>0</v>
      </c>
      <c r="AN576" s="7">
        <f t="shared" si="233"/>
        <v>0</v>
      </c>
      <c r="AO576" s="7">
        <f t="shared" si="233"/>
        <v>0</v>
      </c>
      <c r="AP576" s="7">
        <f t="shared" si="233"/>
        <v>0</v>
      </c>
      <c r="AQ576" s="7">
        <f t="shared" si="233"/>
        <v>0</v>
      </c>
      <c r="AR576" s="7">
        <f t="shared" si="233"/>
        <v>0</v>
      </c>
      <c r="AS576" s="7">
        <f t="shared" si="9"/>
        <v>977122.0096</v>
      </c>
    </row>
    <row r="577" ht="15.75" customHeight="1">
      <c r="A577" s="15">
        <v>168.0</v>
      </c>
      <c r="B577" s="16">
        <v>26.0</v>
      </c>
      <c r="C577" s="16">
        <v>0.040900617980683</v>
      </c>
      <c r="D577" s="17">
        <v>44094.0</v>
      </c>
      <c r="E577" s="17">
        <f t="shared" si="7"/>
        <v>44885</v>
      </c>
      <c r="F577" s="16" t="s">
        <v>21</v>
      </c>
      <c r="G577" s="16" t="s">
        <v>5</v>
      </c>
      <c r="H577" s="18">
        <v>100000.0</v>
      </c>
      <c r="I577" s="7">
        <f t="shared" ref="I577:AR577" si="234">if(edate($D577,I$350)&lt;=$C$342, I233,if($G577="USD",1-$C$345,if($G577="EUR",1-$D$345,if($G577="YEN",1-$E$345,1-$F$345)))*I233/(1+$C$343)^(DATEDIF($C$342,EDATE($D577,I$350),"m")+1))</f>
        <v>337820.2995</v>
      </c>
      <c r="J577" s="7">
        <f t="shared" si="234"/>
        <v>303870.1543</v>
      </c>
      <c r="K577" s="7">
        <f t="shared" si="234"/>
        <v>274648.9373</v>
      </c>
      <c r="L577" s="7">
        <f t="shared" si="234"/>
        <v>247958.0564</v>
      </c>
      <c r="M577" s="7">
        <f t="shared" si="234"/>
        <v>226266.2142</v>
      </c>
      <c r="N577" s="7">
        <f t="shared" si="234"/>
        <v>203147.3671</v>
      </c>
      <c r="O577" s="7">
        <f t="shared" si="234"/>
        <v>191034.2864</v>
      </c>
      <c r="P577" s="7">
        <f t="shared" si="234"/>
        <v>171056.331</v>
      </c>
      <c r="Q577" s="7">
        <f t="shared" si="234"/>
        <v>148418.6408</v>
      </c>
      <c r="R577" s="7">
        <f t="shared" si="234"/>
        <v>137460.6181</v>
      </c>
      <c r="S577" s="7">
        <f t="shared" si="234"/>
        <v>123545.384</v>
      </c>
      <c r="T577" s="7">
        <f t="shared" si="234"/>
        <v>111011.658</v>
      </c>
      <c r="U577" s="7">
        <f t="shared" si="234"/>
        <v>101103.9527</v>
      </c>
      <c r="V577" s="7">
        <f t="shared" si="234"/>
        <v>92080.65728</v>
      </c>
      <c r="W577" s="7">
        <f t="shared" si="234"/>
        <v>83853.21597</v>
      </c>
      <c r="X577" s="7">
        <f t="shared" si="234"/>
        <v>76361.25775</v>
      </c>
      <c r="Y577" s="7">
        <f t="shared" si="234"/>
        <v>69535.18108</v>
      </c>
      <c r="Z577" s="7">
        <f t="shared" si="234"/>
        <v>63306.49448</v>
      </c>
      <c r="AA577" s="7">
        <f t="shared" si="234"/>
        <v>57642.32534</v>
      </c>
      <c r="AB577" s="7">
        <f t="shared" si="234"/>
        <v>52480.12888</v>
      </c>
      <c r="AC577" s="7">
        <f t="shared" si="234"/>
        <v>47780.69591</v>
      </c>
      <c r="AD577" s="7">
        <f t="shared" si="234"/>
        <v>43498.3816</v>
      </c>
      <c r="AE577" s="7">
        <f t="shared" si="234"/>
        <v>39600.29905</v>
      </c>
      <c r="AF577" s="7">
        <f t="shared" si="234"/>
        <v>36050.27864</v>
      </c>
      <c r="AG577" s="7">
        <f t="shared" si="234"/>
        <v>32815.99159</v>
      </c>
      <c r="AH577" s="7">
        <f t="shared" si="234"/>
        <v>29872.24087</v>
      </c>
      <c r="AI577" s="7">
        <f t="shared" si="234"/>
        <v>0</v>
      </c>
      <c r="AJ577" s="7">
        <f t="shared" si="234"/>
        <v>0</v>
      </c>
      <c r="AK577" s="7">
        <f t="shared" si="234"/>
        <v>0</v>
      </c>
      <c r="AL577" s="7">
        <f t="shared" si="234"/>
        <v>0</v>
      </c>
      <c r="AM577" s="7">
        <f t="shared" si="234"/>
        <v>0</v>
      </c>
      <c r="AN577" s="7">
        <f t="shared" si="234"/>
        <v>0</v>
      </c>
      <c r="AO577" s="7">
        <f t="shared" si="234"/>
        <v>0</v>
      </c>
      <c r="AP577" s="7">
        <f t="shared" si="234"/>
        <v>0</v>
      </c>
      <c r="AQ577" s="7">
        <f t="shared" si="234"/>
        <v>0</v>
      </c>
      <c r="AR577" s="7">
        <f t="shared" si="234"/>
        <v>0</v>
      </c>
      <c r="AS577" s="7">
        <f t="shared" si="9"/>
        <v>3302219.048</v>
      </c>
    </row>
    <row r="578" ht="15.75" customHeight="1">
      <c r="A578" s="15">
        <v>232.0</v>
      </c>
      <c r="B578" s="16">
        <v>29.0</v>
      </c>
      <c r="C578" s="16">
        <v>0.0360348369926525</v>
      </c>
      <c r="D578" s="17">
        <v>44101.0</v>
      </c>
      <c r="E578" s="17">
        <f t="shared" si="7"/>
        <v>44984</v>
      </c>
      <c r="F578" s="16" t="s">
        <v>21</v>
      </c>
      <c r="G578" s="16" t="s">
        <v>4</v>
      </c>
      <c r="H578" s="18">
        <v>100000.0</v>
      </c>
      <c r="I578" s="7">
        <f t="shared" ref="I578:AR578" si="235">if(edate($D578,I$350)&lt;=$C$342, I234,if($G578="USD",1-$C$345,if($G578="EUR",1-$D$345,if($G578="YEN",1-$E$345,1-$F$345)))*I234/(1+$C$343)^(DATEDIF($C$342,EDATE($D578,I$350),"m")+1))</f>
        <v>249171.3273</v>
      </c>
      <c r="J578" s="7">
        <f t="shared" si="235"/>
        <v>223578.4171</v>
      </c>
      <c r="K578" s="7">
        <f t="shared" si="235"/>
        <v>198512.8022</v>
      </c>
      <c r="L578" s="7">
        <f t="shared" si="235"/>
        <v>185225.1734</v>
      </c>
      <c r="M578" s="7">
        <f t="shared" si="235"/>
        <v>165719.2002</v>
      </c>
      <c r="N578" s="7">
        <f t="shared" si="235"/>
        <v>153325.9765</v>
      </c>
      <c r="O578" s="7">
        <f t="shared" si="235"/>
        <v>137566.4753</v>
      </c>
      <c r="P578" s="7">
        <f t="shared" si="235"/>
        <v>122895.5258</v>
      </c>
      <c r="Q578" s="7">
        <f t="shared" si="235"/>
        <v>109739.9027</v>
      </c>
      <c r="R578" s="7">
        <f t="shared" si="235"/>
        <v>102429.5529</v>
      </c>
      <c r="S578" s="7">
        <f t="shared" si="235"/>
        <v>91858.12024</v>
      </c>
      <c r="T578" s="7">
        <f t="shared" si="235"/>
        <v>83626.71358</v>
      </c>
      <c r="U578" s="7">
        <f t="shared" si="235"/>
        <v>76126.08806</v>
      </c>
      <c r="V578" s="7">
        <f t="shared" si="235"/>
        <v>69298.35637</v>
      </c>
      <c r="W578" s="7">
        <f t="shared" si="235"/>
        <v>63077.8344</v>
      </c>
      <c r="X578" s="7">
        <f t="shared" si="235"/>
        <v>57415.93759</v>
      </c>
      <c r="Y578" s="7">
        <f t="shared" si="235"/>
        <v>52260.3642</v>
      </c>
      <c r="Z578" s="7">
        <f t="shared" si="235"/>
        <v>47560.68086</v>
      </c>
      <c r="AA578" s="7">
        <f t="shared" si="235"/>
        <v>43287.29414</v>
      </c>
      <c r="AB578" s="7">
        <f t="shared" si="235"/>
        <v>39395.24021</v>
      </c>
      <c r="AC578" s="7">
        <f t="shared" si="235"/>
        <v>35853.4044</v>
      </c>
      <c r="AD578" s="7">
        <f t="shared" si="235"/>
        <v>32627.96916</v>
      </c>
      <c r="AE578" s="7">
        <f t="shared" si="235"/>
        <v>29692.95425</v>
      </c>
      <c r="AF578" s="7">
        <f t="shared" si="235"/>
        <v>27021.27104</v>
      </c>
      <c r="AG578" s="7">
        <f t="shared" si="235"/>
        <v>24588.59908</v>
      </c>
      <c r="AH578" s="7">
        <f t="shared" si="235"/>
        <v>22375.14992</v>
      </c>
      <c r="AI578" s="7">
        <f t="shared" si="235"/>
        <v>20359.88318</v>
      </c>
      <c r="AJ578" s="7">
        <f t="shared" si="235"/>
        <v>18526.31203</v>
      </c>
      <c r="AK578" s="7">
        <f t="shared" si="235"/>
        <v>16857.5272</v>
      </c>
      <c r="AL578" s="7">
        <f t="shared" si="235"/>
        <v>0</v>
      </c>
      <c r="AM578" s="7">
        <f t="shared" si="235"/>
        <v>0</v>
      </c>
      <c r="AN578" s="7">
        <f t="shared" si="235"/>
        <v>0</v>
      </c>
      <c r="AO578" s="7">
        <f t="shared" si="235"/>
        <v>0</v>
      </c>
      <c r="AP578" s="7">
        <f t="shared" si="235"/>
        <v>0</v>
      </c>
      <c r="AQ578" s="7">
        <f t="shared" si="235"/>
        <v>0</v>
      </c>
      <c r="AR578" s="7">
        <f t="shared" si="235"/>
        <v>0</v>
      </c>
      <c r="AS578" s="7">
        <f t="shared" si="9"/>
        <v>2499974.053</v>
      </c>
    </row>
    <row r="579" ht="15.75" customHeight="1">
      <c r="A579" s="15">
        <v>342.0</v>
      </c>
      <c r="B579" s="16">
        <v>31.0</v>
      </c>
      <c r="C579" s="16">
        <v>0.0456331575229208</v>
      </c>
      <c r="D579" s="17">
        <v>44109.0</v>
      </c>
      <c r="E579" s="17">
        <f t="shared" si="7"/>
        <v>45051</v>
      </c>
      <c r="F579" s="16" t="s">
        <v>21</v>
      </c>
      <c r="G579" s="16" t="s">
        <v>4</v>
      </c>
      <c r="H579" s="18">
        <v>250000.0</v>
      </c>
      <c r="I579" s="7">
        <f t="shared" ref="I579:AR579" si="236">if(edate($D579,I$350)&lt;=$C$342, I235,if($G579="USD",1-$C$345,if($G579="EUR",1-$D$345,if($G579="YEN",1-$E$345,1-$F$345)))*I235/(1+$C$343)^(DATEDIF($C$342,EDATE($D579,I$350),"m")+1))</f>
        <v>750501.3599</v>
      </c>
      <c r="J579" s="7">
        <f t="shared" si="236"/>
        <v>633255.5054</v>
      </c>
      <c r="K579" s="7">
        <f t="shared" si="236"/>
        <v>572762.3707</v>
      </c>
      <c r="L579" s="7">
        <f t="shared" si="236"/>
        <v>533757.6669</v>
      </c>
      <c r="M579" s="7">
        <f t="shared" si="236"/>
        <v>472785.1429</v>
      </c>
      <c r="N579" s="7">
        <f t="shared" si="236"/>
        <v>443126.4161</v>
      </c>
      <c r="O579" s="7">
        <f t="shared" si="236"/>
        <v>398517.4099</v>
      </c>
      <c r="P579" s="7">
        <f t="shared" si="236"/>
        <v>352734.6162</v>
      </c>
      <c r="Q579" s="7">
        <f t="shared" si="236"/>
        <v>322179.4406</v>
      </c>
      <c r="R579" s="7">
        <f t="shared" si="236"/>
        <v>289581.0483</v>
      </c>
      <c r="S579" s="7">
        <f t="shared" si="236"/>
        <v>264487.4148</v>
      </c>
      <c r="T579" s="7">
        <f t="shared" si="236"/>
        <v>240772.6027</v>
      </c>
      <c r="U579" s="7">
        <f t="shared" si="236"/>
        <v>219184.4166</v>
      </c>
      <c r="V579" s="7">
        <f t="shared" si="236"/>
        <v>199514.9904</v>
      </c>
      <c r="W579" s="7">
        <f t="shared" si="236"/>
        <v>181611.3278</v>
      </c>
      <c r="X579" s="7">
        <f t="shared" si="236"/>
        <v>165308.0355</v>
      </c>
      <c r="Y579" s="7">
        <f t="shared" si="236"/>
        <v>150445.4533</v>
      </c>
      <c r="Z579" s="7">
        <f t="shared" si="236"/>
        <v>136930.8799</v>
      </c>
      <c r="AA579" s="7">
        <f t="shared" si="236"/>
        <v>124621.7528</v>
      </c>
      <c r="AB579" s="7">
        <f t="shared" si="236"/>
        <v>113419.9574</v>
      </c>
      <c r="AC579" s="7">
        <f t="shared" si="236"/>
        <v>103218.4634</v>
      </c>
      <c r="AD579" s="7">
        <f t="shared" si="236"/>
        <v>93935.31405</v>
      </c>
      <c r="AE579" s="7">
        <f t="shared" si="236"/>
        <v>85484.82151</v>
      </c>
      <c r="AF579" s="7">
        <f t="shared" si="236"/>
        <v>77790.07392</v>
      </c>
      <c r="AG579" s="7">
        <f t="shared" si="236"/>
        <v>70788.61669</v>
      </c>
      <c r="AH579" s="7">
        <f t="shared" si="236"/>
        <v>64413.85651</v>
      </c>
      <c r="AI579" s="7">
        <f t="shared" si="236"/>
        <v>58613.74534</v>
      </c>
      <c r="AJ579" s="7">
        <f t="shared" si="236"/>
        <v>53334.78792</v>
      </c>
      <c r="AK579" s="7">
        <f t="shared" si="236"/>
        <v>48526.06961</v>
      </c>
      <c r="AL579" s="7">
        <f t="shared" si="236"/>
        <v>44153.99328</v>
      </c>
      <c r="AM579" s="7">
        <f t="shared" si="236"/>
        <v>40173.96636</v>
      </c>
      <c r="AN579" s="7">
        <f t="shared" si="236"/>
        <v>0</v>
      </c>
      <c r="AO579" s="7">
        <f t="shared" si="236"/>
        <v>0</v>
      </c>
      <c r="AP579" s="7">
        <f t="shared" si="236"/>
        <v>0</v>
      </c>
      <c r="AQ579" s="7">
        <f t="shared" si="236"/>
        <v>0</v>
      </c>
      <c r="AR579" s="7">
        <f t="shared" si="236"/>
        <v>0</v>
      </c>
      <c r="AS579" s="7">
        <f t="shared" si="9"/>
        <v>7305931.517</v>
      </c>
    </row>
    <row r="580" ht="15.75" customHeight="1">
      <c r="A580" s="15">
        <v>132.0</v>
      </c>
      <c r="B580" s="16">
        <v>28.0</v>
      </c>
      <c r="C580" s="16">
        <v>0.0329783119943509</v>
      </c>
      <c r="D580" s="17">
        <v>44112.0</v>
      </c>
      <c r="E580" s="17">
        <f t="shared" si="7"/>
        <v>44965</v>
      </c>
      <c r="F580" s="16" t="s">
        <v>21</v>
      </c>
      <c r="G580" s="16" t="s">
        <v>4</v>
      </c>
      <c r="H580" s="18">
        <v>250000.0</v>
      </c>
      <c r="I580" s="7">
        <f t="shared" ref="I580:AR580" si="237">if(edate($D580,I$350)&lt;=$C$342, I236,if($G580="USD",1-$C$345,if($G580="EUR",1-$D$345,if($G580="YEN",1-$E$345,1-$F$345)))*I236/(1+$C$343)^(DATEDIF($C$342,EDATE($D580,I$350),"m")+1))</f>
        <v>523302.8698</v>
      </c>
      <c r="J580" s="7">
        <f t="shared" si="237"/>
        <v>457628.8797</v>
      </c>
      <c r="K580" s="7">
        <f t="shared" si="237"/>
        <v>413925.6888</v>
      </c>
      <c r="L580" s="7">
        <f t="shared" si="237"/>
        <v>382586.7238</v>
      </c>
      <c r="M580" s="7">
        <f t="shared" si="237"/>
        <v>344642.5002</v>
      </c>
      <c r="N580" s="7">
        <f t="shared" si="237"/>
        <v>327394.6418</v>
      </c>
      <c r="O580" s="7">
        <f t="shared" si="237"/>
        <v>283717.9387</v>
      </c>
      <c r="P580" s="7">
        <f t="shared" si="237"/>
        <v>253723.0865</v>
      </c>
      <c r="Q580" s="7">
        <f t="shared" si="237"/>
        <v>234226.8294</v>
      </c>
      <c r="R580" s="7">
        <f t="shared" si="237"/>
        <v>210266.4217</v>
      </c>
      <c r="S580" s="7">
        <f t="shared" si="237"/>
        <v>191167.1418</v>
      </c>
      <c r="T580" s="7">
        <f t="shared" si="237"/>
        <v>174025.7104</v>
      </c>
      <c r="U580" s="7">
        <f t="shared" si="237"/>
        <v>158421.5249</v>
      </c>
      <c r="V580" s="7">
        <f t="shared" si="237"/>
        <v>144204.3556</v>
      </c>
      <c r="W580" s="7">
        <f t="shared" si="237"/>
        <v>131263.5525</v>
      </c>
      <c r="X580" s="7">
        <f t="shared" si="237"/>
        <v>119479.5698</v>
      </c>
      <c r="Y580" s="7">
        <f t="shared" si="237"/>
        <v>108737.0231</v>
      </c>
      <c r="Z580" s="7">
        <f t="shared" si="237"/>
        <v>98968.81962</v>
      </c>
      <c r="AA580" s="7">
        <f t="shared" si="237"/>
        <v>90071.95314</v>
      </c>
      <c r="AB580" s="7">
        <f t="shared" si="237"/>
        <v>81975.47865</v>
      </c>
      <c r="AC580" s="7">
        <f t="shared" si="237"/>
        <v>74602.04387</v>
      </c>
      <c r="AD580" s="7">
        <f t="shared" si="237"/>
        <v>67892.39076</v>
      </c>
      <c r="AE580" s="7">
        <f t="shared" si="237"/>
        <v>61784.58686</v>
      </c>
      <c r="AF580" s="7">
        <f t="shared" si="237"/>
        <v>56223.04087</v>
      </c>
      <c r="AG580" s="7">
        <f t="shared" si="237"/>
        <v>51162.59859</v>
      </c>
      <c r="AH580" s="7">
        <f t="shared" si="237"/>
        <v>46555.1323</v>
      </c>
      <c r="AI580" s="7">
        <f t="shared" si="237"/>
        <v>42363.01303</v>
      </c>
      <c r="AJ580" s="7">
        <f t="shared" si="237"/>
        <v>38547.5769</v>
      </c>
      <c r="AK580" s="7">
        <f t="shared" si="237"/>
        <v>0</v>
      </c>
      <c r="AL580" s="7">
        <f t="shared" si="237"/>
        <v>0</v>
      </c>
      <c r="AM580" s="7">
        <f t="shared" si="237"/>
        <v>0</v>
      </c>
      <c r="AN580" s="7">
        <f t="shared" si="237"/>
        <v>0</v>
      </c>
      <c r="AO580" s="7">
        <f t="shared" si="237"/>
        <v>0</v>
      </c>
      <c r="AP580" s="7">
        <f t="shared" si="237"/>
        <v>0</v>
      </c>
      <c r="AQ580" s="7">
        <f t="shared" si="237"/>
        <v>0</v>
      </c>
      <c r="AR580" s="7">
        <f t="shared" si="237"/>
        <v>0</v>
      </c>
      <c r="AS580" s="7">
        <f t="shared" si="9"/>
        <v>5168861.093</v>
      </c>
    </row>
    <row r="581" ht="15.75" customHeight="1">
      <c r="A581" s="15">
        <v>306.0</v>
      </c>
      <c r="B581" s="16">
        <v>13.0</v>
      </c>
      <c r="C581" s="16">
        <v>0.0309402390006624</v>
      </c>
      <c r="D581" s="17">
        <v>44114.0</v>
      </c>
      <c r="E581" s="17">
        <f t="shared" si="7"/>
        <v>44510</v>
      </c>
      <c r="F581" s="16" t="s">
        <v>23</v>
      </c>
      <c r="G581" s="16" t="s">
        <v>4</v>
      </c>
      <c r="H581" s="18">
        <v>250000.0</v>
      </c>
      <c r="I581" s="7">
        <f t="shared" ref="I581:AR581" si="238">if(edate($D581,I$350)&lt;=$C$342, I237,if($G581="USD",1-$C$345,if($G581="EUR",1-$D$345,if($G581="YEN",1-$E$345,1-$F$345)))*I237/(1+$C$343)^(DATEDIF($C$342,EDATE($D581,I$350),"m")+1))</f>
        <v>489461.4282</v>
      </c>
      <c r="J581" s="7">
        <f t="shared" si="238"/>
        <v>423883.4333</v>
      </c>
      <c r="K581" s="7">
        <f t="shared" si="238"/>
        <v>388344.9142</v>
      </c>
      <c r="L581" s="7">
        <f t="shared" si="238"/>
        <v>354204.4808</v>
      </c>
      <c r="M581" s="7">
        <f t="shared" si="238"/>
        <v>322633.1438</v>
      </c>
      <c r="N581" s="7">
        <f t="shared" si="238"/>
        <v>304763.0124</v>
      </c>
      <c r="O581" s="7">
        <f t="shared" si="238"/>
        <v>266184.0556</v>
      </c>
      <c r="P581" s="7">
        <f t="shared" si="238"/>
        <v>235279.9059</v>
      </c>
      <c r="Q581" s="7">
        <f t="shared" si="238"/>
        <v>220966.6218</v>
      </c>
      <c r="R581" s="7">
        <f t="shared" si="238"/>
        <v>198289.922</v>
      </c>
      <c r="S581" s="7">
        <f t="shared" si="238"/>
        <v>179369.5022</v>
      </c>
      <c r="T581" s="7">
        <f t="shared" si="238"/>
        <v>163285.4621</v>
      </c>
      <c r="U581" s="7">
        <f t="shared" si="238"/>
        <v>148643.8955</v>
      </c>
      <c r="V581" s="7">
        <f t="shared" si="238"/>
        <v>0</v>
      </c>
      <c r="W581" s="7">
        <f t="shared" si="238"/>
        <v>0</v>
      </c>
      <c r="X581" s="7">
        <f t="shared" si="238"/>
        <v>0</v>
      </c>
      <c r="Y581" s="7">
        <f t="shared" si="238"/>
        <v>0</v>
      </c>
      <c r="Z581" s="7">
        <f t="shared" si="238"/>
        <v>0</v>
      </c>
      <c r="AA581" s="7">
        <f t="shared" si="238"/>
        <v>0</v>
      </c>
      <c r="AB581" s="7">
        <f t="shared" si="238"/>
        <v>0</v>
      </c>
      <c r="AC581" s="7">
        <f t="shared" si="238"/>
        <v>0</v>
      </c>
      <c r="AD581" s="7">
        <f t="shared" si="238"/>
        <v>0</v>
      </c>
      <c r="AE581" s="7">
        <f t="shared" si="238"/>
        <v>0</v>
      </c>
      <c r="AF581" s="7">
        <f t="shared" si="238"/>
        <v>0</v>
      </c>
      <c r="AG581" s="7">
        <f t="shared" si="238"/>
        <v>0</v>
      </c>
      <c r="AH581" s="7">
        <f t="shared" si="238"/>
        <v>0</v>
      </c>
      <c r="AI581" s="7">
        <f t="shared" si="238"/>
        <v>0</v>
      </c>
      <c r="AJ581" s="7">
        <f t="shared" si="238"/>
        <v>0</v>
      </c>
      <c r="AK581" s="7">
        <f t="shared" si="238"/>
        <v>0</v>
      </c>
      <c r="AL581" s="7">
        <f t="shared" si="238"/>
        <v>0</v>
      </c>
      <c r="AM581" s="7">
        <f t="shared" si="238"/>
        <v>0</v>
      </c>
      <c r="AN581" s="7">
        <f t="shared" si="238"/>
        <v>0</v>
      </c>
      <c r="AO581" s="7">
        <f t="shared" si="238"/>
        <v>0</v>
      </c>
      <c r="AP581" s="7">
        <f t="shared" si="238"/>
        <v>0</v>
      </c>
      <c r="AQ581" s="7">
        <f t="shared" si="238"/>
        <v>0</v>
      </c>
      <c r="AR581" s="7">
        <f t="shared" si="238"/>
        <v>0</v>
      </c>
      <c r="AS581" s="7">
        <f t="shared" si="9"/>
        <v>3695309.778</v>
      </c>
    </row>
    <row r="582" ht="15.75" customHeight="1">
      <c r="A582" s="15">
        <v>193.0</v>
      </c>
      <c r="B582" s="16">
        <v>4.0</v>
      </c>
      <c r="C582" s="16">
        <v>0.0428899055456821</v>
      </c>
      <c r="D582" s="17">
        <v>44115.0</v>
      </c>
      <c r="E582" s="17">
        <f t="shared" si="7"/>
        <v>44238</v>
      </c>
      <c r="F582" s="16" t="s">
        <v>21</v>
      </c>
      <c r="G582" s="16" t="s">
        <v>4</v>
      </c>
      <c r="H582" s="18">
        <v>500000.0</v>
      </c>
      <c r="I582" s="7">
        <f t="shared" ref="I582:AR582" si="239">if(edate($D582,I$350)&lt;=$C$342, I238,if($G582="USD",1-$C$345,if($G582="EUR",1-$D$345,if($G582="YEN",1-$E$345,1-$F$345)))*I238/(1+$C$343)^(DATEDIF($C$342,EDATE($D582,I$350),"m")+1))</f>
        <v>1347235.931</v>
      </c>
      <c r="J582" s="7">
        <f t="shared" si="239"/>
        <v>1181709.348</v>
      </c>
      <c r="K582" s="7">
        <f t="shared" si="239"/>
        <v>1076661.152</v>
      </c>
      <c r="L582" s="7">
        <f t="shared" si="239"/>
        <v>978476.8127</v>
      </c>
      <c r="M582" s="7">
        <f t="shared" si="239"/>
        <v>0</v>
      </c>
      <c r="N582" s="7">
        <f t="shared" si="239"/>
        <v>0</v>
      </c>
      <c r="O582" s="7">
        <f t="shared" si="239"/>
        <v>0</v>
      </c>
      <c r="P582" s="7">
        <f t="shared" si="239"/>
        <v>0</v>
      </c>
      <c r="Q582" s="7">
        <f t="shared" si="239"/>
        <v>0</v>
      </c>
      <c r="R582" s="7">
        <f t="shared" si="239"/>
        <v>0</v>
      </c>
      <c r="S582" s="7">
        <f t="shared" si="239"/>
        <v>0</v>
      </c>
      <c r="T582" s="7">
        <f t="shared" si="239"/>
        <v>0</v>
      </c>
      <c r="U582" s="7">
        <f t="shared" si="239"/>
        <v>0</v>
      </c>
      <c r="V582" s="7">
        <f t="shared" si="239"/>
        <v>0</v>
      </c>
      <c r="W582" s="7">
        <f t="shared" si="239"/>
        <v>0</v>
      </c>
      <c r="X582" s="7">
        <f t="shared" si="239"/>
        <v>0</v>
      </c>
      <c r="Y582" s="7">
        <f t="shared" si="239"/>
        <v>0</v>
      </c>
      <c r="Z582" s="7">
        <f t="shared" si="239"/>
        <v>0</v>
      </c>
      <c r="AA582" s="7">
        <f t="shared" si="239"/>
        <v>0</v>
      </c>
      <c r="AB582" s="7">
        <f t="shared" si="239"/>
        <v>0</v>
      </c>
      <c r="AC582" s="7">
        <f t="shared" si="239"/>
        <v>0</v>
      </c>
      <c r="AD582" s="7">
        <f t="shared" si="239"/>
        <v>0</v>
      </c>
      <c r="AE582" s="7">
        <f t="shared" si="239"/>
        <v>0</v>
      </c>
      <c r="AF582" s="7">
        <f t="shared" si="239"/>
        <v>0</v>
      </c>
      <c r="AG582" s="7">
        <f t="shared" si="239"/>
        <v>0</v>
      </c>
      <c r="AH582" s="7">
        <f t="shared" si="239"/>
        <v>0</v>
      </c>
      <c r="AI582" s="7">
        <f t="shared" si="239"/>
        <v>0</v>
      </c>
      <c r="AJ582" s="7">
        <f t="shared" si="239"/>
        <v>0</v>
      </c>
      <c r="AK582" s="7">
        <f t="shared" si="239"/>
        <v>0</v>
      </c>
      <c r="AL582" s="7">
        <f t="shared" si="239"/>
        <v>0</v>
      </c>
      <c r="AM582" s="7">
        <f t="shared" si="239"/>
        <v>0</v>
      </c>
      <c r="AN582" s="7">
        <f t="shared" si="239"/>
        <v>0</v>
      </c>
      <c r="AO582" s="7">
        <f t="shared" si="239"/>
        <v>0</v>
      </c>
      <c r="AP582" s="7">
        <f t="shared" si="239"/>
        <v>0</v>
      </c>
      <c r="AQ582" s="7">
        <f t="shared" si="239"/>
        <v>0</v>
      </c>
      <c r="AR582" s="7">
        <f t="shared" si="239"/>
        <v>0</v>
      </c>
      <c r="AS582" s="7">
        <f t="shared" si="9"/>
        <v>4584083.244</v>
      </c>
    </row>
    <row r="583" ht="15.75" customHeight="1">
      <c r="A583" s="15">
        <v>82.0</v>
      </c>
      <c r="B583" s="16">
        <v>9.0</v>
      </c>
      <c r="C583" s="16">
        <v>0.0363972853069967</v>
      </c>
      <c r="D583" s="17">
        <v>44117.0</v>
      </c>
      <c r="E583" s="17">
        <f t="shared" si="7"/>
        <v>44390</v>
      </c>
      <c r="F583" s="16" t="s">
        <v>21</v>
      </c>
      <c r="G583" s="16" t="s">
        <v>5</v>
      </c>
      <c r="H583" s="18">
        <v>100000.0</v>
      </c>
      <c r="I583" s="7">
        <f t="shared" ref="I583:AR583" si="240">if(edate($D583,I$350)&lt;=$C$342, I239,if($G583="USD",1-$C$345,if($G583="EUR",1-$D$345,if($G583="YEN",1-$E$345,1-$F$345)))*I239/(1+$C$343)^(DATEDIF($C$342,EDATE($D583,I$350),"m")+1))</f>
        <v>271795.5188</v>
      </c>
      <c r="J583" s="7">
        <f t="shared" si="240"/>
        <v>241547.0645</v>
      </c>
      <c r="K583" s="7">
        <f t="shared" si="240"/>
        <v>223418.0436</v>
      </c>
      <c r="L583" s="7">
        <f t="shared" si="240"/>
        <v>201493.8808</v>
      </c>
      <c r="M583" s="7">
        <f t="shared" si="240"/>
        <v>179482.0744</v>
      </c>
      <c r="N583" s="7">
        <f t="shared" si="240"/>
        <v>171098.7347</v>
      </c>
      <c r="O583" s="7">
        <f t="shared" si="240"/>
        <v>151794.6936</v>
      </c>
      <c r="P583" s="7">
        <f t="shared" si="240"/>
        <v>134124.5993</v>
      </c>
      <c r="Q583" s="7">
        <f t="shared" si="240"/>
        <v>123715.3112</v>
      </c>
      <c r="R583" s="7">
        <f t="shared" si="240"/>
        <v>0</v>
      </c>
      <c r="S583" s="7">
        <f t="shared" si="240"/>
        <v>0</v>
      </c>
      <c r="T583" s="7">
        <f t="shared" si="240"/>
        <v>0</v>
      </c>
      <c r="U583" s="7">
        <f t="shared" si="240"/>
        <v>0</v>
      </c>
      <c r="V583" s="7">
        <f t="shared" si="240"/>
        <v>0</v>
      </c>
      <c r="W583" s="7">
        <f t="shared" si="240"/>
        <v>0</v>
      </c>
      <c r="X583" s="7">
        <f t="shared" si="240"/>
        <v>0</v>
      </c>
      <c r="Y583" s="7">
        <f t="shared" si="240"/>
        <v>0</v>
      </c>
      <c r="Z583" s="7">
        <f t="shared" si="240"/>
        <v>0</v>
      </c>
      <c r="AA583" s="7">
        <f t="shared" si="240"/>
        <v>0</v>
      </c>
      <c r="AB583" s="7">
        <f t="shared" si="240"/>
        <v>0</v>
      </c>
      <c r="AC583" s="7">
        <f t="shared" si="240"/>
        <v>0</v>
      </c>
      <c r="AD583" s="7">
        <f t="shared" si="240"/>
        <v>0</v>
      </c>
      <c r="AE583" s="7">
        <f t="shared" si="240"/>
        <v>0</v>
      </c>
      <c r="AF583" s="7">
        <f t="shared" si="240"/>
        <v>0</v>
      </c>
      <c r="AG583" s="7">
        <f t="shared" si="240"/>
        <v>0</v>
      </c>
      <c r="AH583" s="7">
        <f t="shared" si="240"/>
        <v>0</v>
      </c>
      <c r="AI583" s="7">
        <f t="shared" si="240"/>
        <v>0</v>
      </c>
      <c r="AJ583" s="7">
        <f t="shared" si="240"/>
        <v>0</v>
      </c>
      <c r="AK583" s="7">
        <f t="shared" si="240"/>
        <v>0</v>
      </c>
      <c r="AL583" s="7">
        <f t="shared" si="240"/>
        <v>0</v>
      </c>
      <c r="AM583" s="7">
        <f t="shared" si="240"/>
        <v>0</v>
      </c>
      <c r="AN583" s="7">
        <f t="shared" si="240"/>
        <v>0</v>
      </c>
      <c r="AO583" s="7">
        <f t="shared" si="240"/>
        <v>0</v>
      </c>
      <c r="AP583" s="7">
        <f t="shared" si="240"/>
        <v>0</v>
      </c>
      <c r="AQ583" s="7">
        <f t="shared" si="240"/>
        <v>0</v>
      </c>
      <c r="AR583" s="7">
        <f t="shared" si="240"/>
        <v>0</v>
      </c>
      <c r="AS583" s="7">
        <f t="shared" si="9"/>
        <v>1698469.921</v>
      </c>
    </row>
    <row r="584" ht="15.75" customHeight="1">
      <c r="A584" s="15">
        <v>104.0</v>
      </c>
      <c r="B584" s="16">
        <v>9.0</v>
      </c>
      <c r="C584" s="16">
        <v>0.0591237717480103</v>
      </c>
      <c r="D584" s="17">
        <v>44118.0</v>
      </c>
      <c r="E584" s="17">
        <f t="shared" si="7"/>
        <v>44391</v>
      </c>
      <c r="F584" s="16" t="s">
        <v>20</v>
      </c>
      <c r="G584" s="16" t="s">
        <v>5</v>
      </c>
      <c r="H584" s="18">
        <v>100000.0</v>
      </c>
      <c r="I584" s="7">
        <f t="shared" ref="I584:AR584" si="241">if(edate($D584,I$350)&lt;=$C$342, I240,if($G584="USD",1-$C$345,if($G584="EUR",1-$D$345,if($G584="YEN",1-$E$345,1-$F$345)))*I240/(1+$C$343)^(DATEDIF($C$342,EDATE($D584,I$350),"m")+1))</f>
        <v>443993.0863</v>
      </c>
      <c r="J584" s="7">
        <f t="shared" si="241"/>
        <v>392369.1943</v>
      </c>
      <c r="K584" s="7">
        <f t="shared" si="241"/>
        <v>360752.2665</v>
      </c>
      <c r="L584" s="7">
        <f t="shared" si="241"/>
        <v>327306.7789</v>
      </c>
      <c r="M584" s="7">
        <f t="shared" si="241"/>
        <v>291550.7877</v>
      </c>
      <c r="N584" s="7">
        <f t="shared" si="241"/>
        <v>277477.9503</v>
      </c>
      <c r="O584" s="7">
        <f t="shared" si="241"/>
        <v>246813.6018</v>
      </c>
      <c r="P584" s="7">
        <f t="shared" si="241"/>
        <v>217872.0783</v>
      </c>
      <c r="Q584" s="7">
        <f t="shared" si="241"/>
        <v>199096.5948</v>
      </c>
      <c r="R584" s="7">
        <f t="shared" si="241"/>
        <v>0</v>
      </c>
      <c r="S584" s="7">
        <f t="shared" si="241"/>
        <v>0</v>
      </c>
      <c r="T584" s="7">
        <f t="shared" si="241"/>
        <v>0</v>
      </c>
      <c r="U584" s="7">
        <f t="shared" si="241"/>
        <v>0</v>
      </c>
      <c r="V584" s="7">
        <f t="shared" si="241"/>
        <v>0</v>
      </c>
      <c r="W584" s="7">
        <f t="shared" si="241"/>
        <v>0</v>
      </c>
      <c r="X584" s="7">
        <f t="shared" si="241"/>
        <v>0</v>
      </c>
      <c r="Y584" s="7">
        <f t="shared" si="241"/>
        <v>0</v>
      </c>
      <c r="Z584" s="7">
        <f t="shared" si="241"/>
        <v>0</v>
      </c>
      <c r="AA584" s="7">
        <f t="shared" si="241"/>
        <v>0</v>
      </c>
      <c r="AB584" s="7">
        <f t="shared" si="241"/>
        <v>0</v>
      </c>
      <c r="AC584" s="7">
        <f t="shared" si="241"/>
        <v>0</v>
      </c>
      <c r="AD584" s="7">
        <f t="shared" si="241"/>
        <v>0</v>
      </c>
      <c r="AE584" s="7">
        <f t="shared" si="241"/>
        <v>0</v>
      </c>
      <c r="AF584" s="7">
        <f t="shared" si="241"/>
        <v>0</v>
      </c>
      <c r="AG584" s="7">
        <f t="shared" si="241"/>
        <v>0</v>
      </c>
      <c r="AH584" s="7">
        <f t="shared" si="241"/>
        <v>0</v>
      </c>
      <c r="AI584" s="7">
        <f t="shared" si="241"/>
        <v>0</v>
      </c>
      <c r="AJ584" s="7">
        <f t="shared" si="241"/>
        <v>0</v>
      </c>
      <c r="AK584" s="7">
        <f t="shared" si="241"/>
        <v>0</v>
      </c>
      <c r="AL584" s="7">
        <f t="shared" si="241"/>
        <v>0</v>
      </c>
      <c r="AM584" s="7">
        <f t="shared" si="241"/>
        <v>0</v>
      </c>
      <c r="AN584" s="7">
        <f t="shared" si="241"/>
        <v>0</v>
      </c>
      <c r="AO584" s="7">
        <f t="shared" si="241"/>
        <v>0</v>
      </c>
      <c r="AP584" s="7">
        <f t="shared" si="241"/>
        <v>0</v>
      </c>
      <c r="AQ584" s="7">
        <f t="shared" si="241"/>
        <v>0</v>
      </c>
      <c r="AR584" s="7">
        <f t="shared" si="241"/>
        <v>0</v>
      </c>
      <c r="AS584" s="7">
        <f t="shared" si="9"/>
        <v>2757232.339</v>
      </c>
    </row>
    <row r="585" ht="15.75" customHeight="1">
      <c r="A585" s="15">
        <v>325.0</v>
      </c>
      <c r="B585" s="16">
        <v>26.0</v>
      </c>
      <c r="C585" s="16">
        <v>0.038038612036731</v>
      </c>
      <c r="D585" s="17">
        <v>44118.0</v>
      </c>
      <c r="E585" s="17">
        <f t="shared" si="7"/>
        <v>44909</v>
      </c>
      <c r="F585" s="16" t="s">
        <v>21</v>
      </c>
      <c r="G585" s="16" t="s">
        <v>5</v>
      </c>
      <c r="H585" s="18">
        <v>250000.0</v>
      </c>
      <c r="I585" s="7">
        <f t="shared" ref="I585:AR585" si="242">if(edate($D585,I$350)&lt;=$C$342, I241,if($G585="USD",1-$C$345,if($G585="EUR",1-$D$345,if($G585="YEN",1-$E$345,1-$F$345)))*I241/(1+$C$343)^(DATEDIF($C$342,EDATE($D585,I$350),"m")+1))</f>
        <v>714132.4148</v>
      </c>
      <c r="J585" s="7">
        <f t="shared" si="242"/>
        <v>631098.9267</v>
      </c>
      <c r="K585" s="7">
        <f t="shared" si="242"/>
        <v>580245.2677</v>
      </c>
      <c r="L585" s="7">
        <f t="shared" si="242"/>
        <v>526450.4958</v>
      </c>
      <c r="M585" s="7">
        <f t="shared" si="242"/>
        <v>468939.4373</v>
      </c>
      <c r="N585" s="7">
        <f t="shared" si="242"/>
        <v>446304.244</v>
      </c>
      <c r="O585" s="7">
        <f t="shared" si="242"/>
        <v>396982.7435</v>
      </c>
      <c r="P585" s="7">
        <f t="shared" si="242"/>
        <v>350432.2886</v>
      </c>
      <c r="Q585" s="7">
        <f t="shared" si="242"/>
        <v>320233.2118</v>
      </c>
      <c r="R585" s="7">
        <f t="shared" si="242"/>
        <v>285939.2111</v>
      </c>
      <c r="S585" s="7">
        <f t="shared" si="242"/>
        <v>258013.1693</v>
      </c>
      <c r="T585" s="7">
        <f t="shared" si="242"/>
        <v>234988.4377</v>
      </c>
      <c r="U585" s="7">
        <f t="shared" si="242"/>
        <v>214018.6879</v>
      </c>
      <c r="V585" s="7">
        <f t="shared" si="242"/>
        <v>194898.0523</v>
      </c>
      <c r="W585" s="7">
        <f t="shared" si="242"/>
        <v>177486.4582</v>
      </c>
      <c r="X585" s="7">
        <f t="shared" si="242"/>
        <v>161622.1457</v>
      </c>
      <c r="Y585" s="7">
        <f t="shared" si="242"/>
        <v>147145.8701</v>
      </c>
      <c r="Z585" s="7">
        <f t="shared" si="242"/>
        <v>133981.5559</v>
      </c>
      <c r="AA585" s="7">
        <f t="shared" si="242"/>
        <v>121983.7066</v>
      </c>
      <c r="AB585" s="7">
        <f t="shared" si="242"/>
        <v>111061.2991</v>
      </c>
      <c r="AC585" s="7">
        <f t="shared" si="242"/>
        <v>101108.2181</v>
      </c>
      <c r="AD585" s="7">
        <f t="shared" si="242"/>
        <v>92048.1052</v>
      </c>
      <c r="AE585" s="7">
        <f t="shared" si="242"/>
        <v>83796.88972</v>
      </c>
      <c r="AF585" s="7">
        <f t="shared" si="242"/>
        <v>76279.43553</v>
      </c>
      <c r="AG585" s="7">
        <f t="shared" si="242"/>
        <v>69437.2276</v>
      </c>
      <c r="AH585" s="7">
        <f t="shared" si="242"/>
        <v>63204.19837</v>
      </c>
      <c r="AI585" s="7">
        <f t="shared" si="242"/>
        <v>0</v>
      </c>
      <c r="AJ585" s="7">
        <f t="shared" si="242"/>
        <v>0</v>
      </c>
      <c r="AK585" s="7">
        <f t="shared" si="242"/>
        <v>0</v>
      </c>
      <c r="AL585" s="7">
        <f t="shared" si="242"/>
        <v>0</v>
      </c>
      <c r="AM585" s="7">
        <f t="shared" si="242"/>
        <v>0</v>
      </c>
      <c r="AN585" s="7">
        <f t="shared" si="242"/>
        <v>0</v>
      </c>
      <c r="AO585" s="7">
        <f t="shared" si="242"/>
        <v>0</v>
      </c>
      <c r="AP585" s="7">
        <f t="shared" si="242"/>
        <v>0</v>
      </c>
      <c r="AQ585" s="7">
        <f t="shared" si="242"/>
        <v>0</v>
      </c>
      <c r="AR585" s="7">
        <f t="shared" si="242"/>
        <v>0</v>
      </c>
      <c r="AS585" s="7">
        <f t="shared" si="9"/>
        <v>6961831.699</v>
      </c>
    </row>
    <row r="586" ht="15.75" customHeight="1">
      <c r="A586" s="15">
        <v>165.0</v>
      </c>
      <c r="B586" s="16">
        <v>8.0</v>
      </c>
      <c r="C586" s="16">
        <v>0.0141601493895909</v>
      </c>
      <c r="D586" s="17">
        <v>44127.0</v>
      </c>
      <c r="E586" s="17">
        <f t="shared" si="7"/>
        <v>44370</v>
      </c>
      <c r="F586" s="16" t="s">
        <v>19</v>
      </c>
      <c r="G586" s="16" t="s">
        <v>4</v>
      </c>
      <c r="H586" s="18">
        <v>500000.0</v>
      </c>
      <c r="I586" s="7">
        <f t="shared" ref="I586:AR586" si="243">if(edate($D586,I$350)&lt;=$C$342, I242,if($G586="USD",1-$C$345,if($G586="EUR",1-$D$345,if($G586="YEN",1-$E$345,1-$F$345)))*I242/(1+$C$343)^(DATEDIF($C$342,EDATE($D586,I$350),"m")+1))</f>
        <v>442545.2765</v>
      </c>
      <c r="J586" s="7">
        <f t="shared" si="243"/>
        <v>398809.0167</v>
      </c>
      <c r="K586" s="7">
        <f t="shared" si="243"/>
        <v>357798.34</v>
      </c>
      <c r="L586" s="7">
        <f t="shared" si="243"/>
        <v>323616.9001</v>
      </c>
      <c r="M586" s="7">
        <f t="shared" si="243"/>
        <v>296683.3116</v>
      </c>
      <c r="N586" s="7">
        <f t="shared" si="243"/>
        <v>276266.8771</v>
      </c>
      <c r="O586" s="7">
        <f t="shared" si="243"/>
        <v>241813.7506</v>
      </c>
      <c r="P586" s="7">
        <f t="shared" si="243"/>
        <v>218593.2062</v>
      </c>
      <c r="Q586" s="7">
        <f t="shared" si="243"/>
        <v>0</v>
      </c>
      <c r="R586" s="7">
        <f t="shared" si="243"/>
        <v>0</v>
      </c>
      <c r="S586" s="7">
        <f t="shared" si="243"/>
        <v>0</v>
      </c>
      <c r="T586" s="7">
        <f t="shared" si="243"/>
        <v>0</v>
      </c>
      <c r="U586" s="7">
        <f t="shared" si="243"/>
        <v>0</v>
      </c>
      <c r="V586" s="7">
        <f t="shared" si="243"/>
        <v>0</v>
      </c>
      <c r="W586" s="7">
        <f t="shared" si="243"/>
        <v>0</v>
      </c>
      <c r="X586" s="7">
        <f t="shared" si="243"/>
        <v>0</v>
      </c>
      <c r="Y586" s="7">
        <f t="shared" si="243"/>
        <v>0</v>
      </c>
      <c r="Z586" s="7">
        <f t="shared" si="243"/>
        <v>0</v>
      </c>
      <c r="AA586" s="7">
        <f t="shared" si="243"/>
        <v>0</v>
      </c>
      <c r="AB586" s="7">
        <f t="shared" si="243"/>
        <v>0</v>
      </c>
      <c r="AC586" s="7">
        <f t="shared" si="243"/>
        <v>0</v>
      </c>
      <c r="AD586" s="7">
        <f t="shared" si="243"/>
        <v>0</v>
      </c>
      <c r="AE586" s="7">
        <f t="shared" si="243"/>
        <v>0</v>
      </c>
      <c r="AF586" s="7">
        <f t="shared" si="243"/>
        <v>0</v>
      </c>
      <c r="AG586" s="7">
        <f t="shared" si="243"/>
        <v>0</v>
      </c>
      <c r="AH586" s="7">
        <f t="shared" si="243"/>
        <v>0</v>
      </c>
      <c r="AI586" s="7">
        <f t="shared" si="243"/>
        <v>0</v>
      </c>
      <c r="AJ586" s="7">
        <f t="shared" si="243"/>
        <v>0</v>
      </c>
      <c r="AK586" s="7">
        <f t="shared" si="243"/>
        <v>0</v>
      </c>
      <c r="AL586" s="7">
        <f t="shared" si="243"/>
        <v>0</v>
      </c>
      <c r="AM586" s="7">
        <f t="shared" si="243"/>
        <v>0</v>
      </c>
      <c r="AN586" s="7">
        <f t="shared" si="243"/>
        <v>0</v>
      </c>
      <c r="AO586" s="7">
        <f t="shared" si="243"/>
        <v>0</v>
      </c>
      <c r="AP586" s="7">
        <f t="shared" si="243"/>
        <v>0</v>
      </c>
      <c r="AQ586" s="7">
        <f t="shared" si="243"/>
        <v>0</v>
      </c>
      <c r="AR586" s="7">
        <f t="shared" si="243"/>
        <v>0</v>
      </c>
      <c r="AS586" s="7">
        <f t="shared" si="9"/>
        <v>2556126.679</v>
      </c>
    </row>
    <row r="587" ht="15.75" customHeight="1">
      <c r="A587" s="15">
        <v>50.0</v>
      </c>
      <c r="B587" s="16">
        <v>36.0</v>
      </c>
      <c r="C587" s="16">
        <v>0.047559928130607</v>
      </c>
      <c r="D587" s="17">
        <v>44128.0</v>
      </c>
      <c r="E587" s="17">
        <f t="shared" si="7"/>
        <v>45223</v>
      </c>
      <c r="F587" s="16" t="s">
        <v>21</v>
      </c>
      <c r="G587" s="16" t="s">
        <v>5</v>
      </c>
      <c r="H587" s="18">
        <v>250000.0</v>
      </c>
      <c r="I587" s="7">
        <f t="shared" ref="I587:AR587" si="244">if(edate($D587,I$350)&lt;=$C$342, I243,if($G587="USD",1-$C$345,if($G587="EUR",1-$D$345,if($G587="YEN",1-$E$345,1-$F$345)))*I243/(1+$C$343)^(DATEDIF($C$342,EDATE($D587,I$350),"m")+1))</f>
        <v>879318.4771</v>
      </c>
      <c r="J587" s="7">
        <f t="shared" si="244"/>
        <v>817579.543</v>
      </c>
      <c r="K587" s="7">
        <f t="shared" si="244"/>
        <v>730539.6008</v>
      </c>
      <c r="L587" s="7">
        <f t="shared" si="244"/>
        <v>658630.0255</v>
      </c>
      <c r="M587" s="7">
        <f t="shared" si="244"/>
        <v>599466.4463</v>
      </c>
      <c r="N587" s="7">
        <f t="shared" si="244"/>
        <v>549222.7927</v>
      </c>
      <c r="O587" s="7">
        <f t="shared" si="244"/>
        <v>496406.9949</v>
      </c>
      <c r="P587" s="7">
        <f t="shared" si="244"/>
        <v>435068.6901</v>
      </c>
      <c r="Q587" s="7">
        <f t="shared" si="244"/>
        <v>396116.3304</v>
      </c>
      <c r="R587" s="7">
        <f t="shared" si="244"/>
        <v>354386.683</v>
      </c>
      <c r="S587" s="7">
        <f t="shared" si="244"/>
        <v>322795.1613</v>
      </c>
      <c r="T587" s="7">
        <f t="shared" si="244"/>
        <v>293983.6743</v>
      </c>
      <c r="U587" s="7">
        <f t="shared" si="244"/>
        <v>267744.302</v>
      </c>
      <c r="V587" s="7">
        <f t="shared" si="244"/>
        <v>243819.5842</v>
      </c>
      <c r="W587" s="7">
        <f t="shared" si="244"/>
        <v>222033.7772</v>
      </c>
      <c r="X587" s="7">
        <f t="shared" si="244"/>
        <v>202184.4901</v>
      </c>
      <c r="Y587" s="7">
        <f t="shared" si="244"/>
        <v>184072.6133</v>
      </c>
      <c r="Z587" s="7">
        <f t="shared" si="244"/>
        <v>167602.2911</v>
      </c>
      <c r="AA587" s="7">
        <f t="shared" si="244"/>
        <v>152591.7658</v>
      </c>
      <c r="AB587" s="7">
        <f t="shared" si="244"/>
        <v>138926.9383</v>
      </c>
      <c r="AC587" s="7">
        <f t="shared" si="244"/>
        <v>126475.1073</v>
      </c>
      <c r="AD587" s="7">
        <f t="shared" si="244"/>
        <v>115140.5817</v>
      </c>
      <c r="AE587" s="7">
        <f t="shared" si="244"/>
        <v>104818.1935</v>
      </c>
      <c r="AF587" s="7">
        <f t="shared" si="244"/>
        <v>95413.93625</v>
      </c>
      <c r="AG587" s="7">
        <f t="shared" si="244"/>
        <v>86854.50356</v>
      </c>
      <c r="AH587" s="7">
        <f t="shared" si="244"/>
        <v>79057.27678</v>
      </c>
      <c r="AI587" s="7">
        <f t="shared" si="244"/>
        <v>71960.97584</v>
      </c>
      <c r="AJ587" s="7">
        <f t="shared" si="244"/>
        <v>65499.83116</v>
      </c>
      <c r="AK587" s="7">
        <f t="shared" si="244"/>
        <v>59610.32937</v>
      </c>
      <c r="AL587" s="7">
        <f t="shared" si="244"/>
        <v>54255.41415</v>
      </c>
      <c r="AM587" s="7">
        <f t="shared" si="244"/>
        <v>49378.49979</v>
      </c>
      <c r="AN587" s="7">
        <f t="shared" si="244"/>
        <v>44940.59907</v>
      </c>
      <c r="AO587" s="7">
        <f t="shared" si="244"/>
        <v>40899.17101</v>
      </c>
      <c r="AP587" s="7">
        <f t="shared" si="244"/>
        <v>37221.71881</v>
      </c>
      <c r="AQ587" s="7">
        <f t="shared" si="244"/>
        <v>33874.21201</v>
      </c>
      <c r="AR587" s="7">
        <f t="shared" si="244"/>
        <v>30826.0996</v>
      </c>
      <c r="AS587" s="7">
        <f t="shared" si="9"/>
        <v>9208716.631</v>
      </c>
    </row>
    <row r="588" ht="15.75" customHeight="1">
      <c r="A588" s="15">
        <v>100.0</v>
      </c>
      <c r="B588" s="16">
        <v>6.0</v>
      </c>
      <c r="C588" s="16">
        <v>0.0514534689432891</v>
      </c>
      <c r="D588" s="17">
        <v>44128.0</v>
      </c>
      <c r="E588" s="17">
        <f t="shared" si="7"/>
        <v>44310</v>
      </c>
      <c r="F588" s="16" t="s">
        <v>21</v>
      </c>
      <c r="G588" s="16" t="s">
        <v>7</v>
      </c>
      <c r="H588" s="18">
        <v>750000.0</v>
      </c>
      <c r="I588" s="7">
        <f t="shared" ref="I588:AR588" si="245">if(edate($D588,I$350)&lt;=$C$342, I244,if($G588="USD",1-$C$345,if($G588="EUR",1-$D$345,if($G588="YEN",1-$E$345,1-$F$345)))*I244/(1+$C$343)^(DATEDIF($C$342,EDATE($D588,I$350),"m")+1))</f>
        <v>31669.39752</v>
      </c>
      <c r="J588" s="7">
        <f t="shared" si="245"/>
        <v>28790.36138</v>
      </c>
      <c r="K588" s="7">
        <f t="shared" si="245"/>
        <v>26173.0558</v>
      </c>
      <c r="L588" s="7">
        <f t="shared" si="245"/>
        <v>23793.68709</v>
      </c>
      <c r="M588" s="7">
        <f t="shared" si="245"/>
        <v>21630.62463</v>
      </c>
      <c r="N588" s="7">
        <f t="shared" si="245"/>
        <v>19664.20421</v>
      </c>
      <c r="O588" s="7">
        <f t="shared" si="245"/>
        <v>0</v>
      </c>
      <c r="P588" s="7">
        <f t="shared" si="245"/>
        <v>0</v>
      </c>
      <c r="Q588" s="7">
        <f t="shared" si="245"/>
        <v>0</v>
      </c>
      <c r="R588" s="7">
        <f t="shared" si="245"/>
        <v>0</v>
      </c>
      <c r="S588" s="7">
        <f t="shared" si="245"/>
        <v>0</v>
      </c>
      <c r="T588" s="7">
        <f t="shared" si="245"/>
        <v>0</v>
      </c>
      <c r="U588" s="7">
        <f t="shared" si="245"/>
        <v>0</v>
      </c>
      <c r="V588" s="7">
        <f t="shared" si="245"/>
        <v>0</v>
      </c>
      <c r="W588" s="7">
        <f t="shared" si="245"/>
        <v>0</v>
      </c>
      <c r="X588" s="7">
        <f t="shared" si="245"/>
        <v>0</v>
      </c>
      <c r="Y588" s="7">
        <f t="shared" si="245"/>
        <v>0</v>
      </c>
      <c r="Z588" s="7">
        <f t="shared" si="245"/>
        <v>0</v>
      </c>
      <c r="AA588" s="7">
        <f t="shared" si="245"/>
        <v>0</v>
      </c>
      <c r="AB588" s="7">
        <f t="shared" si="245"/>
        <v>0</v>
      </c>
      <c r="AC588" s="7">
        <f t="shared" si="245"/>
        <v>0</v>
      </c>
      <c r="AD588" s="7">
        <f t="shared" si="245"/>
        <v>0</v>
      </c>
      <c r="AE588" s="7">
        <f t="shared" si="245"/>
        <v>0</v>
      </c>
      <c r="AF588" s="7">
        <f t="shared" si="245"/>
        <v>0</v>
      </c>
      <c r="AG588" s="7">
        <f t="shared" si="245"/>
        <v>0</v>
      </c>
      <c r="AH588" s="7">
        <f t="shared" si="245"/>
        <v>0</v>
      </c>
      <c r="AI588" s="7">
        <f t="shared" si="245"/>
        <v>0</v>
      </c>
      <c r="AJ588" s="7">
        <f t="shared" si="245"/>
        <v>0</v>
      </c>
      <c r="AK588" s="7">
        <f t="shared" si="245"/>
        <v>0</v>
      </c>
      <c r="AL588" s="7">
        <f t="shared" si="245"/>
        <v>0</v>
      </c>
      <c r="AM588" s="7">
        <f t="shared" si="245"/>
        <v>0</v>
      </c>
      <c r="AN588" s="7">
        <f t="shared" si="245"/>
        <v>0</v>
      </c>
      <c r="AO588" s="7">
        <f t="shared" si="245"/>
        <v>0</v>
      </c>
      <c r="AP588" s="7">
        <f t="shared" si="245"/>
        <v>0</v>
      </c>
      <c r="AQ588" s="7">
        <f t="shared" si="245"/>
        <v>0</v>
      </c>
      <c r="AR588" s="7">
        <f t="shared" si="245"/>
        <v>0</v>
      </c>
      <c r="AS588" s="7">
        <f t="shared" si="9"/>
        <v>151721.3306</v>
      </c>
    </row>
    <row r="589" ht="15.75" customHeight="1">
      <c r="A589" s="15">
        <v>30.0</v>
      </c>
      <c r="B589" s="16">
        <v>30.0</v>
      </c>
      <c r="C589" s="16">
        <v>0.00926260009298739</v>
      </c>
      <c r="D589" s="17">
        <v>44129.0</v>
      </c>
      <c r="E589" s="17">
        <f t="shared" si="7"/>
        <v>45041</v>
      </c>
      <c r="F589" s="16" t="s">
        <v>18</v>
      </c>
      <c r="G589" s="16" t="s">
        <v>6</v>
      </c>
      <c r="H589" s="18">
        <v>1400000.0</v>
      </c>
      <c r="I589" s="7">
        <f t="shared" ref="I589:AR589" si="246">if(edate($D589,I$350)&lt;=$C$342, I245,if($G589="USD",1-$C$345,if($G589="EUR",1-$D$345,if($G589="YEN",1-$E$345,1-$F$345)))*I245/(1+$C$343)^(DATEDIF($C$342,EDATE($D589,I$350),"m")+1))</f>
        <v>7785.852289</v>
      </c>
      <c r="J589" s="7">
        <f t="shared" si="246"/>
        <v>7033.51608</v>
      </c>
      <c r="K589" s="7">
        <f t="shared" si="246"/>
        <v>6352.675152</v>
      </c>
      <c r="L589" s="7">
        <f t="shared" si="246"/>
        <v>5621.589997</v>
      </c>
      <c r="M589" s="7">
        <f t="shared" si="246"/>
        <v>5127.758778</v>
      </c>
      <c r="N589" s="7">
        <f t="shared" si="246"/>
        <v>4628.403136</v>
      </c>
      <c r="O589" s="7">
        <f t="shared" si="246"/>
        <v>4086.933433</v>
      </c>
      <c r="P589" s="7">
        <f t="shared" si="246"/>
        <v>3586.318277</v>
      </c>
      <c r="Q589" s="7">
        <f t="shared" si="246"/>
        <v>3337.559297</v>
      </c>
      <c r="R589" s="7">
        <f t="shared" si="246"/>
        <v>3103.246855</v>
      </c>
      <c r="S589" s="7">
        <f t="shared" si="246"/>
        <v>2825.823973</v>
      </c>
      <c r="T589" s="7">
        <f t="shared" si="246"/>
        <v>2572.932124</v>
      </c>
      <c r="U589" s="7">
        <f t="shared" si="246"/>
        <v>2342.677233</v>
      </c>
      <c r="V589" s="7">
        <f t="shared" si="246"/>
        <v>2132.824133</v>
      </c>
      <c r="W589" s="7">
        <f t="shared" si="246"/>
        <v>1941.778184</v>
      </c>
      <c r="X589" s="7">
        <f t="shared" si="246"/>
        <v>1767.770043</v>
      </c>
      <c r="Y589" s="7">
        <f t="shared" si="246"/>
        <v>1609.077815</v>
      </c>
      <c r="Z589" s="7">
        <f t="shared" si="246"/>
        <v>1464.774845</v>
      </c>
      <c r="AA589" s="7">
        <f t="shared" si="246"/>
        <v>1333.309046</v>
      </c>
      <c r="AB589" s="7">
        <f t="shared" si="246"/>
        <v>1213.652983</v>
      </c>
      <c r="AC589" s="7">
        <f t="shared" si="246"/>
        <v>1104.655285</v>
      </c>
      <c r="AD589" s="7">
        <f t="shared" si="246"/>
        <v>1005.456379</v>
      </c>
      <c r="AE589" s="7">
        <f t="shared" si="246"/>
        <v>915.1384949</v>
      </c>
      <c r="AF589" s="7">
        <f t="shared" si="246"/>
        <v>832.8793043</v>
      </c>
      <c r="AG589" s="7">
        <f t="shared" si="246"/>
        <v>758.0224101</v>
      </c>
      <c r="AH589" s="7">
        <f t="shared" si="246"/>
        <v>689.8512397</v>
      </c>
      <c r="AI589" s="7">
        <f t="shared" si="246"/>
        <v>627.8180969</v>
      </c>
      <c r="AJ589" s="7">
        <f t="shared" si="246"/>
        <v>571.3496051</v>
      </c>
      <c r="AK589" s="7">
        <f t="shared" si="246"/>
        <v>519.8965827</v>
      </c>
      <c r="AL589" s="7">
        <f t="shared" si="246"/>
        <v>473.114942</v>
      </c>
      <c r="AM589" s="7">
        <f t="shared" si="246"/>
        <v>0</v>
      </c>
      <c r="AN589" s="7">
        <f t="shared" si="246"/>
        <v>0</v>
      </c>
      <c r="AO589" s="7">
        <f t="shared" si="246"/>
        <v>0</v>
      </c>
      <c r="AP589" s="7">
        <f t="shared" si="246"/>
        <v>0</v>
      </c>
      <c r="AQ589" s="7">
        <f t="shared" si="246"/>
        <v>0</v>
      </c>
      <c r="AR589" s="7">
        <f t="shared" si="246"/>
        <v>0</v>
      </c>
      <c r="AS589" s="7">
        <f t="shared" si="9"/>
        <v>77366.65601</v>
      </c>
    </row>
    <row r="590" ht="15.75" customHeight="1">
      <c r="A590" s="15">
        <v>52.0</v>
      </c>
      <c r="B590" s="16">
        <v>36.0</v>
      </c>
      <c r="C590" s="16">
        <v>0.00780892355639927</v>
      </c>
      <c r="D590" s="17">
        <v>44129.0</v>
      </c>
      <c r="E590" s="17">
        <f t="shared" si="7"/>
        <v>45224</v>
      </c>
      <c r="F590" s="16" t="s">
        <v>18</v>
      </c>
      <c r="G590" s="16" t="s">
        <v>6</v>
      </c>
      <c r="H590" s="18">
        <v>1400000.0</v>
      </c>
      <c r="I590" s="7">
        <f t="shared" ref="I590:AR590" si="247">if(edate($D590,I$350)&lt;=$C$342, I246,if($G590="USD",1-$C$345,if($G590="EUR",1-$D$345,if($G590="YEN",1-$E$345,1-$F$345)))*I246/(1+$C$343)^(DATEDIF($C$342,EDATE($D590,I$350),"m")+1))</f>
        <v>6563.937203</v>
      </c>
      <c r="J590" s="7">
        <f t="shared" si="247"/>
        <v>5929.672969</v>
      </c>
      <c r="K590" s="7">
        <f t="shared" si="247"/>
        <v>5355.683517</v>
      </c>
      <c r="L590" s="7">
        <f t="shared" si="247"/>
        <v>4739.335188</v>
      </c>
      <c r="M590" s="7">
        <f t="shared" si="247"/>
        <v>4323.006057</v>
      </c>
      <c r="N590" s="7">
        <f t="shared" si="247"/>
        <v>3902.01951</v>
      </c>
      <c r="O590" s="7">
        <f t="shared" si="247"/>
        <v>3445.5283</v>
      </c>
      <c r="P590" s="7">
        <f t="shared" si="247"/>
        <v>3023.479908</v>
      </c>
      <c r="Q590" s="7">
        <f t="shared" si="247"/>
        <v>2813.761271</v>
      </c>
      <c r="R590" s="7">
        <f t="shared" si="247"/>
        <v>2616.221927</v>
      </c>
      <c r="S590" s="7">
        <f t="shared" si="247"/>
        <v>2382.337915</v>
      </c>
      <c r="T590" s="7">
        <f t="shared" si="247"/>
        <v>2169.135023</v>
      </c>
      <c r="U590" s="7">
        <f t="shared" si="247"/>
        <v>1975.016437</v>
      </c>
      <c r="V590" s="7">
        <f t="shared" si="247"/>
        <v>1798.097774</v>
      </c>
      <c r="W590" s="7">
        <f t="shared" si="247"/>
        <v>1637.034661</v>
      </c>
      <c r="X590" s="7">
        <f t="shared" si="247"/>
        <v>1490.335434</v>
      </c>
      <c r="Y590" s="7">
        <f t="shared" si="247"/>
        <v>1356.548434</v>
      </c>
      <c r="Z590" s="7">
        <f t="shared" si="247"/>
        <v>1234.892436</v>
      </c>
      <c r="AA590" s="7">
        <f t="shared" si="247"/>
        <v>1124.058938</v>
      </c>
      <c r="AB590" s="7">
        <f t="shared" si="247"/>
        <v>1023.181749</v>
      </c>
      <c r="AC590" s="7">
        <f t="shared" si="247"/>
        <v>931.2901982</v>
      </c>
      <c r="AD590" s="7">
        <f t="shared" si="247"/>
        <v>847.6596123</v>
      </c>
      <c r="AE590" s="7">
        <f t="shared" si="247"/>
        <v>771.5162566</v>
      </c>
      <c r="AF590" s="7">
        <f t="shared" si="247"/>
        <v>702.1668596</v>
      </c>
      <c r="AG590" s="7">
        <f t="shared" si="247"/>
        <v>639.0580393</v>
      </c>
      <c r="AH590" s="7">
        <f t="shared" si="247"/>
        <v>581.5856825</v>
      </c>
      <c r="AI590" s="7">
        <f t="shared" si="247"/>
        <v>529.2880484</v>
      </c>
      <c r="AJ590" s="7">
        <f t="shared" si="247"/>
        <v>481.6817465</v>
      </c>
      <c r="AK590" s="7">
        <f t="shared" si="247"/>
        <v>438.3037841</v>
      </c>
      <c r="AL590" s="7">
        <f t="shared" si="247"/>
        <v>398.8640747</v>
      </c>
      <c r="AM590" s="7">
        <f t="shared" si="247"/>
        <v>362.9540784</v>
      </c>
      <c r="AN590" s="7">
        <f t="shared" si="247"/>
        <v>330.2811672</v>
      </c>
      <c r="AO590" s="7">
        <f t="shared" si="247"/>
        <v>300.5344206</v>
      </c>
      <c r="AP590" s="7">
        <f t="shared" si="247"/>
        <v>273.4702526</v>
      </c>
      <c r="AQ590" s="7">
        <f t="shared" si="247"/>
        <v>248.8388351</v>
      </c>
      <c r="AR590" s="7">
        <f t="shared" si="247"/>
        <v>226.4154917</v>
      </c>
      <c r="AS590" s="7">
        <f t="shared" si="9"/>
        <v>66967.1932</v>
      </c>
    </row>
    <row r="591" ht="15.75" customHeight="1">
      <c r="A591" s="15">
        <v>340.0</v>
      </c>
      <c r="B591" s="16">
        <v>12.0</v>
      </c>
      <c r="C591" s="16">
        <v>0.0324500496948843</v>
      </c>
      <c r="D591" s="17">
        <v>44131.0</v>
      </c>
      <c r="E591" s="17">
        <f t="shared" si="7"/>
        <v>44496</v>
      </c>
      <c r="F591" s="16" t="s">
        <v>23</v>
      </c>
      <c r="G591" s="16" t="s">
        <v>4</v>
      </c>
      <c r="H591" s="18">
        <v>500000.0</v>
      </c>
      <c r="I591" s="7">
        <f t="shared" ref="I591:AR591" si="248">if(edate($D591,I$350)&lt;=$C$342, I247,if($G591="USD",1-$C$345,if($G591="EUR",1-$D$345,if($G591="YEN",1-$E$345,1-$F$345)))*I247/(1+$C$343)^(DATEDIF($C$342,EDATE($D591,I$350),"m")+1))</f>
        <v>1006682.887</v>
      </c>
      <c r="J591" s="7">
        <f t="shared" si="248"/>
        <v>893822.5941</v>
      </c>
      <c r="K591" s="7">
        <f t="shared" si="248"/>
        <v>833993.7935</v>
      </c>
      <c r="L591" s="7">
        <f t="shared" si="248"/>
        <v>746166.3118</v>
      </c>
      <c r="M591" s="7">
        <f t="shared" si="248"/>
        <v>690364.6545</v>
      </c>
      <c r="N591" s="7">
        <f t="shared" si="248"/>
        <v>619406.0156</v>
      </c>
      <c r="O591" s="7">
        <f t="shared" si="248"/>
        <v>553348.6831</v>
      </c>
      <c r="P591" s="7">
        <f t="shared" si="248"/>
        <v>494114.2508</v>
      </c>
      <c r="Q591" s="7">
        <f t="shared" si="248"/>
        <v>461198.7119</v>
      </c>
      <c r="R591" s="7">
        <f t="shared" si="248"/>
        <v>413599.8405</v>
      </c>
      <c r="S591" s="7">
        <f t="shared" si="248"/>
        <v>376537.1565</v>
      </c>
      <c r="T591" s="7">
        <f t="shared" si="248"/>
        <v>342764.8835</v>
      </c>
      <c r="U591" s="7">
        <f t="shared" si="248"/>
        <v>0</v>
      </c>
      <c r="V591" s="7">
        <f t="shared" si="248"/>
        <v>0</v>
      </c>
      <c r="W591" s="7">
        <f t="shared" si="248"/>
        <v>0</v>
      </c>
      <c r="X591" s="7">
        <f t="shared" si="248"/>
        <v>0</v>
      </c>
      <c r="Y591" s="7">
        <f t="shared" si="248"/>
        <v>0</v>
      </c>
      <c r="Z591" s="7">
        <f t="shared" si="248"/>
        <v>0</v>
      </c>
      <c r="AA591" s="7">
        <f t="shared" si="248"/>
        <v>0</v>
      </c>
      <c r="AB591" s="7">
        <f t="shared" si="248"/>
        <v>0</v>
      </c>
      <c r="AC591" s="7">
        <f t="shared" si="248"/>
        <v>0</v>
      </c>
      <c r="AD591" s="7">
        <f t="shared" si="248"/>
        <v>0</v>
      </c>
      <c r="AE591" s="7">
        <f t="shared" si="248"/>
        <v>0</v>
      </c>
      <c r="AF591" s="7">
        <f t="shared" si="248"/>
        <v>0</v>
      </c>
      <c r="AG591" s="7">
        <f t="shared" si="248"/>
        <v>0</v>
      </c>
      <c r="AH591" s="7">
        <f t="shared" si="248"/>
        <v>0</v>
      </c>
      <c r="AI591" s="7">
        <f t="shared" si="248"/>
        <v>0</v>
      </c>
      <c r="AJ591" s="7">
        <f t="shared" si="248"/>
        <v>0</v>
      </c>
      <c r="AK591" s="7">
        <f t="shared" si="248"/>
        <v>0</v>
      </c>
      <c r="AL591" s="7">
        <f t="shared" si="248"/>
        <v>0</v>
      </c>
      <c r="AM591" s="7">
        <f t="shared" si="248"/>
        <v>0</v>
      </c>
      <c r="AN591" s="7">
        <f t="shared" si="248"/>
        <v>0</v>
      </c>
      <c r="AO591" s="7">
        <f t="shared" si="248"/>
        <v>0</v>
      </c>
      <c r="AP591" s="7">
        <f t="shared" si="248"/>
        <v>0</v>
      </c>
      <c r="AQ591" s="7">
        <f t="shared" si="248"/>
        <v>0</v>
      </c>
      <c r="AR591" s="7">
        <f t="shared" si="248"/>
        <v>0</v>
      </c>
      <c r="AS591" s="7">
        <f t="shared" si="9"/>
        <v>7431999.783</v>
      </c>
    </row>
    <row r="592" ht="15.75" customHeight="1">
      <c r="A592" s="15">
        <v>78.0</v>
      </c>
      <c r="B592" s="16">
        <v>35.0</v>
      </c>
      <c r="C592" s="16">
        <v>0.0242943175133106</v>
      </c>
      <c r="D592" s="17">
        <v>44132.0</v>
      </c>
      <c r="E592" s="17">
        <f t="shared" si="7"/>
        <v>45197</v>
      </c>
      <c r="F592" s="16" t="s">
        <v>22</v>
      </c>
      <c r="G592" s="16" t="s">
        <v>7</v>
      </c>
      <c r="H592" s="18">
        <v>1000000.0</v>
      </c>
      <c r="I592" s="7">
        <f t="shared" ref="I592:AR592" si="249">if(edate($D592,I$350)&lt;=$C$342, I248,if($G592="USD",1-$C$345,if($G592="EUR",1-$D$345,if($G592="YEN",1-$E$345,1-$F$345)))*I248/(1+$C$343)^(DATEDIF($C$342,EDATE($D592,I$350),"m")+1))</f>
        <v>19937.40272</v>
      </c>
      <c r="J592" s="7">
        <f t="shared" si="249"/>
        <v>18124.91156</v>
      </c>
      <c r="K592" s="7">
        <f t="shared" si="249"/>
        <v>16477.19233</v>
      </c>
      <c r="L592" s="7">
        <f t="shared" si="249"/>
        <v>14979.26575</v>
      </c>
      <c r="M592" s="7">
        <f t="shared" si="249"/>
        <v>13617.51432</v>
      </c>
      <c r="N592" s="7">
        <f t="shared" si="249"/>
        <v>12379.55848</v>
      </c>
      <c r="O592" s="7">
        <f t="shared" si="249"/>
        <v>11254.14407</v>
      </c>
      <c r="P592" s="7">
        <f t="shared" si="249"/>
        <v>10231.04006</v>
      </c>
      <c r="Q592" s="7">
        <f t="shared" si="249"/>
        <v>9300.945511</v>
      </c>
      <c r="R592" s="7">
        <f t="shared" si="249"/>
        <v>8455.40501</v>
      </c>
      <c r="S592" s="7">
        <f t="shared" si="249"/>
        <v>7686.731827</v>
      </c>
      <c r="T592" s="7">
        <f t="shared" si="249"/>
        <v>6987.938025</v>
      </c>
      <c r="U592" s="7">
        <f t="shared" si="249"/>
        <v>6352.670932</v>
      </c>
      <c r="V592" s="7">
        <f t="shared" si="249"/>
        <v>5775.155392</v>
      </c>
      <c r="W592" s="7">
        <f t="shared" si="249"/>
        <v>5250.141266</v>
      </c>
      <c r="X592" s="7">
        <f t="shared" si="249"/>
        <v>4772.855696</v>
      </c>
      <c r="Y592" s="7">
        <f t="shared" si="249"/>
        <v>4338.959724</v>
      </c>
      <c r="Z592" s="7">
        <f t="shared" si="249"/>
        <v>3944.50884</v>
      </c>
      <c r="AA592" s="7">
        <f t="shared" si="249"/>
        <v>3585.917127</v>
      </c>
      <c r="AB592" s="7">
        <f t="shared" si="249"/>
        <v>3259.924661</v>
      </c>
      <c r="AC592" s="7">
        <f t="shared" si="249"/>
        <v>2963.567874</v>
      </c>
      <c r="AD592" s="7">
        <f t="shared" si="249"/>
        <v>2694.152612</v>
      </c>
      <c r="AE592" s="7">
        <f t="shared" si="249"/>
        <v>2449.229648</v>
      </c>
      <c r="AF592" s="7">
        <f t="shared" si="249"/>
        <v>2226.572407</v>
      </c>
      <c r="AG592" s="7">
        <f t="shared" si="249"/>
        <v>2024.156734</v>
      </c>
      <c r="AH592" s="7">
        <f t="shared" si="249"/>
        <v>1840.142485</v>
      </c>
      <c r="AI592" s="7">
        <f t="shared" si="249"/>
        <v>1672.856805</v>
      </c>
      <c r="AJ592" s="7">
        <f t="shared" si="249"/>
        <v>1520.778913</v>
      </c>
      <c r="AK592" s="7">
        <f t="shared" si="249"/>
        <v>1382.526285</v>
      </c>
      <c r="AL592" s="7">
        <f t="shared" si="249"/>
        <v>1256.842077</v>
      </c>
      <c r="AM592" s="7">
        <f t="shared" si="249"/>
        <v>1142.583706</v>
      </c>
      <c r="AN592" s="7">
        <f t="shared" si="249"/>
        <v>1038.71246</v>
      </c>
      <c r="AO592" s="7">
        <f t="shared" si="249"/>
        <v>944.2840549</v>
      </c>
      <c r="AP592" s="7">
        <f t="shared" si="249"/>
        <v>858.4400499</v>
      </c>
      <c r="AQ592" s="7">
        <f t="shared" si="249"/>
        <v>780.4000454</v>
      </c>
      <c r="AR592" s="7">
        <f t="shared" si="249"/>
        <v>0</v>
      </c>
      <c r="AS592" s="7">
        <f t="shared" si="9"/>
        <v>211507.4295</v>
      </c>
    </row>
    <row r="593" ht="15.75" customHeight="1">
      <c r="A593" s="15">
        <v>228.0</v>
      </c>
      <c r="B593" s="16">
        <v>9.0</v>
      </c>
      <c r="C593" s="16">
        <v>0.00809682918252324</v>
      </c>
      <c r="D593" s="17">
        <v>44133.0</v>
      </c>
      <c r="E593" s="17">
        <f t="shared" si="7"/>
        <v>44406</v>
      </c>
      <c r="F593" s="16" t="s">
        <v>18</v>
      </c>
      <c r="G593" s="16" t="s">
        <v>6</v>
      </c>
      <c r="H593" s="18">
        <v>1400000.0</v>
      </c>
      <c r="I593" s="7">
        <f t="shared" ref="I593:AR593" si="250">if(edate($D593,I$350)&lt;=$C$342, I249,if($G593="USD",1-$C$345,if($G593="EUR",1-$D$345,if($G593="YEN",1-$E$345,1-$F$345)))*I249/(1+$C$343)^(DATEDIF($C$342,EDATE($D593,I$350),"m")+1))</f>
        <v>6827.683837</v>
      </c>
      <c r="J593" s="7">
        <f t="shared" si="250"/>
        <v>6066.387377</v>
      </c>
      <c r="K593" s="7">
        <f t="shared" si="250"/>
        <v>5651.984601</v>
      </c>
      <c r="L593" s="7">
        <f t="shared" si="250"/>
        <v>4938.831882</v>
      </c>
      <c r="M593" s="7">
        <f t="shared" si="250"/>
        <v>4427.709175</v>
      </c>
      <c r="N593" s="7">
        <f t="shared" si="250"/>
        <v>4001.445674</v>
      </c>
      <c r="O593" s="7">
        <f t="shared" si="250"/>
        <v>3540.832059</v>
      </c>
      <c r="P593" s="7">
        <f t="shared" si="250"/>
        <v>3132.760907</v>
      </c>
      <c r="Q593" s="7">
        <f t="shared" si="250"/>
        <v>2924.1103</v>
      </c>
      <c r="R593" s="7">
        <f t="shared" si="250"/>
        <v>0</v>
      </c>
      <c r="S593" s="7">
        <f t="shared" si="250"/>
        <v>0</v>
      </c>
      <c r="T593" s="7">
        <f t="shared" si="250"/>
        <v>0</v>
      </c>
      <c r="U593" s="7">
        <f t="shared" si="250"/>
        <v>0</v>
      </c>
      <c r="V593" s="7">
        <f t="shared" si="250"/>
        <v>0</v>
      </c>
      <c r="W593" s="7">
        <f t="shared" si="250"/>
        <v>0</v>
      </c>
      <c r="X593" s="7">
        <f t="shared" si="250"/>
        <v>0</v>
      </c>
      <c r="Y593" s="7">
        <f t="shared" si="250"/>
        <v>0</v>
      </c>
      <c r="Z593" s="7">
        <f t="shared" si="250"/>
        <v>0</v>
      </c>
      <c r="AA593" s="7">
        <f t="shared" si="250"/>
        <v>0</v>
      </c>
      <c r="AB593" s="7">
        <f t="shared" si="250"/>
        <v>0</v>
      </c>
      <c r="AC593" s="7">
        <f t="shared" si="250"/>
        <v>0</v>
      </c>
      <c r="AD593" s="7">
        <f t="shared" si="250"/>
        <v>0</v>
      </c>
      <c r="AE593" s="7">
        <f t="shared" si="250"/>
        <v>0</v>
      </c>
      <c r="AF593" s="7">
        <f t="shared" si="250"/>
        <v>0</v>
      </c>
      <c r="AG593" s="7">
        <f t="shared" si="250"/>
        <v>0</v>
      </c>
      <c r="AH593" s="7">
        <f t="shared" si="250"/>
        <v>0</v>
      </c>
      <c r="AI593" s="7">
        <f t="shared" si="250"/>
        <v>0</v>
      </c>
      <c r="AJ593" s="7">
        <f t="shared" si="250"/>
        <v>0</v>
      </c>
      <c r="AK593" s="7">
        <f t="shared" si="250"/>
        <v>0</v>
      </c>
      <c r="AL593" s="7">
        <f t="shared" si="250"/>
        <v>0</v>
      </c>
      <c r="AM593" s="7">
        <f t="shared" si="250"/>
        <v>0</v>
      </c>
      <c r="AN593" s="7">
        <f t="shared" si="250"/>
        <v>0</v>
      </c>
      <c r="AO593" s="7">
        <f t="shared" si="250"/>
        <v>0</v>
      </c>
      <c r="AP593" s="7">
        <f t="shared" si="250"/>
        <v>0</v>
      </c>
      <c r="AQ593" s="7">
        <f t="shared" si="250"/>
        <v>0</v>
      </c>
      <c r="AR593" s="7">
        <f t="shared" si="250"/>
        <v>0</v>
      </c>
      <c r="AS593" s="7">
        <f t="shared" si="9"/>
        <v>41511.74581</v>
      </c>
    </row>
    <row r="594" ht="15.75" customHeight="1">
      <c r="A594" s="15">
        <v>294.0</v>
      </c>
      <c r="B594" s="16">
        <v>14.0</v>
      </c>
      <c r="C594" s="16">
        <v>0.0198256067694764</v>
      </c>
      <c r="D594" s="17">
        <v>44135.0</v>
      </c>
      <c r="E594" s="17">
        <f t="shared" si="7"/>
        <v>44561</v>
      </c>
      <c r="F594" s="16" t="s">
        <v>19</v>
      </c>
      <c r="G594" s="16" t="s">
        <v>5</v>
      </c>
      <c r="H594" s="18">
        <v>75000.0</v>
      </c>
      <c r="I594" s="7">
        <f t="shared" ref="I594:AR594" si="251">if(edate($D594,I$350)&lt;=$C$342, I250,if($G594="USD",1-$C$345,if($G594="EUR",1-$D$345,if($G594="YEN",1-$E$345,1-$F$345)))*I250/(1+$C$343)^(DATEDIF($C$342,EDATE($D594,I$350),"m")+1))</f>
        <v>110610.4012</v>
      </c>
      <c r="J594" s="7">
        <f t="shared" si="251"/>
        <v>100798.8976</v>
      </c>
      <c r="K594" s="7">
        <f t="shared" si="251"/>
        <v>93266.22154</v>
      </c>
      <c r="L594" s="7">
        <f t="shared" si="251"/>
        <v>83021.83969</v>
      </c>
      <c r="M594" s="7">
        <f t="shared" si="251"/>
        <v>74228.21691</v>
      </c>
      <c r="N594" s="7">
        <f t="shared" si="251"/>
        <v>68443.78678</v>
      </c>
      <c r="O594" s="7">
        <f t="shared" si="251"/>
        <v>61891.57496</v>
      </c>
      <c r="P594" s="7">
        <f t="shared" si="251"/>
        <v>54087.51525</v>
      </c>
      <c r="Q594" s="7">
        <f t="shared" si="251"/>
        <v>49620.34751</v>
      </c>
      <c r="R594" s="7">
        <f t="shared" si="251"/>
        <v>44338.05601</v>
      </c>
      <c r="S594" s="7">
        <f t="shared" si="251"/>
        <v>40382.51457</v>
      </c>
      <c r="T594" s="7">
        <f t="shared" si="251"/>
        <v>36779.87885</v>
      </c>
      <c r="U594" s="7">
        <f t="shared" si="251"/>
        <v>33494.75292</v>
      </c>
      <c r="V594" s="7">
        <f t="shared" si="251"/>
        <v>30503.16516</v>
      </c>
      <c r="W594" s="7">
        <f t="shared" si="251"/>
        <v>0</v>
      </c>
      <c r="X594" s="7">
        <f t="shared" si="251"/>
        <v>0</v>
      </c>
      <c r="Y594" s="7">
        <f t="shared" si="251"/>
        <v>0</v>
      </c>
      <c r="Z594" s="7">
        <f t="shared" si="251"/>
        <v>0</v>
      </c>
      <c r="AA594" s="7">
        <f t="shared" si="251"/>
        <v>0</v>
      </c>
      <c r="AB594" s="7">
        <f t="shared" si="251"/>
        <v>0</v>
      </c>
      <c r="AC594" s="7">
        <f t="shared" si="251"/>
        <v>0</v>
      </c>
      <c r="AD594" s="7">
        <f t="shared" si="251"/>
        <v>0</v>
      </c>
      <c r="AE594" s="7">
        <f t="shared" si="251"/>
        <v>0</v>
      </c>
      <c r="AF594" s="7">
        <f t="shared" si="251"/>
        <v>0</v>
      </c>
      <c r="AG594" s="7">
        <f t="shared" si="251"/>
        <v>0</v>
      </c>
      <c r="AH594" s="7">
        <f t="shared" si="251"/>
        <v>0</v>
      </c>
      <c r="AI594" s="7">
        <f t="shared" si="251"/>
        <v>0</v>
      </c>
      <c r="AJ594" s="7">
        <f t="shared" si="251"/>
        <v>0</v>
      </c>
      <c r="AK594" s="7">
        <f t="shared" si="251"/>
        <v>0</v>
      </c>
      <c r="AL594" s="7">
        <f t="shared" si="251"/>
        <v>0</v>
      </c>
      <c r="AM594" s="7">
        <f t="shared" si="251"/>
        <v>0</v>
      </c>
      <c r="AN594" s="7">
        <f t="shared" si="251"/>
        <v>0</v>
      </c>
      <c r="AO594" s="7">
        <f t="shared" si="251"/>
        <v>0</v>
      </c>
      <c r="AP594" s="7">
        <f t="shared" si="251"/>
        <v>0</v>
      </c>
      <c r="AQ594" s="7">
        <f t="shared" si="251"/>
        <v>0</v>
      </c>
      <c r="AR594" s="7">
        <f t="shared" si="251"/>
        <v>0</v>
      </c>
      <c r="AS594" s="7">
        <f t="shared" si="9"/>
        <v>881467.1689</v>
      </c>
    </row>
    <row r="595" ht="15.75" customHeight="1">
      <c r="A595" s="15">
        <v>46.0</v>
      </c>
      <c r="B595" s="16">
        <v>1.0</v>
      </c>
      <c r="C595" s="16">
        <v>0.0191656146462484</v>
      </c>
      <c r="D595" s="17">
        <v>44136.0</v>
      </c>
      <c r="E595" s="17">
        <f t="shared" si="7"/>
        <v>44166</v>
      </c>
      <c r="F595" s="16" t="s">
        <v>19</v>
      </c>
      <c r="G595" s="16" t="s">
        <v>5</v>
      </c>
      <c r="H595" s="18">
        <v>250000.0</v>
      </c>
      <c r="I595" s="7">
        <f t="shared" ref="I595:AR595" si="252">if(edate($D595,I$350)&lt;=$C$342, I251,if($G595="USD",1-$C$345,if($G595="EUR",1-$D$345,if($G595="YEN",1-$E$345,1-$F$345)))*I251/(1+$C$343)^(DATEDIF($C$342,EDATE($D595,I$350),"m")+1))</f>
        <v>326678.267</v>
      </c>
      <c r="J595" s="7">
        <f t="shared" si="252"/>
        <v>0</v>
      </c>
      <c r="K595" s="7">
        <f t="shared" si="252"/>
        <v>0</v>
      </c>
      <c r="L595" s="7">
        <f t="shared" si="252"/>
        <v>0</v>
      </c>
      <c r="M595" s="7">
        <f t="shared" si="252"/>
        <v>0</v>
      </c>
      <c r="N595" s="7">
        <f t="shared" si="252"/>
        <v>0</v>
      </c>
      <c r="O595" s="7">
        <f t="shared" si="252"/>
        <v>0</v>
      </c>
      <c r="P595" s="7">
        <f t="shared" si="252"/>
        <v>0</v>
      </c>
      <c r="Q595" s="7">
        <f t="shared" si="252"/>
        <v>0</v>
      </c>
      <c r="R595" s="7">
        <f t="shared" si="252"/>
        <v>0</v>
      </c>
      <c r="S595" s="7">
        <f t="shared" si="252"/>
        <v>0</v>
      </c>
      <c r="T595" s="7">
        <f t="shared" si="252"/>
        <v>0</v>
      </c>
      <c r="U595" s="7">
        <f t="shared" si="252"/>
        <v>0</v>
      </c>
      <c r="V595" s="7">
        <f t="shared" si="252"/>
        <v>0</v>
      </c>
      <c r="W595" s="7">
        <f t="shared" si="252"/>
        <v>0</v>
      </c>
      <c r="X595" s="7">
        <f t="shared" si="252"/>
        <v>0</v>
      </c>
      <c r="Y595" s="7">
        <f t="shared" si="252"/>
        <v>0</v>
      </c>
      <c r="Z595" s="7">
        <f t="shared" si="252"/>
        <v>0</v>
      </c>
      <c r="AA595" s="7">
        <f t="shared" si="252"/>
        <v>0</v>
      </c>
      <c r="AB595" s="7">
        <f t="shared" si="252"/>
        <v>0</v>
      </c>
      <c r="AC595" s="7">
        <f t="shared" si="252"/>
        <v>0</v>
      </c>
      <c r="AD595" s="7">
        <f t="shared" si="252"/>
        <v>0</v>
      </c>
      <c r="AE595" s="7">
        <f t="shared" si="252"/>
        <v>0</v>
      </c>
      <c r="AF595" s="7">
        <f t="shared" si="252"/>
        <v>0</v>
      </c>
      <c r="AG595" s="7">
        <f t="shared" si="252"/>
        <v>0</v>
      </c>
      <c r="AH595" s="7">
        <f t="shared" si="252"/>
        <v>0</v>
      </c>
      <c r="AI595" s="7">
        <f t="shared" si="252"/>
        <v>0</v>
      </c>
      <c r="AJ595" s="7">
        <f t="shared" si="252"/>
        <v>0</v>
      </c>
      <c r="AK595" s="7">
        <f t="shared" si="252"/>
        <v>0</v>
      </c>
      <c r="AL595" s="7">
        <f t="shared" si="252"/>
        <v>0</v>
      </c>
      <c r="AM595" s="7">
        <f t="shared" si="252"/>
        <v>0</v>
      </c>
      <c r="AN595" s="7">
        <f t="shared" si="252"/>
        <v>0</v>
      </c>
      <c r="AO595" s="7">
        <f t="shared" si="252"/>
        <v>0</v>
      </c>
      <c r="AP595" s="7">
        <f t="shared" si="252"/>
        <v>0</v>
      </c>
      <c r="AQ595" s="7">
        <f t="shared" si="252"/>
        <v>0</v>
      </c>
      <c r="AR595" s="7">
        <f t="shared" si="252"/>
        <v>0</v>
      </c>
      <c r="AS595" s="7">
        <f t="shared" si="9"/>
        <v>326678.267</v>
      </c>
    </row>
    <row r="596" ht="15.75" customHeight="1">
      <c r="A596" s="15">
        <v>273.0</v>
      </c>
      <c r="B596" s="16">
        <v>18.0</v>
      </c>
      <c r="C596" s="16">
        <v>0.0598593803680343</v>
      </c>
      <c r="D596" s="17">
        <v>44137.0</v>
      </c>
      <c r="E596" s="17">
        <f t="shared" si="7"/>
        <v>44683</v>
      </c>
      <c r="F596" s="16" t="s">
        <v>20</v>
      </c>
      <c r="G596" s="16" t="s">
        <v>7</v>
      </c>
      <c r="H596" s="18">
        <v>1000000.0</v>
      </c>
      <c r="I596" s="7">
        <f t="shared" ref="I596:AR596" si="253">if(edate($D596,I$350)&lt;=$C$342, I252,if($G596="USD",1-$C$345,if($G596="EUR",1-$D$345,if($G596="YEN",1-$E$345,1-$F$345)))*I252/(1+$C$343)^(DATEDIF($C$342,EDATE($D596,I$350),"m")+1))</f>
        <v>44658.42577</v>
      </c>
      <c r="J596" s="7">
        <f t="shared" si="253"/>
        <v>40598.56889</v>
      </c>
      <c r="K596" s="7">
        <f t="shared" si="253"/>
        <v>36907.7899</v>
      </c>
      <c r="L596" s="7">
        <f t="shared" si="253"/>
        <v>33552.53627</v>
      </c>
      <c r="M596" s="7">
        <f t="shared" si="253"/>
        <v>30502.3057</v>
      </c>
      <c r="N596" s="7">
        <f t="shared" si="253"/>
        <v>27729.36882</v>
      </c>
      <c r="O596" s="7">
        <f t="shared" si="253"/>
        <v>25208.51711</v>
      </c>
      <c r="P596" s="7">
        <f t="shared" si="253"/>
        <v>22916.83373</v>
      </c>
      <c r="Q596" s="7">
        <f t="shared" si="253"/>
        <v>20833.48521</v>
      </c>
      <c r="R596" s="7">
        <f t="shared" si="253"/>
        <v>18939.53201</v>
      </c>
      <c r="S596" s="7">
        <f t="shared" si="253"/>
        <v>17217.75637</v>
      </c>
      <c r="T596" s="7">
        <f t="shared" si="253"/>
        <v>15652.50579</v>
      </c>
      <c r="U596" s="7">
        <f t="shared" si="253"/>
        <v>14229.55072</v>
      </c>
      <c r="V596" s="7">
        <f t="shared" si="253"/>
        <v>12935.9552</v>
      </c>
      <c r="W596" s="7">
        <f t="shared" si="253"/>
        <v>11759.95927</v>
      </c>
      <c r="X596" s="7">
        <f t="shared" si="253"/>
        <v>10690.87207</v>
      </c>
      <c r="Y596" s="7">
        <f t="shared" si="253"/>
        <v>9718.974607</v>
      </c>
      <c r="Z596" s="7">
        <f t="shared" si="253"/>
        <v>8835.431461</v>
      </c>
      <c r="AA596" s="7">
        <f t="shared" si="253"/>
        <v>0</v>
      </c>
      <c r="AB596" s="7">
        <f t="shared" si="253"/>
        <v>0</v>
      </c>
      <c r="AC596" s="7">
        <f t="shared" si="253"/>
        <v>0</v>
      </c>
      <c r="AD596" s="7">
        <f t="shared" si="253"/>
        <v>0</v>
      </c>
      <c r="AE596" s="7">
        <f t="shared" si="253"/>
        <v>0</v>
      </c>
      <c r="AF596" s="7">
        <f t="shared" si="253"/>
        <v>0</v>
      </c>
      <c r="AG596" s="7">
        <f t="shared" si="253"/>
        <v>0</v>
      </c>
      <c r="AH596" s="7">
        <f t="shared" si="253"/>
        <v>0</v>
      </c>
      <c r="AI596" s="7">
        <f t="shared" si="253"/>
        <v>0</v>
      </c>
      <c r="AJ596" s="7">
        <f t="shared" si="253"/>
        <v>0</v>
      </c>
      <c r="AK596" s="7">
        <f t="shared" si="253"/>
        <v>0</v>
      </c>
      <c r="AL596" s="7">
        <f t="shared" si="253"/>
        <v>0</v>
      </c>
      <c r="AM596" s="7">
        <f t="shared" si="253"/>
        <v>0</v>
      </c>
      <c r="AN596" s="7">
        <f t="shared" si="253"/>
        <v>0</v>
      </c>
      <c r="AO596" s="7">
        <f t="shared" si="253"/>
        <v>0</v>
      </c>
      <c r="AP596" s="7">
        <f t="shared" si="253"/>
        <v>0</v>
      </c>
      <c r="AQ596" s="7">
        <f t="shared" si="253"/>
        <v>0</v>
      </c>
      <c r="AR596" s="7">
        <f t="shared" si="253"/>
        <v>0</v>
      </c>
      <c r="AS596" s="7">
        <f t="shared" si="9"/>
        <v>402888.3689</v>
      </c>
    </row>
    <row r="597" ht="15.75" customHeight="1">
      <c r="A597" s="15">
        <v>315.0</v>
      </c>
      <c r="B597" s="16">
        <v>24.0</v>
      </c>
      <c r="C597" s="16">
        <v>0.0318717435571794</v>
      </c>
      <c r="D597" s="17">
        <v>44145.0</v>
      </c>
      <c r="E597" s="17">
        <f t="shared" si="7"/>
        <v>44875</v>
      </c>
      <c r="F597" s="16" t="s">
        <v>23</v>
      </c>
      <c r="G597" s="16" t="s">
        <v>4</v>
      </c>
      <c r="H597" s="18">
        <v>250000.0</v>
      </c>
      <c r="I597" s="7">
        <f t="shared" ref="I597:AR597" si="254">if(edate($D597,I$350)&lt;=$C$342, I253,if($G597="USD",1-$C$345,if($G597="EUR",1-$D$345,if($G597="YEN",1-$E$345,1-$F$345)))*I253/(1+$C$343)^(DATEDIF($C$342,EDATE($D597,I$350),"m")+1))</f>
        <v>436645.1107</v>
      </c>
      <c r="J597" s="7">
        <f t="shared" si="254"/>
        <v>400036.6486</v>
      </c>
      <c r="K597" s="7">
        <f t="shared" si="254"/>
        <v>364868.3638</v>
      </c>
      <c r="L597" s="7">
        <f t="shared" si="254"/>
        <v>332346.522</v>
      </c>
      <c r="M597" s="7">
        <f t="shared" si="254"/>
        <v>313938.3822</v>
      </c>
      <c r="N597" s="7">
        <f t="shared" si="254"/>
        <v>274197.9452</v>
      </c>
      <c r="O597" s="7">
        <f t="shared" si="254"/>
        <v>242363.3775</v>
      </c>
      <c r="P597" s="7">
        <f t="shared" si="254"/>
        <v>227619.1694</v>
      </c>
      <c r="Q597" s="7">
        <f t="shared" si="254"/>
        <v>204259.7519</v>
      </c>
      <c r="R597" s="7">
        <f t="shared" si="254"/>
        <v>184769.7032</v>
      </c>
      <c r="S597" s="7">
        <f t="shared" si="254"/>
        <v>168201.4277</v>
      </c>
      <c r="T597" s="7">
        <f t="shared" si="254"/>
        <v>153119.0537</v>
      </c>
      <c r="U597" s="7">
        <f t="shared" si="254"/>
        <v>139377.3869</v>
      </c>
      <c r="V597" s="7">
        <f t="shared" si="254"/>
        <v>126869.4375</v>
      </c>
      <c r="W597" s="7">
        <f t="shared" si="254"/>
        <v>115479.6589</v>
      </c>
      <c r="X597" s="7">
        <f t="shared" si="254"/>
        <v>105096.5379</v>
      </c>
      <c r="Y597" s="7">
        <f t="shared" si="254"/>
        <v>95655.16935</v>
      </c>
      <c r="Z597" s="7">
        <f t="shared" si="254"/>
        <v>87056.01703</v>
      </c>
      <c r="AA597" s="7">
        <f t="shared" si="254"/>
        <v>79230.49129</v>
      </c>
      <c r="AB597" s="7">
        <f t="shared" si="254"/>
        <v>72103.83327</v>
      </c>
      <c r="AC597" s="7">
        <f t="shared" si="254"/>
        <v>65618.75439</v>
      </c>
      <c r="AD597" s="7">
        <f t="shared" si="254"/>
        <v>59715.3957</v>
      </c>
      <c r="AE597" s="7">
        <f t="shared" si="254"/>
        <v>54340.02584</v>
      </c>
      <c r="AF597" s="7">
        <f t="shared" si="254"/>
        <v>49448.99329</v>
      </c>
      <c r="AG597" s="7">
        <f t="shared" si="254"/>
        <v>0</v>
      </c>
      <c r="AH597" s="7">
        <f t="shared" si="254"/>
        <v>0</v>
      </c>
      <c r="AI597" s="7">
        <f t="shared" si="254"/>
        <v>0</v>
      </c>
      <c r="AJ597" s="7">
        <f t="shared" si="254"/>
        <v>0</v>
      </c>
      <c r="AK597" s="7">
        <f t="shared" si="254"/>
        <v>0</v>
      </c>
      <c r="AL597" s="7">
        <f t="shared" si="254"/>
        <v>0</v>
      </c>
      <c r="AM597" s="7">
        <f t="shared" si="254"/>
        <v>0</v>
      </c>
      <c r="AN597" s="7">
        <f t="shared" si="254"/>
        <v>0</v>
      </c>
      <c r="AO597" s="7">
        <f t="shared" si="254"/>
        <v>0</v>
      </c>
      <c r="AP597" s="7">
        <f t="shared" si="254"/>
        <v>0</v>
      </c>
      <c r="AQ597" s="7">
        <f t="shared" si="254"/>
        <v>0</v>
      </c>
      <c r="AR597" s="7">
        <f t="shared" si="254"/>
        <v>0</v>
      </c>
      <c r="AS597" s="7">
        <f t="shared" si="9"/>
        <v>4352357.157</v>
      </c>
    </row>
    <row r="598" ht="15.75" customHeight="1">
      <c r="A598" s="15">
        <v>204.0</v>
      </c>
      <c r="B598" s="16">
        <v>36.0</v>
      </c>
      <c r="C598" s="16">
        <v>0.0589736088763645</v>
      </c>
      <c r="D598" s="17">
        <v>44147.0</v>
      </c>
      <c r="E598" s="17">
        <f t="shared" si="7"/>
        <v>45242</v>
      </c>
      <c r="F598" s="16" t="s">
        <v>20</v>
      </c>
      <c r="G598" s="16" t="s">
        <v>4</v>
      </c>
      <c r="H598" s="18">
        <v>250000.0</v>
      </c>
      <c r="I598" s="7">
        <f t="shared" ref="I598:AR598" si="255">if(edate($D598,I$350)&lt;=$C$342, I254,if($G598="USD",1-$C$345,if($G598="EUR",1-$D$345,if($G598="YEN",1-$E$345,1-$F$345)))*I254/(1+$C$343)^(DATEDIF($C$342,EDATE($D598,I$350),"m")+1))</f>
        <v>805890.3438</v>
      </c>
      <c r="J598" s="7">
        <f t="shared" si="255"/>
        <v>746616.9401</v>
      </c>
      <c r="K598" s="7">
        <f t="shared" si="255"/>
        <v>671840.0846</v>
      </c>
      <c r="L598" s="7">
        <f t="shared" si="255"/>
        <v>608624.8201</v>
      </c>
      <c r="M598" s="7">
        <f t="shared" si="255"/>
        <v>580893.2081</v>
      </c>
      <c r="N598" s="7">
        <f t="shared" si="255"/>
        <v>507492.5937</v>
      </c>
      <c r="O598" s="7">
        <f t="shared" si="255"/>
        <v>445946.5487</v>
      </c>
      <c r="P598" s="7">
        <f t="shared" si="255"/>
        <v>421173.1889</v>
      </c>
      <c r="Q598" s="7">
        <f t="shared" si="255"/>
        <v>380324.1829</v>
      </c>
      <c r="R598" s="7">
        <f t="shared" si="255"/>
        <v>341918.5571</v>
      </c>
      <c r="S598" s="7">
        <f t="shared" si="255"/>
        <v>311257.8709</v>
      </c>
      <c r="T598" s="7">
        <f t="shared" si="255"/>
        <v>283347.0467</v>
      </c>
      <c r="U598" s="7">
        <f t="shared" si="255"/>
        <v>257917.4158</v>
      </c>
      <c r="V598" s="7">
        <f t="shared" si="255"/>
        <v>234770.9138</v>
      </c>
      <c r="W598" s="7">
        <f t="shared" si="255"/>
        <v>213693.7172</v>
      </c>
      <c r="X598" s="7">
        <f t="shared" si="255"/>
        <v>194479.4878</v>
      </c>
      <c r="Y598" s="7">
        <f t="shared" si="255"/>
        <v>177008.0121</v>
      </c>
      <c r="Z598" s="7">
        <f t="shared" si="255"/>
        <v>161095.1387</v>
      </c>
      <c r="AA598" s="7">
        <f t="shared" si="255"/>
        <v>146613.9071</v>
      </c>
      <c r="AB598" s="7">
        <f t="shared" si="255"/>
        <v>133425.9842</v>
      </c>
      <c r="AC598" s="7">
        <f t="shared" si="255"/>
        <v>121425.3315</v>
      </c>
      <c r="AD598" s="7">
        <f t="shared" si="255"/>
        <v>110501.1811</v>
      </c>
      <c r="AE598" s="7">
        <f t="shared" si="255"/>
        <v>100554.1016</v>
      </c>
      <c r="AF598" s="7">
        <f t="shared" si="255"/>
        <v>91503.29983</v>
      </c>
      <c r="AG598" s="7">
        <f t="shared" si="255"/>
        <v>83262.7069</v>
      </c>
      <c r="AH598" s="7">
        <f t="shared" si="255"/>
        <v>75764.99765</v>
      </c>
      <c r="AI598" s="7">
        <f t="shared" si="255"/>
        <v>68941.02224</v>
      </c>
      <c r="AJ598" s="7">
        <f t="shared" si="255"/>
        <v>62724.98022</v>
      </c>
      <c r="AK598" s="7">
        <f t="shared" si="255"/>
        <v>57073.37596</v>
      </c>
      <c r="AL598" s="7">
        <f t="shared" si="255"/>
        <v>51928.59537</v>
      </c>
      <c r="AM598" s="7">
        <f t="shared" si="255"/>
        <v>47248.09023</v>
      </c>
      <c r="AN598" s="7">
        <f t="shared" si="255"/>
        <v>42987.57983</v>
      </c>
      <c r="AO598" s="7">
        <f t="shared" si="255"/>
        <v>39111.68132</v>
      </c>
      <c r="AP598" s="7">
        <f t="shared" si="255"/>
        <v>35584.68815</v>
      </c>
      <c r="AQ598" s="7">
        <f t="shared" si="255"/>
        <v>32374.44435</v>
      </c>
      <c r="AR598" s="7">
        <f t="shared" si="255"/>
        <v>29454.13799</v>
      </c>
      <c r="AS598" s="7">
        <f t="shared" si="9"/>
        <v>8674770.177</v>
      </c>
    </row>
    <row r="599" ht="15.75" customHeight="1">
      <c r="A599" s="15">
        <v>21.0</v>
      </c>
      <c r="B599" s="16">
        <v>9.0</v>
      </c>
      <c r="C599" s="16">
        <v>0.00576912622066554</v>
      </c>
      <c r="D599" s="17">
        <v>44149.0</v>
      </c>
      <c r="E599" s="17">
        <f t="shared" si="7"/>
        <v>44422</v>
      </c>
      <c r="F599" s="16" t="s">
        <v>19</v>
      </c>
      <c r="G599" s="16" t="s">
        <v>4</v>
      </c>
      <c r="H599" s="18">
        <v>250000.0</v>
      </c>
      <c r="I599" s="7">
        <f t="shared" ref="I599:AR599" si="256">if(edate($D599,I$350)&lt;=$C$342, I255,if($G599="USD",1-$C$345,if($G599="EUR",1-$D$345,if($G599="YEN",1-$E$345,1-$F$345)))*I255/(1+$C$343)^(DATEDIF($C$342,EDATE($D599,I$350),"m")+1))</f>
        <v>78836.67291</v>
      </c>
      <c r="J599" s="7">
        <f t="shared" si="256"/>
        <v>72068.53472</v>
      </c>
      <c r="K599" s="7">
        <f t="shared" si="256"/>
        <v>65883.43416</v>
      </c>
      <c r="L599" s="7">
        <f t="shared" si="256"/>
        <v>59545.9484</v>
      </c>
      <c r="M599" s="7">
        <f t="shared" si="256"/>
        <v>56890.85996</v>
      </c>
      <c r="N599" s="7">
        <f t="shared" si="256"/>
        <v>49779.57359</v>
      </c>
      <c r="O599" s="7">
        <f t="shared" si="256"/>
        <v>43624.97015</v>
      </c>
      <c r="P599" s="7">
        <f t="shared" si="256"/>
        <v>40975.43151</v>
      </c>
      <c r="Q599" s="7">
        <f t="shared" si="256"/>
        <v>36955.24167</v>
      </c>
      <c r="R599" s="7">
        <f t="shared" si="256"/>
        <v>0</v>
      </c>
      <c r="S599" s="7">
        <f t="shared" si="256"/>
        <v>0</v>
      </c>
      <c r="T599" s="7">
        <f t="shared" si="256"/>
        <v>0</v>
      </c>
      <c r="U599" s="7">
        <f t="shared" si="256"/>
        <v>0</v>
      </c>
      <c r="V599" s="7">
        <f t="shared" si="256"/>
        <v>0</v>
      </c>
      <c r="W599" s="7">
        <f t="shared" si="256"/>
        <v>0</v>
      </c>
      <c r="X599" s="7">
        <f t="shared" si="256"/>
        <v>0</v>
      </c>
      <c r="Y599" s="7">
        <f t="shared" si="256"/>
        <v>0</v>
      </c>
      <c r="Z599" s="7">
        <f t="shared" si="256"/>
        <v>0</v>
      </c>
      <c r="AA599" s="7">
        <f t="shared" si="256"/>
        <v>0</v>
      </c>
      <c r="AB599" s="7">
        <f t="shared" si="256"/>
        <v>0</v>
      </c>
      <c r="AC599" s="7">
        <f t="shared" si="256"/>
        <v>0</v>
      </c>
      <c r="AD599" s="7">
        <f t="shared" si="256"/>
        <v>0</v>
      </c>
      <c r="AE599" s="7">
        <f t="shared" si="256"/>
        <v>0</v>
      </c>
      <c r="AF599" s="7">
        <f t="shared" si="256"/>
        <v>0</v>
      </c>
      <c r="AG599" s="7">
        <f t="shared" si="256"/>
        <v>0</v>
      </c>
      <c r="AH599" s="7">
        <f t="shared" si="256"/>
        <v>0</v>
      </c>
      <c r="AI599" s="7">
        <f t="shared" si="256"/>
        <v>0</v>
      </c>
      <c r="AJ599" s="7">
        <f t="shared" si="256"/>
        <v>0</v>
      </c>
      <c r="AK599" s="7">
        <f t="shared" si="256"/>
        <v>0</v>
      </c>
      <c r="AL599" s="7">
        <f t="shared" si="256"/>
        <v>0</v>
      </c>
      <c r="AM599" s="7">
        <f t="shared" si="256"/>
        <v>0</v>
      </c>
      <c r="AN599" s="7">
        <f t="shared" si="256"/>
        <v>0</v>
      </c>
      <c r="AO599" s="7">
        <f t="shared" si="256"/>
        <v>0</v>
      </c>
      <c r="AP599" s="7">
        <f t="shared" si="256"/>
        <v>0</v>
      </c>
      <c r="AQ599" s="7">
        <f t="shared" si="256"/>
        <v>0</v>
      </c>
      <c r="AR599" s="7">
        <f t="shared" si="256"/>
        <v>0</v>
      </c>
      <c r="AS599" s="7">
        <f t="shared" si="9"/>
        <v>504560.6671</v>
      </c>
    </row>
    <row r="600" ht="15.75" customHeight="1">
      <c r="A600" s="15">
        <v>170.0</v>
      </c>
      <c r="B600" s="16">
        <v>2.0</v>
      </c>
      <c r="C600" s="16">
        <v>0.0266608269581079</v>
      </c>
      <c r="D600" s="17">
        <v>44149.0</v>
      </c>
      <c r="E600" s="17">
        <f t="shared" si="7"/>
        <v>44210</v>
      </c>
      <c r="F600" s="16" t="s">
        <v>22</v>
      </c>
      <c r="G600" s="16" t="s">
        <v>5</v>
      </c>
      <c r="H600" s="18">
        <v>250000.0</v>
      </c>
      <c r="I600" s="7">
        <f t="shared" ref="I600:AR600" si="257">if(edate($D600,I$350)&lt;=$C$342, I256,if($G600="USD",1-$C$345,if($G600="EUR",1-$D$345,if($G600="YEN",1-$E$345,1-$F$345)))*I256/(1+$C$343)^(DATEDIF($C$342,EDATE($D600,I$350),"m")+1))</f>
        <v>442330.0004</v>
      </c>
      <c r="J600" s="7">
        <f t="shared" si="257"/>
        <v>406687.254</v>
      </c>
      <c r="K600" s="7">
        <f t="shared" si="257"/>
        <v>0</v>
      </c>
      <c r="L600" s="7">
        <f t="shared" si="257"/>
        <v>0</v>
      </c>
      <c r="M600" s="7">
        <f t="shared" si="257"/>
        <v>0</v>
      </c>
      <c r="N600" s="7">
        <f t="shared" si="257"/>
        <v>0</v>
      </c>
      <c r="O600" s="7">
        <f t="shared" si="257"/>
        <v>0</v>
      </c>
      <c r="P600" s="7">
        <f t="shared" si="257"/>
        <v>0</v>
      </c>
      <c r="Q600" s="7">
        <f t="shared" si="257"/>
        <v>0</v>
      </c>
      <c r="R600" s="7">
        <f t="shared" si="257"/>
        <v>0</v>
      </c>
      <c r="S600" s="7">
        <f t="shared" si="257"/>
        <v>0</v>
      </c>
      <c r="T600" s="7">
        <f t="shared" si="257"/>
        <v>0</v>
      </c>
      <c r="U600" s="7">
        <f t="shared" si="257"/>
        <v>0</v>
      </c>
      <c r="V600" s="7">
        <f t="shared" si="257"/>
        <v>0</v>
      </c>
      <c r="W600" s="7">
        <f t="shared" si="257"/>
        <v>0</v>
      </c>
      <c r="X600" s="7">
        <f t="shared" si="257"/>
        <v>0</v>
      </c>
      <c r="Y600" s="7">
        <f t="shared" si="257"/>
        <v>0</v>
      </c>
      <c r="Z600" s="7">
        <f t="shared" si="257"/>
        <v>0</v>
      </c>
      <c r="AA600" s="7">
        <f t="shared" si="257"/>
        <v>0</v>
      </c>
      <c r="AB600" s="7">
        <f t="shared" si="257"/>
        <v>0</v>
      </c>
      <c r="AC600" s="7">
        <f t="shared" si="257"/>
        <v>0</v>
      </c>
      <c r="AD600" s="7">
        <f t="shared" si="257"/>
        <v>0</v>
      </c>
      <c r="AE600" s="7">
        <f t="shared" si="257"/>
        <v>0</v>
      </c>
      <c r="AF600" s="7">
        <f t="shared" si="257"/>
        <v>0</v>
      </c>
      <c r="AG600" s="7">
        <f t="shared" si="257"/>
        <v>0</v>
      </c>
      <c r="AH600" s="7">
        <f t="shared" si="257"/>
        <v>0</v>
      </c>
      <c r="AI600" s="7">
        <f t="shared" si="257"/>
        <v>0</v>
      </c>
      <c r="AJ600" s="7">
        <f t="shared" si="257"/>
        <v>0</v>
      </c>
      <c r="AK600" s="7">
        <f t="shared" si="257"/>
        <v>0</v>
      </c>
      <c r="AL600" s="7">
        <f t="shared" si="257"/>
        <v>0</v>
      </c>
      <c r="AM600" s="7">
        <f t="shared" si="257"/>
        <v>0</v>
      </c>
      <c r="AN600" s="7">
        <f t="shared" si="257"/>
        <v>0</v>
      </c>
      <c r="AO600" s="7">
        <f t="shared" si="257"/>
        <v>0</v>
      </c>
      <c r="AP600" s="7">
        <f t="shared" si="257"/>
        <v>0</v>
      </c>
      <c r="AQ600" s="7">
        <f t="shared" si="257"/>
        <v>0</v>
      </c>
      <c r="AR600" s="7">
        <f t="shared" si="257"/>
        <v>0</v>
      </c>
      <c r="AS600" s="7">
        <f t="shared" si="9"/>
        <v>849017.2544</v>
      </c>
    </row>
    <row r="601" ht="15.75" customHeight="1">
      <c r="A601" s="15">
        <v>264.0</v>
      </c>
      <c r="B601" s="16">
        <v>22.0</v>
      </c>
      <c r="C601" s="16">
        <v>0.0543834878404362</v>
      </c>
      <c r="D601" s="17">
        <v>44152.0</v>
      </c>
      <c r="E601" s="17">
        <f t="shared" si="7"/>
        <v>44821</v>
      </c>
      <c r="F601" s="16" t="s">
        <v>21</v>
      </c>
      <c r="G601" s="16" t="s">
        <v>5</v>
      </c>
      <c r="H601" s="18">
        <v>500000.0</v>
      </c>
      <c r="I601" s="7">
        <f t="shared" ref="I601:AR601" si="258">if(edate($D601,I$350)&lt;=$C$342, I257,if($G601="USD",1-$C$345,if($G601="EUR",1-$D$345,if($G601="YEN",1-$E$345,1-$F$345)))*I257/(1+$C$343)^(DATEDIF($C$342,EDATE($D601,I$350),"m")+1))</f>
        <v>1815703.378</v>
      </c>
      <c r="J601" s="7">
        <f t="shared" si="258"/>
        <v>1649377.287</v>
      </c>
      <c r="K601" s="7">
        <f t="shared" si="258"/>
        <v>1494217.648</v>
      </c>
      <c r="L601" s="7">
        <f t="shared" si="258"/>
        <v>1328462.8</v>
      </c>
      <c r="M601" s="7">
        <f t="shared" si="258"/>
        <v>1255939.993</v>
      </c>
      <c r="N601" s="7">
        <f t="shared" si="258"/>
        <v>1131220.704</v>
      </c>
      <c r="O601" s="7">
        <f t="shared" si="258"/>
        <v>1002320.894</v>
      </c>
      <c r="P601" s="7">
        <f t="shared" si="258"/>
        <v>913429.9553</v>
      </c>
      <c r="Q601" s="7">
        <f t="shared" si="258"/>
        <v>820338.0593</v>
      </c>
      <c r="R601" s="7">
        <f t="shared" si="258"/>
        <v>737895.9953</v>
      </c>
      <c r="S601" s="7">
        <f t="shared" si="258"/>
        <v>672043.2581</v>
      </c>
      <c r="T601" s="7">
        <f t="shared" si="258"/>
        <v>612068.4037</v>
      </c>
      <c r="U601" s="7">
        <f t="shared" si="258"/>
        <v>557382.7342</v>
      </c>
      <c r="V601" s="7">
        <f t="shared" si="258"/>
        <v>507585.3071</v>
      </c>
      <c r="W601" s="7">
        <f t="shared" si="258"/>
        <v>462213.491</v>
      </c>
      <c r="X601" s="7">
        <f t="shared" si="258"/>
        <v>420811.9412</v>
      </c>
      <c r="Y601" s="7">
        <f t="shared" si="258"/>
        <v>383162.6192</v>
      </c>
      <c r="Z601" s="7">
        <f t="shared" si="258"/>
        <v>348849.6036</v>
      </c>
      <c r="AA601" s="7">
        <f t="shared" si="258"/>
        <v>317612.4225</v>
      </c>
      <c r="AB601" s="7">
        <f t="shared" si="258"/>
        <v>289147.6348</v>
      </c>
      <c r="AC601" s="7">
        <f t="shared" si="258"/>
        <v>263236.7512</v>
      </c>
      <c r="AD601" s="7">
        <f t="shared" si="258"/>
        <v>239639.344</v>
      </c>
      <c r="AE601" s="7">
        <f t="shared" si="258"/>
        <v>0</v>
      </c>
      <c r="AF601" s="7">
        <f t="shared" si="258"/>
        <v>0</v>
      </c>
      <c r="AG601" s="7">
        <f t="shared" si="258"/>
        <v>0</v>
      </c>
      <c r="AH601" s="7">
        <f t="shared" si="258"/>
        <v>0</v>
      </c>
      <c r="AI601" s="7">
        <f t="shared" si="258"/>
        <v>0</v>
      </c>
      <c r="AJ601" s="7">
        <f t="shared" si="258"/>
        <v>0</v>
      </c>
      <c r="AK601" s="7">
        <f t="shared" si="258"/>
        <v>0</v>
      </c>
      <c r="AL601" s="7">
        <f t="shared" si="258"/>
        <v>0</v>
      </c>
      <c r="AM601" s="7">
        <f t="shared" si="258"/>
        <v>0</v>
      </c>
      <c r="AN601" s="7">
        <f t="shared" si="258"/>
        <v>0</v>
      </c>
      <c r="AO601" s="7">
        <f t="shared" si="258"/>
        <v>0</v>
      </c>
      <c r="AP601" s="7">
        <f t="shared" si="258"/>
        <v>0</v>
      </c>
      <c r="AQ601" s="7">
        <f t="shared" si="258"/>
        <v>0</v>
      </c>
      <c r="AR601" s="7">
        <f t="shared" si="258"/>
        <v>0</v>
      </c>
      <c r="AS601" s="7">
        <f t="shared" si="9"/>
        <v>17222660.22</v>
      </c>
    </row>
    <row r="602" ht="15.75" customHeight="1">
      <c r="A602" s="15">
        <v>17.0</v>
      </c>
      <c r="B602" s="16">
        <v>13.0</v>
      </c>
      <c r="C602" s="16">
        <v>0.0492667731458109</v>
      </c>
      <c r="D602" s="17">
        <v>44153.0</v>
      </c>
      <c r="E602" s="17">
        <f t="shared" si="7"/>
        <v>44548</v>
      </c>
      <c r="F602" s="16" t="s">
        <v>21</v>
      </c>
      <c r="G602" s="16" t="s">
        <v>7</v>
      </c>
      <c r="H602" s="18">
        <v>1500000.0</v>
      </c>
      <c r="I602" s="7">
        <f t="shared" ref="I602:AR602" si="259">if(edate($D602,I$350)&lt;=$C$342, I258,if($G602="USD",1-$C$345,if($G602="EUR",1-$D$345,if($G602="YEN",1-$E$345,1-$F$345)))*I258/(1+$C$343)^(DATEDIF($C$342,EDATE($D602,I$350),"m")+1))</f>
        <v>55133.6278</v>
      </c>
      <c r="J602" s="7">
        <f t="shared" si="259"/>
        <v>50121.47982</v>
      </c>
      <c r="K602" s="7">
        <f t="shared" si="259"/>
        <v>45564.98165</v>
      </c>
      <c r="L602" s="7">
        <f t="shared" si="259"/>
        <v>41422.71059</v>
      </c>
      <c r="M602" s="7">
        <f t="shared" si="259"/>
        <v>37657.00963</v>
      </c>
      <c r="N602" s="7">
        <f t="shared" si="259"/>
        <v>34233.64512</v>
      </c>
      <c r="O602" s="7">
        <f t="shared" si="259"/>
        <v>31121.49556</v>
      </c>
      <c r="P602" s="7">
        <f t="shared" si="259"/>
        <v>28292.26869</v>
      </c>
      <c r="Q602" s="7">
        <f t="shared" si="259"/>
        <v>25720.24427</v>
      </c>
      <c r="R602" s="7">
        <f t="shared" si="259"/>
        <v>23382.04024</v>
      </c>
      <c r="S602" s="7">
        <f t="shared" si="259"/>
        <v>21256.40022</v>
      </c>
      <c r="T602" s="7">
        <f t="shared" si="259"/>
        <v>19324.0002</v>
      </c>
      <c r="U602" s="7">
        <f t="shared" si="259"/>
        <v>17567.27291</v>
      </c>
      <c r="V602" s="7">
        <f t="shared" si="259"/>
        <v>0</v>
      </c>
      <c r="W602" s="7">
        <f t="shared" si="259"/>
        <v>0</v>
      </c>
      <c r="X602" s="7">
        <f t="shared" si="259"/>
        <v>0</v>
      </c>
      <c r="Y602" s="7">
        <f t="shared" si="259"/>
        <v>0</v>
      </c>
      <c r="Z602" s="7">
        <f t="shared" si="259"/>
        <v>0</v>
      </c>
      <c r="AA602" s="7">
        <f t="shared" si="259"/>
        <v>0</v>
      </c>
      <c r="AB602" s="7">
        <f t="shared" si="259"/>
        <v>0</v>
      </c>
      <c r="AC602" s="7">
        <f t="shared" si="259"/>
        <v>0</v>
      </c>
      <c r="AD602" s="7">
        <f t="shared" si="259"/>
        <v>0</v>
      </c>
      <c r="AE602" s="7">
        <f t="shared" si="259"/>
        <v>0</v>
      </c>
      <c r="AF602" s="7">
        <f t="shared" si="259"/>
        <v>0</v>
      </c>
      <c r="AG602" s="7">
        <f t="shared" si="259"/>
        <v>0</v>
      </c>
      <c r="AH602" s="7">
        <f t="shared" si="259"/>
        <v>0</v>
      </c>
      <c r="AI602" s="7">
        <f t="shared" si="259"/>
        <v>0</v>
      </c>
      <c r="AJ602" s="7">
        <f t="shared" si="259"/>
        <v>0</v>
      </c>
      <c r="AK602" s="7">
        <f t="shared" si="259"/>
        <v>0</v>
      </c>
      <c r="AL602" s="7">
        <f t="shared" si="259"/>
        <v>0</v>
      </c>
      <c r="AM602" s="7">
        <f t="shared" si="259"/>
        <v>0</v>
      </c>
      <c r="AN602" s="7">
        <f t="shared" si="259"/>
        <v>0</v>
      </c>
      <c r="AO602" s="7">
        <f t="shared" si="259"/>
        <v>0</v>
      </c>
      <c r="AP602" s="7">
        <f t="shared" si="259"/>
        <v>0</v>
      </c>
      <c r="AQ602" s="7">
        <f t="shared" si="259"/>
        <v>0</v>
      </c>
      <c r="AR602" s="7">
        <f t="shared" si="259"/>
        <v>0</v>
      </c>
      <c r="AS602" s="7">
        <f t="shared" si="9"/>
        <v>430797.1767</v>
      </c>
    </row>
    <row r="603" ht="15.75" customHeight="1">
      <c r="A603" s="15">
        <v>296.0</v>
      </c>
      <c r="B603" s="16">
        <v>12.0</v>
      </c>
      <c r="C603" s="16">
        <v>0.0255645212782833</v>
      </c>
      <c r="D603" s="17">
        <v>44154.0</v>
      </c>
      <c r="E603" s="17">
        <f t="shared" si="7"/>
        <v>44519</v>
      </c>
      <c r="F603" s="16" t="s">
        <v>22</v>
      </c>
      <c r="G603" s="16" t="s">
        <v>4</v>
      </c>
      <c r="H603" s="18">
        <v>500000.0</v>
      </c>
      <c r="I603" s="7">
        <f t="shared" ref="I603:AR603" si="260">if(edate($D603,I$350)&lt;=$C$342, I259,if($G603="USD",1-$C$345,if($G603="EUR",1-$D$345,if($G603="YEN",1-$E$345,1-$F$345)))*I259/(1+$C$343)^(DATEDIF($C$342,EDATE($D603,I$350),"m")+1))</f>
        <v>700565.0945</v>
      </c>
      <c r="J603" s="7">
        <f t="shared" si="260"/>
        <v>642593.2755</v>
      </c>
      <c r="K603" s="7">
        <f t="shared" si="260"/>
        <v>582612.0803</v>
      </c>
      <c r="L603" s="7">
        <f t="shared" si="260"/>
        <v>528805.2283</v>
      </c>
      <c r="M603" s="7">
        <f t="shared" si="260"/>
        <v>493101.7471</v>
      </c>
      <c r="N603" s="7">
        <f t="shared" si="260"/>
        <v>437272.3757</v>
      </c>
      <c r="O603" s="7">
        <f t="shared" si="260"/>
        <v>389550.4306</v>
      </c>
      <c r="P603" s="7">
        <f t="shared" si="260"/>
        <v>363669.109</v>
      </c>
      <c r="Q603" s="7">
        <f t="shared" si="260"/>
        <v>327477.6355</v>
      </c>
      <c r="R603" s="7">
        <f t="shared" si="260"/>
        <v>296532.3332</v>
      </c>
      <c r="S603" s="7">
        <f t="shared" si="260"/>
        <v>269938.8557</v>
      </c>
      <c r="T603" s="7">
        <f t="shared" si="260"/>
        <v>245730.7756</v>
      </c>
      <c r="U603" s="7">
        <f t="shared" si="260"/>
        <v>0</v>
      </c>
      <c r="V603" s="7">
        <f t="shared" si="260"/>
        <v>0</v>
      </c>
      <c r="W603" s="7">
        <f t="shared" si="260"/>
        <v>0</v>
      </c>
      <c r="X603" s="7">
        <f t="shared" si="260"/>
        <v>0</v>
      </c>
      <c r="Y603" s="7">
        <f t="shared" si="260"/>
        <v>0</v>
      </c>
      <c r="Z603" s="7">
        <f t="shared" si="260"/>
        <v>0</v>
      </c>
      <c r="AA603" s="7">
        <f t="shared" si="260"/>
        <v>0</v>
      </c>
      <c r="AB603" s="7">
        <f t="shared" si="260"/>
        <v>0</v>
      </c>
      <c r="AC603" s="7">
        <f t="shared" si="260"/>
        <v>0</v>
      </c>
      <c r="AD603" s="7">
        <f t="shared" si="260"/>
        <v>0</v>
      </c>
      <c r="AE603" s="7">
        <f t="shared" si="260"/>
        <v>0</v>
      </c>
      <c r="AF603" s="7">
        <f t="shared" si="260"/>
        <v>0</v>
      </c>
      <c r="AG603" s="7">
        <f t="shared" si="260"/>
        <v>0</v>
      </c>
      <c r="AH603" s="7">
        <f t="shared" si="260"/>
        <v>0</v>
      </c>
      <c r="AI603" s="7">
        <f t="shared" si="260"/>
        <v>0</v>
      </c>
      <c r="AJ603" s="7">
        <f t="shared" si="260"/>
        <v>0</v>
      </c>
      <c r="AK603" s="7">
        <f t="shared" si="260"/>
        <v>0</v>
      </c>
      <c r="AL603" s="7">
        <f t="shared" si="260"/>
        <v>0</v>
      </c>
      <c r="AM603" s="7">
        <f t="shared" si="260"/>
        <v>0</v>
      </c>
      <c r="AN603" s="7">
        <f t="shared" si="260"/>
        <v>0</v>
      </c>
      <c r="AO603" s="7">
        <f t="shared" si="260"/>
        <v>0</v>
      </c>
      <c r="AP603" s="7">
        <f t="shared" si="260"/>
        <v>0</v>
      </c>
      <c r="AQ603" s="7">
        <f t="shared" si="260"/>
        <v>0</v>
      </c>
      <c r="AR603" s="7">
        <f t="shared" si="260"/>
        <v>0</v>
      </c>
      <c r="AS603" s="7">
        <f t="shared" si="9"/>
        <v>5277848.941</v>
      </c>
    </row>
    <row r="604" ht="15.75" customHeight="1">
      <c r="A604" s="15">
        <v>139.0</v>
      </c>
      <c r="B604" s="16">
        <v>28.0</v>
      </c>
      <c r="C604" s="16">
        <v>0.00719233466044433</v>
      </c>
      <c r="D604" s="17">
        <v>44158.0</v>
      </c>
      <c r="E604" s="17">
        <f t="shared" si="7"/>
        <v>45008</v>
      </c>
      <c r="F604" s="16" t="s">
        <v>19</v>
      </c>
      <c r="G604" s="16" t="s">
        <v>7</v>
      </c>
      <c r="H604" s="18">
        <v>1500000.0</v>
      </c>
      <c r="I604" s="7">
        <f t="shared" ref="I604:AR604" si="261">if(edate($D604,I$350)&lt;=$C$342, I260,if($G604="USD",1-$C$345,if($G604="EUR",1-$D$345,if($G604="YEN",1-$E$345,1-$F$345)))*I260/(1+$C$343)^(DATEDIF($C$342,EDATE($D604,I$350),"m")+1))</f>
        <v>8048.822297</v>
      </c>
      <c r="J604" s="7">
        <f t="shared" si="261"/>
        <v>7317.111179</v>
      </c>
      <c r="K604" s="7">
        <f t="shared" si="261"/>
        <v>6651.919253</v>
      </c>
      <c r="L604" s="7">
        <f t="shared" si="261"/>
        <v>6047.199321</v>
      </c>
      <c r="M604" s="7">
        <f t="shared" si="261"/>
        <v>5497.453928</v>
      </c>
      <c r="N604" s="7">
        <f t="shared" si="261"/>
        <v>4997.685389</v>
      </c>
      <c r="O604" s="7">
        <f t="shared" si="261"/>
        <v>4543.350354</v>
      </c>
      <c r="P604" s="7">
        <f t="shared" si="261"/>
        <v>4130.318504</v>
      </c>
      <c r="Q604" s="7">
        <f t="shared" si="261"/>
        <v>3754.835003</v>
      </c>
      <c r="R604" s="7">
        <f t="shared" si="261"/>
        <v>3413.486367</v>
      </c>
      <c r="S604" s="7">
        <f t="shared" si="261"/>
        <v>3103.169424</v>
      </c>
      <c r="T604" s="7">
        <f t="shared" si="261"/>
        <v>2821.063113</v>
      </c>
      <c r="U604" s="7">
        <f t="shared" si="261"/>
        <v>2564.60283</v>
      </c>
      <c r="V604" s="7">
        <f t="shared" si="261"/>
        <v>2331.457118</v>
      </c>
      <c r="W604" s="7">
        <f t="shared" si="261"/>
        <v>2119.506471</v>
      </c>
      <c r="X604" s="7">
        <f t="shared" si="261"/>
        <v>1926.824065</v>
      </c>
      <c r="Y604" s="7">
        <f t="shared" si="261"/>
        <v>1751.658241</v>
      </c>
      <c r="Z604" s="7">
        <f t="shared" si="261"/>
        <v>1592.416582</v>
      </c>
      <c r="AA604" s="7">
        <f t="shared" si="261"/>
        <v>1447.651438</v>
      </c>
      <c r="AB604" s="7">
        <f t="shared" si="261"/>
        <v>1316.046762</v>
      </c>
      <c r="AC604" s="7">
        <f t="shared" si="261"/>
        <v>1196.406147</v>
      </c>
      <c r="AD604" s="7">
        <f t="shared" si="261"/>
        <v>1087.641952</v>
      </c>
      <c r="AE604" s="7">
        <f t="shared" si="261"/>
        <v>988.7654111</v>
      </c>
      <c r="AF604" s="7">
        <f t="shared" si="261"/>
        <v>898.8776465</v>
      </c>
      <c r="AG604" s="7">
        <f t="shared" si="261"/>
        <v>817.1614968</v>
      </c>
      <c r="AH604" s="7">
        <f t="shared" si="261"/>
        <v>742.874088</v>
      </c>
      <c r="AI604" s="7">
        <f t="shared" si="261"/>
        <v>675.34008</v>
      </c>
      <c r="AJ604" s="7">
        <f t="shared" si="261"/>
        <v>613.9455273</v>
      </c>
      <c r="AK604" s="7">
        <f t="shared" si="261"/>
        <v>0</v>
      </c>
      <c r="AL604" s="7">
        <f t="shared" si="261"/>
        <v>0</v>
      </c>
      <c r="AM604" s="7">
        <f t="shared" si="261"/>
        <v>0</v>
      </c>
      <c r="AN604" s="7">
        <f t="shared" si="261"/>
        <v>0</v>
      </c>
      <c r="AO604" s="7">
        <f t="shared" si="261"/>
        <v>0</v>
      </c>
      <c r="AP604" s="7">
        <f t="shared" si="261"/>
        <v>0</v>
      </c>
      <c r="AQ604" s="7">
        <f t="shared" si="261"/>
        <v>0</v>
      </c>
      <c r="AR604" s="7">
        <f t="shared" si="261"/>
        <v>0</v>
      </c>
      <c r="AS604" s="7">
        <f t="shared" si="9"/>
        <v>82397.58999</v>
      </c>
    </row>
    <row r="605" ht="15.75" customHeight="1">
      <c r="A605" s="15">
        <v>27.0</v>
      </c>
      <c r="B605" s="16">
        <v>9.0</v>
      </c>
      <c r="C605" s="16">
        <v>0.0151620414108974</v>
      </c>
      <c r="D605" s="17">
        <v>44161.0</v>
      </c>
      <c r="E605" s="17">
        <f t="shared" si="7"/>
        <v>44434</v>
      </c>
      <c r="F605" s="16" t="s">
        <v>19</v>
      </c>
      <c r="G605" s="16" t="s">
        <v>4</v>
      </c>
      <c r="H605" s="18">
        <v>250000.0</v>
      </c>
      <c r="I605" s="7">
        <f t="shared" ref="I605:AR605" si="262">if(edate($D605,I$350)&lt;=$C$342, I261,if($G605="USD",1-$C$345,if($G605="EUR",1-$D$345,if($G605="YEN",1-$E$345,1-$F$345)))*I261/(1+$C$343)^(DATEDIF($C$342,EDATE($D605,I$350),"m")+1))</f>
        <v>208815.9389</v>
      </c>
      <c r="J605" s="7">
        <f t="shared" si="262"/>
        <v>192833.2253</v>
      </c>
      <c r="K605" s="7">
        <f t="shared" si="262"/>
        <v>172066.0399</v>
      </c>
      <c r="L605" s="7">
        <f t="shared" si="262"/>
        <v>162170.5496</v>
      </c>
      <c r="M605" s="7">
        <f t="shared" si="262"/>
        <v>145328.2445</v>
      </c>
      <c r="N605" s="7">
        <f t="shared" si="262"/>
        <v>129137.8209</v>
      </c>
      <c r="O605" s="7">
        <f t="shared" si="262"/>
        <v>115435.5818</v>
      </c>
      <c r="P605" s="7">
        <f t="shared" si="262"/>
        <v>107263.4884</v>
      </c>
      <c r="Q605" s="7">
        <f t="shared" si="262"/>
        <v>96621.17786</v>
      </c>
      <c r="R605" s="7">
        <f t="shared" si="262"/>
        <v>0</v>
      </c>
      <c r="S605" s="7">
        <f t="shared" si="262"/>
        <v>0</v>
      </c>
      <c r="T605" s="7">
        <f t="shared" si="262"/>
        <v>0</v>
      </c>
      <c r="U605" s="7">
        <f t="shared" si="262"/>
        <v>0</v>
      </c>
      <c r="V605" s="7">
        <f t="shared" si="262"/>
        <v>0</v>
      </c>
      <c r="W605" s="7">
        <f t="shared" si="262"/>
        <v>0</v>
      </c>
      <c r="X605" s="7">
        <f t="shared" si="262"/>
        <v>0</v>
      </c>
      <c r="Y605" s="7">
        <f t="shared" si="262"/>
        <v>0</v>
      </c>
      <c r="Z605" s="7">
        <f t="shared" si="262"/>
        <v>0</v>
      </c>
      <c r="AA605" s="7">
        <f t="shared" si="262"/>
        <v>0</v>
      </c>
      <c r="AB605" s="7">
        <f t="shared" si="262"/>
        <v>0</v>
      </c>
      <c r="AC605" s="7">
        <f t="shared" si="262"/>
        <v>0</v>
      </c>
      <c r="AD605" s="7">
        <f t="shared" si="262"/>
        <v>0</v>
      </c>
      <c r="AE605" s="7">
        <f t="shared" si="262"/>
        <v>0</v>
      </c>
      <c r="AF605" s="7">
        <f t="shared" si="262"/>
        <v>0</v>
      </c>
      <c r="AG605" s="7">
        <f t="shared" si="262"/>
        <v>0</v>
      </c>
      <c r="AH605" s="7">
        <f t="shared" si="262"/>
        <v>0</v>
      </c>
      <c r="AI605" s="7">
        <f t="shared" si="262"/>
        <v>0</v>
      </c>
      <c r="AJ605" s="7">
        <f t="shared" si="262"/>
        <v>0</v>
      </c>
      <c r="AK605" s="7">
        <f t="shared" si="262"/>
        <v>0</v>
      </c>
      <c r="AL605" s="7">
        <f t="shared" si="262"/>
        <v>0</v>
      </c>
      <c r="AM605" s="7">
        <f t="shared" si="262"/>
        <v>0</v>
      </c>
      <c r="AN605" s="7">
        <f t="shared" si="262"/>
        <v>0</v>
      </c>
      <c r="AO605" s="7">
        <f t="shared" si="262"/>
        <v>0</v>
      </c>
      <c r="AP605" s="7">
        <f t="shared" si="262"/>
        <v>0</v>
      </c>
      <c r="AQ605" s="7">
        <f t="shared" si="262"/>
        <v>0</v>
      </c>
      <c r="AR605" s="7">
        <f t="shared" si="262"/>
        <v>0</v>
      </c>
      <c r="AS605" s="7">
        <f t="shared" si="9"/>
        <v>1329672.067</v>
      </c>
    </row>
    <row r="606" ht="15.75" customHeight="1">
      <c r="A606" s="15">
        <v>209.0</v>
      </c>
      <c r="B606" s="16">
        <v>10.0</v>
      </c>
      <c r="C606" s="16">
        <v>0.0249821598723832</v>
      </c>
      <c r="D606" s="17">
        <v>44162.0</v>
      </c>
      <c r="E606" s="17">
        <f t="shared" si="7"/>
        <v>44466</v>
      </c>
      <c r="F606" s="16" t="s">
        <v>22</v>
      </c>
      <c r="G606" s="16" t="s">
        <v>5</v>
      </c>
      <c r="H606" s="18">
        <v>500000.0</v>
      </c>
      <c r="I606" s="7">
        <f t="shared" ref="I606:AR606" si="263">if(edate($D606,I$350)&lt;=$C$342, I262,if($G606="USD",1-$C$345,if($G606="EUR",1-$D$345,if($G606="YEN",1-$E$345,1-$F$345)))*I262/(1+$C$343)^(DATEDIF($C$342,EDATE($D606,I$350),"m")+1))</f>
        <v>839234.7012</v>
      </c>
      <c r="J606" s="7">
        <f t="shared" si="263"/>
        <v>778179.9427</v>
      </c>
      <c r="K606" s="7">
        <f t="shared" si="263"/>
        <v>697436.3664</v>
      </c>
      <c r="L606" s="7">
        <f t="shared" si="263"/>
        <v>626198.7013</v>
      </c>
      <c r="M606" s="7">
        <f t="shared" si="263"/>
        <v>576856.0853</v>
      </c>
      <c r="N606" s="7">
        <f t="shared" si="263"/>
        <v>521471.5354</v>
      </c>
      <c r="O606" s="7">
        <f t="shared" si="263"/>
        <v>454313.201</v>
      </c>
      <c r="P606" s="7">
        <f t="shared" si="263"/>
        <v>418403.7036</v>
      </c>
      <c r="Q606" s="7">
        <f t="shared" si="263"/>
        <v>372373.6583</v>
      </c>
      <c r="R606" s="7">
        <f t="shared" si="263"/>
        <v>339176.5577</v>
      </c>
      <c r="S606" s="7">
        <f t="shared" si="263"/>
        <v>0</v>
      </c>
      <c r="T606" s="7">
        <f t="shared" si="263"/>
        <v>0</v>
      </c>
      <c r="U606" s="7">
        <f t="shared" si="263"/>
        <v>0</v>
      </c>
      <c r="V606" s="7">
        <f t="shared" si="263"/>
        <v>0</v>
      </c>
      <c r="W606" s="7">
        <f t="shared" si="263"/>
        <v>0</v>
      </c>
      <c r="X606" s="7">
        <f t="shared" si="263"/>
        <v>0</v>
      </c>
      <c r="Y606" s="7">
        <f t="shared" si="263"/>
        <v>0</v>
      </c>
      <c r="Z606" s="7">
        <f t="shared" si="263"/>
        <v>0</v>
      </c>
      <c r="AA606" s="7">
        <f t="shared" si="263"/>
        <v>0</v>
      </c>
      <c r="AB606" s="7">
        <f t="shared" si="263"/>
        <v>0</v>
      </c>
      <c r="AC606" s="7">
        <f t="shared" si="263"/>
        <v>0</v>
      </c>
      <c r="AD606" s="7">
        <f t="shared" si="263"/>
        <v>0</v>
      </c>
      <c r="AE606" s="7">
        <f t="shared" si="263"/>
        <v>0</v>
      </c>
      <c r="AF606" s="7">
        <f t="shared" si="263"/>
        <v>0</v>
      </c>
      <c r="AG606" s="7">
        <f t="shared" si="263"/>
        <v>0</v>
      </c>
      <c r="AH606" s="7">
        <f t="shared" si="263"/>
        <v>0</v>
      </c>
      <c r="AI606" s="7">
        <f t="shared" si="263"/>
        <v>0</v>
      </c>
      <c r="AJ606" s="7">
        <f t="shared" si="263"/>
        <v>0</v>
      </c>
      <c r="AK606" s="7">
        <f t="shared" si="263"/>
        <v>0</v>
      </c>
      <c r="AL606" s="7">
        <f t="shared" si="263"/>
        <v>0</v>
      </c>
      <c r="AM606" s="7">
        <f t="shared" si="263"/>
        <v>0</v>
      </c>
      <c r="AN606" s="7">
        <f t="shared" si="263"/>
        <v>0</v>
      </c>
      <c r="AO606" s="7">
        <f t="shared" si="263"/>
        <v>0</v>
      </c>
      <c r="AP606" s="7">
        <f t="shared" si="263"/>
        <v>0</v>
      </c>
      <c r="AQ606" s="7">
        <f t="shared" si="263"/>
        <v>0</v>
      </c>
      <c r="AR606" s="7">
        <f t="shared" si="263"/>
        <v>0</v>
      </c>
      <c r="AS606" s="7">
        <f t="shared" si="9"/>
        <v>5623644.453</v>
      </c>
    </row>
    <row r="607" ht="15.75" customHeight="1">
      <c r="A607" s="15">
        <v>74.0</v>
      </c>
      <c r="B607" s="16">
        <v>17.0</v>
      </c>
      <c r="C607" s="16">
        <v>0.0225629045179457</v>
      </c>
      <c r="D607" s="17">
        <v>44174.0</v>
      </c>
      <c r="E607" s="17">
        <f t="shared" si="7"/>
        <v>44690</v>
      </c>
      <c r="F607" s="16" t="s">
        <v>19</v>
      </c>
      <c r="G607" s="16" t="s">
        <v>4</v>
      </c>
      <c r="H607" s="18">
        <v>250000.0</v>
      </c>
      <c r="I607" s="7">
        <f t="shared" ref="I607:AR607" si="264">if(edate($D607,I$350)&lt;=$C$342, I263,if($G607="USD",1-$C$345,if($G607="EUR",1-$D$345,if($G607="YEN",1-$E$345,1-$F$345)))*I263/(1+$C$343)^(DATEDIF($C$342,EDATE($D607,I$350),"m")+1))</f>
        <v>283197.2054</v>
      </c>
      <c r="J607" s="7">
        <f t="shared" si="264"/>
        <v>258791.9623</v>
      </c>
      <c r="K607" s="7">
        <f t="shared" si="264"/>
        <v>235795.4472</v>
      </c>
      <c r="L607" s="7">
        <f t="shared" si="264"/>
        <v>222059.7635</v>
      </c>
      <c r="M607" s="7">
        <f t="shared" si="264"/>
        <v>194112.4447</v>
      </c>
      <c r="N607" s="7">
        <f t="shared" si="264"/>
        <v>173343.6751</v>
      </c>
      <c r="O607" s="7">
        <f t="shared" si="264"/>
        <v>162712.6665</v>
      </c>
      <c r="P607" s="7">
        <f t="shared" si="264"/>
        <v>143858.8244</v>
      </c>
      <c r="Q607" s="7">
        <f t="shared" si="264"/>
        <v>130797.637</v>
      </c>
      <c r="R607" s="7">
        <f t="shared" si="264"/>
        <v>119069.2012</v>
      </c>
      <c r="S607" s="7">
        <f t="shared" si="264"/>
        <v>108392.593</v>
      </c>
      <c r="T607" s="7">
        <f t="shared" si="264"/>
        <v>98665.02724</v>
      </c>
      <c r="U607" s="7">
        <f t="shared" si="264"/>
        <v>89810.78155</v>
      </c>
      <c r="V607" s="7">
        <f t="shared" si="264"/>
        <v>81748.06141</v>
      </c>
      <c r="W607" s="7">
        <f t="shared" si="264"/>
        <v>74397.92364</v>
      </c>
      <c r="X607" s="7">
        <f t="shared" si="264"/>
        <v>67714.44264</v>
      </c>
      <c r="Y607" s="7">
        <f t="shared" si="264"/>
        <v>61627.149</v>
      </c>
      <c r="Z607" s="7">
        <f t="shared" si="264"/>
        <v>0</v>
      </c>
      <c r="AA607" s="7">
        <f t="shared" si="264"/>
        <v>0</v>
      </c>
      <c r="AB607" s="7">
        <f t="shared" si="264"/>
        <v>0</v>
      </c>
      <c r="AC607" s="7">
        <f t="shared" si="264"/>
        <v>0</v>
      </c>
      <c r="AD607" s="7">
        <f t="shared" si="264"/>
        <v>0</v>
      </c>
      <c r="AE607" s="7">
        <f t="shared" si="264"/>
        <v>0</v>
      </c>
      <c r="AF607" s="7">
        <f t="shared" si="264"/>
        <v>0</v>
      </c>
      <c r="AG607" s="7">
        <f t="shared" si="264"/>
        <v>0</v>
      </c>
      <c r="AH607" s="7">
        <f t="shared" si="264"/>
        <v>0</v>
      </c>
      <c r="AI607" s="7">
        <f t="shared" si="264"/>
        <v>0</v>
      </c>
      <c r="AJ607" s="7">
        <f t="shared" si="264"/>
        <v>0</v>
      </c>
      <c r="AK607" s="7">
        <f t="shared" si="264"/>
        <v>0</v>
      </c>
      <c r="AL607" s="7">
        <f t="shared" si="264"/>
        <v>0</v>
      </c>
      <c r="AM607" s="7">
        <f t="shared" si="264"/>
        <v>0</v>
      </c>
      <c r="AN607" s="7">
        <f t="shared" si="264"/>
        <v>0</v>
      </c>
      <c r="AO607" s="7">
        <f t="shared" si="264"/>
        <v>0</v>
      </c>
      <c r="AP607" s="7">
        <f t="shared" si="264"/>
        <v>0</v>
      </c>
      <c r="AQ607" s="7">
        <f t="shared" si="264"/>
        <v>0</v>
      </c>
      <c r="AR607" s="7">
        <f t="shared" si="264"/>
        <v>0</v>
      </c>
      <c r="AS607" s="7">
        <f t="shared" si="9"/>
        <v>2506094.806</v>
      </c>
    </row>
    <row r="608" ht="15.75" customHeight="1">
      <c r="A608" s="15">
        <v>261.0</v>
      </c>
      <c r="B608" s="16">
        <v>35.0</v>
      </c>
      <c r="C608" s="16">
        <v>0.0405474852923819</v>
      </c>
      <c r="D608" s="17">
        <v>44177.0</v>
      </c>
      <c r="E608" s="17">
        <f t="shared" si="7"/>
        <v>45242</v>
      </c>
      <c r="F608" s="16" t="s">
        <v>21</v>
      </c>
      <c r="G608" s="16" t="s">
        <v>5</v>
      </c>
      <c r="H608" s="18">
        <v>250000.0</v>
      </c>
      <c r="I608" s="7">
        <f t="shared" ref="I608:AR608" si="265">if(edate($D608,I$350)&lt;=$C$342, I264,if($G608="USD",1-$C$345,if($G608="EUR",1-$D$345,if($G608="YEN",1-$E$345,1-$F$345)))*I264/(1+$C$343)^(DATEDIF($C$342,EDATE($D608,I$350),"m")+1))</f>
        <v>625606.0629</v>
      </c>
      <c r="J608" s="7">
        <f t="shared" si="265"/>
        <v>560130.9268</v>
      </c>
      <c r="K608" s="7">
        <f t="shared" si="265"/>
        <v>499643.3309</v>
      </c>
      <c r="L608" s="7">
        <f t="shared" si="265"/>
        <v>475040.3829</v>
      </c>
      <c r="M608" s="7">
        <f t="shared" si="265"/>
        <v>423494.0803</v>
      </c>
      <c r="N608" s="7">
        <f t="shared" si="265"/>
        <v>373545.3874</v>
      </c>
      <c r="O608" s="7">
        <f t="shared" si="265"/>
        <v>342745.4757</v>
      </c>
      <c r="P608" s="7">
        <f t="shared" si="265"/>
        <v>306234.5835</v>
      </c>
      <c r="Q608" s="7">
        <f t="shared" si="265"/>
        <v>274996.4353</v>
      </c>
      <c r="R608" s="7">
        <f t="shared" si="265"/>
        <v>250457.1246</v>
      </c>
      <c r="S608" s="7">
        <f t="shared" si="265"/>
        <v>228107.8596</v>
      </c>
      <c r="T608" s="7">
        <f t="shared" si="265"/>
        <v>207729.2052</v>
      </c>
      <c r="U608" s="7">
        <f t="shared" si="265"/>
        <v>189171.9553</v>
      </c>
      <c r="V608" s="7">
        <f t="shared" si="265"/>
        <v>172263.7051</v>
      </c>
      <c r="W608" s="7">
        <f t="shared" si="265"/>
        <v>156834.7079</v>
      </c>
      <c r="X608" s="7">
        <f t="shared" si="265"/>
        <v>142803.9976</v>
      </c>
      <c r="Y608" s="7">
        <f t="shared" si="265"/>
        <v>130016.4543</v>
      </c>
      <c r="Z608" s="7">
        <f t="shared" si="265"/>
        <v>118375.1015</v>
      </c>
      <c r="AA608" s="7">
        <f t="shared" si="265"/>
        <v>107766.8292</v>
      </c>
      <c r="AB608" s="7">
        <f t="shared" si="265"/>
        <v>98110.28053</v>
      </c>
      <c r="AC608" s="7">
        <f t="shared" si="265"/>
        <v>89315.8492</v>
      </c>
      <c r="AD608" s="7">
        <f t="shared" si="265"/>
        <v>81303.45418</v>
      </c>
      <c r="AE608" s="7">
        <f t="shared" si="265"/>
        <v>74010.74592</v>
      </c>
      <c r="AF608" s="7">
        <f t="shared" si="265"/>
        <v>67367.30168</v>
      </c>
      <c r="AG608" s="7">
        <f t="shared" si="265"/>
        <v>61320.9898</v>
      </c>
      <c r="AH608" s="7">
        <f t="shared" si="265"/>
        <v>55815.76715</v>
      </c>
      <c r="AI608" s="7">
        <f t="shared" si="265"/>
        <v>50797.48767</v>
      </c>
      <c r="AJ608" s="7">
        <f t="shared" si="265"/>
        <v>46234.7001</v>
      </c>
      <c r="AK608" s="7">
        <f t="shared" si="265"/>
        <v>42079.13496</v>
      </c>
      <c r="AL608" s="7">
        <f t="shared" si="265"/>
        <v>38297.61184</v>
      </c>
      <c r="AM608" s="7">
        <f t="shared" si="265"/>
        <v>34853.86891</v>
      </c>
      <c r="AN608" s="7">
        <f t="shared" si="265"/>
        <v>31720.24588</v>
      </c>
      <c r="AO608" s="7">
        <f t="shared" si="265"/>
        <v>28867.74232</v>
      </c>
      <c r="AP608" s="7">
        <f t="shared" si="265"/>
        <v>26270.32579</v>
      </c>
      <c r="AQ608" s="7">
        <f t="shared" si="265"/>
        <v>23906.96615</v>
      </c>
      <c r="AR608" s="7">
        <f t="shared" si="265"/>
        <v>0</v>
      </c>
      <c r="AS608" s="7">
        <f t="shared" si="9"/>
        <v>6435236.078</v>
      </c>
    </row>
    <row r="609" ht="15.75" customHeight="1">
      <c r="A609" s="15">
        <v>91.0</v>
      </c>
      <c r="B609" s="16">
        <v>32.0</v>
      </c>
      <c r="C609" s="16">
        <v>0.00592833911884146</v>
      </c>
      <c r="D609" s="17">
        <v>44179.0</v>
      </c>
      <c r="E609" s="17">
        <f t="shared" si="7"/>
        <v>45152</v>
      </c>
      <c r="F609" s="16" t="s">
        <v>19</v>
      </c>
      <c r="G609" s="16" t="s">
        <v>5</v>
      </c>
      <c r="H609" s="18">
        <v>75000.0</v>
      </c>
      <c r="I609" s="7">
        <f t="shared" ref="I609:AR609" si="266">if(edate($D609,I$350)&lt;=$C$342, I265,if($G609="USD",1-$C$345,if($G609="EUR",1-$D$345,if($G609="YEN",1-$E$345,1-$F$345)))*I265/(1+$C$343)^(DATEDIF($C$342,EDATE($D609,I$350),"m")+1))</f>
        <v>27129.46557</v>
      </c>
      <c r="J609" s="7">
        <f t="shared" si="266"/>
        <v>24614.28192</v>
      </c>
      <c r="K609" s="7">
        <f t="shared" si="266"/>
        <v>21925.34266</v>
      </c>
      <c r="L609" s="7">
        <f t="shared" si="266"/>
        <v>20867.03037</v>
      </c>
      <c r="M609" s="7">
        <f t="shared" si="266"/>
        <v>18560.99528</v>
      </c>
      <c r="N609" s="7">
        <f t="shared" si="266"/>
        <v>16384.52089</v>
      </c>
      <c r="O609" s="7">
        <f t="shared" si="266"/>
        <v>14972.55795</v>
      </c>
      <c r="P609" s="7">
        <f t="shared" si="266"/>
        <v>13369.13615</v>
      </c>
      <c r="Q609" s="7">
        <f t="shared" si="266"/>
        <v>12063.44934</v>
      </c>
      <c r="R609" s="7">
        <f t="shared" si="266"/>
        <v>10986.92412</v>
      </c>
      <c r="S609" s="7">
        <f t="shared" si="266"/>
        <v>10006.47993</v>
      </c>
      <c r="T609" s="7">
        <f t="shared" si="266"/>
        <v>9112.491381</v>
      </c>
      <c r="U609" s="7">
        <f t="shared" si="266"/>
        <v>8298.409357</v>
      </c>
      <c r="V609" s="7">
        <f t="shared" si="266"/>
        <v>7556.67074</v>
      </c>
      <c r="W609" s="7">
        <f t="shared" si="266"/>
        <v>6879.830028</v>
      </c>
      <c r="X609" s="7">
        <f t="shared" si="266"/>
        <v>6264.330292</v>
      </c>
      <c r="Y609" s="7">
        <f t="shared" si="266"/>
        <v>5703.368823</v>
      </c>
      <c r="Z609" s="7">
        <f t="shared" si="266"/>
        <v>5192.689813</v>
      </c>
      <c r="AA609" s="7">
        <f t="shared" si="266"/>
        <v>4727.331828</v>
      </c>
      <c r="AB609" s="7">
        <f t="shared" si="266"/>
        <v>4303.724718</v>
      </c>
      <c r="AC609" s="7">
        <f t="shared" si="266"/>
        <v>3917.937744</v>
      </c>
      <c r="AD609" s="7">
        <f t="shared" si="266"/>
        <v>3566.457902</v>
      </c>
      <c r="AE609" s="7">
        <f t="shared" si="266"/>
        <v>3246.549314</v>
      </c>
      <c r="AF609" s="7">
        <f t="shared" si="266"/>
        <v>2955.122978</v>
      </c>
      <c r="AG609" s="7">
        <f t="shared" si="266"/>
        <v>2689.891455</v>
      </c>
      <c r="AH609" s="7">
        <f t="shared" si="266"/>
        <v>2448.396355</v>
      </c>
      <c r="AI609" s="7">
        <f t="shared" si="266"/>
        <v>2228.262694</v>
      </c>
      <c r="AJ609" s="7">
        <f t="shared" si="266"/>
        <v>2028.109912</v>
      </c>
      <c r="AK609" s="7">
        <f t="shared" si="266"/>
        <v>1845.821003</v>
      </c>
      <c r="AL609" s="7">
        <f t="shared" si="266"/>
        <v>1679.94017</v>
      </c>
      <c r="AM609" s="7">
        <f t="shared" si="266"/>
        <v>1528.876843</v>
      </c>
      <c r="AN609" s="7">
        <f t="shared" si="266"/>
        <v>1391.417449</v>
      </c>
      <c r="AO609" s="7">
        <f t="shared" si="266"/>
        <v>0</v>
      </c>
      <c r="AP609" s="7">
        <f t="shared" si="266"/>
        <v>0</v>
      </c>
      <c r="AQ609" s="7">
        <f t="shared" si="266"/>
        <v>0</v>
      </c>
      <c r="AR609" s="7">
        <f t="shared" si="266"/>
        <v>0</v>
      </c>
      <c r="AS609" s="7">
        <f t="shared" si="9"/>
        <v>278445.815</v>
      </c>
    </row>
    <row r="610" ht="15.75" customHeight="1">
      <c r="A610" s="15">
        <v>205.0</v>
      </c>
      <c r="B610" s="16">
        <v>21.0</v>
      </c>
      <c r="C610" s="16">
        <v>0.0185908053096064</v>
      </c>
      <c r="D610" s="17">
        <v>44187.0</v>
      </c>
      <c r="E610" s="17">
        <f t="shared" si="7"/>
        <v>44826</v>
      </c>
      <c r="F610" s="16" t="s">
        <v>19</v>
      </c>
      <c r="G610" s="16" t="s">
        <v>5</v>
      </c>
      <c r="H610" s="18">
        <v>250000.0</v>
      </c>
      <c r="I610" s="7">
        <f t="shared" ref="I610:AR610" si="267">if(edate($D610,I$350)&lt;=$C$342, I266,if($G610="USD",1-$C$345,if($G610="EUR",1-$D$345,if($G610="YEN",1-$E$345,1-$F$345)))*I266/(1+$C$343)^(DATEDIF($C$342,EDATE($D610,I$350),"m")+1))</f>
        <v>281010.7376</v>
      </c>
      <c r="J610" s="7">
        <f t="shared" si="267"/>
        <v>257453.3448</v>
      </c>
      <c r="K610" s="7">
        <f t="shared" si="267"/>
        <v>230844.5042</v>
      </c>
      <c r="L610" s="7">
        <f t="shared" si="267"/>
        <v>219014.6972</v>
      </c>
      <c r="M610" s="7">
        <f t="shared" si="267"/>
        <v>194041.6262</v>
      </c>
      <c r="N610" s="7">
        <f t="shared" si="267"/>
        <v>170418.9617</v>
      </c>
      <c r="O610" s="7">
        <f t="shared" si="267"/>
        <v>156181.6903</v>
      </c>
      <c r="P610" s="7">
        <f t="shared" si="267"/>
        <v>138509.3448</v>
      </c>
      <c r="Q610" s="7">
        <f t="shared" si="267"/>
        <v>126162.5729</v>
      </c>
      <c r="R610" s="7">
        <f t="shared" si="267"/>
        <v>114902.2163</v>
      </c>
      <c r="S610" s="7">
        <f t="shared" si="267"/>
        <v>104647.0649</v>
      </c>
      <c r="T610" s="7">
        <f t="shared" si="267"/>
        <v>95296.48459</v>
      </c>
      <c r="U610" s="7">
        <f t="shared" si="267"/>
        <v>86781.82573</v>
      </c>
      <c r="V610" s="7">
        <f t="shared" si="267"/>
        <v>79023.98631</v>
      </c>
      <c r="W610" s="7">
        <f t="shared" si="267"/>
        <v>71945.13633</v>
      </c>
      <c r="X610" s="7">
        <f t="shared" si="267"/>
        <v>65507.86382</v>
      </c>
      <c r="Y610" s="7">
        <f t="shared" si="267"/>
        <v>59641.10892</v>
      </c>
      <c r="Z610" s="7">
        <f t="shared" si="267"/>
        <v>54300.29385</v>
      </c>
      <c r="AA610" s="7">
        <f t="shared" si="267"/>
        <v>49433.54868</v>
      </c>
      <c r="AB610" s="7">
        <f t="shared" si="267"/>
        <v>45003.48554</v>
      </c>
      <c r="AC610" s="7">
        <f t="shared" si="267"/>
        <v>40968.99924</v>
      </c>
      <c r="AD610" s="7">
        <f t="shared" si="267"/>
        <v>0</v>
      </c>
      <c r="AE610" s="7">
        <f t="shared" si="267"/>
        <v>0</v>
      </c>
      <c r="AF610" s="7">
        <f t="shared" si="267"/>
        <v>0</v>
      </c>
      <c r="AG610" s="7">
        <f t="shared" si="267"/>
        <v>0</v>
      </c>
      <c r="AH610" s="7">
        <f t="shared" si="267"/>
        <v>0</v>
      </c>
      <c r="AI610" s="7">
        <f t="shared" si="267"/>
        <v>0</v>
      </c>
      <c r="AJ610" s="7">
        <f t="shared" si="267"/>
        <v>0</v>
      </c>
      <c r="AK610" s="7">
        <f t="shared" si="267"/>
        <v>0</v>
      </c>
      <c r="AL610" s="7">
        <f t="shared" si="267"/>
        <v>0</v>
      </c>
      <c r="AM610" s="7">
        <f t="shared" si="267"/>
        <v>0</v>
      </c>
      <c r="AN610" s="7">
        <f t="shared" si="267"/>
        <v>0</v>
      </c>
      <c r="AO610" s="7">
        <f t="shared" si="267"/>
        <v>0</v>
      </c>
      <c r="AP610" s="7">
        <f t="shared" si="267"/>
        <v>0</v>
      </c>
      <c r="AQ610" s="7">
        <f t="shared" si="267"/>
        <v>0</v>
      </c>
      <c r="AR610" s="7">
        <f t="shared" si="267"/>
        <v>0</v>
      </c>
      <c r="AS610" s="7">
        <f t="shared" si="9"/>
        <v>2641089.494</v>
      </c>
    </row>
    <row r="611" ht="15.75" customHeight="1">
      <c r="A611" s="15">
        <v>191.0</v>
      </c>
      <c r="B611" s="16">
        <v>32.0</v>
      </c>
      <c r="C611" s="16">
        <v>0.0483449019547901</v>
      </c>
      <c r="D611" s="17">
        <v>44191.0</v>
      </c>
      <c r="E611" s="17">
        <f t="shared" si="7"/>
        <v>45164</v>
      </c>
      <c r="F611" s="16" t="s">
        <v>21</v>
      </c>
      <c r="G611" s="16" t="s">
        <v>5</v>
      </c>
      <c r="H611" s="18">
        <v>500000.0</v>
      </c>
      <c r="I611" s="7">
        <f t="shared" ref="I611:AR611" si="268">if(edate($D611,I$350)&lt;=$C$342, I267,if($G611="USD",1-$C$345,if($G611="EUR",1-$D$345,if($G611="YEN",1-$E$345,1-$F$345)))*I267/(1+$C$343)^(DATEDIF($C$342,EDATE($D611,I$350),"m")+1))</f>
        <v>1497302.982</v>
      </c>
      <c r="J611" s="7">
        <f t="shared" si="268"/>
        <v>1336598.447</v>
      </c>
      <c r="K611" s="7">
        <f t="shared" si="268"/>
        <v>1221569.558</v>
      </c>
      <c r="L611" s="7">
        <f t="shared" si="268"/>
        <v>1116575.365</v>
      </c>
      <c r="M611" s="7">
        <f t="shared" si="268"/>
        <v>1009311.407</v>
      </c>
      <c r="N611" s="7">
        <f t="shared" si="268"/>
        <v>879176.4711</v>
      </c>
      <c r="O611" s="7">
        <f t="shared" si="268"/>
        <v>805308.4143</v>
      </c>
      <c r="P611" s="7">
        <f t="shared" si="268"/>
        <v>720563.2242</v>
      </c>
      <c r="Q611" s="7">
        <f t="shared" si="268"/>
        <v>656326.4141</v>
      </c>
      <c r="R611" s="7">
        <f t="shared" si="268"/>
        <v>597742.8868</v>
      </c>
      <c r="S611" s="7">
        <f t="shared" si="268"/>
        <v>544389.605</v>
      </c>
      <c r="T611" s="7">
        <f t="shared" si="268"/>
        <v>495743.1246</v>
      </c>
      <c r="U611" s="7">
        <f t="shared" si="268"/>
        <v>451445.9116</v>
      </c>
      <c r="V611" s="7">
        <f t="shared" si="268"/>
        <v>411086.4466</v>
      </c>
      <c r="W611" s="7">
        <f t="shared" si="268"/>
        <v>374259.9355</v>
      </c>
      <c r="X611" s="7">
        <f t="shared" si="268"/>
        <v>340771.2057</v>
      </c>
      <c r="Y611" s="7">
        <f t="shared" si="268"/>
        <v>310250.8055</v>
      </c>
      <c r="Z611" s="7">
        <f t="shared" si="268"/>
        <v>282466.6525</v>
      </c>
      <c r="AA611" s="7">
        <f t="shared" si="268"/>
        <v>257148.9539</v>
      </c>
      <c r="AB611" s="7">
        <f t="shared" si="268"/>
        <v>234103.0799</v>
      </c>
      <c r="AC611" s="7">
        <f t="shared" si="268"/>
        <v>213115.2012</v>
      </c>
      <c r="AD611" s="7">
        <f t="shared" si="268"/>
        <v>193994.1764</v>
      </c>
      <c r="AE611" s="7">
        <f t="shared" si="268"/>
        <v>176590.9145</v>
      </c>
      <c r="AF611" s="7">
        <f t="shared" si="268"/>
        <v>160737.4453</v>
      </c>
      <c r="AG611" s="7">
        <f t="shared" si="268"/>
        <v>146309.1412</v>
      </c>
      <c r="AH611" s="7">
        <f t="shared" si="268"/>
        <v>133172.2807</v>
      </c>
      <c r="AI611" s="7">
        <f t="shared" si="268"/>
        <v>121197.7393</v>
      </c>
      <c r="AJ611" s="7">
        <f t="shared" si="268"/>
        <v>110310.1255</v>
      </c>
      <c r="AK611" s="7">
        <f t="shared" si="268"/>
        <v>100394.4107</v>
      </c>
      <c r="AL611" s="7">
        <f t="shared" si="268"/>
        <v>91371.31029</v>
      </c>
      <c r="AM611" s="7">
        <f t="shared" si="268"/>
        <v>83154.33551</v>
      </c>
      <c r="AN611" s="7">
        <f t="shared" si="268"/>
        <v>75677.40224</v>
      </c>
      <c r="AO611" s="7">
        <f t="shared" si="268"/>
        <v>0</v>
      </c>
      <c r="AP611" s="7">
        <f t="shared" si="268"/>
        <v>0</v>
      </c>
      <c r="AQ611" s="7">
        <f t="shared" si="268"/>
        <v>0</v>
      </c>
      <c r="AR611" s="7">
        <f t="shared" si="268"/>
        <v>0</v>
      </c>
      <c r="AS611" s="7">
        <f t="shared" si="9"/>
        <v>15148165.37</v>
      </c>
    </row>
    <row r="612" ht="15.75" customHeight="1">
      <c r="A612" s="15">
        <v>263.0</v>
      </c>
      <c r="B612" s="16">
        <v>8.0</v>
      </c>
      <c r="C612" s="16">
        <v>0.0569364250195995</v>
      </c>
      <c r="D612" s="17">
        <v>44194.0</v>
      </c>
      <c r="E612" s="17">
        <f t="shared" si="7"/>
        <v>44437</v>
      </c>
      <c r="F612" s="16" t="s">
        <v>20</v>
      </c>
      <c r="G612" s="16" t="s">
        <v>5</v>
      </c>
      <c r="H612" s="18">
        <v>75000.0</v>
      </c>
      <c r="I612" s="7">
        <f t="shared" ref="I612:AR612" si="269">if(edate($D612,I$350)&lt;=$C$342, I268,if($G612="USD",1-$C$345,if($G612="EUR",1-$D$345,if($G612="YEN",1-$E$345,1-$F$345)))*I268/(1+$C$343)^(DATEDIF($C$342,EDATE($D612,I$350),"m")+1))</f>
        <v>267368.096</v>
      </c>
      <c r="J612" s="7">
        <f t="shared" si="269"/>
        <v>238427.3433</v>
      </c>
      <c r="K612" s="7">
        <f t="shared" si="269"/>
        <v>214073.8566</v>
      </c>
      <c r="L612" s="7">
        <f t="shared" si="269"/>
        <v>197166.4381</v>
      </c>
      <c r="M612" s="7">
        <f t="shared" si="269"/>
        <v>177744.1194</v>
      </c>
      <c r="N612" s="7">
        <f t="shared" si="269"/>
        <v>155265.4381</v>
      </c>
      <c r="O612" s="7">
        <f t="shared" si="269"/>
        <v>142381.6148</v>
      </c>
      <c r="P612" s="7">
        <f t="shared" si="269"/>
        <v>127316.7221</v>
      </c>
      <c r="Q612" s="7">
        <f t="shared" si="269"/>
        <v>0</v>
      </c>
      <c r="R612" s="7">
        <f t="shared" si="269"/>
        <v>0</v>
      </c>
      <c r="S612" s="7">
        <f t="shared" si="269"/>
        <v>0</v>
      </c>
      <c r="T612" s="7">
        <f t="shared" si="269"/>
        <v>0</v>
      </c>
      <c r="U612" s="7">
        <f t="shared" si="269"/>
        <v>0</v>
      </c>
      <c r="V612" s="7">
        <f t="shared" si="269"/>
        <v>0</v>
      </c>
      <c r="W612" s="7">
        <f t="shared" si="269"/>
        <v>0</v>
      </c>
      <c r="X612" s="7">
        <f t="shared" si="269"/>
        <v>0</v>
      </c>
      <c r="Y612" s="7">
        <f t="shared" si="269"/>
        <v>0</v>
      </c>
      <c r="Z612" s="7">
        <f t="shared" si="269"/>
        <v>0</v>
      </c>
      <c r="AA612" s="7">
        <f t="shared" si="269"/>
        <v>0</v>
      </c>
      <c r="AB612" s="7">
        <f t="shared" si="269"/>
        <v>0</v>
      </c>
      <c r="AC612" s="7">
        <f t="shared" si="269"/>
        <v>0</v>
      </c>
      <c r="AD612" s="7">
        <f t="shared" si="269"/>
        <v>0</v>
      </c>
      <c r="AE612" s="7">
        <f t="shared" si="269"/>
        <v>0</v>
      </c>
      <c r="AF612" s="7">
        <f t="shared" si="269"/>
        <v>0</v>
      </c>
      <c r="AG612" s="7">
        <f t="shared" si="269"/>
        <v>0</v>
      </c>
      <c r="AH612" s="7">
        <f t="shared" si="269"/>
        <v>0</v>
      </c>
      <c r="AI612" s="7">
        <f t="shared" si="269"/>
        <v>0</v>
      </c>
      <c r="AJ612" s="7">
        <f t="shared" si="269"/>
        <v>0</v>
      </c>
      <c r="AK612" s="7">
        <f t="shared" si="269"/>
        <v>0</v>
      </c>
      <c r="AL612" s="7">
        <f t="shared" si="269"/>
        <v>0</v>
      </c>
      <c r="AM612" s="7">
        <f t="shared" si="269"/>
        <v>0</v>
      </c>
      <c r="AN612" s="7">
        <f t="shared" si="269"/>
        <v>0</v>
      </c>
      <c r="AO612" s="7">
        <f t="shared" si="269"/>
        <v>0</v>
      </c>
      <c r="AP612" s="7">
        <f t="shared" si="269"/>
        <v>0</v>
      </c>
      <c r="AQ612" s="7">
        <f t="shared" si="269"/>
        <v>0</v>
      </c>
      <c r="AR612" s="7">
        <f t="shared" si="269"/>
        <v>0</v>
      </c>
      <c r="AS612" s="7">
        <f t="shared" si="9"/>
        <v>1519743.628</v>
      </c>
    </row>
    <row r="613" ht="15.75" customHeight="1">
      <c r="A613" s="15">
        <v>272.0</v>
      </c>
      <c r="B613" s="16">
        <v>6.0</v>
      </c>
      <c r="C613" s="16">
        <v>0.026571948980221</v>
      </c>
      <c r="D613" s="17">
        <v>44195.0</v>
      </c>
      <c r="E613" s="17">
        <f t="shared" si="7"/>
        <v>44377</v>
      </c>
      <c r="F613" s="16" t="s">
        <v>22</v>
      </c>
      <c r="G613" s="16" t="s">
        <v>4</v>
      </c>
      <c r="H613" s="18">
        <v>250000.0</v>
      </c>
      <c r="I613" s="7">
        <f t="shared" ref="I613:AR613" si="270">if(edate($D613,I$350)&lt;=$C$342, I269,if($G613="USD",1-$C$345,if($G613="EUR",1-$D$345,if($G613="YEN",1-$E$345,1-$F$345)))*I269/(1+$C$343)^(DATEDIF($C$342,EDATE($D613,I$350),"m")+1))</f>
        <v>344247.6504</v>
      </c>
      <c r="J613" s="7">
        <f t="shared" si="270"/>
        <v>305501.7381</v>
      </c>
      <c r="K613" s="7">
        <f t="shared" si="270"/>
        <v>282920.2277</v>
      </c>
      <c r="L613" s="7">
        <f t="shared" si="270"/>
        <v>252294.2231</v>
      </c>
      <c r="M613" s="7">
        <f t="shared" si="270"/>
        <v>226906.0711</v>
      </c>
      <c r="N613" s="7">
        <f t="shared" si="270"/>
        <v>202873.2131</v>
      </c>
      <c r="O613" s="7">
        <f t="shared" si="270"/>
        <v>0</v>
      </c>
      <c r="P613" s="7">
        <f t="shared" si="270"/>
        <v>0</v>
      </c>
      <c r="Q613" s="7">
        <f t="shared" si="270"/>
        <v>0</v>
      </c>
      <c r="R613" s="7">
        <f t="shared" si="270"/>
        <v>0</v>
      </c>
      <c r="S613" s="7">
        <f t="shared" si="270"/>
        <v>0</v>
      </c>
      <c r="T613" s="7">
        <f t="shared" si="270"/>
        <v>0</v>
      </c>
      <c r="U613" s="7">
        <f t="shared" si="270"/>
        <v>0</v>
      </c>
      <c r="V613" s="7">
        <f t="shared" si="270"/>
        <v>0</v>
      </c>
      <c r="W613" s="7">
        <f t="shared" si="270"/>
        <v>0</v>
      </c>
      <c r="X613" s="7">
        <f t="shared" si="270"/>
        <v>0</v>
      </c>
      <c r="Y613" s="7">
        <f t="shared" si="270"/>
        <v>0</v>
      </c>
      <c r="Z613" s="7">
        <f t="shared" si="270"/>
        <v>0</v>
      </c>
      <c r="AA613" s="7">
        <f t="shared" si="270"/>
        <v>0</v>
      </c>
      <c r="AB613" s="7">
        <f t="shared" si="270"/>
        <v>0</v>
      </c>
      <c r="AC613" s="7">
        <f t="shared" si="270"/>
        <v>0</v>
      </c>
      <c r="AD613" s="7">
        <f t="shared" si="270"/>
        <v>0</v>
      </c>
      <c r="AE613" s="7">
        <f t="shared" si="270"/>
        <v>0</v>
      </c>
      <c r="AF613" s="7">
        <f t="shared" si="270"/>
        <v>0</v>
      </c>
      <c r="AG613" s="7">
        <f t="shared" si="270"/>
        <v>0</v>
      </c>
      <c r="AH613" s="7">
        <f t="shared" si="270"/>
        <v>0</v>
      </c>
      <c r="AI613" s="7">
        <f t="shared" si="270"/>
        <v>0</v>
      </c>
      <c r="AJ613" s="7">
        <f t="shared" si="270"/>
        <v>0</v>
      </c>
      <c r="AK613" s="7">
        <f t="shared" si="270"/>
        <v>0</v>
      </c>
      <c r="AL613" s="7">
        <f t="shared" si="270"/>
        <v>0</v>
      </c>
      <c r="AM613" s="7">
        <f t="shared" si="270"/>
        <v>0</v>
      </c>
      <c r="AN613" s="7">
        <f t="shared" si="270"/>
        <v>0</v>
      </c>
      <c r="AO613" s="7">
        <f t="shared" si="270"/>
        <v>0</v>
      </c>
      <c r="AP613" s="7">
        <f t="shared" si="270"/>
        <v>0</v>
      </c>
      <c r="AQ613" s="7">
        <f t="shared" si="270"/>
        <v>0</v>
      </c>
      <c r="AR613" s="7">
        <f t="shared" si="270"/>
        <v>0</v>
      </c>
      <c r="AS613" s="7">
        <f t="shared" si="9"/>
        <v>1614743.124</v>
      </c>
    </row>
    <row r="614" ht="15.75" customHeight="1">
      <c r="A614" s="15">
        <v>324.0</v>
      </c>
      <c r="B614" s="16">
        <v>11.0</v>
      </c>
      <c r="C614" s="16">
        <v>0.026239431625578</v>
      </c>
      <c r="D614" s="17">
        <v>44195.0</v>
      </c>
      <c r="E614" s="17">
        <f t="shared" si="7"/>
        <v>44530</v>
      </c>
      <c r="F614" s="16" t="s">
        <v>22</v>
      </c>
      <c r="G614" s="16" t="s">
        <v>4</v>
      </c>
      <c r="H614" s="18">
        <v>100000.0</v>
      </c>
      <c r="I614" s="7">
        <f t="shared" ref="I614:AR614" si="271">if(edate($D614,I$350)&lt;=$C$342, I270,if($G614="USD",1-$C$345,if($G614="EUR",1-$D$345,if($G614="YEN",1-$E$345,1-$F$345)))*I270/(1+$C$343)^(DATEDIF($C$342,EDATE($D614,I$350),"m")+1))</f>
        <v>135975.9149</v>
      </c>
      <c r="J614" s="7">
        <f t="shared" si="271"/>
        <v>120671.4942</v>
      </c>
      <c r="K614" s="7">
        <f t="shared" si="271"/>
        <v>111751.9227</v>
      </c>
      <c r="L614" s="7">
        <f t="shared" si="271"/>
        <v>99654.82053</v>
      </c>
      <c r="M614" s="7">
        <f t="shared" si="271"/>
        <v>89626.64112</v>
      </c>
      <c r="N614" s="7">
        <f t="shared" si="271"/>
        <v>80133.79536</v>
      </c>
      <c r="O614" s="7">
        <f t="shared" si="271"/>
        <v>73672.39244</v>
      </c>
      <c r="P614" s="7">
        <f t="shared" si="271"/>
        <v>66897.56933</v>
      </c>
      <c r="Q614" s="7">
        <f t="shared" si="271"/>
        <v>60902.5994</v>
      </c>
      <c r="R614" s="7">
        <f t="shared" si="271"/>
        <v>55439.90896</v>
      </c>
      <c r="S614" s="7">
        <f t="shared" si="271"/>
        <v>50467.31222</v>
      </c>
      <c r="T614" s="7">
        <f t="shared" si="271"/>
        <v>0</v>
      </c>
      <c r="U614" s="7">
        <f t="shared" si="271"/>
        <v>0</v>
      </c>
      <c r="V614" s="7">
        <f t="shared" si="271"/>
        <v>0</v>
      </c>
      <c r="W614" s="7">
        <f t="shared" si="271"/>
        <v>0</v>
      </c>
      <c r="X614" s="7">
        <f t="shared" si="271"/>
        <v>0</v>
      </c>
      <c r="Y614" s="7">
        <f t="shared" si="271"/>
        <v>0</v>
      </c>
      <c r="Z614" s="7">
        <f t="shared" si="271"/>
        <v>0</v>
      </c>
      <c r="AA614" s="7">
        <f t="shared" si="271"/>
        <v>0</v>
      </c>
      <c r="AB614" s="7">
        <f t="shared" si="271"/>
        <v>0</v>
      </c>
      <c r="AC614" s="7">
        <f t="shared" si="271"/>
        <v>0</v>
      </c>
      <c r="AD614" s="7">
        <f t="shared" si="271"/>
        <v>0</v>
      </c>
      <c r="AE614" s="7">
        <f t="shared" si="271"/>
        <v>0</v>
      </c>
      <c r="AF614" s="7">
        <f t="shared" si="271"/>
        <v>0</v>
      </c>
      <c r="AG614" s="7">
        <f t="shared" si="271"/>
        <v>0</v>
      </c>
      <c r="AH614" s="7">
        <f t="shared" si="271"/>
        <v>0</v>
      </c>
      <c r="AI614" s="7">
        <f t="shared" si="271"/>
        <v>0</v>
      </c>
      <c r="AJ614" s="7">
        <f t="shared" si="271"/>
        <v>0</v>
      </c>
      <c r="AK614" s="7">
        <f t="shared" si="271"/>
        <v>0</v>
      </c>
      <c r="AL614" s="7">
        <f t="shared" si="271"/>
        <v>0</v>
      </c>
      <c r="AM614" s="7">
        <f t="shared" si="271"/>
        <v>0</v>
      </c>
      <c r="AN614" s="7">
        <f t="shared" si="271"/>
        <v>0</v>
      </c>
      <c r="AO614" s="7">
        <f t="shared" si="271"/>
        <v>0</v>
      </c>
      <c r="AP614" s="7">
        <f t="shared" si="271"/>
        <v>0</v>
      </c>
      <c r="AQ614" s="7">
        <f t="shared" si="271"/>
        <v>0</v>
      </c>
      <c r="AR614" s="7">
        <f t="shared" si="271"/>
        <v>0</v>
      </c>
      <c r="AS614" s="7">
        <f t="shared" si="9"/>
        <v>945194.3712</v>
      </c>
    </row>
    <row r="615" ht="15.75" customHeight="1">
      <c r="A615" s="15">
        <v>326.0</v>
      </c>
      <c r="B615" s="16">
        <v>36.0</v>
      </c>
      <c r="C615" s="16">
        <v>0.0204840982978999</v>
      </c>
      <c r="D615" s="17">
        <v>44196.0</v>
      </c>
      <c r="E615" s="17">
        <f t="shared" si="7"/>
        <v>45291</v>
      </c>
      <c r="F615" s="16" t="s">
        <v>19</v>
      </c>
      <c r="G615" s="16" t="s">
        <v>5</v>
      </c>
      <c r="H615" s="18">
        <v>75000.0</v>
      </c>
      <c r="I615" s="7">
        <f t="shared" ref="I615:AR615" si="272">if(edate($D615,I$350)&lt;=$C$342, I271,if($G615="USD",1-$C$345,if($G615="EUR",1-$D$345,if($G615="YEN",1-$E$345,1-$F$345)))*I271/(1+$C$343)^(DATEDIF($C$342,EDATE($D615,I$350),"m")+1))</f>
        <v>96363.98381</v>
      </c>
      <c r="J615" s="7">
        <f t="shared" si="272"/>
        <v>85779.34309</v>
      </c>
      <c r="K615" s="7">
        <f t="shared" si="272"/>
        <v>76693.64723</v>
      </c>
      <c r="L615" s="7">
        <f t="shared" si="272"/>
        <v>70717.09192</v>
      </c>
      <c r="M615" s="7">
        <f t="shared" si="272"/>
        <v>63947.25367</v>
      </c>
      <c r="N615" s="7">
        <f t="shared" si="272"/>
        <v>55883.98841</v>
      </c>
      <c r="O615" s="7">
        <f t="shared" si="272"/>
        <v>51268.44731</v>
      </c>
      <c r="P615" s="7">
        <f t="shared" si="272"/>
        <v>45810.70875</v>
      </c>
      <c r="Q615" s="7">
        <f t="shared" si="272"/>
        <v>41723.7872</v>
      </c>
      <c r="R615" s="7">
        <f t="shared" si="272"/>
        <v>38001.49285</v>
      </c>
      <c r="S615" s="7">
        <f t="shared" si="272"/>
        <v>34607.25411</v>
      </c>
      <c r="T615" s="7">
        <f t="shared" si="272"/>
        <v>31516.30317</v>
      </c>
      <c r="U615" s="7">
        <f t="shared" si="272"/>
        <v>28699.9227</v>
      </c>
      <c r="V615" s="7">
        <f t="shared" si="272"/>
        <v>26129.81479</v>
      </c>
      <c r="W615" s="7">
        <f t="shared" si="272"/>
        <v>23792.61013</v>
      </c>
      <c r="X615" s="7">
        <f t="shared" si="272"/>
        <v>21662.42081</v>
      </c>
      <c r="Y615" s="7">
        <f t="shared" si="272"/>
        <v>19723.13056</v>
      </c>
      <c r="Z615" s="7">
        <f t="shared" si="272"/>
        <v>17955.88685</v>
      </c>
      <c r="AA615" s="7">
        <f t="shared" si="272"/>
        <v>16347.16476</v>
      </c>
      <c r="AB615" s="7">
        <f t="shared" si="272"/>
        <v>14882.03515</v>
      </c>
      <c r="AC615" s="7">
        <f t="shared" si="272"/>
        <v>13547.1585</v>
      </c>
      <c r="AD615" s="7">
        <f t="shared" si="272"/>
        <v>12332.16553</v>
      </c>
      <c r="AE615" s="7">
        <f t="shared" si="272"/>
        <v>11225.31833</v>
      </c>
      <c r="AF615" s="7">
        <f t="shared" si="272"/>
        <v>10217.94504</v>
      </c>
      <c r="AG615" s="7">
        <f t="shared" si="272"/>
        <v>9300.707526</v>
      </c>
      <c r="AH615" s="7">
        <f t="shared" si="272"/>
        <v>8464.579403</v>
      </c>
      <c r="AI615" s="7">
        <f t="shared" si="272"/>
        <v>7704.341298</v>
      </c>
      <c r="AJ615" s="7">
        <f t="shared" si="272"/>
        <v>7011.941511</v>
      </c>
      <c r="AK615" s="7">
        <f t="shared" si="272"/>
        <v>6381.858334</v>
      </c>
      <c r="AL615" s="7">
        <f t="shared" si="272"/>
        <v>5808.047614</v>
      </c>
      <c r="AM615" s="7">
        <f t="shared" si="272"/>
        <v>5285.905654</v>
      </c>
      <c r="AN615" s="7">
        <f t="shared" si="272"/>
        <v>4810.599828</v>
      </c>
      <c r="AO615" s="7">
        <f t="shared" si="272"/>
        <v>4377.792572</v>
      </c>
      <c r="AP615" s="7">
        <f t="shared" si="272"/>
        <v>3983.983087</v>
      </c>
      <c r="AQ615" s="7">
        <f t="shared" si="272"/>
        <v>3625.409672</v>
      </c>
      <c r="AR615" s="7">
        <f t="shared" si="272"/>
        <v>3299.15788</v>
      </c>
      <c r="AS615" s="7">
        <f t="shared" si="9"/>
        <v>978883.199</v>
      </c>
    </row>
    <row r="616" ht="15.75" customHeight="1">
      <c r="A616" s="15">
        <v>308.0</v>
      </c>
      <c r="B616" s="16">
        <v>33.0</v>
      </c>
      <c r="C616" s="16">
        <v>0.0263854246659468</v>
      </c>
      <c r="D616" s="17">
        <v>44200.0</v>
      </c>
      <c r="E616" s="17">
        <f t="shared" si="7"/>
        <v>45203</v>
      </c>
      <c r="F616" s="16" t="s">
        <v>22</v>
      </c>
      <c r="G616" s="16" t="s">
        <v>4</v>
      </c>
      <c r="H616" s="18">
        <v>100000.0</v>
      </c>
      <c r="I616" s="7">
        <f t="shared" ref="I616:AR616" si="273">if(edate($D616,I$350)&lt;=$C$342, I272,if($G616="USD",1-$C$345,if($G616="EUR",1-$D$345,if($G616="YEN",1-$E$345,1-$F$345)))*I272/(1+$C$343)^(DATEDIF($C$342,EDATE($D616,I$350),"m")+1))</f>
        <v>124020.8827</v>
      </c>
      <c r="J616" s="7">
        <f t="shared" si="273"/>
        <v>108950.4121</v>
      </c>
      <c r="K616" s="7">
        <f t="shared" si="273"/>
        <v>102487.5709</v>
      </c>
      <c r="L616" s="7">
        <f t="shared" si="273"/>
        <v>91666.16469</v>
      </c>
      <c r="M616" s="7">
        <f t="shared" si="273"/>
        <v>81572.02765</v>
      </c>
      <c r="N616" s="7">
        <f t="shared" si="273"/>
        <v>74514.60139</v>
      </c>
      <c r="O616" s="7">
        <f t="shared" si="273"/>
        <v>67054.92875</v>
      </c>
      <c r="P616" s="7">
        <f t="shared" si="273"/>
        <v>61168.58257</v>
      </c>
      <c r="Q616" s="7">
        <f t="shared" si="273"/>
        <v>55684.08713</v>
      </c>
      <c r="R616" s="7">
        <f t="shared" si="273"/>
        <v>50691.40445</v>
      </c>
      <c r="S616" s="7">
        <f t="shared" si="273"/>
        <v>46142.45956</v>
      </c>
      <c r="T616" s="7">
        <f t="shared" si="273"/>
        <v>42001.8758</v>
      </c>
      <c r="U616" s="7">
        <f t="shared" si="273"/>
        <v>38231.40257</v>
      </c>
      <c r="V616" s="7">
        <f t="shared" si="273"/>
        <v>34794.11326</v>
      </c>
      <c r="W616" s="7">
        <f t="shared" si="273"/>
        <v>31668.57824</v>
      </c>
      <c r="X616" s="7">
        <f t="shared" si="273"/>
        <v>28821.82298</v>
      </c>
      <c r="Y616" s="7">
        <f t="shared" si="273"/>
        <v>26231.15942</v>
      </c>
      <c r="Z616" s="7">
        <f t="shared" si="273"/>
        <v>23871.83363</v>
      </c>
      <c r="AA616" s="7">
        <f t="shared" si="273"/>
        <v>21724.8936</v>
      </c>
      <c r="AB616" s="7">
        <f t="shared" si="273"/>
        <v>19770.52192</v>
      </c>
      <c r="AC616" s="7">
        <f t="shared" si="273"/>
        <v>17990.93111</v>
      </c>
      <c r="AD616" s="7">
        <f t="shared" si="273"/>
        <v>16371.67856</v>
      </c>
      <c r="AE616" s="7">
        <f t="shared" si="273"/>
        <v>14897.36256</v>
      </c>
      <c r="AF616" s="7">
        <f t="shared" si="273"/>
        <v>13555.94688</v>
      </c>
      <c r="AG616" s="7">
        <f t="shared" si="273"/>
        <v>12335.05938</v>
      </c>
      <c r="AH616" s="7">
        <f t="shared" si="273"/>
        <v>11222.9244</v>
      </c>
      <c r="AI616" s="7">
        <f t="shared" si="273"/>
        <v>10211.77347</v>
      </c>
      <c r="AJ616" s="7">
        <f t="shared" si="273"/>
        <v>9291.292709</v>
      </c>
      <c r="AK616" s="7">
        <f t="shared" si="273"/>
        <v>8453.873983</v>
      </c>
      <c r="AL616" s="7">
        <f t="shared" si="273"/>
        <v>7691.59336</v>
      </c>
      <c r="AM616" s="7">
        <f t="shared" si="273"/>
        <v>6998.123566</v>
      </c>
      <c r="AN616" s="7">
        <f t="shared" si="273"/>
        <v>6367.075774</v>
      </c>
      <c r="AO616" s="7">
        <f t="shared" si="273"/>
        <v>5792.696762</v>
      </c>
      <c r="AP616" s="7">
        <f t="shared" si="273"/>
        <v>0</v>
      </c>
      <c r="AQ616" s="7">
        <f t="shared" si="273"/>
        <v>0</v>
      </c>
      <c r="AR616" s="7">
        <f t="shared" si="273"/>
        <v>0</v>
      </c>
      <c r="AS616" s="7">
        <f t="shared" si="9"/>
        <v>1272249.656</v>
      </c>
    </row>
    <row r="617" ht="15.75" customHeight="1">
      <c r="A617" s="15">
        <v>242.0</v>
      </c>
      <c r="B617" s="16">
        <v>35.0</v>
      </c>
      <c r="C617" s="16">
        <v>0.05933962203507</v>
      </c>
      <c r="D617" s="17">
        <v>44204.0</v>
      </c>
      <c r="E617" s="17">
        <f t="shared" si="7"/>
        <v>45268</v>
      </c>
      <c r="F617" s="16" t="s">
        <v>20</v>
      </c>
      <c r="G617" s="16" t="s">
        <v>5</v>
      </c>
      <c r="H617" s="18">
        <v>250000.0</v>
      </c>
      <c r="I617" s="7">
        <f t="shared" ref="I617:AR617" si="274">if(edate($D617,I$350)&lt;=$C$342, I273,if($G617="USD",1-$C$345,if($G617="EUR",1-$D$345,if($G617="YEN",1-$E$345,1-$F$345)))*I273/(1+$C$343)^(DATEDIF($C$342,EDATE($D617,I$350),"m")+1))</f>
        <v>823818.7309</v>
      </c>
      <c r="J617" s="7">
        <f t="shared" si="274"/>
        <v>740997.3423</v>
      </c>
      <c r="K617" s="7">
        <f t="shared" si="274"/>
        <v>699377.7029</v>
      </c>
      <c r="L617" s="7">
        <f t="shared" si="274"/>
        <v>616337.4156</v>
      </c>
      <c r="M617" s="7">
        <f t="shared" si="274"/>
        <v>554966.9692</v>
      </c>
      <c r="N617" s="7">
        <f t="shared" si="274"/>
        <v>498288.4429</v>
      </c>
      <c r="O617" s="7">
        <f t="shared" si="274"/>
        <v>447315.6655</v>
      </c>
      <c r="P617" s="7">
        <f t="shared" si="274"/>
        <v>402345.7493</v>
      </c>
      <c r="Q617" s="7">
        <f t="shared" si="274"/>
        <v>366445.3172</v>
      </c>
      <c r="R617" s="7">
        <f t="shared" si="274"/>
        <v>333748.5343</v>
      </c>
      <c r="S617" s="7">
        <f t="shared" si="274"/>
        <v>303934.2976</v>
      </c>
      <c r="T617" s="7">
        <f t="shared" si="274"/>
        <v>276784.5597</v>
      </c>
      <c r="U617" s="7">
        <f t="shared" si="274"/>
        <v>252047.0848</v>
      </c>
      <c r="V617" s="7">
        <f t="shared" si="274"/>
        <v>229473.4578</v>
      </c>
      <c r="W617" s="7">
        <f t="shared" si="274"/>
        <v>208945.5621</v>
      </c>
      <c r="X617" s="7">
        <f t="shared" si="274"/>
        <v>190236.3059</v>
      </c>
      <c r="Y617" s="7">
        <f t="shared" si="274"/>
        <v>173203.916</v>
      </c>
      <c r="Z617" s="7">
        <f t="shared" si="274"/>
        <v>157682.8727</v>
      </c>
      <c r="AA617" s="7">
        <f t="shared" si="274"/>
        <v>143554.225</v>
      </c>
      <c r="AB617" s="7">
        <f t="shared" si="274"/>
        <v>130686.8645</v>
      </c>
      <c r="AC617" s="7">
        <f t="shared" si="274"/>
        <v>118963.6277</v>
      </c>
      <c r="AD617" s="7">
        <f t="shared" si="274"/>
        <v>108293.3419</v>
      </c>
      <c r="AE617" s="7">
        <f t="shared" si="274"/>
        <v>98572.95303</v>
      </c>
      <c r="AF617" s="7">
        <f t="shared" si="274"/>
        <v>89726.22427</v>
      </c>
      <c r="AG617" s="7">
        <f t="shared" si="274"/>
        <v>81671.15304</v>
      </c>
      <c r="AH617" s="7">
        <f t="shared" si="274"/>
        <v>74328.49997</v>
      </c>
      <c r="AI617" s="7">
        <f t="shared" si="274"/>
        <v>67652.3071</v>
      </c>
      <c r="AJ617" s="7">
        <f t="shared" si="274"/>
        <v>61571.92059</v>
      </c>
      <c r="AK617" s="7">
        <f t="shared" si="274"/>
        <v>56038.81096</v>
      </c>
      <c r="AL617" s="7">
        <f t="shared" si="274"/>
        <v>50999.91378</v>
      </c>
      <c r="AM617" s="7">
        <f t="shared" si="274"/>
        <v>46414.7715</v>
      </c>
      <c r="AN617" s="7">
        <f t="shared" si="274"/>
        <v>42240.94922</v>
      </c>
      <c r="AO617" s="7">
        <f t="shared" si="274"/>
        <v>38440.3564</v>
      </c>
      <c r="AP617" s="7">
        <f t="shared" si="274"/>
        <v>34982.23136</v>
      </c>
      <c r="AQ617" s="7">
        <f t="shared" si="274"/>
        <v>31833.54852</v>
      </c>
      <c r="AR617" s="7">
        <f t="shared" si="274"/>
        <v>0</v>
      </c>
      <c r="AS617" s="7">
        <f t="shared" si="9"/>
        <v>8551921.625</v>
      </c>
    </row>
    <row r="618" ht="15.75" customHeight="1">
      <c r="A618" s="15">
        <v>279.0</v>
      </c>
      <c r="B618" s="16">
        <v>28.0</v>
      </c>
      <c r="C618" s="16">
        <v>0.0229697011809026</v>
      </c>
      <c r="D618" s="17">
        <v>44204.0</v>
      </c>
      <c r="E618" s="17">
        <f t="shared" si="7"/>
        <v>45054</v>
      </c>
      <c r="F618" s="16" t="s">
        <v>22</v>
      </c>
      <c r="G618" s="16" t="s">
        <v>4</v>
      </c>
      <c r="H618" s="18">
        <v>100000.0</v>
      </c>
      <c r="I618" s="7">
        <f t="shared" ref="I618:AR618" si="275">if(edate($D618,I$350)&lt;=$C$342, I274,if($G618="USD",1-$C$345,if($G618="EUR",1-$D$345,if($G618="YEN",1-$E$345,1-$F$345)))*I274/(1+$C$343)^(DATEDIF($C$342,EDATE($D618,I$350),"m")+1))</f>
        <v>106590.0853</v>
      </c>
      <c r="J618" s="7">
        <f t="shared" si="275"/>
        <v>96018.68338</v>
      </c>
      <c r="K618" s="7">
        <f t="shared" si="275"/>
        <v>91213.36581</v>
      </c>
      <c r="L618" s="7">
        <f t="shared" si="275"/>
        <v>79044.87378</v>
      </c>
      <c r="M618" s="7">
        <f t="shared" si="275"/>
        <v>70688.19631</v>
      </c>
      <c r="N618" s="7">
        <f t="shared" si="275"/>
        <v>65256.46649</v>
      </c>
      <c r="O618" s="7">
        <f t="shared" si="275"/>
        <v>58581.00773</v>
      </c>
      <c r="P618" s="7">
        <f t="shared" si="275"/>
        <v>53259.87726</v>
      </c>
      <c r="Q618" s="7">
        <f t="shared" si="275"/>
        <v>48484.21068</v>
      </c>
      <c r="R618" s="7">
        <f t="shared" si="275"/>
        <v>44136.82652</v>
      </c>
      <c r="S618" s="7">
        <f t="shared" si="275"/>
        <v>40175.87022</v>
      </c>
      <c r="T618" s="7">
        <f t="shared" si="275"/>
        <v>36570.51431</v>
      </c>
      <c r="U618" s="7">
        <f t="shared" si="275"/>
        <v>33287.45287</v>
      </c>
      <c r="V618" s="7">
        <f t="shared" si="275"/>
        <v>30294.53937</v>
      </c>
      <c r="W618" s="7">
        <f t="shared" si="275"/>
        <v>27573.08152</v>
      </c>
      <c r="X618" s="7">
        <f t="shared" si="275"/>
        <v>25094.38141</v>
      </c>
      <c r="Y618" s="7">
        <f t="shared" si="275"/>
        <v>22838.67348</v>
      </c>
      <c r="Z618" s="7">
        <f t="shared" si="275"/>
        <v>20784.4071</v>
      </c>
      <c r="AA618" s="7">
        <f t="shared" si="275"/>
        <v>18915.07277</v>
      </c>
      <c r="AB618" s="7">
        <f t="shared" si="275"/>
        <v>17213.41587</v>
      </c>
      <c r="AC618" s="7">
        <f t="shared" si="275"/>
        <v>15663.94846</v>
      </c>
      <c r="AD618" s="7">
        <f t="shared" si="275"/>
        <v>14254.0904</v>
      </c>
      <c r="AE618" s="7">
        <f t="shared" si="275"/>
        <v>12970.43314</v>
      </c>
      <c r="AF618" s="7">
        <f t="shared" si="275"/>
        <v>11802.49311</v>
      </c>
      <c r="AG618" s="7">
        <f t="shared" si="275"/>
        <v>10739.4984</v>
      </c>
      <c r="AH618" s="7">
        <f t="shared" si="275"/>
        <v>9771.197662</v>
      </c>
      <c r="AI618" s="7">
        <f t="shared" si="275"/>
        <v>8890.821232</v>
      </c>
      <c r="AJ618" s="7">
        <f t="shared" si="275"/>
        <v>8089.391736</v>
      </c>
      <c r="AK618" s="7">
        <f t="shared" si="275"/>
        <v>0</v>
      </c>
      <c r="AL618" s="7">
        <f t="shared" si="275"/>
        <v>0</v>
      </c>
      <c r="AM618" s="7">
        <f t="shared" si="275"/>
        <v>0</v>
      </c>
      <c r="AN618" s="7">
        <f t="shared" si="275"/>
        <v>0</v>
      </c>
      <c r="AO618" s="7">
        <f t="shared" si="275"/>
        <v>0</v>
      </c>
      <c r="AP618" s="7">
        <f t="shared" si="275"/>
        <v>0</v>
      </c>
      <c r="AQ618" s="7">
        <f t="shared" si="275"/>
        <v>0</v>
      </c>
      <c r="AR618" s="7">
        <f t="shared" si="275"/>
        <v>0</v>
      </c>
      <c r="AS618" s="7">
        <f t="shared" si="9"/>
        <v>1078202.876</v>
      </c>
    </row>
    <row r="619" ht="15.75" customHeight="1">
      <c r="A619" s="15">
        <v>26.0</v>
      </c>
      <c r="B619" s="16">
        <v>15.0</v>
      </c>
      <c r="C619" s="16">
        <v>0.059270192157345</v>
      </c>
      <c r="D619" s="17">
        <v>44215.0</v>
      </c>
      <c r="E619" s="17">
        <f t="shared" si="7"/>
        <v>44670</v>
      </c>
      <c r="F619" s="16" t="s">
        <v>20</v>
      </c>
      <c r="G619" s="16" t="s">
        <v>7</v>
      </c>
      <c r="H619" s="18">
        <v>1500000.0</v>
      </c>
      <c r="I619" s="7">
        <f t="shared" ref="I619:AR619" si="276">if(edate($D619,I$350)&lt;=$C$342, I275,if($G619="USD",1-$C$345,if($G619="EUR",1-$D$345,if($G619="YEN",1-$E$345,1-$F$345)))*I275/(1+$C$343)^(DATEDIF($C$342,EDATE($D619,I$350),"m")+1))</f>
        <v>54816.76687</v>
      </c>
      <c r="J619" s="7">
        <f t="shared" si="276"/>
        <v>49833.42443</v>
      </c>
      <c r="K619" s="7">
        <f t="shared" si="276"/>
        <v>45303.11312</v>
      </c>
      <c r="L619" s="7">
        <f t="shared" si="276"/>
        <v>41184.64829</v>
      </c>
      <c r="M619" s="7">
        <f t="shared" si="276"/>
        <v>37440.58935</v>
      </c>
      <c r="N619" s="7">
        <f t="shared" si="276"/>
        <v>34036.89941</v>
      </c>
      <c r="O619" s="7">
        <f t="shared" si="276"/>
        <v>30942.63583</v>
      </c>
      <c r="P619" s="7">
        <f t="shared" si="276"/>
        <v>28129.66894</v>
      </c>
      <c r="Q619" s="7">
        <f t="shared" si="276"/>
        <v>25572.42631</v>
      </c>
      <c r="R619" s="7">
        <f t="shared" si="276"/>
        <v>23247.66028</v>
      </c>
      <c r="S619" s="7">
        <f t="shared" si="276"/>
        <v>21134.23662</v>
      </c>
      <c r="T619" s="7">
        <f t="shared" si="276"/>
        <v>19212.94238</v>
      </c>
      <c r="U619" s="7">
        <f t="shared" si="276"/>
        <v>17466.31125</v>
      </c>
      <c r="V619" s="7">
        <f t="shared" si="276"/>
        <v>15878.46478</v>
      </c>
      <c r="W619" s="7">
        <f t="shared" si="276"/>
        <v>14434.96798</v>
      </c>
      <c r="X619" s="7">
        <f t="shared" si="276"/>
        <v>0</v>
      </c>
      <c r="Y619" s="7">
        <f t="shared" si="276"/>
        <v>0</v>
      </c>
      <c r="Z619" s="7">
        <f t="shared" si="276"/>
        <v>0</v>
      </c>
      <c r="AA619" s="7">
        <f t="shared" si="276"/>
        <v>0</v>
      </c>
      <c r="AB619" s="7">
        <f t="shared" si="276"/>
        <v>0</v>
      </c>
      <c r="AC619" s="7">
        <f t="shared" si="276"/>
        <v>0</v>
      </c>
      <c r="AD619" s="7">
        <f t="shared" si="276"/>
        <v>0</v>
      </c>
      <c r="AE619" s="7">
        <f t="shared" si="276"/>
        <v>0</v>
      </c>
      <c r="AF619" s="7">
        <f t="shared" si="276"/>
        <v>0</v>
      </c>
      <c r="AG619" s="7">
        <f t="shared" si="276"/>
        <v>0</v>
      </c>
      <c r="AH619" s="7">
        <f t="shared" si="276"/>
        <v>0</v>
      </c>
      <c r="AI619" s="7">
        <f t="shared" si="276"/>
        <v>0</v>
      </c>
      <c r="AJ619" s="7">
        <f t="shared" si="276"/>
        <v>0</v>
      </c>
      <c r="AK619" s="7">
        <f t="shared" si="276"/>
        <v>0</v>
      </c>
      <c r="AL619" s="7">
        <f t="shared" si="276"/>
        <v>0</v>
      </c>
      <c r="AM619" s="7">
        <f t="shared" si="276"/>
        <v>0</v>
      </c>
      <c r="AN619" s="7">
        <f t="shared" si="276"/>
        <v>0</v>
      </c>
      <c r="AO619" s="7">
        <f t="shared" si="276"/>
        <v>0</v>
      </c>
      <c r="AP619" s="7">
        <f t="shared" si="276"/>
        <v>0</v>
      </c>
      <c r="AQ619" s="7">
        <f t="shared" si="276"/>
        <v>0</v>
      </c>
      <c r="AR619" s="7">
        <f t="shared" si="276"/>
        <v>0</v>
      </c>
      <c r="AS619" s="7">
        <f t="shared" si="9"/>
        <v>458634.7558</v>
      </c>
    </row>
    <row r="620" ht="15.75" customHeight="1">
      <c r="A620" s="15">
        <v>89.0</v>
      </c>
      <c r="B620" s="16">
        <v>15.0</v>
      </c>
      <c r="C620" s="16">
        <v>0.0348982165784127</v>
      </c>
      <c r="D620" s="17">
        <v>44216.0</v>
      </c>
      <c r="E620" s="17">
        <f t="shared" si="7"/>
        <v>44671</v>
      </c>
      <c r="F620" s="16" t="s">
        <v>21</v>
      </c>
      <c r="G620" s="16" t="s">
        <v>4</v>
      </c>
      <c r="H620" s="18">
        <v>75000.0</v>
      </c>
      <c r="I620" s="7">
        <f t="shared" ref="I620:AR620" si="277">if(edate($D620,I$350)&lt;=$C$342, I276,if($G620="USD",1-$C$345,if($G620="EUR",1-$D$345,if($G620="YEN",1-$E$345,1-$F$345)))*I276/(1+$C$343)^(DATEDIF($C$342,EDATE($D620,I$350),"m")+1))</f>
        <v>119616.1312</v>
      </c>
      <c r="J620" s="7">
        <f t="shared" si="277"/>
        <v>108987.8764</v>
      </c>
      <c r="K620" s="7">
        <f t="shared" si="277"/>
        <v>101899.8403</v>
      </c>
      <c r="L620" s="7">
        <f t="shared" si="277"/>
        <v>89512.30608</v>
      </c>
      <c r="M620" s="7">
        <f t="shared" si="277"/>
        <v>79766.49639</v>
      </c>
      <c r="N620" s="7">
        <f t="shared" si="277"/>
        <v>74648.32821</v>
      </c>
      <c r="O620" s="7">
        <f t="shared" si="277"/>
        <v>67683.21088</v>
      </c>
      <c r="P620" s="7">
        <f t="shared" si="277"/>
        <v>60722.37036</v>
      </c>
      <c r="Q620" s="7">
        <f t="shared" si="277"/>
        <v>55276.61648</v>
      </c>
      <c r="R620" s="7">
        <f t="shared" si="277"/>
        <v>50319.34804</v>
      </c>
      <c r="S620" s="7">
        <f t="shared" si="277"/>
        <v>45802.86186</v>
      </c>
      <c r="T620" s="7">
        <f t="shared" si="277"/>
        <v>41691.92773</v>
      </c>
      <c r="U620" s="7">
        <f t="shared" si="277"/>
        <v>37948.57026</v>
      </c>
      <c r="V620" s="7">
        <f t="shared" si="277"/>
        <v>34536.15802</v>
      </c>
      <c r="W620" s="7">
        <f t="shared" si="277"/>
        <v>31433.26727</v>
      </c>
      <c r="X620" s="7">
        <f t="shared" si="277"/>
        <v>0</v>
      </c>
      <c r="Y620" s="7">
        <f t="shared" si="277"/>
        <v>0</v>
      </c>
      <c r="Z620" s="7">
        <f t="shared" si="277"/>
        <v>0</v>
      </c>
      <c r="AA620" s="7">
        <f t="shared" si="277"/>
        <v>0</v>
      </c>
      <c r="AB620" s="7">
        <f t="shared" si="277"/>
        <v>0</v>
      </c>
      <c r="AC620" s="7">
        <f t="shared" si="277"/>
        <v>0</v>
      </c>
      <c r="AD620" s="7">
        <f t="shared" si="277"/>
        <v>0</v>
      </c>
      <c r="AE620" s="7">
        <f t="shared" si="277"/>
        <v>0</v>
      </c>
      <c r="AF620" s="7">
        <f t="shared" si="277"/>
        <v>0</v>
      </c>
      <c r="AG620" s="7">
        <f t="shared" si="277"/>
        <v>0</v>
      </c>
      <c r="AH620" s="7">
        <f t="shared" si="277"/>
        <v>0</v>
      </c>
      <c r="AI620" s="7">
        <f t="shared" si="277"/>
        <v>0</v>
      </c>
      <c r="AJ620" s="7">
        <f t="shared" si="277"/>
        <v>0</v>
      </c>
      <c r="AK620" s="7">
        <f t="shared" si="277"/>
        <v>0</v>
      </c>
      <c r="AL620" s="7">
        <f t="shared" si="277"/>
        <v>0</v>
      </c>
      <c r="AM620" s="7">
        <f t="shared" si="277"/>
        <v>0</v>
      </c>
      <c r="AN620" s="7">
        <f t="shared" si="277"/>
        <v>0</v>
      </c>
      <c r="AO620" s="7">
        <f t="shared" si="277"/>
        <v>0</v>
      </c>
      <c r="AP620" s="7">
        <f t="shared" si="277"/>
        <v>0</v>
      </c>
      <c r="AQ620" s="7">
        <f t="shared" si="277"/>
        <v>0</v>
      </c>
      <c r="AR620" s="7">
        <f t="shared" si="277"/>
        <v>0</v>
      </c>
      <c r="AS620" s="7">
        <f t="shared" si="9"/>
        <v>999845.3095</v>
      </c>
    </row>
    <row r="621" ht="15.75" customHeight="1">
      <c r="A621" s="15">
        <v>76.0</v>
      </c>
      <c r="B621" s="16">
        <v>23.0</v>
      </c>
      <c r="C621" s="16">
        <v>0.0429333146241073</v>
      </c>
      <c r="D621" s="17">
        <v>44218.0</v>
      </c>
      <c r="E621" s="17">
        <f t="shared" si="7"/>
        <v>44917</v>
      </c>
      <c r="F621" s="16" t="s">
        <v>21</v>
      </c>
      <c r="G621" s="16" t="s">
        <v>7</v>
      </c>
      <c r="H621" s="18">
        <v>750000.0</v>
      </c>
      <c r="I621" s="7">
        <f t="shared" ref="I621:AR621" si="278">if(edate($D621,I$350)&lt;=$C$342, I277,if($G621="USD",1-$C$345,if($G621="EUR",1-$D$345,if($G621="YEN",1-$E$345,1-$F$345)))*I277/(1+$C$343)^(DATEDIF($C$342,EDATE($D621,I$350),"m")+1))</f>
        <v>19853.70228</v>
      </c>
      <c r="J621" s="7">
        <f t="shared" si="278"/>
        <v>18048.82026</v>
      </c>
      <c r="K621" s="7">
        <f t="shared" si="278"/>
        <v>16408.01842</v>
      </c>
      <c r="L621" s="7">
        <f t="shared" si="278"/>
        <v>14916.38038</v>
      </c>
      <c r="M621" s="7">
        <f t="shared" si="278"/>
        <v>13560.3458</v>
      </c>
      <c r="N621" s="7">
        <f t="shared" si="278"/>
        <v>12327.58709</v>
      </c>
      <c r="O621" s="7">
        <f t="shared" si="278"/>
        <v>11206.89735</v>
      </c>
      <c r="P621" s="7">
        <f t="shared" si="278"/>
        <v>10188.0885</v>
      </c>
      <c r="Q621" s="7">
        <f t="shared" si="278"/>
        <v>9261.89864</v>
      </c>
      <c r="R621" s="7">
        <f t="shared" si="278"/>
        <v>8419.907855</v>
      </c>
      <c r="S621" s="7">
        <f t="shared" si="278"/>
        <v>7654.461686</v>
      </c>
      <c r="T621" s="7">
        <f t="shared" si="278"/>
        <v>6958.601533</v>
      </c>
      <c r="U621" s="7">
        <f t="shared" si="278"/>
        <v>6326.001394</v>
      </c>
      <c r="V621" s="7">
        <f t="shared" si="278"/>
        <v>5750.910358</v>
      </c>
      <c r="W621" s="7">
        <f t="shared" si="278"/>
        <v>5228.100325</v>
      </c>
      <c r="X621" s="7">
        <f t="shared" si="278"/>
        <v>4752.818477</v>
      </c>
      <c r="Y621" s="7">
        <f t="shared" si="278"/>
        <v>4320.74407</v>
      </c>
      <c r="Z621" s="7">
        <f t="shared" si="278"/>
        <v>3927.949155</v>
      </c>
      <c r="AA621" s="7">
        <f t="shared" si="278"/>
        <v>3570.862868</v>
      </c>
      <c r="AB621" s="7">
        <f t="shared" si="278"/>
        <v>3246.238971</v>
      </c>
      <c r="AC621" s="7">
        <f t="shared" si="278"/>
        <v>2951.126337</v>
      </c>
      <c r="AD621" s="7">
        <f t="shared" si="278"/>
        <v>2682.842125</v>
      </c>
      <c r="AE621" s="7">
        <f t="shared" si="278"/>
        <v>2438.947386</v>
      </c>
      <c r="AF621" s="7">
        <f t="shared" si="278"/>
        <v>0</v>
      </c>
      <c r="AG621" s="7">
        <f t="shared" si="278"/>
        <v>0</v>
      </c>
      <c r="AH621" s="7">
        <f t="shared" si="278"/>
        <v>0</v>
      </c>
      <c r="AI621" s="7">
        <f t="shared" si="278"/>
        <v>0</v>
      </c>
      <c r="AJ621" s="7">
        <f t="shared" si="278"/>
        <v>0</v>
      </c>
      <c r="AK621" s="7">
        <f t="shared" si="278"/>
        <v>0</v>
      </c>
      <c r="AL621" s="7">
        <f t="shared" si="278"/>
        <v>0</v>
      </c>
      <c r="AM621" s="7">
        <f t="shared" si="278"/>
        <v>0</v>
      </c>
      <c r="AN621" s="7">
        <f t="shared" si="278"/>
        <v>0</v>
      </c>
      <c r="AO621" s="7">
        <f t="shared" si="278"/>
        <v>0</v>
      </c>
      <c r="AP621" s="7">
        <f t="shared" si="278"/>
        <v>0</v>
      </c>
      <c r="AQ621" s="7">
        <f t="shared" si="278"/>
        <v>0</v>
      </c>
      <c r="AR621" s="7">
        <f t="shared" si="278"/>
        <v>0</v>
      </c>
      <c r="AS621" s="7">
        <f t="shared" si="9"/>
        <v>194001.2513</v>
      </c>
    </row>
    <row r="622" ht="15.75" customHeight="1">
      <c r="A622" s="15">
        <v>2.0</v>
      </c>
      <c r="B622" s="16">
        <v>33.0</v>
      </c>
      <c r="C622" s="16">
        <v>0.0278512066492732</v>
      </c>
      <c r="D622" s="17">
        <v>44219.0</v>
      </c>
      <c r="E622" s="17">
        <f t="shared" si="7"/>
        <v>45222</v>
      </c>
      <c r="F622" s="16" t="s">
        <v>22</v>
      </c>
      <c r="G622" s="16" t="s">
        <v>7</v>
      </c>
      <c r="H622" s="18">
        <v>750000.0</v>
      </c>
      <c r="I622" s="7">
        <f t="shared" ref="I622:AR622" si="279">if(edate($D622,I$350)&lt;=$C$342, I278,if($G622="USD",1-$C$345,if($G622="EUR",1-$D$345,if($G622="YEN",1-$E$345,1-$F$345)))*I278/(1+$C$343)^(DATEDIF($C$342,EDATE($D622,I$350),"m")+1))</f>
        <v>12879.26567</v>
      </c>
      <c r="J622" s="7">
        <f t="shared" si="279"/>
        <v>11708.42334</v>
      </c>
      <c r="K622" s="7">
        <f t="shared" si="279"/>
        <v>10644.02121</v>
      </c>
      <c r="L622" s="7">
        <f t="shared" si="279"/>
        <v>9676.382922</v>
      </c>
      <c r="M622" s="7">
        <f t="shared" si="279"/>
        <v>8796.711747</v>
      </c>
      <c r="N622" s="7">
        <f t="shared" si="279"/>
        <v>7997.010679</v>
      </c>
      <c r="O622" s="7">
        <f t="shared" si="279"/>
        <v>7270.009708</v>
      </c>
      <c r="P622" s="7">
        <f t="shared" si="279"/>
        <v>6609.099735</v>
      </c>
      <c r="Q622" s="7">
        <f t="shared" si="279"/>
        <v>6008.272486</v>
      </c>
      <c r="R622" s="7">
        <f t="shared" si="279"/>
        <v>5462.065896</v>
      </c>
      <c r="S622" s="7">
        <f t="shared" si="279"/>
        <v>4965.514451</v>
      </c>
      <c r="T622" s="7">
        <f t="shared" si="279"/>
        <v>4514.104047</v>
      </c>
      <c r="U622" s="7">
        <f t="shared" si="279"/>
        <v>4103.730952</v>
      </c>
      <c r="V622" s="7">
        <f t="shared" si="279"/>
        <v>3730.664501</v>
      </c>
      <c r="W622" s="7">
        <f t="shared" si="279"/>
        <v>3391.513183</v>
      </c>
      <c r="X622" s="7">
        <f t="shared" si="279"/>
        <v>3083.193803</v>
      </c>
      <c r="Y622" s="7">
        <f t="shared" si="279"/>
        <v>2802.903457</v>
      </c>
      <c r="Z622" s="7">
        <f t="shared" si="279"/>
        <v>2548.094052</v>
      </c>
      <c r="AA622" s="7">
        <f t="shared" si="279"/>
        <v>2316.449138</v>
      </c>
      <c r="AB622" s="7">
        <f t="shared" si="279"/>
        <v>2105.862853</v>
      </c>
      <c r="AC622" s="7">
        <f t="shared" si="279"/>
        <v>1914.420775</v>
      </c>
      <c r="AD622" s="7">
        <f t="shared" si="279"/>
        <v>1740.382523</v>
      </c>
      <c r="AE622" s="7">
        <f t="shared" si="279"/>
        <v>1582.16593</v>
      </c>
      <c r="AF622" s="7">
        <f t="shared" si="279"/>
        <v>1438.332664</v>
      </c>
      <c r="AG622" s="7">
        <f t="shared" si="279"/>
        <v>1307.575149</v>
      </c>
      <c r="AH622" s="7">
        <f t="shared" si="279"/>
        <v>1188.704681</v>
      </c>
      <c r="AI622" s="7">
        <f t="shared" si="279"/>
        <v>1080.640619</v>
      </c>
      <c r="AJ622" s="7">
        <f t="shared" si="279"/>
        <v>982.4005625</v>
      </c>
      <c r="AK622" s="7">
        <f t="shared" si="279"/>
        <v>893.0914205</v>
      </c>
      <c r="AL622" s="7">
        <f t="shared" si="279"/>
        <v>811.9012914</v>
      </c>
      <c r="AM622" s="7">
        <f t="shared" si="279"/>
        <v>738.0920831</v>
      </c>
      <c r="AN622" s="7">
        <f t="shared" si="279"/>
        <v>670.9928028</v>
      </c>
      <c r="AO622" s="7">
        <f t="shared" si="279"/>
        <v>609.9934571</v>
      </c>
      <c r="AP622" s="7">
        <f t="shared" si="279"/>
        <v>0</v>
      </c>
      <c r="AQ622" s="7">
        <f t="shared" si="279"/>
        <v>0</v>
      </c>
      <c r="AR622" s="7">
        <f t="shared" si="279"/>
        <v>0</v>
      </c>
      <c r="AS622" s="7">
        <f t="shared" si="9"/>
        <v>135571.9878</v>
      </c>
    </row>
    <row r="623" ht="15.75" customHeight="1">
      <c r="A623" s="15">
        <v>303.0</v>
      </c>
      <c r="B623" s="16">
        <v>12.0</v>
      </c>
      <c r="C623" s="16">
        <v>0.035838877520851</v>
      </c>
      <c r="D623" s="17">
        <v>44219.0</v>
      </c>
      <c r="E623" s="17">
        <f t="shared" si="7"/>
        <v>44584</v>
      </c>
      <c r="F623" s="16" t="s">
        <v>21</v>
      </c>
      <c r="G623" s="16" t="s">
        <v>4</v>
      </c>
      <c r="H623" s="18">
        <v>250000.0</v>
      </c>
      <c r="I623" s="7">
        <f t="shared" ref="I623:AR623" si="280">if(edate($D623,I$350)&lt;=$C$342, I279,if($G623="USD",1-$C$345,if($G623="EUR",1-$D$345,if($G623="YEN",1-$E$345,1-$F$345)))*I279/(1+$C$343)^(DATEDIF($C$342,EDATE($D623,I$350),"m")+1))</f>
        <v>409531.9239</v>
      </c>
      <c r="J623" s="7">
        <f t="shared" si="280"/>
        <v>375447.9057</v>
      </c>
      <c r="K623" s="7">
        <f t="shared" si="280"/>
        <v>349611.2399</v>
      </c>
      <c r="L623" s="7">
        <f t="shared" si="280"/>
        <v>306011.3687</v>
      </c>
      <c r="M623" s="7">
        <f t="shared" si="280"/>
        <v>276626.1474</v>
      </c>
      <c r="N623" s="7">
        <f t="shared" si="280"/>
        <v>253294.4731</v>
      </c>
      <c r="O623" s="7">
        <f t="shared" si="280"/>
        <v>228353.5984</v>
      </c>
      <c r="P623" s="7">
        <f t="shared" si="280"/>
        <v>207892.1075</v>
      </c>
      <c r="Q623" s="7">
        <f t="shared" si="280"/>
        <v>189246.958</v>
      </c>
      <c r="R623" s="7">
        <f t="shared" si="280"/>
        <v>172274.375</v>
      </c>
      <c r="S623" s="7">
        <f t="shared" si="280"/>
        <v>156811.0528</v>
      </c>
      <c r="T623" s="7">
        <f t="shared" si="280"/>
        <v>142736.3055</v>
      </c>
      <c r="U623" s="7">
        <f t="shared" si="280"/>
        <v>0</v>
      </c>
      <c r="V623" s="7">
        <f t="shared" si="280"/>
        <v>0</v>
      </c>
      <c r="W623" s="7">
        <f t="shared" si="280"/>
        <v>0</v>
      </c>
      <c r="X623" s="7">
        <f t="shared" si="280"/>
        <v>0</v>
      </c>
      <c r="Y623" s="7">
        <f t="shared" si="280"/>
        <v>0</v>
      </c>
      <c r="Z623" s="7">
        <f t="shared" si="280"/>
        <v>0</v>
      </c>
      <c r="AA623" s="7">
        <f t="shared" si="280"/>
        <v>0</v>
      </c>
      <c r="AB623" s="7">
        <f t="shared" si="280"/>
        <v>0</v>
      </c>
      <c r="AC623" s="7">
        <f t="shared" si="280"/>
        <v>0</v>
      </c>
      <c r="AD623" s="7">
        <f t="shared" si="280"/>
        <v>0</v>
      </c>
      <c r="AE623" s="7">
        <f t="shared" si="280"/>
        <v>0</v>
      </c>
      <c r="AF623" s="7">
        <f t="shared" si="280"/>
        <v>0</v>
      </c>
      <c r="AG623" s="7">
        <f t="shared" si="280"/>
        <v>0</v>
      </c>
      <c r="AH623" s="7">
        <f t="shared" si="280"/>
        <v>0</v>
      </c>
      <c r="AI623" s="7">
        <f t="shared" si="280"/>
        <v>0</v>
      </c>
      <c r="AJ623" s="7">
        <f t="shared" si="280"/>
        <v>0</v>
      </c>
      <c r="AK623" s="7">
        <f t="shared" si="280"/>
        <v>0</v>
      </c>
      <c r="AL623" s="7">
        <f t="shared" si="280"/>
        <v>0</v>
      </c>
      <c r="AM623" s="7">
        <f t="shared" si="280"/>
        <v>0</v>
      </c>
      <c r="AN623" s="7">
        <f t="shared" si="280"/>
        <v>0</v>
      </c>
      <c r="AO623" s="7">
        <f t="shared" si="280"/>
        <v>0</v>
      </c>
      <c r="AP623" s="7">
        <f t="shared" si="280"/>
        <v>0</v>
      </c>
      <c r="AQ623" s="7">
        <f t="shared" si="280"/>
        <v>0</v>
      </c>
      <c r="AR623" s="7">
        <f t="shared" si="280"/>
        <v>0</v>
      </c>
      <c r="AS623" s="7">
        <f t="shared" si="9"/>
        <v>3067837.456</v>
      </c>
    </row>
    <row r="624" ht="15.75" customHeight="1">
      <c r="A624" s="15">
        <v>206.0</v>
      </c>
      <c r="B624" s="16">
        <v>19.0</v>
      </c>
      <c r="C624" s="16">
        <v>0.0543703375309914</v>
      </c>
      <c r="D624" s="17">
        <v>44222.0</v>
      </c>
      <c r="E624" s="17">
        <f t="shared" si="7"/>
        <v>44799</v>
      </c>
      <c r="F624" s="16" t="s">
        <v>21</v>
      </c>
      <c r="G624" s="16" t="s">
        <v>4</v>
      </c>
      <c r="H624" s="18">
        <v>75000.0</v>
      </c>
      <c r="I624" s="7">
        <f t="shared" ref="I624:AR624" si="281">if(edate($D624,I$350)&lt;=$C$342, I280,if($G624="USD",1-$C$345,if($G624="EUR",1-$D$345,if($G624="YEN",1-$E$345,1-$F$345)))*I280/(1+$C$343)^(DATEDIF($C$342,EDATE($D624,I$350),"m")+1))</f>
        <v>185106.1163</v>
      </c>
      <c r="J624" s="7">
        <f t="shared" si="281"/>
        <v>174460.6933</v>
      </c>
      <c r="K624" s="7">
        <f t="shared" si="281"/>
        <v>156341.989</v>
      </c>
      <c r="L624" s="7">
        <f t="shared" si="281"/>
        <v>138924.5693</v>
      </c>
      <c r="M624" s="7">
        <f t="shared" si="281"/>
        <v>124183.9019</v>
      </c>
      <c r="N624" s="7">
        <f t="shared" si="281"/>
        <v>115392.484</v>
      </c>
      <c r="O624" s="7">
        <f t="shared" si="281"/>
        <v>103943.6428</v>
      </c>
      <c r="P624" s="7">
        <f t="shared" si="281"/>
        <v>94629.39713</v>
      </c>
      <c r="Q624" s="7">
        <f t="shared" si="281"/>
        <v>86142.04153</v>
      </c>
      <c r="R624" s="7">
        <f t="shared" si="281"/>
        <v>78416.0872</v>
      </c>
      <c r="S624" s="7">
        <f t="shared" si="281"/>
        <v>71377.20601</v>
      </c>
      <c r="T624" s="7">
        <f t="shared" si="281"/>
        <v>64970.43171</v>
      </c>
      <c r="U624" s="7">
        <f t="shared" si="281"/>
        <v>59136.58161</v>
      </c>
      <c r="V624" s="7">
        <f t="shared" si="281"/>
        <v>53818.5844</v>
      </c>
      <c r="W624" s="7">
        <f t="shared" si="281"/>
        <v>48982.96733</v>
      </c>
      <c r="X624" s="7">
        <f t="shared" si="281"/>
        <v>44578.84505</v>
      </c>
      <c r="Y624" s="7">
        <f t="shared" si="281"/>
        <v>40571.01383</v>
      </c>
      <c r="Z624" s="7">
        <f t="shared" si="281"/>
        <v>36921.20556</v>
      </c>
      <c r="AA624" s="7">
        <f t="shared" si="281"/>
        <v>33600.0252</v>
      </c>
      <c r="AB624" s="7">
        <f t="shared" si="281"/>
        <v>0</v>
      </c>
      <c r="AC624" s="7">
        <f t="shared" si="281"/>
        <v>0</v>
      </c>
      <c r="AD624" s="7">
        <f t="shared" si="281"/>
        <v>0</v>
      </c>
      <c r="AE624" s="7">
        <f t="shared" si="281"/>
        <v>0</v>
      </c>
      <c r="AF624" s="7">
        <f t="shared" si="281"/>
        <v>0</v>
      </c>
      <c r="AG624" s="7">
        <f t="shared" si="281"/>
        <v>0</v>
      </c>
      <c r="AH624" s="7">
        <f t="shared" si="281"/>
        <v>0</v>
      </c>
      <c r="AI624" s="7">
        <f t="shared" si="281"/>
        <v>0</v>
      </c>
      <c r="AJ624" s="7">
        <f t="shared" si="281"/>
        <v>0</v>
      </c>
      <c r="AK624" s="7">
        <f t="shared" si="281"/>
        <v>0</v>
      </c>
      <c r="AL624" s="7">
        <f t="shared" si="281"/>
        <v>0</v>
      </c>
      <c r="AM624" s="7">
        <f t="shared" si="281"/>
        <v>0</v>
      </c>
      <c r="AN624" s="7">
        <f t="shared" si="281"/>
        <v>0</v>
      </c>
      <c r="AO624" s="7">
        <f t="shared" si="281"/>
        <v>0</v>
      </c>
      <c r="AP624" s="7">
        <f t="shared" si="281"/>
        <v>0</v>
      </c>
      <c r="AQ624" s="7">
        <f t="shared" si="281"/>
        <v>0</v>
      </c>
      <c r="AR624" s="7">
        <f t="shared" si="281"/>
        <v>0</v>
      </c>
      <c r="AS624" s="7">
        <f t="shared" si="9"/>
        <v>1711497.783</v>
      </c>
    </row>
    <row r="625" ht="15.75" customHeight="1">
      <c r="A625" s="15">
        <v>268.0</v>
      </c>
      <c r="B625" s="16">
        <v>10.0</v>
      </c>
      <c r="C625" s="16">
        <v>0.0305061515834117</v>
      </c>
      <c r="D625" s="17">
        <v>44224.0</v>
      </c>
      <c r="E625" s="17">
        <f t="shared" si="7"/>
        <v>44528</v>
      </c>
      <c r="F625" s="16" t="s">
        <v>22</v>
      </c>
      <c r="G625" s="16" t="s">
        <v>4</v>
      </c>
      <c r="H625" s="18">
        <v>100000.0</v>
      </c>
      <c r="I625" s="7">
        <f t="shared" ref="I625:AR625" si="282">if(edate($D625,I$350)&lt;=$C$342, I281,if($G625="USD",1-$C$345,if($G625="EUR",1-$D$345,if($G625="YEN",1-$E$345,1-$F$345)))*I281/(1+$C$343)^(DATEDIF($C$342,EDATE($D625,I$350),"m")+1))</f>
        <v>140293.5455</v>
      </c>
      <c r="J625" s="7">
        <f t="shared" si="282"/>
        <v>129801.7661</v>
      </c>
      <c r="K625" s="7">
        <f t="shared" si="282"/>
        <v>116755.8205</v>
      </c>
      <c r="L625" s="7">
        <f t="shared" si="282"/>
        <v>104017.91</v>
      </c>
      <c r="M625" s="7">
        <f t="shared" si="282"/>
        <v>92902.93466</v>
      </c>
      <c r="N625" s="7">
        <f t="shared" si="282"/>
        <v>86420.56438</v>
      </c>
      <c r="O625" s="7">
        <f t="shared" si="282"/>
        <v>77768.3251</v>
      </c>
      <c r="P625" s="7">
        <f t="shared" si="282"/>
        <v>70799.39696</v>
      </c>
      <c r="Q625" s="7">
        <f t="shared" si="282"/>
        <v>64449.18638</v>
      </c>
      <c r="R625" s="7">
        <f t="shared" si="282"/>
        <v>58668.67425</v>
      </c>
      <c r="S625" s="7">
        <f t="shared" si="282"/>
        <v>0</v>
      </c>
      <c r="T625" s="7">
        <f t="shared" si="282"/>
        <v>0</v>
      </c>
      <c r="U625" s="7">
        <f t="shared" si="282"/>
        <v>0</v>
      </c>
      <c r="V625" s="7">
        <f t="shared" si="282"/>
        <v>0</v>
      </c>
      <c r="W625" s="7">
        <f t="shared" si="282"/>
        <v>0</v>
      </c>
      <c r="X625" s="7">
        <f t="shared" si="282"/>
        <v>0</v>
      </c>
      <c r="Y625" s="7">
        <f t="shared" si="282"/>
        <v>0</v>
      </c>
      <c r="Z625" s="7">
        <f t="shared" si="282"/>
        <v>0</v>
      </c>
      <c r="AA625" s="7">
        <f t="shared" si="282"/>
        <v>0</v>
      </c>
      <c r="AB625" s="7">
        <f t="shared" si="282"/>
        <v>0</v>
      </c>
      <c r="AC625" s="7">
        <f t="shared" si="282"/>
        <v>0</v>
      </c>
      <c r="AD625" s="7">
        <f t="shared" si="282"/>
        <v>0</v>
      </c>
      <c r="AE625" s="7">
        <f t="shared" si="282"/>
        <v>0</v>
      </c>
      <c r="AF625" s="7">
        <f t="shared" si="282"/>
        <v>0</v>
      </c>
      <c r="AG625" s="7">
        <f t="shared" si="282"/>
        <v>0</v>
      </c>
      <c r="AH625" s="7">
        <f t="shared" si="282"/>
        <v>0</v>
      </c>
      <c r="AI625" s="7">
        <f t="shared" si="282"/>
        <v>0</v>
      </c>
      <c r="AJ625" s="7">
        <f t="shared" si="282"/>
        <v>0</v>
      </c>
      <c r="AK625" s="7">
        <f t="shared" si="282"/>
        <v>0</v>
      </c>
      <c r="AL625" s="7">
        <f t="shared" si="282"/>
        <v>0</v>
      </c>
      <c r="AM625" s="7">
        <f t="shared" si="282"/>
        <v>0</v>
      </c>
      <c r="AN625" s="7">
        <f t="shared" si="282"/>
        <v>0</v>
      </c>
      <c r="AO625" s="7">
        <f t="shared" si="282"/>
        <v>0</v>
      </c>
      <c r="AP625" s="7">
        <f t="shared" si="282"/>
        <v>0</v>
      </c>
      <c r="AQ625" s="7">
        <f t="shared" si="282"/>
        <v>0</v>
      </c>
      <c r="AR625" s="7">
        <f t="shared" si="282"/>
        <v>0</v>
      </c>
      <c r="AS625" s="7">
        <f t="shared" si="9"/>
        <v>941878.1237</v>
      </c>
    </row>
    <row r="626" ht="15.75" customHeight="1">
      <c r="A626" s="15">
        <v>251.0</v>
      </c>
      <c r="B626" s="16">
        <v>22.0</v>
      </c>
      <c r="C626" s="16">
        <v>0.0163457637272474</v>
      </c>
      <c r="D626" s="17">
        <v>44228.0</v>
      </c>
      <c r="E626" s="17">
        <f t="shared" si="7"/>
        <v>44896</v>
      </c>
      <c r="F626" s="16" t="s">
        <v>19</v>
      </c>
      <c r="G626" s="16" t="s">
        <v>5</v>
      </c>
      <c r="H626" s="18">
        <v>75000.0</v>
      </c>
      <c r="I626" s="7">
        <f t="shared" ref="I626:AR626" si="283">if(edate($D626,I$350)&lt;=$C$342, I282,if($G626="USD",1-$C$345,if($G626="EUR",1-$D$345,if($G626="YEN",1-$E$345,1-$F$345)))*I282/(1+$C$343)^(DATEDIF($C$342,EDATE($D626,I$350),"m")+1))</f>
        <v>62226.93306</v>
      </c>
      <c r="J626" s="7">
        <f t="shared" si="283"/>
        <v>55550.20136</v>
      </c>
      <c r="K626" s="7">
        <f t="shared" si="283"/>
        <v>51547.11559</v>
      </c>
      <c r="L626" s="7">
        <f t="shared" si="283"/>
        <v>46236.51104</v>
      </c>
      <c r="M626" s="7">
        <f t="shared" si="283"/>
        <v>40685.35013</v>
      </c>
      <c r="N626" s="7">
        <f t="shared" si="283"/>
        <v>37191.68419</v>
      </c>
      <c r="O626" s="7">
        <f t="shared" si="283"/>
        <v>33234.57268</v>
      </c>
      <c r="P626" s="7">
        <f t="shared" si="283"/>
        <v>30269.54791</v>
      </c>
      <c r="Q626" s="7">
        <f t="shared" si="283"/>
        <v>27569.06399</v>
      </c>
      <c r="R626" s="7">
        <f t="shared" si="283"/>
        <v>25106.59013</v>
      </c>
      <c r="S626" s="7">
        <f t="shared" si="283"/>
        <v>22864.15249</v>
      </c>
      <c r="T626" s="7">
        <f t="shared" si="283"/>
        <v>20820.91715</v>
      </c>
      <c r="U626" s="7">
        <f t="shared" si="283"/>
        <v>18956.35589</v>
      </c>
      <c r="V626" s="7">
        <f t="shared" si="283"/>
        <v>17260.76236</v>
      </c>
      <c r="W626" s="7">
        <f t="shared" si="283"/>
        <v>15715.35836</v>
      </c>
      <c r="X626" s="7">
        <f t="shared" si="283"/>
        <v>14308.44957</v>
      </c>
      <c r="Y626" s="7">
        <f t="shared" si="283"/>
        <v>13026.35952</v>
      </c>
      <c r="Z626" s="7">
        <f t="shared" si="283"/>
        <v>11859.2745</v>
      </c>
      <c r="AA626" s="7">
        <f t="shared" si="283"/>
        <v>10796.36389</v>
      </c>
      <c r="AB626" s="7">
        <f t="shared" si="283"/>
        <v>9827.950142</v>
      </c>
      <c r="AC626" s="7">
        <f t="shared" si="283"/>
        <v>8946.509529</v>
      </c>
      <c r="AD626" s="7">
        <f t="shared" si="283"/>
        <v>8143.526859</v>
      </c>
      <c r="AE626" s="7">
        <f t="shared" si="283"/>
        <v>0</v>
      </c>
      <c r="AF626" s="7">
        <f t="shared" si="283"/>
        <v>0</v>
      </c>
      <c r="AG626" s="7">
        <f t="shared" si="283"/>
        <v>0</v>
      </c>
      <c r="AH626" s="7">
        <f t="shared" si="283"/>
        <v>0</v>
      </c>
      <c r="AI626" s="7">
        <f t="shared" si="283"/>
        <v>0</v>
      </c>
      <c r="AJ626" s="7">
        <f t="shared" si="283"/>
        <v>0</v>
      </c>
      <c r="AK626" s="7">
        <f t="shared" si="283"/>
        <v>0</v>
      </c>
      <c r="AL626" s="7">
        <f t="shared" si="283"/>
        <v>0</v>
      </c>
      <c r="AM626" s="7">
        <f t="shared" si="283"/>
        <v>0</v>
      </c>
      <c r="AN626" s="7">
        <f t="shared" si="283"/>
        <v>0</v>
      </c>
      <c r="AO626" s="7">
        <f t="shared" si="283"/>
        <v>0</v>
      </c>
      <c r="AP626" s="7">
        <f t="shared" si="283"/>
        <v>0</v>
      </c>
      <c r="AQ626" s="7">
        <f t="shared" si="283"/>
        <v>0</v>
      </c>
      <c r="AR626" s="7">
        <f t="shared" si="283"/>
        <v>0</v>
      </c>
      <c r="AS626" s="7">
        <f t="shared" si="9"/>
        <v>582143.5503</v>
      </c>
    </row>
    <row r="627" ht="15.75" customHeight="1">
      <c r="A627" s="15">
        <v>297.0</v>
      </c>
      <c r="B627" s="16">
        <v>2.0</v>
      </c>
      <c r="C627" s="16">
        <v>0.0210120444794109</v>
      </c>
      <c r="D627" s="17">
        <v>44229.0</v>
      </c>
      <c r="E627" s="17">
        <f t="shared" si="7"/>
        <v>44288</v>
      </c>
      <c r="F627" s="16" t="s">
        <v>19</v>
      </c>
      <c r="G627" s="16" t="s">
        <v>5</v>
      </c>
      <c r="H627" s="18">
        <v>250000.0</v>
      </c>
      <c r="I627" s="7">
        <f t="shared" ref="I627:AR627" si="284">if(edate($D627,I$350)&lt;=$C$342, I283,if($G627="USD",1-$C$345,if($G627="EUR",1-$D$345,if($G627="YEN",1-$E$345,1-$F$345)))*I283/(1+$C$343)^(DATEDIF($C$342,EDATE($D627,I$350),"m")+1))</f>
        <v>263898.3649</v>
      </c>
      <c r="J627" s="7">
        <f t="shared" si="284"/>
        <v>238583.1601</v>
      </c>
      <c r="K627" s="7">
        <f t="shared" si="284"/>
        <v>0</v>
      </c>
      <c r="L627" s="7">
        <f t="shared" si="284"/>
        <v>0</v>
      </c>
      <c r="M627" s="7">
        <f t="shared" si="284"/>
        <v>0</v>
      </c>
      <c r="N627" s="7">
        <f t="shared" si="284"/>
        <v>0</v>
      </c>
      <c r="O627" s="7">
        <f t="shared" si="284"/>
        <v>0</v>
      </c>
      <c r="P627" s="7">
        <f t="shared" si="284"/>
        <v>0</v>
      </c>
      <c r="Q627" s="7">
        <f t="shared" si="284"/>
        <v>0</v>
      </c>
      <c r="R627" s="7">
        <f t="shared" si="284"/>
        <v>0</v>
      </c>
      <c r="S627" s="7">
        <f t="shared" si="284"/>
        <v>0</v>
      </c>
      <c r="T627" s="7">
        <f t="shared" si="284"/>
        <v>0</v>
      </c>
      <c r="U627" s="7">
        <f t="shared" si="284"/>
        <v>0</v>
      </c>
      <c r="V627" s="7">
        <f t="shared" si="284"/>
        <v>0</v>
      </c>
      <c r="W627" s="7">
        <f t="shared" si="284"/>
        <v>0</v>
      </c>
      <c r="X627" s="7">
        <f t="shared" si="284"/>
        <v>0</v>
      </c>
      <c r="Y627" s="7">
        <f t="shared" si="284"/>
        <v>0</v>
      </c>
      <c r="Z627" s="7">
        <f t="shared" si="284"/>
        <v>0</v>
      </c>
      <c r="AA627" s="7">
        <f t="shared" si="284"/>
        <v>0</v>
      </c>
      <c r="AB627" s="7">
        <f t="shared" si="284"/>
        <v>0</v>
      </c>
      <c r="AC627" s="7">
        <f t="shared" si="284"/>
        <v>0</v>
      </c>
      <c r="AD627" s="7">
        <f t="shared" si="284"/>
        <v>0</v>
      </c>
      <c r="AE627" s="7">
        <f t="shared" si="284"/>
        <v>0</v>
      </c>
      <c r="AF627" s="7">
        <f t="shared" si="284"/>
        <v>0</v>
      </c>
      <c r="AG627" s="7">
        <f t="shared" si="284"/>
        <v>0</v>
      </c>
      <c r="AH627" s="7">
        <f t="shared" si="284"/>
        <v>0</v>
      </c>
      <c r="AI627" s="7">
        <f t="shared" si="284"/>
        <v>0</v>
      </c>
      <c r="AJ627" s="7">
        <f t="shared" si="284"/>
        <v>0</v>
      </c>
      <c r="AK627" s="7">
        <f t="shared" si="284"/>
        <v>0</v>
      </c>
      <c r="AL627" s="7">
        <f t="shared" si="284"/>
        <v>0</v>
      </c>
      <c r="AM627" s="7">
        <f t="shared" si="284"/>
        <v>0</v>
      </c>
      <c r="AN627" s="7">
        <f t="shared" si="284"/>
        <v>0</v>
      </c>
      <c r="AO627" s="7">
        <f t="shared" si="284"/>
        <v>0</v>
      </c>
      <c r="AP627" s="7">
        <f t="shared" si="284"/>
        <v>0</v>
      </c>
      <c r="AQ627" s="7">
        <f t="shared" si="284"/>
        <v>0</v>
      </c>
      <c r="AR627" s="7">
        <f t="shared" si="284"/>
        <v>0</v>
      </c>
      <c r="AS627" s="7">
        <f t="shared" si="9"/>
        <v>502481.525</v>
      </c>
    </row>
    <row r="628" ht="15.75" customHeight="1">
      <c r="A628" s="15">
        <v>164.0</v>
      </c>
      <c r="B628" s="16">
        <v>22.0</v>
      </c>
      <c r="C628" s="16">
        <v>0.0583573025013615</v>
      </c>
      <c r="D628" s="17">
        <v>44230.0</v>
      </c>
      <c r="E628" s="17">
        <f t="shared" si="7"/>
        <v>44898</v>
      </c>
      <c r="F628" s="16" t="s">
        <v>20</v>
      </c>
      <c r="G628" s="16" t="s">
        <v>7</v>
      </c>
      <c r="H628" s="18">
        <v>2500000.0</v>
      </c>
      <c r="I628" s="7">
        <f t="shared" ref="I628:AR628" si="285">if(edate($D628,I$350)&lt;=$C$342, I284,if($G628="USD",1-$C$345,if($G628="EUR",1-$D$345,if($G628="YEN",1-$E$345,1-$F$345)))*I284/(1+$C$343)^(DATEDIF($C$342,EDATE($D628,I$350),"m")+1))</f>
        <v>81776.46915</v>
      </c>
      <c r="J628" s="7">
        <f t="shared" si="285"/>
        <v>74342.24468</v>
      </c>
      <c r="K628" s="7">
        <f t="shared" si="285"/>
        <v>67583.8588</v>
      </c>
      <c r="L628" s="7">
        <f t="shared" si="285"/>
        <v>61439.87164</v>
      </c>
      <c r="M628" s="7">
        <f t="shared" si="285"/>
        <v>55854.42876</v>
      </c>
      <c r="N628" s="7">
        <f t="shared" si="285"/>
        <v>50776.75342</v>
      </c>
      <c r="O628" s="7">
        <f t="shared" si="285"/>
        <v>46160.68493</v>
      </c>
      <c r="P628" s="7">
        <f t="shared" si="285"/>
        <v>41964.25902</v>
      </c>
      <c r="Q628" s="7">
        <f t="shared" si="285"/>
        <v>38149.32638</v>
      </c>
      <c r="R628" s="7">
        <f t="shared" si="285"/>
        <v>34681.2058</v>
      </c>
      <c r="S628" s="7">
        <f t="shared" si="285"/>
        <v>31528.36891</v>
      </c>
      <c r="T628" s="7">
        <f t="shared" si="285"/>
        <v>28662.15356</v>
      </c>
      <c r="U628" s="7">
        <f t="shared" si="285"/>
        <v>26056.50323</v>
      </c>
      <c r="V628" s="7">
        <f t="shared" si="285"/>
        <v>23687.73021</v>
      </c>
      <c r="W628" s="7">
        <f t="shared" si="285"/>
        <v>21534.30019</v>
      </c>
      <c r="X628" s="7">
        <f t="shared" si="285"/>
        <v>19576.63654</v>
      </c>
      <c r="Y628" s="7">
        <f t="shared" si="285"/>
        <v>17796.94231</v>
      </c>
      <c r="Z628" s="7">
        <f t="shared" si="285"/>
        <v>16179.03846</v>
      </c>
      <c r="AA628" s="7">
        <f t="shared" si="285"/>
        <v>14708.21678</v>
      </c>
      <c r="AB628" s="7">
        <f t="shared" si="285"/>
        <v>13371.10617</v>
      </c>
      <c r="AC628" s="7">
        <f t="shared" si="285"/>
        <v>12155.55106</v>
      </c>
      <c r="AD628" s="7">
        <f t="shared" si="285"/>
        <v>11050.50096</v>
      </c>
      <c r="AE628" s="7">
        <f t="shared" si="285"/>
        <v>0</v>
      </c>
      <c r="AF628" s="7">
        <f t="shared" si="285"/>
        <v>0</v>
      </c>
      <c r="AG628" s="7">
        <f t="shared" si="285"/>
        <v>0</v>
      </c>
      <c r="AH628" s="7">
        <f t="shared" si="285"/>
        <v>0</v>
      </c>
      <c r="AI628" s="7">
        <f t="shared" si="285"/>
        <v>0</v>
      </c>
      <c r="AJ628" s="7">
        <f t="shared" si="285"/>
        <v>0</v>
      </c>
      <c r="AK628" s="7">
        <f t="shared" si="285"/>
        <v>0</v>
      </c>
      <c r="AL628" s="7">
        <f t="shared" si="285"/>
        <v>0</v>
      </c>
      <c r="AM628" s="7">
        <f t="shared" si="285"/>
        <v>0</v>
      </c>
      <c r="AN628" s="7">
        <f t="shared" si="285"/>
        <v>0</v>
      </c>
      <c r="AO628" s="7">
        <f t="shared" si="285"/>
        <v>0</v>
      </c>
      <c r="AP628" s="7">
        <f t="shared" si="285"/>
        <v>0</v>
      </c>
      <c r="AQ628" s="7">
        <f t="shared" si="285"/>
        <v>0</v>
      </c>
      <c r="AR628" s="7">
        <f t="shared" si="285"/>
        <v>0</v>
      </c>
      <c r="AS628" s="7">
        <f t="shared" si="9"/>
        <v>789036.151</v>
      </c>
    </row>
    <row r="629" ht="15.75" customHeight="1">
      <c r="A629" s="15">
        <v>150.0</v>
      </c>
      <c r="B629" s="16">
        <v>27.0</v>
      </c>
      <c r="C629" s="16">
        <v>0.0458333358448891</v>
      </c>
      <c r="D629" s="17">
        <v>44232.0</v>
      </c>
      <c r="E629" s="17">
        <f t="shared" si="7"/>
        <v>45051</v>
      </c>
      <c r="F629" s="16" t="s">
        <v>21</v>
      </c>
      <c r="G629" s="16" t="s">
        <v>5</v>
      </c>
      <c r="H629" s="18">
        <v>100000.0</v>
      </c>
      <c r="I629" s="7">
        <f t="shared" ref="I629:AR629" si="286">if(edate($D629,I$350)&lt;=$C$342, I285,if($G629="USD",1-$C$345,if($G629="EUR",1-$D$345,if($G629="YEN",1-$E$345,1-$F$345)))*I285/(1+$C$343)^(DATEDIF($C$342,EDATE($D629,I$350),"m")+1))</f>
        <v>228957.9966</v>
      </c>
      <c r="J629" s="7">
        <f t="shared" si="286"/>
        <v>209663.6029</v>
      </c>
      <c r="K629" s="7">
        <f t="shared" si="286"/>
        <v>192431.6215</v>
      </c>
      <c r="L629" s="7">
        <f t="shared" si="286"/>
        <v>171656.7016</v>
      </c>
      <c r="M629" s="7">
        <f t="shared" si="286"/>
        <v>153098.2343</v>
      </c>
      <c r="N629" s="7">
        <f t="shared" si="286"/>
        <v>138119.5159</v>
      </c>
      <c r="O629" s="7">
        <f t="shared" si="286"/>
        <v>124283.7693</v>
      </c>
      <c r="P629" s="7">
        <f t="shared" si="286"/>
        <v>113194.876</v>
      </c>
      <c r="Q629" s="7">
        <f t="shared" si="286"/>
        <v>103095.4445</v>
      </c>
      <c r="R629" s="7">
        <f t="shared" si="286"/>
        <v>93886.27549</v>
      </c>
      <c r="S629" s="7">
        <f t="shared" si="286"/>
        <v>85500.07404</v>
      </c>
      <c r="T629" s="7">
        <f t="shared" si="286"/>
        <v>77858.92702</v>
      </c>
      <c r="U629" s="7">
        <f t="shared" si="286"/>
        <v>70886.0858</v>
      </c>
      <c r="V629" s="7">
        <f t="shared" si="286"/>
        <v>64545.14469</v>
      </c>
      <c r="W629" s="7">
        <f t="shared" si="286"/>
        <v>58765.92365</v>
      </c>
      <c r="X629" s="7">
        <f t="shared" si="286"/>
        <v>53504.65544</v>
      </c>
      <c r="Y629" s="7">
        <f t="shared" si="286"/>
        <v>48710.20469</v>
      </c>
      <c r="Z629" s="7">
        <f t="shared" si="286"/>
        <v>44345.84659</v>
      </c>
      <c r="AA629" s="7">
        <f t="shared" si="286"/>
        <v>40371.08081</v>
      </c>
      <c r="AB629" s="7">
        <f t="shared" si="286"/>
        <v>36749.71638</v>
      </c>
      <c r="AC629" s="7">
        <f t="shared" si="286"/>
        <v>33453.60193</v>
      </c>
      <c r="AD629" s="7">
        <f t="shared" si="286"/>
        <v>30450.89995</v>
      </c>
      <c r="AE629" s="7">
        <f t="shared" si="286"/>
        <v>27718.06955</v>
      </c>
      <c r="AF629" s="7">
        <f t="shared" si="286"/>
        <v>25229.77889</v>
      </c>
      <c r="AG629" s="7">
        <f t="shared" si="286"/>
        <v>22961.54676</v>
      </c>
      <c r="AH629" s="7">
        <f t="shared" si="286"/>
        <v>20899.19039</v>
      </c>
      <c r="AI629" s="7">
        <f t="shared" si="286"/>
        <v>19020.87773</v>
      </c>
      <c r="AJ629" s="7">
        <f t="shared" si="286"/>
        <v>0</v>
      </c>
      <c r="AK629" s="7">
        <f t="shared" si="286"/>
        <v>0</v>
      </c>
      <c r="AL629" s="7">
        <f t="shared" si="286"/>
        <v>0</v>
      </c>
      <c r="AM629" s="7">
        <f t="shared" si="286"/>
        <v>0</v>
      </c>
      <c r="AN629" s="7">
        <f t="shared" si="286"/>
        <v>0</v>
      </c>
      <c r="AO629" s="7">
        <f t="shared" si="286"/>
        <v>0</v>
      </c>
      <c r="AP629" s="7">
        <f t="shared" si="286"/>
        <v>0</v>
      </c>
      <c r="AQ629" s="7">
        <f t="shared" si="286"/>
        <v>0</v>
      </c>
      <c r="AR629" s="7">
        <f t="shared" si="286"/>
        <v>0</v>
      </c>
      <c r="AS629" s="7">
        <f t="shared" si="9"/>
        <v>2289359.663</v>
      </c>
    </row>
    <row r="630" ht="15.75" customHeight="1">
      <c r="A630" s="15">
        <v>216.0</v>
      </c>
      <c r="B630" s="16">
        <v>13.0</v>
      </c>
      <c r="C630" s="16">
        <v>0.0336233034650634</v>
      </c>
      <c r="D630" s="17">
        <v>44238.0</v>
      </c>
      <c r="E630" s="17">
        <f t="shared" si="7"/>
        <v>44631</v>
      </c>
      <c r="F630" s="16" t="s">
        <v>21</v>
      </c>
      <c r="G630" s="16" t="s">
        <v>5</v>
      </c>
      <c r="H630" s="18">
        <v>100000.0</v>
      </c>
      <c r="I630" s="7">
        <f t="shared" ref="I630:AR630" si="287">if(edate($D630,I$350)&lt;=$C$342, I286,if($G630="USD",1-$C$345,if($G630="EUR",1-$D$345,if($G630="YEN",1-$E$345,1-$F$345)))*I286/(1+$C$343)^(DATEDIF($C$342,EDATE($D630,I$350),"m")+1))</f>
        <v>166106.3182</v>
      </c>
      <c r="J630" s="7">
        <f t="shared" si="287"/>
        <v>157567.6207</v>
      </c>
      <c r="K630" s="7">
        <f t="shared" si="287"/>
        <v>139692.8342</v>
      </c>
      <c r="L630" s="7">
        <f t="shared" si="287"/>
        <v>124582.19</v>
      </c>
      <c r="M630" s="7">
        <f t="shared" si="287"/>
        <v>113686.3118</v>
      </c>
      <c r="N630" s="7">
        <f t="shared" si="287"/>
        <v>101261.7653</v>
      </c>
      <c r="O630" s="7">
        <f t="shared" si="287"/>
        <v>91208.73466</v>
      </c>
      <c r="P630" s="7">
        <f t="shared" si="287"/>
        <v>83069.88559</v>
      </c>
      <c r="Q630" s="7">
        <f t="shared" si="287"/>
        <v>75657.38074</v>
      </c>
      <c r="R630" s="7">
        <f t="shared" si="287"/>
        <v>68898.43673</v>
      </c>
      <c r="S630" s="7">
        <f t="shared" si="287"/>
        <v>62743.58047</v>
      </c>
      <c r="T630" s="7">
        <f t="shared" si="287"/>
        <v>57135.63051</v>
      </c>
      <c r="U630" s="7">
        <f t="shared" si="287"/>
        <v>52018.28319</v>
      </c>
      <c r="V630" s="7">
        <f t="shared" si="287"/>
        <v>0</v>
      </c>
      <c r="W630" s="7">
        <f t="shared" si="287"/>
        <v>0</v>
      </c>
      <c r="X630" s="7">
        <f t="shared" si="287"/>
        <v>0</v>
      </c>
      <c r="Y630" s="7">
        <f t="shared" si="287"/>
        <v>0</v>
      </c>
      <c r="Z630" s="7">
        <f t="shared" si="287"/>
        <v>0</v>
      </c>
      <c r="AA630" s="7">
        <f t="shared" si="287"/>
        <v>0</v>
      </c>
      <c r="AB630" s="7">
        <f t="shared" si="287"/>
        <v>0</v>
      </c>
      <c r="AC630" s="7">
        <f t="shared" si="287"/>
        <v>0</v>
      </c>
      <c r="AD630" s="7">
        <f t="shared" si="287"/>
        <v>0</v>
      </c>
      <c r="AE630" s="7">
        <f t="shared" si="287"/>
        <v>0</v>
      </c>
      <c r="AF630" s="7">
        <f t="shared" si="287"/>
        <v>0</v>
      </c>
      <c r="AG630" s="7">
        <f t="shared" si="287"/>
        <v>0</v>
      </c>
      <c r="AH630" s="7">
        <f t="shared" si="287"/>
        <v>0</v>
      </c>
      <c r="AI630" s="7">
        <f t="shared" si="287"/>
        <v>0</v>
      </c>
      <c r="AJ630" s="7">
        <f t="shared" si="287"/>
        <v>0</v>
      </c>
      <c r="AK630" s="7">
        <f t="shared" si="287"/>
        <v>0</v>
      </c>
      <c r="AL630" s="7">
        <f t="shared" si="287"/>
        <v>0</v>
      </c>
      <c r="AM630" s="7">
        <f t="shared" si="287"/>
        <v>0</v>
      </c>
      <c r="AN630" s="7">
        <f t="shared" si="287"/>
        <v>0</v>
      </c>
      <c r="AO630" s="7">
        <f t="shared" si="287"/>
        <v>0</v>
      </c>
      <c r="AP630" s="7">
        <f t="shared" si="287"/>
        <v>0</v>
      </c>
      <c r="AQ630" s="7">
        <f t="shared" si="287"/>
        <v>0</v>
      </c>
      <c r="AR630" s="7">
        <f t="shared" si="287"/>
        <v>0</v>
      </c>
      <c r="AS630" s="7">
        <f t="shared" si="9"/>
        <v>1293628.972</v>
      </c>
    </row>
    <row r="631" ht="15.75" customHeight="1">
      <c r="A631" s="15">
        <v>230.0</v>
      </c>
      <c r="B631" s="16">
        <v>3.0</v>
      </c>
      <c r="C631" s="16">
        <v>0.00806917499392381</v>
      </c>
      <c r="D631" s="17">
        <v>44238.0</v>
      </c>
      <c r="E631" s="17">
        <f t="shared" si="7"/>
        <v>44327</v>
      </c>
      <c r="F631" s="16" t="s">
        <v>18</v>
      </c>
      <c r="G631" s="16" t="s">
        <v>6</v>
      </c>
      <c r="H631" s="18">
        <v>1000000.0</v>
      </c>
      <c r="I631" s="7">
        <f t="shared" ref="I631:AR631" si="288">if(edate($D631,I$350)&lt;=$C$342, I287,if($G631="USD",1-$C$345,if($G631="EUR",1-$D$345,if($G631="YEN",1-$E$345,1-$F$345)))*I287/(1+$C$343)^(DATEDIF($C$342,EDATE($D631,I$350),"m")+1))</f>
        <v>3097.913393</v>
      </c>
      <c r="J631" s="7">
        <f t="shared" si="288"/>
        <v>2914.980297</v>
      </c>
      <c r="K631" s="7">
        <f t="shared" si="288"/>
        <v>2555.661292</v>
      </c>
      <c r="L631" s="7">
        <f t="shared" si="288"/>
        <v>0</v>
      </c>
      <c r="M631" s="7">
        <f t="shared" si="288"/>
        <v>0</v>
      </c>
      <c r="N631" s="7">
        <f t="shared" si="288"/>
        <v>0</v>
      </c>
      <c r="O631" s="7">
        <f t="shared" si="288"/>
        <v>0</v>
      </c>
      <c r="P631" s="7">
        <f t="shared" si="288"/>
        <v>0</v>
      </c>
      <c r="Q631" s="7">
        <f t="shared" si="288"/>
        <v>0</v>
      </c>
      <c r="R631" s="7">
        <f t="shared" si="288"/>
        <v>0</v>
      </c>
      <c r="S631" s="7">
        <f t="shared" si="288"/>
        <v>0</v>
      </c>
      <c r="T631" s="7">
        <f t="shared" si="288"/>
        <v>0</v>
      </c>
      <c r="U631" s="7">
        <f t="shared" si="288"/>
        <v>0</v>
      </c>
      <c r="V631" s="7">
        <f t="shared" si="288"/>
        <v>0</v>
      </c>
      <c r="W631" s="7">
        <f t="shared" si="288"/>
        <v>0</v>
      </c>
      <c r="X631" s="7">
        <f t="shared" si="288"/>
        <v>0</v>
      </c>
      <c r="Y631" s="7">
        <f t="shared" si="288"/>
        <v>0</v>
      </c>
      <c r="Z631" s="7">
        <f t="shared" si="288"/>
        <v>0</v>
      </c>
      <c r="AA631" s="7">
        <f t="shared" si="288"/>
        <v>0</v>
      </c>
      <c r="AB631" s="7">
        <f t="shared" si="288"/>
        <v>0</v>
      </c>
      <c r="AC631" s="7">
        <f t="shared" si="288"/>
        <v>0</v>
      </c>
      <c r="AD631" s="7">
        <f t="shared" si="288"/>
        <v>0</v>
      </c>
      <c r="AE631" s="7">
        <f t="shared" si="288"/>
        <v>0</v>
      </c>
      <c r="AF631" s="7">
        <f t="shared" si="288"/>
        <v>0</v>
      </c>
      <c r="AG631" s="7">
        <f t="shared" si="288"/>
        <v>0</v>
      </c>
      <c r="AH631" s="7">
        <f t="shared" si="288"/>
        <v>0</v>
      </c>
      <c r="AI631" s="7">
        <f t="shared" si="288"/>
        <v>0</v>
      </c>
      <c r="AJ631" s="7">
        <f t="shared" si="288"/>
        <v>0</v>
      </c>
      <c r="AK631" s="7">
        <f t="shared" si="288"/>
        <v>0</v>
      </c>
      <c r="AL631" s="7">
        <f t="shared" si="288"/>
        <v>0</v>
      </c>
      <c r="AM631" s="7">
        <f t="shared" si="288"/>
        <v>0</v>
      </c>
      <c r="AN631" s="7">
        <f t="shared" si="288"/>
        <v>0</v>
      </c>
      <c r="AO631" s="7">
        <f t="shared" si="288"/>
        <v>0</v>
      </c>
      <c r="AP631" s="7">
        <f t="shared" si="288"/>
        <v>0</v>
      </c>
      <c r="AQ631" s="7">
        <f t="shared" si="288"/>
        <v>0</v>
      </c>
      <c r="AR631" s="7">
        <f t="shared" si="288"/>
        <v>0</v>
      </c>
      <c r="AS631" s="7">
        <f t="shared" si="9"/>
        <v>8568.554982</v>
      </c>
    </row>
    <row r="632" ht="15.75" customHeight="1">
      <c r="A632" s="15">
        <v>55.0</v>
      </c>
      <c r="B632" s="16">
        <v>21.0</v>
      </c>
      <c r="C632" s="16">
        <v>0.00548298901583855</v>
      </c>
      <c r="D632" s="17">
        <v>44239.0</v>
      </c>
      <c r="E632" s="17">
        <f t="shared" si="7"/>
        <v>44877</v>
      </c>
      <c r="F632" s="16" t="s">
        <v>19</v>
      </c>
      <c r="G632" s="16" t="s">
        <v>7</v>
      </c>
      <c r="H632" s="18">
        <v>2500000.0</v>
      </c>
      <c r="I632" s="7">
        <f t="shared" ref="I632:AR632" si="289">if(edate($D632,I$350)&lt;=$C$342, I288,if($G632="USD",1-$C$345,if($G632="EUR",1-$D$345,if($G632="YEN",1-$E$345,1-$F$345)))*I288/(1+$C$343)^(DATEDIF($C$342,EDATE($D632,I$350),"m")+1))</f>
        <v>7683.348319</v>
      </c>
      <c r="J632" s="7">
        <f t="shared" si="289"/>
        <v>6984.862108</v>
      </c>
      <c r="K632" s="7">
        <f t="shared" si="289"/>
        <v>6349.874644</v>
      </c>
      <c r="L632" s="7">
        <f t="shared" si="289"/>
        <v>5772.613313</v>
      </c>
      <c r="M632" s="7">
        <f t="shared" si="289"/>
        <v>5247.830284</v>
      </c>
      <c r="N632" s="7">
        <f t="shared" si="289"/>
        <v>4770.754804</v>
      </c>
      <c r="O632" s="7">
        <f t="shared" si="289"/>
        <v>4337.049822</v>
      </c>
      <c r="P632" s="7">
        <f t="shared" si="289"/>
        <v>3942.772565</v>
      </c>
      <c r="Q632" s="7">
        <f t="shared" si="289"/>
        <v>3584.338696</v>
      </c>
      <c r="R632" s="7">
        <f t="shared" si="289"/>
        <v>3258.489723</v>
      </c>
      <c r="S632" s="7">
        <f t="shared" si="289"/>
        <v>2962.263385</v>
      </c>
      <c r="T632" s="7">
        <f t="shared" si="289"/>
        <v>2692.966713</v>
      </c>
      <c r="U632" s="7">
        <f t="shared" si="289"/>
        <v>2448.151558</v>
      </c>
      <c r="V632" s="7">
        <f t="shared" si="289"/>
        <v>2225.592325</v>
      </c>
      <c r="W632" s="7">
        <f t="shared" si="289"/>
        <v>2023.26575</v>
      </c>
      <c r="X632" s="7">
        <f t="shared" si="289"/>
        <v>1839.3325</v>
      </c>
      <c r="Y632" s="7">
        <f t="shared" si="289"/>
        <v>1672.120455</v>
      </c>
      <c r="Z632" s="7">
        <f t="shared" si="289"/>
        <v>1520.109504</v>
      </c>
      <c r="AA632" s="7">
        <f t="shared" si="289"/>
        <v>1381.917731</v>
      </c>
      <c r="AB632" s="7">
        <f t="shared" si="289"/>
        <v>1256.288847</v>
      </c>
      <c r="AC632" s="7">
        <f t="shared" si="289"/>
        <v>1142.08077</v>
      </c>
      <c r="AD632" s="7">
        <f t="shared" si="289"/>
        <v>0</v>
      </c>
      <c r="AE632" s="7">
        <f t="shared" si="289"/>
        <v>0</v>
      </c>
      <c r="AF632" s="7">
        <f t="shared" si="289"/>
        <v>0</v>
      </c>
      <c r="AG632" s="7">
        <f t="shared" si="289"/>
        <v>0</v>
      </c>
      <c r="AH632" s="7">
        <f t="shared" si="289"/>
        <v>0</v>
      </c>
      <c r="AI632" s="7">
        <f t="shared" si="289"/>
        <v>0</v>
      </c>
      <c r="AJ632" s="7">
        <f t="shared" si="289"/>
        <v>0</v>
      </c>
      <c r="AK632" s="7">
        <f t="shared" si="289"/>
        <v>0</v>
      </c>
      <c r="AL632" s="7">
        <f t="shared" si="289"/>
        <v>0</v>
      </c>
      <c r="AM632" s="7">
        <f t="shared" si="289"/>
        <v>0</v>
      </c>
      <c r="AN632" s="7">
        <f t="shared" si="289"/>
        <v>0</v>
      </c>
      <c r="AO632" s="7">
        <f t="shared" si="289"/>
        <v>0</v>
      </c>
      <c r="AP632" s="7">
        <f t="shared" si="289"/>
        <v>0</v>
      </c>
      <c r="AQ632" s="7">
        <f t="shared" si="289"/>
        <v>0</v>
      </c>
      <c r="AR632" s="7">
        <f t="shared" si="289"/>
        <v>0</v>
      </c>
      <c r="AS632" s="7">
        <f t="shared" si="9"/>
        <v>73096.02382</v>
      </c>
    </row>
    <row r="633" ht="15.75" customHeight="1">
      <c r="A633" s="15">
        <v>84.0</v>
      </c>
      <c r="B633" s="16">
        <v>1.0</v>
      </c>
      <c r="C633" s="16">
        <v>0.0451982372584058</v>
      </c>
      <c r="D633" s="17">
        <v>44240.0</v>
      </c>
      <c r="E633" s="17">
        <f t="shared" si="7"/>
        <v>44268</v>
      </c>
      <c r="F633" s="16" t="s">
        <v>21</v>
      </c>
      <c r="G633" s="16" t="s">
        <v>7</v>
      </c>
      <c r="H633" s="18">
        <v>1500000.0</v>
      </c>
      <c r="I633" s="7">
        <f t="shared" ref="I633:AR633" si="290">if(edate($D633,I$350)&lt;=$C$342, I289,if($G633="USD",1-$C$345,if($G633="EUR",1-$D$345,if($G633="YEN",1-$E$345,1-$F$345)))*I289/(1+$C$343)^(DATEDIF($C$342,EDATE($D633,I$350),"m")+1))</f>
        <v>38001.95105</v>
      </c>
      <c r="J633" s="7">
        <f t="shared" si="290"/>
        <v>0</v>
      </c>
      <c r="K633" s="7">
        <f t="shared" si="290"/>
        <v>0</v>
      </c>
      <c r="L633" s="7">
        <f t="shared" si="290"/>
        <v>0</v>
      </c>
      <c r="M633" s="7">
        <f t="shared" si="290"/>
        <v>0</v>
      </c>
      <c r="N633" s="7">
        <f t="shared" si="290"/>
        <v>0</v>
      </c>
      <c r="O633" s="7">
        <f t="shared" si="290"/>
        <v>0</v>
      </c>
      <c r="P633" s="7">
        <f t="shared" si="290"/>
        <v>0</v>
      </c>
      <c r="Q633" s="7">
        <f t="shared" si="290"/>
        <v>0</v>
      </c>
      <c r="R633" s="7">
        <f t="shared" si="290"/>
        <v>0</v>
      </c>
      <c r="S633" s="7">
        <f t="shared" si="290"/>
        <v>0</v>
      </c>
      <c r="T633" s="7">
        <f t="shared" si="290"/>
        <v>0</v>
      </c>
      <c r="U633" s="7">
        <f t="shared" si="290"/>
        <v>0</v>
      </c>
      <c r="V633" s="7">
        <f t="shared" si="290"/>
        <v>0</v>
      </c>
      <c r="W633" s="7">
        <f t="shared" si="290"/>
        <v>0</v>
      </c>
      <c r="X633" s="7">
        <f t="shared" si="290"/>
        <v>0</v>
      </c>
      <c r="Y633" s="7">
        <f t="shared" si="290"/>
        <v>0</v>
      </c>
      <c r="Z633" s="7">
        <f t="shared" si="290"/>
        <v>0</v>
      </c>
      <c r="AA633" s="7">
        <f t="shared" si="290"/>
        <v>0</v>
      </c>
      <c r="AB633" s="7">
        <f t="shared" si="290"/>
        <v>0</v>
      </c>
      <c r="AC633" s="7">
        <f t="shared" si="290"/>
        <v>0</v>
      </c>
      <c r="AD633" s="7">
        <f t="shared" si="290"/>
        <v>0</v>
      </c>
      <c r="AE633" s="7">
        <f t="shared" si="290"/>
        <v>0</v>
      </c>
      <c r="AF633" s="7">
        <f t="shared" si="290"/>
        <v>0</v>
      </c>
      <c r="AG633" s="7">
        <f t="shared" si="290"/>
        <v>0</v>
      </c>
      <c r="AH633" s="7">
        <f t="shared" si="290"/>
        <v>0</v>
      </c>
      <c r="AI633" s="7">
        <f t="shared" si="290"/>
        <v>0</v>
      </c>
      <c r="AJ633" s="7">
        <f t="shared" si="290"/>
        <v>0</v>
      </c>
      <c r="AK633" s="7">
        <f t="shared" si="290"/>
        <v>0</v>
      </c>
      <c r="AL633" s="7">
        <f t="shared" si="290"/>
        <v>0</v>
      </c>
      <c r="AM633" s="7">
        <f t="shared" si="290"/>
        <v>0</v>
      </c>
      <c r="AN633" s="7">
        <f t="shared" si="290"/>
        <v>0</v>
      </c>
      <c r="AO633" s="7">
        <f t="shared" si="290"/>
        <v>0</v>
      </c>
      <c r="AP633" s="7">
        <f t="shared" si="290"/>
        <v>0</v>
      </c>
      <c r="AQ633" s="7">
        <f t="shared" si="290"/>
        <v>0</v>
      </c>
      <c r="AR633" s="7">
        <f t="shared" si="290"/>
        <v>0</v>
      </c>
      <c r="AS633" s="7">
        <f t="shared" si="9"/>
        <v>38001.95105</v>
      </c>
    </row>
    <row r="634" ht="15.75" customHeight="1">
      <c r="A634" s="15">
        <v>286.0</v>
      </c>
      <c r="B634" s="16">
        <v>34.0</v>
      </c>
      <c r="C634" s="16">
        <v>0.0199783328242633</v>
      </c>
      <c r="D634" s="17">
        <v>44241.0</v>
      </c>
      <c r="E634" s="17">
        <f t="shared" si="7"/>
        <v>45274</v>
      </c>
      <c r="F634" s="16" t="s">
        <v>19</v>
      </c>
      <c r="G634" s="16" t="s">
        <v>7</v>
      </c>
      <c r="H634" s="18">
        <v>1000000.0</v>
      </c>
      <c r="I634" s="7">
        <f t="shared" ref="I634:AR634" si="291">if(edate($D634,I$350)&lt;=$C$342, I290,if($G634="USD",1-$C$345,if($G634="EUR",1-$D$345,if($G634="YEN",1-$E$345,1-$F$345)))*I290/(1+$C$343)^(DATEDIF($C$342,EDATE($D634,I$350),"m")+1))</f>
        <v>11198.30731</v>
      </c>
      <c r="J634" s="7">
        <f t="shared" si="291"/>
        <v>10180.27937</v>
      </c>
      <c r="K634" s="7">
        <f t="shared" si="291"/>
        <v>9254.799429</v>
      </c>
      <c r="L634" s="7">
        <f t="shared" si="291"/>
        <v>8413.454026</v>
      </c>
      <c r="M634" s="7">
        <f t="shared" si="291"/>
        <v>7648.594569</v>
      </c>
      <c r="N634" s="7">
        <f t="shared" si="291"/>
        <v>6953.26779</v>
      </c>
      <c r="O634" s="7">
        <f t="shared" si="291"/>
        <v>6321.152537</v>
      </c>
      <c r="P634" s="7">
        <f t="shared" si="291"/>
        <v>5746.502306</v>
      </c>
      <c r="Q634" s="7">
        <f t="shared" si="291"/>
        <v>5224.093005</v>
      </c>
      <c r="R634" s="7">
        <f t="shared" si="291"/>
        <v>4749.17546</v>
      </c>
      <c r="S634" s="7">
        <f t="shared" si="291"/>
        <v>4317.432236</v>
      </c>
      <c r="T634" s="7">
        <f t="shared" si="291"/>
        <v>3924.938396</v>
      </c>
      <c r="U634" s="7">
        <f t="shared" si="291"/>
        <v>3568.125815</v>
      </c>
      <c r="V634" s="7">
        <f t="shared" si="291"/>
        <v>3243.750741</v>
      </c>
      <c r="W634" s="7">
        <f t="shared" si="291"/>
        <v>2948.86431</v>
      </c>
      <c r="X634" s="7">
        <f t="shared" si="291"/>
        <v>2680.785736</v>
      </c>
      <c r="Y634" s="7">
        <f t="shared" si="291"/>
        <v>2437.077942</v>
      </c>
      <c r="Z634" s="7">
        <f t="shared" si="291"/>
        <v>2215.525402</v>
      </c>
      <c r="AA634" s="7">
        <f t="shared" si="291"/>
        <v>2014.114002</v>
      </c>
      <c r="AB634" s="7">
        <f t="shared" si="291"/>
        <v>1831.012729</v>
      </c>
      <c r="AC634" s="7">
        <f t="shared" si="291"/>
        <v>1664.557026</v>
      </c>
      <c r="AD634" s="7">
        <f t="shared" si="291"/>
        <v>1513.23366</v>
      </c>
      <c r="AE634" s="7">
        <f t="shared" si="291"/>
        <v>1375.666964</v>
      </c>
      <c r="AF634" s="7">
        <f t="shared" si="291"/>
        <v>1250.606331</v>
      </c>
      <c r="AG634" s="7">
        <f t="shared" si="291"/>
        <v>1136.914846</v>
      </c>
      <c r="AH634" s="7">
        <f t="shared" si="291"/>
        <v>1033.558951</v>
      </c>
      <c r="AI634" s="7">
        <f t="shared" si="291"/>
        <v>939.5990463</v>
      </c>
      <c r="AJ634" s="7">
        <f t="shared" si="291"/>
        <v>854.1809512</v>
      </c>
      <c r="AK634" s="7">
        <f t="shared" si="291"/>
        <v>776.5281375</v>
      </c>
      <c r="AL634" s="7">
        <f t="shared" si="291"/>
        <v>705.9346704</v>
      </c>
      <c r="AM634" s="7">
        <f t="shared" si="291"/>
        <v>641.7587913</v>
      </c>
      <c r="AN634" s="7">
        <f t="shared" si="291"/>
        <v>583.417083</v>
      </c>
      <c r="AO634" s="7">
        <f t="shared" si="291"/>
        <v>530.3791664</v>
      </c>
      <c r="AP634" s="7">
        <f t="shared" si="291"/>
        <v>482.1628785</v>
      </c>
      <c r="AQ634" s="7">
        <f t="shared" si="291"/>
        <v>0</v>
      </c>
      <c r="AR634" s="7">
        <f t="shared" si="291"/>
        <v>0</v>
      </c>
      <c r="AS634" s="7">
        <f t="shared" si="9"/>
        <v>118359.7516</v>
      </c>
    </row>
    <row r="635" ht="15.75" customHeight="1">
      <c r="A635" s="15">
        <v>48.0</v>
      </c>
      <c r="B635" s="16">
        <v>14.0</v>
      </c>
      <c r="C635" s="16">
        <v>0.0290445980417297</v>
      </c>
      <c r="D635" s="17">
        <v>44246.0</v>
      </c>
      <c r="E635" s="17">
        <f t="shared" si="7"/>
        <v>44670</v>
      </c>
      <c r="F635" s="16" t="s">
        <v>22</v>
      </c>
      <c r="G635" s="16" t="s">
        <v>7</v>
      </c>
      <c r="H635" s="18">
        <v>1000000.0</v>
      </c>
      <c r="I635" s="7">
        <f t="shared" ref="I635:AR635" si="292">if(edate($D635,I$350)&lt;=$C$342, I291,if($G635="USD",1-$C$345,if($G635="EUR",1-$D$345,if($G635="YEN",1-$E$345,1-$F$345)))*I291/(1+$C$343)^(DATEDIF($C$342,EDATE($D635,I$350),"m")+1))</f>
        <v>16280.15397</v>
      </c>
      <c r="J635" s="7">
        <f t="shared" si="292"/>
        <v>14800.13998</v>
      </c>
      <c r="K635" s="7">
        <f t="shared" si="292"/>
        <v>13454.67271</v>
      </c>
      <c r="L635" s="7">
        <f t="shared" si="292"/>
        <v>12231.52064</v>
      </c>
      <c r="M635" s="7">
        <f t="shared" si="292"/>
        <v>11119.56422</v>
      </c>
      <c r="N635" s="7">
        <f t="shared" si="292"/>
        <v>10108.69475</v>
      </c>
      <c r="O635" s="7">
        <f t="shared" si="292"/>
        <v>9189.722496</v>
      </c>
      <c r="P635" s="7">
        <f t="shared" si="292"/>
        <v>8354.293178</v>
      </c>
      <c r="Q635" s="7">
        <f t="shared" si="292"/>
        <v>7594.81198</v>
      </c>
      <c r="R635" s="7">
        <f t="shared" si="292"/>
        <v>6904.374527</v>
      </c>
      <c r="S635" s="7">
        <f t="shared" si="292"/>
        <v>6276.704116</v>
      </c>
      <c r="T635" s="7">
        <f t="shared" si="292"/>
        <v>5706.094651</v>
      </c>
      <c r="U635" s="7">
        <f t="shared" si="292"/>
        <v>5187.358773</v>
      </c>
      <c r="V635" s="7">
        <f t="shared" si="292"/>
        <v>4715.780703</v>
      </c>
      <c r="W635" s="7">
        <f t="shared" si="292"/>
        <v>0</v>
      </c>
      <c r="X635" s="7">
        <f t="shared" si="292"/>
        <v>0</v>
      </c>
      <c r="Y635" s="7">
        <f t="shared" si="292"/>
        <v>0</v>
      </c>
      <c r="Z635" s="7">
        <f t="shared" si="292"/>
        <v>0</v>
      </c>
      <c r="AA635" s="7">
        <f t="shared" si="292"/>
        <v>0</v>
      </c>
      <c r="AB635" s="7">
        <f t="shared" si="292"/>
        <v>0</v>
      </c>
      <c r="AC635" s="7">
        <f t="shared" si="292"/>
        <v>0</v>
      </c>
      <c r="AD635" s="7">
        <f t="shared" si="292"/>
        <v>0</v>
      </c>
      <c r="AE635" s="7">
        <f t="shared" si="292"/>
        <v>0</v>
      </c>
      <c r="AF635" s="7">
        <f t="shared" si="292"/>
        <v>0</v>
      </c>
      <c r="AG635" s="7">
        <f t="shared" si="292"/>
        <v>0</v>
      </c>
      <c r="AH635" s="7">
        <f t="shared" si="292"/>
        <v>0</v>
      </c>
      <c r="AI635" s="7">
        <f t="shared" si="292"/>
        <v>0</v>
      </c>
      <c r="AJ635" s="7">
        <f t="shared" si="292"/>
        <v>0</v>
      </c>
      <c r="AK635" s="7">
        <f t="shared" si="292"/>
        <v>0</v>
      </c>
      <c r="AL635" s="7">
        <f t="shared" si="292"/>
        <v>0</v>
      </c>
      <c r="AM635" s="7">
        <f t="shared" si="292"/>
        <v>0</v>
      </c>
      <c r="AN635" s="7">
        <f t="shared" si="292"/>
        <v>0</v>
      </c>
      <c r="AO635" s="7">
        <f t="shared" si="292"/>
        <v>0</v>
      </c>
      <c r="AP635" s="7">
        <f t="shared" si="292"/>
        <v>0</v>
      </c>
      <c r="AQ635" s="7">
        <f t="shared" si="292"/>
        <v>0</v>
      </c>
      <c r="AR635" s="7">
        <f t="shared" si="292"/>
        <v>0</v>
      </c>
      <c r="AS635" s="7">
        <f t="shared" si="9"/>
        <v>131923.8867</v>
      </c>
    </row>
    <row r="636" ht="15.75" customHeight="1">
      <c r="A636" s="15">
        <v>95.0</v>
      </c>
      <c r="B636" s="16">
        <v>3.0</v>
      </c>
      <c r="C636" s="16">
        <v>0.0222073749559492</v>
      </c>
      <c r="D636" s="17">
        <v>44252.0</v>
      </c>
      <c r="E636" s="17">
        <f t="shared" si="7"/>
        <v>44341</v>
      </c>
      <c r="F636" s="16" t="s">
        <v>19</v>
      </c>
      <c r="G636" s="16" t="s">
        <v>5</v>
      </c>
      <c r="H636" s="18">
        <v>100000.0</v>
      </c>
      <c r="I636" s="7">
        <f t="shared" ref="I636:AR636" si="293">if(edate($D636,I$350)&lt;=$C$342, I292,if($G636="USD",1-$C$345,if($G636="EUR",1-$D$345,if($G636="YEN",1-$E$345,1-$F$345)))*I292/(1+$C$343)^(DATEDIF($C$342,EDATE($D636,I$350),"m")+1))</f>
        <v>112319.4961</v>
      </c>
      <c r="J636" s="7">
        <f t="shared" si="293"/>
        <v>102580.4451</v>
      </c>
      <c r="K636" s="7">
        <f t="shared" si="293"/>
        <v>92451.021</v>
      </c>
      <c r="L636" s="7">
        <f t="shared" si="293"/>
        <v>0</v>
      </c>
      <c r="M636" s="7">
        <f t="shared" si="293"/>
        <v>0</v>
      </c>
      <c r="N636" s="7">
        <f t="shared" si="293"/>
        <v>0</v>
      </c>
      <c r="O636" s="7">
        <f t="shared" si="293"/>
        <v>0</v>
      </c>
      <c r="P636" s="7">
        <f t="shared" si="293"/>
        <v>0</v>
      </c>
      <c r="Q636" s="7">
        <f t="shared" si="293"/>
        <v>0</v>
      </c>
      <c r="R636" s="7">
        <f t="shared" si="293"/>
        <v>0</v>
      </c>
      <c r="S636" s="7">
        <f t="shared" si="293"/>
        <v>0</v>
      </c>
      <c r="T636" s="7">
        <f t="shared" si="293"/>
        <v>0</v>
      </c>
      <c r="U636" s="7">
        <f t="shared" si="293"/>
        <v>0</v>
      </c>
      <c r="V636" s="7">
        <f t="shared" si="293"/>
        <v>0</v>
      </c>
      <c r="W636" s="7">
        <f t="shared" si="293"/>
        <v>0</v>
      </c>
      <c r="X636" s="7">
        <f t="shared" si="293"/>
        <v>0</v>
      </c>
      <c r="Y636" s="7">
        <f t="shared" si="293"/>
        <v>0</v>
      </c>
      <c r="Z636" s="7">
        <f t="shared" si="293"/>
        <v>0</v>
      </c>
      <c r="AA636" s="7">
        <f t="shared" si="293"/>
        <v>0</v>
      </c>
      <c r="AB636" s="7">
        <f t="shared" si="293"/>
        <v>0</v>
      </c>
      <c r="AC636" s="7">
        <f t="shared" si="293"/>
        <v>0</v>
      </c>
      <c r="AD636" s="7">
        <f t="shared" si="293"/>
        <v>0</v>
      </c>
      <c r="AE636" s="7">
        <f t="shared" si="293"/>
        <v>0</v>
      </c>
      <c r="AF636" s="7">
        <f t="shared" si="293"/>
        <v>0</v>
      </c>
      <c r="AG636" s="7">
        <f t="shared" si="293"/>
        <v>0</v>
      </c>
      <c r="AH636" s="7">
        <f t="shared" si="293"/>
        <v>0</v>
      </c>
      <c r="AI636" s="7">
        <f t="shared" si="293"/>
        <v>0</v>
      </c>
      <c r="AJ636" s="7">
        <f t="shared" si="293"/>
        <v>0</v>
      </c>
      <c r="AK636" s="7">
        <f t="shared" si="293"/>
        <v>0</v>
      </c>
      <c r="AL636" s="7">
        <f t="shared" si="293"/>
        <v>0</v>
      </c>
      <c r="AM636" s="7">
        <f t="shared" si="293"/>
        <v>0</v>
      </c>
      <c r="AN636" s="7">
        <f t="shared" si="293"/>
        <v>0</v>
      </c>
      <c r="AO636" s="7">
        <f t="shared" si="293"/>
        <v>0</v>
      </c>
      <c r="AP636" s="7">
        <f t="shared" si="293"/>
        <v>0</v>
      </c>
      <c r="AQ636" s="7">
        <f t="shared" si="293"/>
        <v>0</v>
      </c>
      <c r="AR636" s="7">
        <f t="shared" si="293"/>
        <v>0</v>
      </c>
      <c r="AS636" s="7">
        <f t="shared" si="9"/>
        <v>307350.9622</v>
      </c>
    </row>
    <row r="637" ht="15.75" customHeight="1">
      <c r="A637" s="15">
        <v>255.0</v>
      </c>
      <c r="B637" s="16">
        <v>12.0</v>
      </c>
      <c r="C637" s="16">
        <v>0.00794397540583859</v>
      </c>
      <c r="D637" s="17">
        <v>44254.0</v>
      </c>
      <c r="E637" s="17">
        <f t="shared" si="7"/>
        <v>44619</v>
      </c>
      <c r="F637" s="16" t="s">
        <v>18</v>
      </c>
      <c r="G637" s="16" t="s">
        <v>4</v>
      </c>
      <c r="H637" s="18">
        <v>75000.0</v>
      </c>
      <c r="I637" s="7">
        <f t="shared" ref="I637:AR637" si="294">if(edate($D637,I$350)&lt;=$C$342, I293,if($G637="USD",1-$C$345,if($G637="EUR",1-$D$345,if($G637="YEN",1-$E$345,1-$F$345)))*I293/(1+$C$343)^(DATEDIF($C$342,EDATE($D637,I$350),"m")+1))</f>
        <v>25350.83869</v>
      </c>
      <c r="J637" s="7">
        <f t="shared" si="294"/>
        <v>22745.17081</v>
      </c>
      <c r="K637" s="7">
        <f t="shared" si="294"/>
        <v>20319.4835</v>
      </c>
      <c r="L637" s="7">
        <f t="shared" si="294"/>
        <v>18144.3395</v>
      </c>
      <c r="M637" s="7">
        <f t="shared" si="294"/>
        <v>16935.64999</v>
      </c>
      <c r="N637" s="7">
        <f t="shared" si="294"/>
        <v>15187.77471</v>
      </c>
      <c r="O637" s="7">
        <f t="shared" si="294"/>
        <v>13826.79814</v>
      </c>
      <c r="P637" s="7">
        <f t="shared" si="294"/>
        <v>12586.64854</v>
      </c>
      <c r="Q637" s="7">
        <f t="shared" si="294"/>
        <v>11457.75487</v>
      </c>
      <c r="R637" s="7">
        <f t="shared" si="294"/>
        <v>10429.25694</v>
      </c>
      <c r="S637" s="7">
        <f t="shared" si="294"/>
        <v>9493.121814</v>
      </c>
      <c r="T637" s="7">
        <f t="shared" si="294"/>
        <v>8640.701941</v>
      </c>
      <c r="U637" s="7">
        <f t="shared" si="294"/>
        <v>0</v>
      </c>
      <c r="V637" s="7">
        <f t="shared" si="294"/>
        <v>0</v>
      </c>
      <c r="W637" s="7">
        <f t="shared" si="294"/>
        <v>0</v>
      </c>
      <c r="X637" s="7">
        <f t="shared" si="294"/>
        <v>0</v>
      </c>
      <c r="Y637" s="7">
        <f t="shared" si="294"/>
        <v>0</v>
      </c>
      <c r="Z637" s="7">
        <f t="shared" si="294"/>
        <v>0</v>
      </c>
      <c r="AA637" s="7">
        <f t="shared" si="294"/>
        <v>0</v>
      </c>
      <c r="AB637" s="7">
        <f t="shared" si="294"/>
        <v>0</v>
      </c>
      <c r="AC637" s="7">
        <f t="shared" si="294"/>
        <v>0</v>
      </c>
      <c r="AD637" s="7">
        <f t="shared" si="294"/>
        <v>0</v>
      </c>
      <c r="AE637" s="7">
        <f t="shared" si="294"/>
        <v>0</v>
      </c>
      <c r="AF637" s="7">
        <f t="shared" si="294"/>
        <v>0</v>
      </c>
      <c r="AG637" s="7">
        <f t="shared" si="294"/>
        <v>0</v>
      </c>
      <c r="AH637" s="7">
        <f t="shared" si="294"/>
        <v>0</v>
      </c>
      <c r="AI637" s="7">
        <f t="shared" si="294"/>
        <v>0</v>
      </c>
      <c r="AJ637" s="7">
        <f t="shared" si="294"/>
        <v>0</v>
      </c>
      <c r="AK637" s="7">
        <f t="shared" si="294"/>
        <v>0</v>
      </c>
      <c r="AL637" s="7">
        <f t="shared" si="294"/>
        <v>0</v>
      </c>
      <c r="AM637" s="7">
        <f t="shared" si="294"/>
        <v>0</v>
      </c>
      <c r="AN637" s="7">
        <f t="shared" si="294"/>
        <v>0</v>
      </c>
      <c r="AO637" s="7">
        <f t="shared" si="294"/>
        <v>0</v>
      </c>
      <c r="AP637" s="7">
        <f t="shared" si="294"/>
        <v>0</v>
      </c>
      <c r="AQ637" s="7">
        <f t="shared" si="294"/>
        <v>0</v>
      </c>
      <c r="AR637" s="7">
        <f t="shared" si="294"/>
        <v>0</v>
      </c>
      <c r="AS637" s="7">
        <f t="shared" si="9"/>
        <v>185117.5394</v>
      </c>
    </row>
    <row r="638" ht="15.75" customHeight="1">
      <c r="A638" s="15">
        <v>299.0</v>
      </c>
      <c r="B638" s="16">
        <v>22.0</v>
      </c>
      <c r="C638" s="16">
        <v>0.0436115357536049</v>
      </c>
      <c r="D638" s="17">
        <v>44256.0</v>
      </c>
      <c r="E638" s="17">
        <f t="shared" si="7"/>
        <v>44927</v>
      </c>
      <c r="F638" s="16" t="s">
        <v>21</v>
      </c>
      <c r="G638" s="16" t="s">
        <v>5</v>
      </c>
      <c r="H638" s="18">
        <v>100000.0</v>
      </c>
      <c r="I638" s="7">
        <f t="shared" ref="I638:AR638" si="295">if(edate($D638,I$350)&lt;=$C$342, I294,if($G638="USD",1-$C$345,if($G638="EUR",1-$D$345,if($G638="YEN",1-$E$345,1-$F$345)))*I294/(1+$C$343)^(DATEDIF($C$342,EDATE($D638,I$350),"m")+1))</f>
        <v>197615.287</v>
      </c>
      <c r="J638" s="7">
        <f t="shared" si="295"/>
        <v>183374.6376</v>
      </c>
      <c r="K638" s="7">
        <f t="shared" si="295"/>
        <v>164482.5973</v>
      </c>
      <c r="L638" s="7">
        <f t="shared" si="295"/>
        <v>144734.7975</v>
      </c>
      <c r="M638" s="7">
        <f t="shared" si="295"/>
        <v>132306.3673</v>
      </c>
      <c r="N638" s="7">
        <f t="shared" si="295"/>
        <v>118229.2676</v>
      </c>
      <c r="O638" s="7">
        <f t="shared" si="295"/>
        <v>107681.435</v>
      </c>
      <c r="P638" s="7">
        <f t="shared" si="295"/>
        <v>98074.68486</v>
      </c>
      <c r="Q638" s="7">
        <f t="shared" si="295"/>
        <v>89314.63599</v>
      </c>
      <c r="R638" s="7">
        <f t="shared" si="295"/>
        <v>81337.34794</v>
      </c>
      <c r="S638" s="7">
        <f t="shared" si="295"/>
        <v>74068.70573</v>
      </c>
      <c r="T638" s="7">
        <f t="shared" si="295"/>
        <v>67435.68194</v>
      </c>
      <c r="U638" s="7">
        <f t="shared" si="295"/>
        <v>61403.74695</v>
      </c>
      <c r="V638" s="7">
        <f t="shared" si="295"/>
        <v>55906.09893</v>
      </c>
      <c r="W638" s="7">
        <f t="shared" si="295"/>
        <v>50901.13624</v>
      </c>
      <c r="X638" s="7">
        <f t="shared" si="295"/>
        <v>46340.20602</v>
      </c>
      <c r="Y638" s="7">
        <f t="shared" si="295"/>
        <v>42188.39674</v>
      </c>
      <c r="Z638" s="7">
        <f t="shared" si="295"/>
        <v>38407.1794</v>
      </c>
      <c r="AA638" s="7">
        <f t="shared" si="295"/>
        <v>34962.12688</v>
      </c>
      <c r="AB638" s="7">
        <f t="shared" si="295"/>
        <v>31826.47416</v>
      </c>
      <c r="AC638" s="7">
        <f t="shared" si="295"/>
        <v>28969.92915</v>
      </c>
      <c r="AD638" s="7">
        <f t="shared" si="295"/>
        <v>26370.10864</v>
      </c>
      <c r="AE638" s="7">
        <f t="shared" si="295"/>
        <v>0</v>
      </c>
      <c r="AF638" s="7">
        <f t="shared" si="295"/>
        <v>0</v>
      </c>
      <c r="AG638" s="7">
        <f t="shared" si="295"/>
        <v>0</v>
      </c>
      <c r="AH638" s="7">
        <f t="shared" si="295"/>
        <v>0</v>
      </c>
      <c r="AI638" s="7">
        <f t="shared" si="295"/>
        <v>0</v>
      </c>
      <c r="AJ638" s="7">
        <f t="shared" si="295"/>
        <v>0</v>
      </c>
      <c r="AK638" s="7">
        <f t="shared" si="295"/>
        <v>0</v>
      </c>
      <c r="AL638" s="7">
        <f t="shared" si="295"/>
        <v>0</v>
      </c>
      <c r="AM638" s="7">
        <f t="shared" si="295"/>
        <v>0</v>
      </c>
      <c r="AN638" s="7">
        <f t="shared" si="295"/>
        <v>0</v>
      </c>
      <c r="AO638" s="7">
        <f t="shared" si="295"/>
        <v>0</v>
      </c>
      <c r="AP638" s="7">
        <f t="shared" si="295"/>
        <v>0</v>
      </c>
      <c r="AQ638" s="7">
        <f t="shared" si="295"/>
        <v>0</v>
      </c>
      <c r="AR638" s="7">
        <f t="shared" si="295"/>
        <v>0</v>
      </c>
      <c r="AS638" s="7">
        <f t="shared" si="9"/>
        <v>1875930.849</v>
      </c>
    </row>
    <row r="639" ht="15.75" customHeight="1">
      <c r="A639" s="15">
        <v>323.0</v>
      </c>
      <c r="B639" s="16">
        <v>13.0</v>
      </c>
      <c r="C639" s="16">
        <v>0.0215902048632575</v>
      </c>
      <c r="D639" s="17">
        <v>44264.0</v>
      </c>
      <c r="E639" s="17">
        <f t="shared" si="7"/>
        <v>44660</v>
      </c>
      <c r="F639" s="16" t="s">
        <v>19</v>
      </c>
      <c r="G639" s="16" t="s">
        <v>4</v>
      </c>
      <c r="H639" s="18">
        <v>250000.0</v>
      </c>
      <c r="I639" s="7">
        <f t="shared" ref="I639:AR639" si="296">if(edate($D639,I$350)&lt;=$C$342, I295,if($G639="USD",1-$C$345,if($G639="EUR",1-$D$345,if($G639="YEN",1-$E$345,1-$F$345)))*I295/(1+$C$343)^(DATEDIF($C$342,EDATE($D639,I$350),"m")+1))</f>
        <v>212486.6408</v>
      </c>
      <c r="J639" s="7">
        <f t="shared" si="296"/>
        <v>185744.1467</v>
      </c>
      <c r="K639" s="7">
        <f t="shared" si="296"/>
        <v>165870.7306</v>
      </c>
      <c r="L639" s="7">
        <f t="shared" si="296"/>
        <v>155698.0308</v>
      </c>
      <c r="M639" s="7">
        <f t="shared" si="296"/>
        <v>137656.9887</v>
      </c>
      <c r="N639" s="7">
        <f t="shared" si="296"/>
        <v>125158.8764</v>
      </c>
      <c r="O639" s="7">
        <f t="shared" si="296"/>
        <v>113936.0601</v>
      </c>
      <c r="P639" s="7">
        <f t="shared" si="296"/>
        <v>103719.7266</v>
      </c>
      <c r="Q639" s="7">
        <f t="shared" si="296"/>
        <v>94411.52176</v>
      </c>
      <c r="R639" s="7">
        <f t="shared" si="296"/>
        <v>85938.98764</v>
      </c>
      <c r="S639" s="7">
        <f t="shared" si="296"/>
        <v>78223.85596</v>
      </c>
      <c r="T639" s="7">
        <f t="shared" si="296"/>
        <v>71190.58681</v>
      </c>
      <c r="U639" s="7">
        <f t="shared" si="296"/>
        <v>64795.23448</v>
      </c>
      <c r="V639" s="7">
        <f t="shared" si="296"/>
        <v>0</v>
      </c>
      <c r="W639" s="7">
        <f t="shared" si="296"/>
        <v>0</v>
      </c>
      <c r="X639" s="7">
        <f t="shared" si="296"/>
        <v>0</v>
      </c>
      <c r="Y639" s="7">
        <f t="shared" si="296"/>
        <v>0</v>
      </c>
      <c r="Z639" s="7">
        <f t="shared" si="296"/>
        <v>0</v>
      </c>
      <c r="AA639" s="7">
        <f t="shared" si="296"/>
        <v>0</v>
      </c>
      <c r="AB639" s="7">
        <f t="shared" si="296"/>
        <v>0</v>
      </c>
      <c r="AC639" s="7">
        <f t="shared" si="296"/>
        <v>0</v>
      </c>
      <c r="AD639" s="7">
        <f t="shared" si="296"/>
        <v>0</v>
      </c>
      <c r="AE639" s="7">
        <f t="shared" si="296"/>
        <v>0</v>
      </c>
      <c r="AF639" s="7">
        <f t="shared" si="296"/>
        <v>0</v>
      </c>
      <c r="AG639" s="7">
        <f t="shared" si="296"/>
        <v>0</v>
      </c>
      <c r="AH639" s="7">
        <f t="shared" si="296"/>
        <v>0</v>
      </c>
      <c r="AI639" s="7">
        <f t="shared" si="296"/>
        <v>0</v>
      </c>
      <c r="AJ639" s="7">
        <f t="shared" si="296"/>
        <v>0</v>
      </c>
      <c r="AK639" s="7">
        <f t="shared" si="296"/>
        <v>0</v>
      </c>
      <c r="AL639" s="7">
        <f t="shared" si="296"/>
        <v>0</v>
      </c>
      <c r="AM639" s="7">
        <f t="shared" si="296"/>
        <v>0</v>
      </c>
      <c r="AN639" s="7">
        <f t="shared" si="296"/>
        <v>0</v>
      </c>
      <c r="AO639" s="7">
        <f t="shared" si="296"/>
        <v>0</v>
      </c>
      <c r="AP639" s="7">
        <f t="shared" si="296"/>
        <v>0</v>
      </c>
      <c r="AQ639" s="7">
        <f t="shared" si="296"/>
        <v>0</v>
      </c>
      <c r="AR639" s="7">
        <f t="shared" si="296"/>
        <v>0</v>
      </c>
      <c r="AS639" s="7">
        <f t="shared" si="9"/>
        <v>1594831.387</v>
      </c>
    </row>
    <row r="640" ht="15.75" customHeight="1">
      <c r="A640" s="15">
        <v>166.0</v>
      </c>
      <c r="B640" s="16">
        <v>6.0</v>
      </c>
      <c r="C640" s="16">
        <v>0.00823979584181511</v>
      </c>
      <c r="D640" s="17">
        <v>44265.0</v>
      </c>
      <c r="E640" s="17">
        <f t="shared" si="7"/>
        <v>44449</v>
      </c>
      <c r="F640" s="16" t="s">
        <v>18</v>
      </c>
      <c r="G640" s="16" t="s">
        <v>6</v>
      </c>
      <c r="H640" s="18">
        <v>4000000.0</v>
      </c>
      <c r="I640" s="7">
        <f t="shared" ref="I640:AR640" si="297">if(edate($D640,I$350)&lt;=$C$342, I296,if($G640="USD",1-$C$345,if($G640="EUR",1-$D$345,if($G640="YEN",1-$E$345,1-$F$345)))*I296/(1+$C$343)^(DATEDIF($C$342,EDATE($D640,I$350),"m")+1))</f>
        <v>11906.46754</v>
      </c>
      <c r="J640" s="7">
        <f t="shared" si="297"/>
        <v>10438.80065</v>
      </c>
      <c r="K640" s="7">
        <f t="shared" si="297"/>
        <v>9201.55673</v>
      </c>
      <c r="L640" s="7">
        <f t="shared" si="297"/>
        <v>8593.882578</v>
      </c>
      <c r="M640" s="7">
        <f t="shared" si="297"/>
        <v>7702.134778</v>
      </c>
      <c r="N640" s="7">
        <f t="shared" si="297"/>
        <v>7176.530186</v>
      </c>
      <c r="O640" s="7">
        <f t="shared" si="297"/>
        <v>0</v>
      </c>
      <c r="P640" s="7">
        <f t="shared" si="297"/>
        <v>0</v>
      </c>
      <c r="Q640" s="7">
        <f t="shared" si="297"/>
        <v>0</v>
      </c>
      <c r="R640" s="7">
        <f t="shared" si="297"/>
        <v>0</v>
      </c>
      <c r="S640" s="7">
        <f t="shared" si="297"/>
        <v>0</v>
      </c>
      <c r="T640" s="7">
        <f t="shared" si="297"/>
        <v>0</v>
      </c>
      <c r="U640" s="7">
        <f t="shared" si="297"/>
        <v>0</v>
      </c>
      <c r="V640" s="7">
        <f t="shared" si="297"/>
        <v>0</v>
      </c>
      <c r="W640" s="7">
        <f t="shared" si="297"/>
        <v>0</v>
      </c>
      <c r="X640" s="7">
        <f t="shared" si="297"/>
        <v>0</v>
      </c>
      <c r="Y640" s="7">
        <f t="shared" si="297"/>
        <v>0</v>
      </c>
      <c r="Z640" s="7">
        <f t="shared" si="297"/>
        <v>0</v>
      </c>
      <c r="AA640" s="7">
        <f t="shared" si="297"/>
        <v>0</v>
      </c>
      <c r="AB640" s="7">
        <f t="shared" si="297"/>
        <v>0</v>
      </c>
      <c r="AC640" s="7">
        <f t="shared" si="297"/>
        <v>0</v>
      </c>
      <c r="AD640" s="7">
        <f t="shared" si="297"/>
        <v>0</v>
      </c>
      <c r="AE640" s="7">
        <f t="shared" si="297"/>
        <v>0</v>
      </c>
      <c r="AF640" s="7">
        <f t="shared" si="297"/>
        <v>0</v>
      </c>
      <c r="AG640" s="7">
        <f t="shared" si="297"/>
        <v>0</v>
      </c>
      <c r="AH640" s="7">
        <f t="shared" si="297"/>
        <v>0</v>
      </c>
      <c r="AI640" s="7">
        <f t="shared" si="297"/>
        <v>0</v>
      </c>
      <c r="AJ640" s="7">
        <f t="shared" si="297"/>
        <v>0</v>
      </c>
      <c r="AK640" s="7">
        <f t="shared" si="297"/>
        <v>0</v>
      </c>
      <c r="AL640" s="7">
        <f t="shared" si="297"/>
        <v>0</v>
      </c>
      <c r="AM640" s="7">
        <f t="shared" si="297"/>
        <v>0</v>
      </c>
      <c r="AN640" s="7">
        <f t="shared" si="297"/>
        <v>0</v>
      </c>
      <c r="AO640" s="7">
        <f t="shared" si="297"/>
        <v>0</v>
      </c>
      <c r="AP640" s="7">
        <f t="shared" si="297"/>
        <v>0</v>
      </c>
      <c r="AQ640" s="7">
        <f t="shared" si="297"/>
        <v>0</v>
      </c>
      <c r="AR640" s="7">
        <f t="shared" si="297"/>
        <v>0</v>
      </c>
      <c r="AS640" s="7">
        <f t="shared" si="9"/>
        <v>55019.37246</v>
      </c>
    </row>
    <row r="641" ht="15.75" customHeight="1">
      <c r="A641" s="15">
        <v>29.0</v>
      </c>
      <c r="B641" s="16">
        <v>35.0</v>
      </c>
      <c r="C641" s="16">
        <v>0.0545415711693069</v>
      </c>
      <c r="D641" s="17">
        <v>44269.0</v>
      </c>
      <c r="E641" s="17">
        <f t="shared" si="7"/>
        <v>45336</v>
      </c>
      <c r="F641" s="16" t="s">
        <v>21</v>
      </c>
      <c r="G641" s="16" t="s">
        <v>5</v>
      </c>
      <c r="H641" s="18">
        <v>75000.0</v>
      </c>
      <c r="I641" s="7">
        <f t="shared" ref="I641:AR641" si="298">if(edate($D641,I$350)&lt;=$C$342, I297,if($G641="USD",1-$C$345,if($G641="EUR",1-$D$345,if($G641="YEN",1-$E$345,1-$F$345)))*I297/(1+$C$343)^(DATEDIF($C$342,EDATE($D641,I$350),"m")+1))</f>
        <v>191979.6758</v>
      </c>
      <c r="J641" s="7">
        <f t="shared" si="298"/>
        <v>170763.8218</v>
      </c>
      <c r="K641" s="7">
        <f t="shared" si="298"/>
        <v>150739.9449</v>
      </c>
      <c r="L641" s="7">
        <f t="shared" si="298"/>
        <v>137749.6831</v>
      </c>
      <c r="M641" s="7">
        <f t="shared" si="298"/>
        <v>122997.9723</v>
      </c>
      <c r="N641" s="7">
        <f t="shared" si="298"/>
        <v>110985.4662</v>
      </c>
      <c r="O641" s="7">
        <f t="shared" si="298"/>
        <v>101081.2796</v>
      </c>
      <c r="P641" s="7">
        <f t="shared" si="298"/>
        <v>92061.05224</v>
      </c>
      <c r="Q641" s="7">
        <f t="shared" si="298"/>
        <v>83836.22921</v>
      </c>
      <c r="R641" s="7">
        <f t="shared" si="298"/>
        <v>76346.55769</v>
      </c>
      <c r="S641" s="7">
        <f t="shared" si="298"/>
        <v>69522.4559</v>
      </c>
      <c r="T641" s="7">
        <f t="shared" si="298"/>
        <v>63295.42416</v>
      </c>
      <c r="U641" s="7">
        <f t="shared" si="298"/>
        <v>57632.73821</v>
      </c>
      <c r="V641" s="7">
        <f t="shared" si="298"/>
        <v>52471.81214</v>
      </c>
      <c r="W641" s="7">
        <f t="shared" si="298"/>
        <v>47773.49192</v>
      </c>
      <c r="X641" s="7">
        <f t="shared" si="298"/>
        <v>43492.13163</v>
      </c>
      <c r="Y641" s="7">
        <f t="shared" si="298"/>
        <v>39594.88539</v>
      </c>
      <c r="Z641" s="7">
        <f t="shared" si="298"/>
        <v>36045.58984</v>
      </c>
      <c r="AA641" s="7">
        <f t="shared" si="298"/>
        <v>32811.92482</v>
      </c>
      <c r="AB641" s="7">
        <f t="shared" si="298"/>
        <v>29868.71988</v>
      </c>
      <c r="AC641" s="7">
        <f t="shared" si="298"/>
        <v>27187.55574</v>
      </c>
      <c r="AD641" s="7">
        <f t="shared" si="298"/>
        <v>24747.38764</v>
      </c>
      <c r="AE641" s="7">
        <f t="shared" si="298"/>
        <v>22525.59804</v>
      </c>
      <c r="AF641" s="7">
        <f t="shared" si="298"/>
        <v>20500.33675</v>
      </c>
      <c r="AG641" s="7">
        <f t="shared" si="298"/>
        <v>18658.90242</v>
      </c>
      <c r="AH641" s="7">
        <f t="shared" si="298"/>
        <v>16981.81827</v>
      </c>
      <c r="AI641" s="7">
        <f t="shared" si="298"/>
        <v>15455.6908</v>
      </c>
      <c r="AJ641" s="7">
        <f t="shared" si="298"/>
        <v>14065.8865</v>
      </c>
      <c r="AK641" s="7">
        <f t="shared" si="298"/>
        <v>12801.24033</v>
      </c>
      <c r="AL641" s="7">
        <f t="shared" si="298"/>
        <v>11650.04866</v>
      </c>
      <c r="AM641" s="7">
        <f t="shared" si="298"/>
        <v>10601.80547</v>
      </c>
      <c r="AN641" s="7">
        <f t="shared" si="298"/>
        <v>9648.022193</v>
      </c>
      <c r="AO641" s="7">
        <f t="shared" si="298"/>
        <v>8779.591467</v>
      </c>
      <c r="AP641" s="7">
        <f t="shared" si="298"/>
        <v>7989.447309</v>
      </c>
      <c r="AQ641" s="7">
        <f t="shared" si="298"/>
        <v>7270.285007</v>
      </c>
      <c r="AR641" s="7">
        <f t="shared" si="298"/>
        <v>0</v>
      </c>
      <c r="AS641" s="7">
        <f t="shared" si="9"/>
        <v>1939914.473</v>
      </c>
    </row>
    <row r="642" ht="15.75" customHeight="1">
      <c r="A642" s="15">
        <v>314.0</v>
      </c>
      <c r="B642" s="16">
        <v>15.0</v>
      </c>
      <c r="C642" s="16">
        <v>0.0485625623231544</v>
      </c>
      <c r="D642" s="17">
        <v>44269.0</v>
      </c>
      <c r="E642" s="17">
        <f t="shared" si="7"/>
        <v>44726</v>
      </c>
      <c r="F642" s="16" t="s">
        <v>21</v>
      </c>
      <c r="G642" s="16" t="s">
        <v>4</v>
      </c>
      <c r="H642" s="18">
        <v>250000.0</v>
      </c>
      <c r="I642" s="7">
        <f t="shared" ref="I642:AR642" si="299">if(edate($D642,I$350)&lt;=$C$342, I298,if($G642="USD",1-$C$345,if($G642="EUR",1-$D$345,if($G642="YEN",1-$E$345,1-$F$345)))*I298/(1+$C$343)^(DATEDIF($C$342,EDATE($D642,I$350),"m")+1))</f>
        <v>478888.1066</v>
      </c>
      <c r="J642" s="7">
        <f t="shared" si="299"/>
        <v>419027.692</v>
      </c>
      <c r="K642" s="7">
        <f t="shared" si="299"/>
        <v>367220.3122</v>
      </c>
      <c r="L642" s="7">
        <f t="shared" si="299"/>
        <v>344917.3879</v>
      </c>
      <c r="M642" s="7">
        <f t="shared" si="299"/>
        <v>311076.7832</v>
      </c>
      <c r="N642" s="7">
        <f t="shared" si="299"/>
        <v>281583.0464</v>
      </c>
      <c r="O642" s="7">
        <f t="shared" si="299"/>
        <v>256332.0626</v>
      </c>
      <c r="P642" s="7">
        <f t="shared" si="299"/>
        <v>233345.8462</v>
      </c>
      <c r="Q642" s="7">
        <f t="shared" si="299"/>
        <v>212403.1504</v>
      </c>
      <c r="R642" s="7">
        <f t="shared" si="299"/>
        <v>193340.797</v>
      </c>
      <c r="S642" s="7">
        <f t="shared" si="299"/>
        <v>175982.6921</v>
      </c>
      <c r="T642" s="7">
        <f t="shared" si="299"/>
        <v>160158.9231</v>
      </c>
      <c r="U642" s="7">
        <f t="shared" si="299"/>
        <v>145770.4024</v>
      </c>
      <c r="V642" s="7">
        <f t="shared" si="299"/>
        <v>132665.509</v>
      </c>
      <c r="W642" s="7">
        <f t="shared" si="299"/>
        <v>120739.6576</v>
      </c>
      <c r="X642" s="7">
        <f t="shared" si="299"/>
        <v>0</v>
      </c>
      <c r="Y642" s="7">
        <f t="shared" si="299"/>
        <v>0</v>
      </c>
      <c r="Z642" s="7">
        <f t="shared" si="299"/>
        <v>0</v>
      </c>
      <c r="AA642" s="7">
        <f t="shared" si="299"/>
        <v>0</v>
      </c>
      <c r="AB642" s="7">
        <f t="shared" si="299"/>
        <v>0</v>
      </c>
      <c r="AC642" s="7">
        <f t="shared" si="299"/>
        <v>0</v>
      </c>
      <c r="AD642" s="7">
        <f t="shared" si="299"/>
        <v>0</v>
      </c>
      <c r="AE642" s="7">
        <f t="shared" si="299"/>
        <v>0</v>
      </c>
      <c r="AF642" s="7">
        <f t="shared" si="299"/>
        <v>0</v>
      </c>
      <c r="AG642" s="7">
        <f t="shared" si="299"/>
        <v>0</v>
      </c>
      <c r="AH642" s="7">
        <f t="shared" si="299"/>
        <v>0</v>
      </c>
      <c r="AI642" s="7">
        <f t="shared" si="299"/>
        <v>0</v>
      </c>
      <c r="AJ642" s="7">
        <f t="shared" si="299"/>
        <v>0</v>
      </c>
      <c r="AK642" s="7">
        <f t="shared" si="299"/>
        <v>0</v>
      </c>
      <c r="AL642" s="7">
        <f t="shared" si="299"/>
        <v>0</v>
      </c>
      <c r="AM642" s="7">
        <f t="shared" si="299"/>
        <v>0</v>
      </c>
      <c r="AN642" s="7">
        <f t="shared" si="299"/>
        <v>0</v>
      </c>
      <c r="AO642" s="7">
        <f t="shared" si="299"/>
        <v>0</v>
      </c>
      <c r="AP642" s="7">
        <f t="shared" si="299"/>
        <v>0</v>
      </c>
      <c r="AQ642" s="7">
        <f t="shared" si="299"/>
        <v>0</v>
      </c>
      <c r="AR642" s="7">
        <f t="shared" si="299"/>
        <v>0</v>
      </c>
      <c r="AS642" s="7">
        <f t="shared" si="9"/>
        <v>3833452.369</v>
      </c>
    </row>
    <row r="643" ht="15.75" customHeight="1">
      <c r="A643" s="15">
        <v>65.0</v>
      </c>
      <c r="B643" s="16">
        <v>9.0</v>
      </c>
      <c r="C643" s="16">
        <v>0.00707265187039401</v>
      </c>
      <c r="D643" s="17">
        <v>44275.0</v>
      </c>
      <c r="E643" s="17">
        <f t="shared" si="7"/>
        <v>44550</v>
      </c>
      <c r="F643" s="16" t="s">
        <v>19</v>
      </c>
      <c r="G643" s="16" t="s">
        <v>7</v>
      </c>
      <c r="H643" s="18">
        <v>1000000.0</v>
      </c>
      <c r="I643" s="7">
        <f t="shared" ref="I643:AR643" si="300">if(edate($D643,I$350)&lt;=$C$342, I299,if($G643="USD",1-$C$345,if($G643="EUR",1-$D$345,if($G643="YEN",1-$E$345,1-$F$345)))*I299/(1+$C$343)^(DATEDIF($C$342,EDATE($D643,I$350),"m")+1))</f>
        <v>3603.983004</v>
      </c>
      <c r="J643" s="7">
        <f t="shared" si="300"/>
        <v>3276.348185</v>
      </c>
      <c r="K643" s="7">
        <f t="shared" si="300"/>
        <v>2978.49835</v>
      </c>
      <c r="L643" s="7">
        <f t="shared" si="300"/>
        <v>2707.725773</v>
      </c>
      <c r="M643" s="7">
        <f t="shared" si="300"/>
        <v>2461.568884</v>
      </c>
      <c r="N643" s="7">
        <f t="shared" si="300"/>
        <v>2237.789895</v>
      </c>
      <c r="O643" s="7">
        <f t="shared" si="300"/>
        <v>2034.35445</v>
      </c>
      <c r="P643" s="7">
        <f t="shared" si="300"/>
        <v>1849.413136</v>
      </c>
      <c r="Q643" s="7">
        <f t="shared" si="300"/>
        <v>1681.284669</v>
      </c>
      <c r="R643" s="7">
        <f t="shared" si="300"/>
        <v>0</v>
      </c>
      <c r="S643" s="7">
        <f t="shared" si="300"/>
        <v>0</v>
      </c>
      <c r="T643" s="7">
        <f t="shared" si="300"/>
        <v>0</v>
      </c>
      <c r="U643" s="7">
        <f t="shared" si="300"/>
        <v>0</v>
      </c>
      <c r="V643" s="7">
        <f t="shared" si="300"/>
        <v>0</v>
      </c>
      <c r="W643" s="7">
        <f t="shared" si="300"/>
        <v>0</v>
      </c>
      <c r="X643" s="7">
        <f t="shared" si="300"/>
        <v>0</v>
      </c>
      <c r="Y643" s="7">
        <f t="shared" si="300"/>
        <v>0</v>
      </c>
      <c r="Z643" s="7">
        <f t="shared" si="300"/>
        <v>0</v>
      </c>
      <c r="AA643" s="7">
        <f t="shared" si="300"/>
        <v>0</v>
      </c>
      <c r="AB643" s="7">
        <f t="shared" si="300"/>
        <v>0</v>
      </c>
      <c r="AC643" s="7">
        <f t="shared" si="300"/>
        <v>0</v>
      </c>
      <c r="AD643" s="7">
        <f t="shared" si="300"/>
        <v>0</v>
      </c>
      <c r="AE643" s="7">
        <f t="shared" si="300"/>
        <v>0</v>
      </c>
      <c r="AF643" s="7">
        <f t="shared" si="300"/>
        <v>0</v>
      </c>
      <c r="AG643" s="7">
        <f t="shared" si="300"/>
        <v>0</v>
      </c>
      <c r="AH643" s="7">
        <f t="shared" si="300"/>
        <v>0</v>
      </c>
      <c r="AI643" s="7">
        <f t="shared" si="300"/>
        <v>0</v>
      </c>
      <c r="AJ643" s="7">
        <f t="shared" si="300"/>
        <v>0</v>
      </c>
      <c r="AK643" s="7">
        <f t="shared" si="300"/>
        <v>0</v>
      </c>
      <c r="AL643" s="7">
        <f t="shared" si="300"/>
        <v>0</v>
      </c>
      <c r="AM643" s="7">
        <f t="shared" si="300"/>
        <v>0</v>
      </c>
      <c r="AN643" s="7">
        <f t="shared" si="300"/>
        <v>0</v>
      </c>
      <c r="AO643" s="7">
        <f t="shared" si="300"/>
        <v>0</v>
      </c>
      <c r="AP643" s="7">
        <f t="shared" si="300"/>
        <v>0</v>
      </c>
      <c r="AQ643" s="7">
        <f t="shared" si="300"/>
        <v>0</v>
      </c>
      <c r="AR643" s="7">
        <f t="shared" si="300"/>
        <v>0</v>
      </c>
      <c r="AS643" s="7">
        <f t="shared" si="9"/>
        <v>22830.96635</v>
      </c>
    </row>
    <row r="644" ht="15.75" customHeight="1">
      <c r="A644" s="15">
        <v>320.0</v>
      </c>
      <c r="B644" s="16">
        <v>22.0</v>
      </c>
      <c r="C644" s="16">
        <v>0.00659732903500337</v>
      </c>
      <c r="D644" s="17">
        <v>44275.0</v>
      </c>
      <c r="E644" s="17">
        <f t="shared" si="7"/>
        <v>44946</v>
      </c>
      <c r="F644" s="16" t="s">
        <v>19</v>
      </c>
      <c r="G644" s="16" t="s">
        <v>4</v>
      </c>
      <c r="H644" s="18">
        <v>100000.0</v>
      </c>
      <c r="I644" s="7">
        <f t="shared" ref="I644:AR644" si="301">if(edate($D644,I$350)&lt;=$C$342, I300,if($G644="USD",1-$C$345,if($G644="EUR",1-$D$345,if($G644="YEN",1-$E$345,1-$F$345)))*I300/(1+$C$343)^(DATEDIF($C$342,EDATE($D644,I$350),"m")+1))</f>
        <v>25684.85694</v>
      </c>
      <c r="J644" s="7">
        <f t="shared" si="301"/>
        <v>22562.4571</v>
      </c>
      <c r="K644" s="7">
        <f t="shared" si="301"/>
        <v>20105.92992</v>
      </c>
      <c r="L644" s="7">
        <f t="shared" si="301"/>
        <v>18815.84529</v>
      </c>
      <c r="M644" s="7">
        <f t="shared" si="301"/>
        <v>17060.21897</v>
      </c>
      <c r="N644" s="7">
        <f t="shared" si="301"/>
        <v>15305.67066</v>
      </c>
      <c r="O644" s="7">
        <f t="shared" si="301"/>
        <v>13933.01483</v>
      </c>
      <c r="P644" s="7">
        <f t="shared" si="301"/>
        <v>12683.48657</v>
      </c>
      <c r="Q644" s="7">
        <f t="shared" si="301"/>
        <v>11545.0618</v>
      </c>
      <c r="R644" s="7">
        <f t="shared" si="301"/>
        <v>10508.86042</v>
      </c>
      <c r="S644" s="7">
        <f t="shared" si="301"/>
        <v>9565.310358</v>
      </c>
      <c r="T644" s="7">
        <f t="shared" si="301"/>
        <v>8705.178292</v>
      </c>
      <c r="U644" s="7">
        <f t="shared" si="301"/>
        <v>7923.064163</v>
      </c>
      <c r="V644" s="7">
        <f t="shared" si="301"/>
        <v>7210.732073</v>
      </c>
      <c r="W644" s="7">
        <f t="shared" si="301"/>
        <v>6562.492604</v>
      </c>
      <c r="X644" s="7">
        <f t="shared" si="301"/>
        <v>5972.154973</v>
      </c>
      <c r="Y644" s="7">
        <f t="shared" si="301"/>
        <v>5434.968022</v>
      </c>
      <c r="Z644" s="7">
        <f t="shared" si="301"/>
        <v>4945.973626</v>
      </c>
      <c r="AA644" s="7">
        <f t="shared" si="301"/>
        <v>4500.720689</v>
      </c>
      <c r="AB644" s="7">
        <f t="shared" si="301"/>
        <v>4095.589829</v>
      </c>
      <c r="AC644" s="7">
        <f t="shared" si="301"/>
        <v>3726.729272</v>
      </c>
      <c r="AD644" s="7">
        <f t="shared" si="301"/>
        <v>3391.12327</v>
      </c>
      <c r="AE644" s="7">
        <f t="shared" si="301"/>
        <v>0</v>
      </c>
      <c r="AF644" s="7">
        <f t="shared" si="301"/>
        <v>0</v>
      </c>
      <c r="AG644" s="7">
        <f t="shared" si="301"/>
        <v>0</v>
      </c>
      <c r="AH644" s="7">
        <f t="shared" si="301"/>
        <v>0</v>
      </c>
      <c r="AI644" s="7">
        <f t="shared" si="301"/>
        <v>0</v>
      </c>
      <c r="AJ644" s="7">
        <f t="shared" si="301"/>
        <v>0</v>
      </c>
      <c r="AK644" s="7">
        <f t="shared" si="301"/>
        <v>0</v>
      </c>
      <c r="AL644" s="7">
        <f t="shared" si="301"/>
        <v>0</v>
      </c>
      <c r="AM644" s="7">
        <f t="shared" si="301"/>
        <v>0</v>
      </c>
      <c r="AN644" s="7">
        <f t="shared" si="301"/>
        <v>0</v>
      </c>
      <c r="AO644" s="7">
        <f t="shared" si="301"/>
        <v>0</v>
      </c>
      <c r="AP644" s="7">
        <f t="shared" si="301"/>
        <v>0</v>
      </c>
      <c r="AQ644" s="7">
        <f t="shared" si="301"/>
        <v>0</v>
      </c>
      <c r="AR644" s="7">
        <f t="shared" si="301"/>
        <v>0</v>
      </c>
      <c r="AS644" s="7">
        <f t="shared" si="9"/>
        <v>240239.4397</v>
      </c>
    </row>
    <row r="645" ht="15.75" customHeight="1">
      <c r="A645" s="15">
        <v>290.0</v>
      </c>
      <c r="B645" s="16">
        <v>10.0</v>
      </c>
      <c r="C645" s="16">
        <v>0.0383526074742552</v>
      </c>
      <c r="D645" s="17">
        <v>44278.0</v>
      </c>
      <c r="E645" s="17">
        <f t="shared" si="7"/>
        <v>44584</v>
      </c>
      <c r="F645" s="16" t="s">
        <v>19</v>
      </c>
      <c r="G645" s="16" t="s">
        <v>4</v>
      </c>
      <c r="H645" s="18">
        <v>500000.0</v>
      </c>
      <c r="I645" s="7">
        <f t="shared" ref="I645:AR645" si="302">if(edate($D645,I$350)&lt;=$C$342, I301,if($G645="USD",1-$C$345,if($G645="EUR",1-$D$345,if($G645="YEN",1-$E$345,1-$F$345)))*I301/(1+$C$343)^(DATEDIF($C$342,EDATE($D645,I$350),"m")+1))</f>
        <v>748265.7707</v>
      </c>
      <c r="J645" s="7">
        <f t="shared" si="302"/>
        <v>654949.86</v>
      </c>
      <c r="K645" s="7">
        <f t="shared" si="302"/>
        <v>592057.2731</v>
      </c>
      <c r="L645" s="7">
        <f t="shared" si="302"/>
        <v>542120.9688</v>
      </c>
      <c r="M645" s="7">
        <f t="shared" si="302"/>
        <v>488740.526</v>
      </c>
      <c r="N645" s="7">
        <f t="shared" si="302"/>
        <v>444947.2164</v>
      </c>
      <c r="O645" s="7">
        <f t="shared" si="302"/>
        <v>405041.3852</v>
      </c>
      <c r="P645" s="7">
        <f t="shared" si="302"/>
        <v>368715.3136</v>
      </c>
      <c r="Q645" s="7">
        <f t="shared" si="302"/>
        <v>335619.4822</v>
      </c>
      <c r="R645" s="7">
        <f t="shared" si="302"/>
        <v>305495.5889</v>
      </c>
      <c r="S645" s="7">
        <f t="shared" si="302"/>
        <v>0</v>
      </c>
      <c r="T645" s="7">
        <f t="shared" si="302"/>
        <v>0</v>
      </c>
      <c r="U645" s="7">
        <f t="shared" si="302"/>
        <v>0</v>
      </c>
      <c r="V645" s="7">
        <f t="shared" si="302"/>
        <v>0</v>
      </c>
      <c r="W645" s="7">
        <f t="shared" si="302"/>
        <v>0</v>
      </c>
      <c r="X645" s="7">
        <f t="shared" si="302"/>
        <v>0</v>
      </c>
      <c r="Y645" s="7">
        <f t="shared" si="302"/>
        <v>0</v>
      </c>
      <c r="Z645" s="7">
        <f t="shared" si="302"/>
        <v>0</v>
      </c>
      <c r="AA645" s="7">
        <f t="shared" si="302"/>
        <v>0</v>
      </c>
      <c r="AB645" s="7">
        <f t="shared" si="302"/>
        <v>0</v>
      </c>
      <c r="AC645" s="7">
        <f t="shared" si="302"/>
        <v>0</v>
      </c>
      <c r="AD645" s="7">
        <f t="shared" si="302"/>
        <v>0</v>
      </c>
      <c r="AE645" s="7">
        <f t="shared" si="302"/>
        <v>0</v>
      </c>
      <c r="AF645" s="7">
        <f t="shared" si="302"/>
        <v>0</v>
      </c>
      <c r="AG645" s="7">
        <f t="shared" si="302"/>
        <v>0</v>
      </c>
      <c r="AH645" s="7">
        <f t="shared" si="302"/>
        <v>0</v>
      </c>
      <c r="AI645" s="7">
        <f t="shared" si="302"/>
        <v>0</v>
      </c>
      <c r="AJ645" s="7">
        <f t="shared" si="302"/>
        <v>0</v>
      </c>
      <c r="AK645" s="7">
        <f t="shared" si="302"/>
        <v>0</v>
      </c>
      <c r="AL645" s="7">
        <f t="shared" si="302"/>
        <v>0</v>
      </c>
      <c r="AM645" s="7">
        <f t="shared" si="302"/>
        <v>0</v>
      </c>
      <c r="AN645" s="7">
        <f t="shared" si="302"/>
        <v>0</v>
      </c>
      <c r="AO645" s="7">
        <f t="shared" si="302"/>
        <v>0</v>
      </c>
      <c r="AP645" s="7">
        <f t="shared" si="302"/>
        <v>0</v>
      </c>
      <c r="AQ645" s="7">
        <f t="shared" si="302"/>
        <v>0</v>
      </c>
      <c r="AR645" s="7">
        <f t="shared" si="302"/>
        <v>0</v>
      </c>
      <c r="AS645" s="7">
        <f t="shared" si="9"/>
        <v>4885953.385</v>
      </c>
    </row>
    <row r="646" ht="15.75" customHeight="1">
      <c r="A646" s="15">
        <v>253.0</v>
      </c>
      <c r="B646" s="16">
        <v>23.0</v>
      </c>
      <c r="C646" s="16">
        <v>0.0262538392663739</v>
      </c>
      <c r="D646" s="17">
        <v>44288.0</v>
      </c>
      <c r="E646" s="17">
        <f t="shared" si="7"/>
        <v>44987</v>
      </c>
      <c r="F646" s="16" t="s">
        <v>22</v>
      </c>
      <c r="G646" s="16" t="s">
        <v>4</v>
      </c>
      <c r="H646" s="18">
        <v>250000.0</v>
      </c>
      <c r="I646" s="7">
        <f t="shared" ref="I646:AR646" si="303">if(edate($D646,I$350)&lt;=$C$342, I302,if($G646="USD",1-$C$345,if($G646="EUR",1-$D$345,if($G646="YEN",1-$E$345,1-$F$345)))*I302/(1+$C$343)^(DATEDIF($C$342,EDATE($D646,I$350),"m")+1))</f>
        <v>228022.5526</v>
      </c>
      <c r="J646" s="7">
        <f t="shared" si="303"/>
        <v>202850.7433</v>
      </c>
      <c r="K646" s="7">
        <f t="shared" si="303"/>
        <v>183572.583</v>
      </c>
      <c r="L646" s="7">
        <f t="shared" si="303"/>
        <v>167411.0827</v>
      </c>
      <c r="M646" s="7">
        <f t="shared" si="303"/>
        <v>152144.6849</v>
      </c>
      <c r="N646" s="7">
        <f t="shared" si="303"/>
        <v>138503.4974</v>
      </c>
      <c r="O646" s="7">
        <f t="shared" si="303"/>
        <v>126085.513</v>
      </c>
      <c r="P646" s="7">
        <f t="shared" si="303"/>
        <v>114771.1482</v>
      </c>
      <c r="Q646" s="7">
        <f t="shared" si="303"/>
        <v>104472.4463</v>
      </c>
      <c r="R646" s="7">
        <f t="shared" si="303"/>
        <v>95094.26772</v>
      </c>
      <c r="S646" s="7">
        <f t="shared" si="303"/>
        <v>86544.75673</v>
      </c>
      <c r="T646" s="7">
        <f t="shared" si="303"/>
        <v>78770.65932</v>
      </c>
      <c r="U646" s="7">
        <f t="shared" si="303"/>
        <v>71689.93897</v>
      </c>
      <c r="V646" s="7">
        <f t="shared" si="303"/>
        <v>65246.17927</v>
      </c>
      <c r="W646" s="7">
        <f t="shared" si="303"/>
        <v>59377.80575</v>
      </c>
      <c r="X646" s="7">
        <f t="shared" si="303"/>
        <v>54037.69037</v>
      </c>
      <c r="Y646" s="7">
        <f t="shared" si="303"/>
        <v>49176.54055</v>
      </c>
      <c r="Z646" s="7">
        <f t="shared" si="303"/>
        <v>44750.11381</v>
      </c>
      <c r="AA646" s="7">
        <f t="shared" si="303"/>
        <v>40722.49401</v>
      </c>
      <c r="AB646" s="7">
        <f t="shared" si="303"/>
        <v>37055.36992</v>
      </c>
      <c r="AC646" s="7">
        <f t="shared" si="303"/>
        <v>33718.80881</v>
      </c>
      <c r="AD646" s="7">
        <f t="shared" si="303"/>
        <v>30682.03663</v>
      </c>
      <c r="AE646" s="7">
        <f t="shared" si="303"/>
        <v>27915.76123</v>
      </c>
      <c r="AF646" s="7">
        <f t="shared" si="303"/>
        <v>0</v>
      </c>
      <c r="AG646" s="7">
        <f t="shared" si="303"/>
        <v>0</v>
      </c>
      <c r="AH646" s="7">
        <f t="shared" si="303"/>
        <v>0</v>
      </c>
      <c r="AI646" s="7">
        <f t="shared" si="303"/>
        <v>0</v>
      </c>
      <c r="AJ646" s="7">
        <f t="shared" si="303"/>
        <v>0</v>
      </c>
      <c r="AK646" s="7">
        <f t="shared" si="303"/>
        <v>0</v>
      </c>
      <c r="AL646" s="7">
        <f t="shared" si="303"/>
        <v>0</v>
      </c>
      <c r="AM646" s="7">
        <f t="shared" si="303"/>
        <v>0</v>
      </c>
      <c r="AN646" s="7">
        <f t="shared" si="303"/>
        <v>0</v>
      </c>
      <c r="AO646" s="7">
        <f t="shared" si="303"/>
        <v>0</v>
      </c>
      <c r="AP646" s="7">
        <f t="shared" si="303"/>
        <v>0</v>
      </c>
      <c r="AQ646" s="7">
        <f t="shared" si="303"/>
        <v>0</v>
      </c>
      <c r="AR646" s="7">
        <f t="shared" si="303"/>
        <v>0</v>
      </c>
      <c r="AS646" s="7">
        <f t="shared" si="9"/>
        <v>2192616.675</v>
      </c>
    </row>
    <row r="647" ht="15.75" customHeight="1">
      <c r="A647" s="15">
        <v>262.0</v>
      </c>
      <c r="B647" s="16">
        <v>33.0</v>
      </c>
      <c r="C647" s="16">
        <v>0.0247106941672336</v>
      </c>
      <c r="D647" s="17">
        <v>44296.0</v>
      </c>
      <c r="E647" s="17">
        <f t="shared" si="7"/>
        <v>45301</v>
      </c>
      <c r="F647" s="16" t="s">
        <v>22</v>
      </c>
      <c r="G647" s="16" t="s">
        <v>4</v>
      </c>
      <c r="H647" s="18">
        <v>100000.0</v>
      </c>
      <c r="I647" s="7">
        <f t="shared" ref="I647:AR647" si="304">if(edate($D647,I$350)&lt;=$C$342, I303,if($G647="USD",1-$C$345,if($G647="EUR",1-$D$345,if($G647="YEN",1-$E$345,1-$F$345)))*I303/(1+$C$343)^(DATEDIF($C$342,EDATE($D647,I$350),"m")+1))</f>
        <v>85036.09542</v>
      </c>
      <c r="J647" s="7">
        <f t="shared" si="304"/>
        <v>75163.34696</v>
      </c>
      <c r="K647" s="7">
        <f t="shared" si="304"/>
        <v>70590.77483</v>
      </c>
      <c r="L647" s="7">
        <f t="shared" si="304"/>
        <v>63346.39649</v>
      </c>
      <c r="M647" s="7">
        <f t="shared" si="304"/>
        <v>57302.01259</v>
      </c>
      <c r="N647" s="7">
        <f t="shared" si="304"/>
        <v>52163.74852</v>
      </c>
      <c r="O647" s="7">
        <f t="shared" si="304"/>
        <v>47486.3021</v>
      </c>
      <c r="P647" s="7">
        <f t="shared" si="304"/>
        <v>43224.64473</v>
      </c>
      <c r="Q647" s="7">
        <f t="shared" si="304"/>
        <v>39345.59606</v>
      </c>
      <c r="R647" s="7">
        <f t="shared" si="304"/>
        <v>35813.32197</v>
      </c>
      <c r="S647" s="7">
        <f t="shared" si="304"/>
        <v>32593.23922</v>
      </c>
      <c r="T647" s="7">
        <f t="shared" si="304"/>
        <v>29665.21905</v>
      </c>
      <c r="U647" s="7">
        <f t="shared" si="304"/>
        <v>26998.39258</v>
      </c>
      <c r="V647" s="7">
        <f t="shared" si="304"/>
        <v>24571.48835</v>
      </c>
      <c r="W647" s="7">
        <f t="shared" si="304"/>
        <v>22361.32164</v>
      </c>
      <c r="X647" s="7">
        <f t="shared" si="304"/>
        <v>20350.12573</v>
      </c>
      <c r="Y647" s="7">
        <f t="shared" si="304"/>
        <v>18519.33676</v>
      </c>
      <c r="Z647" s="7">
        <f t="shared" si="304"/>
        <v>16852.29121</v>
      </c>
      <c r="AA647" s="7">
        <f t="shared" si="304"/>
        <v>15335.45158</v>
      </c>
      <c r="AB647" s="7">
        <f t="shared" si="304"/>
        <v>13954.39263</v>
      </c>
      <c r="AC647" s="7">
        <f t="shared" si="304"/>
        <v>12697.83326</v>
      </c>
      <c r="AD647" s="7">
        <f t="shared" si="304"/>
        <v>11554.18434</v>
      </c>
      <c r="AE647" s="7">
        <f t="shared" si="304"/>
        <v>10512.41747</v>
      </c>
      <c r="AF647" s="7">
        <f t="shared" si="304"/>
        <v>9565.2462</v>
      </c>
      <c r="AG647" s="7">
        <f t="shared" si="304"/>
        <v>8703.013421</v>
      </c>
      <c r="AH647" s="7">
        <f t="shared" si="304"/>
        <v>7918.589341</v>
      </c>
      <c r="AI647" s="7">
        <f t="shared" si="304"/>
        <v>7204.552461</v>
      </c>
      <c r="AJ647" s="7">
        <f t="shared" si="304"/>
        <v>6554.973599</v>
      </c>
      <c r="AK647" s="7">
        <f t="shared" si="304"/>
        <v>5963.868474</v>
      </c>
      <c r="AL647" s="7">
        <f t="shared" si="304"/>
        <v>5425.847947</v>
      </c>
      <c r="AM647" s="7">
        <f t="shared" si="304"/>
        <v>4936.41899</v>
      </c>
      <c r="AN647" s="7">
        <f t="shared" si="304"/>
        <v>4490.965372</v>
      </c>
      <c r="AO647" s="7">
        <f t="shared" si="304"/>
        <v>4085.754447</v>
      </c>
      <c r="AP647" s="7">
        <f t="shared" si="304"/>
        <v>0</v>
      </c>
      <c r="AQ647" s="7">
        <f t="shared" si="304"/>
        <v>0</v>
      </c>
      <c r="AR647" s="7">
        <f t="shared" si="304"/>
        <v>0</v>
      </c>
      <c r="AS647" s="7">
        <f t="shared" si="9"/>
        <v>890287.1637</v>
      </c>
    </row>
    <row r="648" ht="15.75" customHeight="1">
      <c r="A648" s="15">
        <v>180.0</v>
      </c>
      <c r="B648" s="16">
        <v>20.0</v>
      </c>
      <c r="C648" s="16">
        <v>0.0152029411516172</v>
      </c>
      <c r="D648" s="17">
        <v>44298.0</v>
      </c>
      <c r="E648" s="17">
        <f t="shared" si="7"/>
        <v>44907</v>
      </c>
      <c r="F648" s="16" t="s">
        <v>19</v>
      </c>
      <c r="G648" s="16" t="s">
        <v>5</v>
      </c>
      <c r="H648" s="18">
        <v>100000.0</v>
      </c>
      <c r="I648" s="7">
        <f t="shared" ref="I648:AR648" si="305">if(edate($D648,I$350)&lt;=$C$342, I304,if($G648="USD",1-$C$345,if($G648="EUR",1-$D$345,if($G648="YEN",1-$E$345,1-$F$345)))*I304/(1+$C$343)^(DATEDIF($C$342,EDATE($D648,I$350),"m")+1))</f>
        <v>63514.22817</v>
      </c>
      <c r="J648" s="7">
        <f t="shared" si="305"/>
        <v>56023.08998</v>
      </c>
      <c r="K648" s="7">
        <f t="shared" si="305"/>
        <v>51403.82206</v>
      </c>
      <c r="L648" s="7">
        <f t="shared" si="305"/>
        <v>45928.04036</v>
      </c>
      <c r="M648" s="7">
        <f t="shared" si="305"/>
        <v>41243.04718</v>
      </c>
      <c r="N648" s="7">
        <f t="shared" si="305"/>
        <v>37562.7233</v>
      </c>
      <c r="O648" s="7">
        <f t="shared" si="305"/>
        <v>34210.85516</v>
      </c>
      <c r="P648" s="7">
        <f t="shared" si="305"/>
        <v>31154.53261</v>
      </c>
      <c r="Q648" s="7">
        <f t="shared" si="305"/>
        <v>28371.37823</v>
      </c>
      <c r="R648" s="7">
        <f t="shared" si="305"/>
        <v>25835.53532</v>
      </c>
      <c r="S648" s="7">
        <f t="shared" si="305"/>
        <v>23521.54584</v>
      </c>
      <c r="T648" s="7">
        <f t="shared" si="305"/>
        <v>21417.26676</v>
      </c>
      <c r="U648" s="7">
        <f t="shared" si="305"/>
        <v>19499.43371</v>
      </c>
      <c r="V648" s="7">
        <f t="shared" si="305"/>
        <v>17753.50248</v>
      </c>
      <c r="W648" s="7">
        <f t="shared" si="305"/>
        <v>16162.50921</v>
      </c>
      <c r="X648" s="7">
        <f t="shared" si="305"/>
        <v>14714.25229</v>
      </c>
      <c r="Y648" s="7">
        <f t="shared" si="305"/>
        <v>13395.29285</v>
      </c>
      <c r="Z648" s="7">
        <f t="shared" si="305"/>
        <v>12193.62059</v>
      </c>
      <c r="AA648" s="7">
        <f t="shared" si="305"/>
        <v>11099.88456</v>
      </c>
      <c r="AB648" s="7">
        <f t="shared" si="305"/>
        <v>10103.52297</v>
      </c>
      <c r="AC648" s="7">
        <f t="shared" si="305"/>
        <v>0</v>
      </c>
      <c r="AD648" s="7">
        <f t="shared" si="305"/>
        <v>0</v>
      </c>
      <c r="AE648" s="7">
        <f t="shared" si="305"/>
        <v>0</v>
      </c>
      <c r="AF648" s="7">
        <f t="shared" si="305"/>
        <v>0</v>
      </c>
      <c r="AG648" s="7">
        <f t="shared" si="305"/>
        <v>0</v>
      </c>
      <c r="AH648" s="7">
        <f t="shared" si="305"/>
        <v>0</v>
      </c>
      <c r="AI648" s="7">
        <f t="shared" si="305"/>
        <v>0</v>
      </c>
      <c r="AJ648" s="7">
        <f t="shared" si="305"/>
        <v>0</v>
      </c>
      <c r="AK648" s="7">
        <f t="shared" si="305"/>
        <v>0</v>
      </c>
      <c r="AL648" s="7">
        <f t="shared" si="305"/>
        <v>0</v>
      </c>
      <c r="AM648" s="7">
        <f t="shared" si="305"/>
        <v>0</v>
      </c>
      <c r="AN648" s="7">
        <f t="shared" si="305"/>
        <v>0</v>
      </c>
      <c r="AO648" s="7">
        <f t="shared" si="305"/>
        <v>0</v>
      </c>
      <c r="AP648" s="7">
        <f t="shared" si="305"/>
        <v>0</v>
      </c>
      <c r="AQ648" s="7">
        <f t="shared" si="305"/>
        <v>0</v>
      </c>
      <c r="AR648" s="7">
        <f t="shared" si="305"/>
        <v>0</v>
      </c>
      <c r="AS648" s="7">
        <f t="shared" si="9"/>
        <v>575108.0836</v>
      </c>
    </row>
    <row r="649" ht="15.75" customHeight="1">
      <c r="A649" s="15">
        <v>118.0</v>
      </c>
      <c r="B649" s="16">
        <v>7.0</v>
      </c>
      <c r="C649" s="16">
        <v>0.0308435517633403</v>
      </c>
      <c r="D649" s="17">
        <v>44305.0</v>
      </c>
      <c r="E649" s="17">
        <f t="shared" si="7"/>
        <v>44519</v>
      </c>
      <c r="F649" s="16" t="s">
        <v>23</v>
      </c>
      <c r="G649" s="16" t="s">
        <v>5</v>
      </c>
      <c r="H649" s="18">
        <v>250000.0</v>
      </c>
      <c r="I649" s="7">
        <f t="shared" ref="I649:AR649" si="306">if(edate($D649,I$350)&lt;=$C$342, I305,if($G649="USD",1-$C$345,if($G649="EUR",1-$D$345,if($G649="YEN",1-$E$345,1-$F$345)))*I305/(1+$C$343)^(DATEDIF($C$342,EDATE($D649,I$350),"m")+1))</f>
        <v>321790.4996</v>
      </c>
      <c r="J649" s="7">
        <f t="shared" si="306"/>
        <v>279809.8326</v>
      </c>
      <c r="K649" s="7">
        <f t="shared" si="306"/>
        <v>259025.5354</v>
      </c>
      <c r="L649" s="7">
        <f t="shared" si="306"/>
        <v>231588.5053</v>
      </c>
      <c r="M649" s="7">
        <f t="shared" si="306"/>
        <v>209274.4764</v>
      </c>
      <c r="N649" s="7">
        <f t="shared" si="306"/>
        <v>190597.2592</v>
      </c>
      <c r="O649" s="7">
        <f t="shared" si="306"/>
        <v>173587.2185</v>
      </c>
      <c r="P649" s="7">
        <f t="shared" si="306"/>
        <v>0</v>
      </c>
      <c r="Q649" s="7">
        <f t="shared" si="306"/>
        <v>0</v>
      </c>
      <c r="R649" s="7">
        <f t="shared" si="306"/>
        <v>0</v>
      </c>
      <c r="S649" s="7">
        <f t="shared" si="306"/>
        <v>0</v>
      </c>
      <c r="T649" s="7">
        <f t="shared" si="306"/>
        <v>0</v>
      </c>
      <c r="U649" s="7">
        <f t="shared" si="306"/>
        <v>0</v>
      </c>
      <c r="V649" s="7">
        <f t="shared" si="306"/>
        <v>0</v>
      </c>
      <c r="W649" s="7">
        <f t="shared" si="306"/>
        <v>0</v>
      </c>
      <c r="X649" s="7">
        <f t="shared" si="306"/>
        <v>0</v>
      </c>
      <c r="Y649" s="7">
        <f t="shared" si="306"/>
        <v>0</v>
      </c>
      <c r="Z649" s="7">
        <f t="shared" si="306"/>
        <v>0</v>
      </c>
      <c r="AA649" s="7">
        <f t="shared" si="306"/>
        <v>0</v>
      </c>
      <c r="AB649" s="7">
        <f t="shared" si="306"/>
        <v>0</v>
      </c>
      <c r="AC649" s="7">
        <f t="shared" si="306"/>
        <v>0</v>
      </c>
      <c r="AD649" s="7">
        <f t="shared" si="306"/>
        <v>0</v>
      </c>
      <c r="AE649" s="7">
        <f t="shared" si="306"/>
        <v>0</v>
      </c>
      <c r="AF649" s="7">
        <f t="shared" si="306"/>
        <v>0</v>
      </c>
      <c r="AG649" s="7">
        <f t="shared" si="306"/>
        <v>0</v>
      </c>
      <c r="AH649" s="7">
        <f t="shared" si="306"/>
        <v>0</v>
      </c>
      <c r="AI649" s="7">
        <f t="shared" si="306"/>
        <v>0</v>
      </c>
      <c r="AJ649" s="7">
        <f t="shared" si="306"/>
        <v>0</v>
      </c>
      <c r="AK649" s="7">
        <f t="shared" si="306"/>
        <v>0</v>
      </c>
      <c r="AL649" s="7">
        <f t="shared" si="306"/>
        <v>0</v>
      </c>
      <c r="AM649" s="7">
        <f t="shared" si="306"/>
        <v>0</v>
      </c>
      <c r="AN649" s="7">
        <f t="shared" si="306"/>
        <v>0</v>
      </c>
      <c r="AO649" s="7">
        <f t="shared" si="306"/>
        <v>0</v>
      </c>
      <c r="AP649" s="7">
        <f t="shared" si="306"/>
        <v>0</v>
      </c>
      <c r="AQ649" s="7">
        <f t="shared" si="306"/>
        <v>0</v>
      </c>
      <c r="AR649" s="7">
        <f t="shared" si="306"/>
        <v>0</v>
      </c>
      <c r="AS649" s="7">
        <f t="shared" si="9"/>
        <v>1665673.327</v>
      </c>
    </row>
    <row r="650" ht="15.75" customHeight="1">
      <c r="A650" s="15">
        <v>130.0</v>
      </c>
      <c r="B650" s="16">
        <v>28.0</v>
      </c>
      <c r="C650" s="16">
        <v>0.0282771854850526</v>
      </c>
      <c r="D650" s="17">
        <v>44308.0</v>
      </c>
      <c r="E650" s="17">
        <f t="shared" si="7"/>
        <v>45160</v>
      </c>
      <c r="F650" s="16" t="s">
        <v>22</v>
      </c>
      <c r="G650" s="16" t="s">
        <v>7</v>
      </c>
      <c r="H650" s="18">
        <v>1750000.0</v>
      </c>
      <c r="I650" s="7">
        <f t="shared" ref="I650:AR650" si="307">if(edate($D650,I$350)&lt;=$C$342, I306,if($G650="USD",1-$C$345,if($G650="EUR",1-$D$345,if($G650="YEN",1-$E$345,1-$F$345)))*I306/(1+$C$343)^(DATEDIF($C$342,EDATE($D650,I$350),"m")+1))</f>
        <v>22923.55644</v>
      </c>
      <c r="J650" s="7">
        <f t="shared" si="307"/>
        <v>20839.59677</v>
      </c>
      <c r="K650" s="7">
        <f t="shared" si="307"/>
        <v>18945.08797</v>
      </c>
      <c r="L650" s="7">
        <f t="shared" si="307"/>
        <v>17222.80724</v>
      </c>
      <c r="M650" s="7">
        <f t="shared" si="307"/>
        <v>15657.0975</v>
      </c>
      <c r="N650" s="7">
        <f t="shared" si="307"/>
        <v>14233.725</v>
      </c>
      <c r="O650" s="7">
        <f t="shared" si="307"/>
        <v>12939.75</v>
      </c>
      <c r="P650" s="7">
        <f t="shared" si="307"/>
        <v>11763.40909</v>
      </c>
      <c r="Q650" s="7">
        <f t="shared" si="307"/>
        <v>10694.00826</v>
      </c>
      <c r="R650" s="7">
        <f t="shared" si="307"/>
        <v>9721.825692</v>
      </c>
      <c r="S650" s="7">
        <f t="shared" si="307"/>
        <v>8838.023356</v>
      </c>
      <c r="T650" s="7">
        <f t="shared" si="307"/>
        <v>8034.566688</v>
      </c>
      <c r="U650" s="7">
        <f t="shared" si="307"/>
        <v>7304.151534</v>
      </c>
      <c r="V650" s="7">
        <f t="shared" si="307"/>
        <v>6640.137758</v>
      </c>
      <c r="W650" s="7">
        <f t="shared" si="307"/>
        <v>6036.488871</v>
      </c>
      <c r="X650" s="7">
        <f t="shared" si="307"/>
        <v>5487.717156</v>
      </c>
      <c r="Y650" s="7">
        <f t="shared" si="307"/>
        <v>4988.833778</v>
      </c>
      <c r="Z650" s="7">
        <f t="shared" si="307"/>
        <v>4535.303434</v>
      </c>
      <c r="AA650" s="7">
        <f t="shared" si="307"/>
        <v>4123.003122</v>
      </c>
      <c r="AB650" s="7">
        <f t="shared" si="307"/>
        <v>3748.184657</v>
      </c>
      <c r="AC650" s="7">
        <f t="shared" si="307"/>
        <v>3407.440597</v>
      </c>
      <c r="AD650" s="7">
        <f t="shared" si="307"/>
        <v>3097.67327</v>
      </c>
      <c r="AE650" s="7">
        <f t="shared" si="307"/>
        <v>2816.066609</v>
      </c>
      <c r="AF650" s="7">
        <f t="shared" si="307"/>
        <v>2560.060554</v>
      </c>
      <c r="AG650" s="7">
        <f t="shared" si="307"/>
        <v>2327.327776</v>
      </c>
      <c r="AH650" s="7">
        <f t="shared" si="307"/>
        <v>2115.752524</v>
      </c>
      <c r="AI650" s="7">
        <f t="shared" si="307"/>
        <v>1923.411385</v>
      </c>
      <c r="AJ650" s="7">
        <f t="shared" si="307"/>
        <v>1748.555805</v>
      </c>
      <c r="AK650" s="7">
        <f t="shared" si="307"/>
        <v>0</v>
      </c>
      <c r="AL650" s="7">
        <f t="shared" si="307"/>
        <v>0</v>
      </c>
      <c r="AM650" s="7">
        <f t="shared" si="307"/>
        <v>0</v>
      </c>
      <c r="AN650" s="7">
        <f t="shared" si="307"/>
        <v>0</v>
      </c>
      <c r="AO650" s="7">
        <f t="shared" si="307"/>
        <v>0</v>
      </c>
      <c r="AP650" s="7">
        <f t="shared" si="307"/>
        <v>0</v>
      </c>
      <c r="AQ650" s="7">
        <f t="shared" si="307"/>
        <v>0</v>
      </c>
      <c r="AR650" s="7">
        <f t="shared" si="307"/>
        <v>0</v>
      </c>
      <c r="AS650" s="7">
        <f t="shared" si="9"/>
        <v>234673.5628</v>
      </c>
    </row>
    <row r="651" ht="15.75" customHeight="1">
      <c r="A651" s="15">
        <v>194.0</v>
      </c>
      <c r="B651" s="16">
        <v>2.0</v>
      </c>
      <c r="C651" s="16">
        <v>0.0119952736392399</v>
      </c>
      <c r="D651" s="17">
        <v>44309.0</v>
      </c>
      <c r="E651" s="17">
        <f t="shared" si="7"/>
        <v>44370</v>
      </c>
      <c r="F651" s="16" t="s">
        <v>18</v>
      </c>
      <c r="G651" s="16" t="s">
        <v>6</v>
      </c>
      <c r="H651" s="18">
        <v>1800000.0</v>
      </c>
      <c r="I651" s="7">
        <f t="shared" ref="I651:AR651" si="308">if(edate($D651,I$350)&lt;=$C$342, I307,if($G651="USD",1-$C$345,if($G651="EUR",1-$D$345,if($G651="YEN",1-$E$345,1-$F$345)))*I307/(1+$C$343)^(DATEDIF($C$342,EDATE($D651,I$350),"m")+1))</f>
        <v>6817.667251</v>
      </c>
      <c r="J651" s="7">
        <f t="shared" si="308"/>
        <v>6062.003945</v>
      </c>
      <c r="K651" s="7">
        <f t="shared" si="308"/>
        <v>0</v>
      </c>
      <c r="L651" s="7">
        <f t="shared" si="308"/>
        <v>0</v>
      </c>
      <c r="M651" s="7">
        <f t="shared" si="308"/>
        <v>0</v>
      </c>
      <c r="N651" s="7">
        <f t="shared" si="308"/>
        <v>0</v>
      </c>
      <c r="O651" s="7">
        <f t="shared" si="308"/>
        <v>0</v>
      </c>
      <c r="P651" s="7">
        <f t="shared" si="308"/>
        <v>0</v>
      </c>
      <c r="Q651" s="7">
        <f t="shared" si="308"/>
        <v>0</v>
      </c>
      <c r="R651" s="7">
        <f t="shared" si="308"/>
        <v>0</v>
      </c>
      <c r="S651" s="7">
        <f t="shared" si="308"/>
        <v>0</v>
      </c>
      <c r="T651" s="7">
        <f t="shared" si="308"/>
        <v>0</v>
      </c>
      <c r="U651" s="7">
        <f t="shared" si="308"/>
        <v>0</v>
      </c>
      <c r="V651" s="7">
        <f t="shared" si="308"/>
        <v>0</v>
      </c>
      <c r="W651" s="7">
        <f t="shared" si="308"/>
        <v>0</v>
      </c>
      <c r="X651" s="7">
        <f t="shared" si="308"/>
        <v>0</v>
      </c>
      <c r="Y651" s="7">
        <f t="shared" si="308"/>
        <v>0</v>
      </c>
      <c r="Z651" s="7">
        <f t="shared" si="308"/>
        <v>0</v>
      </c>
      <c r="AA651" s="7">
        <f t="shared" si="308"/>
        <v>0</v>
      </c>
      <c r="AB651" s="7">
        <f t="shared" si="308"/>
        <v>0</v>
      </c>
      <c r="AC651" s="7">
        <f t="shared" si="308"/>
        <v>0</v>
      </c>
      <c r="AD651" s="7">
        <f t="shared" si="308"/>
        <v>0</v>
      </c>
      <c r="AE651" s="7">
        <f t="shared" si="308"/>
        <v>0</v>
      </c>
      <c r="AF651" s="7">
        <f t="shared" si="308"/>
        <v>0</v>
      </c>
      <c r="AG651" s="7">
        <f t="shared" si="308"/>
        <v>0</v>
      </c>
      <c r="AH651" s="7">
        <f t="shared" si="308"/>
        <v>0</v>
      </c>
      <c r="AI651" s="7">
        <f t="shared" si="308"/>
        <v>0</v>
      </c>
      <c r="AJ651" s="7">
        <f t="shared" si="308"/>
        <v>0</v>
      </c>
      <c r="AK651" s="7">
        <f t="shared" si="308"/>
        <v>0</v>
      </c>
      <c r="AL651" s="7">
        <f t="shared" si="308"/>
        <v>0</v>
      </c>
      <c r="AM651" s="7">
        <f t="shared" si="308"/>
        <v>0</v>
      </c>
      <c r="AN651" s="7">
        <f t="shared" si="308"/>
        <v>0</v>
      </c>
      <c r="AO651" s="7">
        <f t="shared" si="308"/>
        <v>0</v>
      </c>
      <c r="AP651" s="7">
        <f t="shared" si="308"/>
        <v>0</v>
      </c>
      <c r="AQ651" s="7">
        <f t="shared" si="308"/>
        <v>0</v>
      </c>
      <c r="AR651" s="7">
        <f t="shared" si="308"/>
        <v>0</v>
      </c>
      <c r="AS651" s="7">
        <f t="shared" si="9"/>
        <v>12879.6712</v>
      </c>
    </row>
    <row r="652" ht="15.75" customHeight="1">
      <c r="A652" s="15">
        <v>188.0</v>
      </c>
      <c r="B652" s="16">
        <v>6.0</v>
      </c>
      <c r="C652" s="16">
        <v>0.0101718836072609</v>
      </c>
      <c r="D652" s="17">
        <v>44310.0</v>
      </c>
      <c r="E652" s="17">
        <f t="shared" si="7"/>
        <v>44493</v>
      </c>
      <c r="F652" s="16" t="s">
        <v>18</v>
      </c>
      <c r="G652" s="16" t="s">
        <v>6</v>
      </c>
      <c r="H652" s="18">
        <v>1400000.0</v>
      </c>
      <c r="I652" s="7">
        <f t="shared" ref="I652:AR652" si="309">if(edate($D652,I$350)&lt;=$C$342, I308,if($G652="USD",1-$C$345,if($G652="EUR",1-$D$345,if($G652="YEN",1-$E$345,1-$F$345)))*I308/(1+$C$343)^(DATEDIF($C$342,EDATE($D652,I$350),"m")+1))</f>
        <v>4496.582375</v>
      </c>
      <c r="J652" s="7">
        <f t="shared" si="309"/>
        <v>3956.057717</v>
      </c>
      <c r="K652" s="7">
        <f t="shared" si="309"/>
        <v>3665.198147</v>
      </c>
      <c r="L652" s="7">
        <f t="shared" si="309"/>
        <v>3407.698099</v>
      </c>
      <c r="M652" s="7">
        <f t="shared" si="309"/>
        <v>3103.063574</v>
      </c>
      <c r="N652" s="7">
        <f t="shared" si="309"/>
        <v>2825.365292</v>
      </c>
      <c r="O652" s="7">
        <f t="shared" si="309"/>
        <v>0</v>
      </c>
      <c r="P652" s="7">
        <f t="shared" si="309"/>
        <v>0</v>
      </c>
      <c r="Q652" s="7">
        <f t="shared" si="309"/>
        <v>0</v>
      </c>
      <c r="R652" s="7">
        <f t="shared" si="309"/>
        <v>0</v>
      </c>
      <c r="S652" s="7">
        <f t="shared" si="309"/>
        <v>0</v>
      </c>
      <c r="T652" s="7">
        <f t="shared" si="309"/>
        <v>0</v>
      </c>
      <c r="U652" s="7">
        <f t="shared" si="309"/>
        <v>0</v>
      </c>
      <c r="V652" s="7">
        <f t="shared" si="309"/>
        <v>0</v>
      </c>
      <c r="W652" s="7">
        <f t="shared" si="309"/>
        <v>0</v>
      </c>
      <c r="X652" s="7">
        <f t="shared" si="309"/>
        <v>0</v>
      </c>
      <c r="Y652" s="7">
        <f t="shared" si="309"/>
        <v>0</v>
      </c>
      <c r="Z652" s="7">
        <f t="shared" si="309"/>
        <v>0</v>
      </c>
      <c r="AA652" s="7">
        <f t="shared" si="309"/>
        <v>0</v>
      </c>
      <c r="AB652" s="7">
        <f t="shared" si="309"/>
        <v>0</v>
      </c>
      <c r="AC652" s="7">
        <f t="shared" si="309"/>
        <v>0</v>
      </c>
      <c r="AD652" s="7">
        <f t="shared" si="309"/>
        <v>0</v>
      </c>
      <c r="AE652" s="7">
        <f t="shared" si="309"/>
        <v>0</v>
      </c>
      <c r="AF652" s="7">
        <f t="shared" si="309"/>
        <v>0</v>
      </c>
      <c r="AG652" s="7">
        <f t="shared" si="309"/>
        <v>0</v>
      </c>
      <c r="AH652" s="7">
        <f t="shared" si="309"/>
        <v>0</v>
      </c>
      <c r="AI652" s="7">
        <f t="shared" si="309"/>
        <v>0</v>
      </c>
      <c r="AJ652" s="7">
        <f t="shared" si="309"/>
        <v>0</v>
      </c>
      <c r="AK652" s="7">
        <f t="shared" si="309"/>
        <v>0</v>
      </c>
      <c r="AL652" s="7">
        <f t="shared" si="309"/>
        <v>0</v>
      </c>
      <c r="AM652" s="7">
        <f t="shared" si="309"/>
        <v>0</v>
      </c>
      <c r="AN652" s="7">
        <f t="shared" si="309"/>
        <v>0</v>
      </c>
      <c r="AO652" s="7">
        <f t="shared" si="309"/>
        <v>0</v>
      </c>
      <c r="AP652" s="7">
        <f t="shared" si="309"/>
        <v>0</v>
      </c>
      <c r="AQ652" s="7">
        <f t="shared" si="309"/>
        <v>0</v>
      </c>
      <c r="AR652" s="7">
        <f t="shared" si="309"/>
        <v>0</v>
      </c>
      <c r="AS652" s="7">
        <f t="shared" si="9"/>
        <v>21453.9652</v>
      </c>
    </row>
    <row r="653" ht="15.75" customHeight="1">
      <c r="A653" s="15">
        <v>301.0</v>
      </c>
      <c r="B653" s="16">
        <v>8.0</v>
      </c>
      <c r="C653" s="16">
        <v>0.0597288857581466</v>
      </c>
      <c r="D653" s="17">
        <v>44312.0</v>
      </c>
      <c r="E653" s="17">
        <f t="shared" si="7"/>
        <v>44556</v>
      </c>
      <c r="F653" s="16" t="s">
        <v>20</v>
      </c>
      <c r="G653" s="16" t="s">
        <v>5</v>
      </c>
      <c r="H653" s="18">
        <v>500000.0</v>
      </c>
      <c r="I653" s="7">
        <f t="shared" ref="I653:AR653" si="310">if(edate($D653,I$350)&lt;=$C$342, I309,if($G653="USD",1-$C$345,if($G653="EUR",1-$D$345,if($G653="YEN",1-$E$345,1-$F$345)))*I309/(1+$C$343)^(DATEDIF($C$342,EDATE($D653,I$350),"m")+1))</f>
        <v>1246978.343</v>
      </c>
      <c r="J653" s="7">
        <f t="shared" si="310"/>
        <v>1086199.969</v>
      </c>
      <c r="K653" s="7">
        <f t="shared" si="310"/>
        <v>994937.8804</v>
      </c>
      <c r="L653" s="7">
        <f t="shared" si="310"/>
        <v>890237.3727</v>
      </c>
      <c r="M653" s="7">
        <f t="shared" si="310"/>
        <v>810874.4422</v>
      </c>
      <c r="N653" s="7">
        <f t="shared" si="310"/>
        <v>738495.9976</v>
      </c>
      <c r="O653" s="7">
        <f t="shared" si="310"/>
        <v>672579.3871</v>
      </c>
      <c r="P653" s="7">
        <f t="shared" si="310"/>
        <v>612477.9089</v>
      </c>
      <c r="Q653" s="7">
        <f t="shared" si="310"/>
        <v>0</v>
      </c>
      <c r="R653" s="7">
        <f t="shared" si="310"/>
        <v>0</v>
      </c>
      <c r="S653" s="7">
        <f t="shared" si="310"/>
        <v>0</v>
      </c>
      <c r="T653" s="7">
        <f t="shared" si="310"/>
        <v>0</v>
      </c>
      <c r="U653" s="7">
        <f t="shared" si="310"/>
        <v>0</v>
      </c>
      <c r="V653" s="7">
        <f t="shared" si="310"/>
        <v>0</v>
      </c>
      <c r="W653" s="7">
        <f t="shared" si="310"/>
        <v>0</v>
      </c>
      <c r="X653" s="7">
        <f t="shared" si="310"/>
        <v>0</v>
      </c>
      <c r="Y653" s="7">
        <f t="shared" si="310"/>
        <v>0</v>
      </c>
      <c r="Z653" s="7">
        <f t="shared" si="310"/>
        <v>0</v>
      </c>
      <c r="AA653" s="7">
        <f t="shared" si="310"/>
        <v>0</v>
      </c>
      <c r="AB653" s="7">
        <f t="shared" si="310"/>
        <v>0</v>
      </c>
      <c r="AC653" s="7">
        <f t="shared" si="310"/>
        <v>0</v>
      </c>
      <c r="AD653" s="7">
        <f t="shared" si="310"/>
        <v>0</v>
      </c>
      <c r="AE653" s="7">
        <f t="shared" si="310"/>
        <v>0</v>
      </c>
      <c r="AF653" s="7">
        <f t="shared" si="310"/>
        <v>0</v>
      </c>
      <c r="AG653" s="7">
        <f t="shared" si="310"/>
        <v>0</v>
      </c>
      <c r="AH653" s="7">
        <f t="shared" si="310"/>
        <v>0</v>
      </c>
      <c r="AI653" s="7">
        <f t="shared" si="310"/>
        <v>0</v>
      </c>
      <c r="AJ653" s="7">
        <f t="shared" si="310"/>
        <v>0</v>
      </c>
      <c r="AK653" s="7">
        <f t="shared" si="310"/>
        <v>0</v>
      </c>
      <c r="AL653" s="7">
        <f t="shared" si="310"/>
        <v>0</v>
      </c>
      <c r="AM653" s="7">
        <f t="shared" si="310"/>
        <v>0</v>
      </c>
      <c r="AN653" s="7">
        <f t="shared" si="310"/>
        <v>0</v>
      </c>
      <c r="AO653" s="7">
        <f t="shared" si="310"/>
        <v>0</v>
      </c>
      <c r="AP653" s="7">
        <f t="shared" si="310"/>
        <v>0</v>
      </c>
      <c r="AQ653" s="7">
        <f t="shared" si="310"/>
        <v>0</v>
      </c>
      <c r="AR653" s="7">
        <f t="shared" si="310"/>
        <v>0</v>
      </c>
      <c r="AS653" s="7">
        <f t="shared" si="9"/>
        <v>7052781.301</v>
      </c>
    </row>
    <row r="654" ht="15.75" customHeight="1">
      <c r="A654" s="15">
        <v>98.0</v>
      </c>
      <c r="B654" s="16">
        <v>18.0</v>
      </c>
      <c r="C654" s="16">
        <v>0.0299742381845524</v>
      </c>
      <c r="D654" s="17">
        <v>44314.0</v>
      </c>
      <c r="E654" s="17">
        <f t="shared" si="7"/>
        <v>44862</v>
      </c>
      <c r="F654" s="16" t="s">
        <v>22</v>
      </c>
      <c r="G654" s="16" t="s">
        <v>7</v>
      </c>
      <c r="H654" s="18">
        <v>1000000.0</v>
      </c>
      <c r="I654" s="7">
        <f t="shared" ref="I654:AR654" si="311">if(edate($D654,I$350)&lt;=$C$342, I310,if($G654="USD",1-$C$345,if($G654="EUR",1-$D$345,if($G654="YEN",1-$E$345,1-$F$345)))*I310/(1+$C$343)^(DATEDIF($C$342,EDATE($D654,I$350),"m")+1))</f>
        <v>13885.32091</v>
      </c>
      <c r="J654" s="7">
        <f t="shared" si="311"/>
        <v>12623.01901</v>
      </c>
      <c r="K654" s="7">
        <f t="shared" si="311"/>
        <v>11475.47182</v>
      </c>
      <c r="L654" s="7">
        <f t="shared" si="311"/>
        <v>10432.24711</v>
      </c>
      <c r="M654" s="7">
        <f t="shared" si="311"/>
        <v>9483.861011</v>
      </c>
      <c r="N654" s="7">
        <f t="shared" si="311"/>
        <v>8621.691828</v>
      </c>
      <c r="O654" s="7">
        <f t="shared" si="311"/>
        <v>7837.901662</v>
      </c>
      <c r="P654" s="7">
        <f t="shared" si="311"/>
        <v>7125.365147</v>
      </c>
      <c r="Q654" s="7">
        <f t="shared" si="311"/>
        <v>6477.604679</v>
      </c>
      <c r="R654" s="7">
        <f t="shared" si="311"/>
        <v>5888.731527</v>
      </c>
      <c r="S654" s="7">
        <f t="shared" si="311"/>
        <v>5353.392297</v>
      </c>
      <c r="T654" s="7">
        <f t="shared" si="311"/>
        <v>4866.72027</v>
      </c>
      <c r="U654" s="7">
        <f t="shared" si="311"/>
        <v>4424.291154</v>
      </c>
      <c r="V654" s="7">
        <f t="shared" si="311"/>
        <v>4022.082868</v>
      </c>
      <c r="W654" s="7">
        <f t="shared" si="311"/>
        <v>3656.438971</v>
      </c>
      <c r="X654" s="7">
        <f t="shared" si="311"/>
        <v>3324.035428</v>
      </c>
      <c r="Y654" s="7">
        <f t="shared" si="311"/>
        <v>3021.850389</v>
      </c>
      <c r="Z654" s="7">
        <f t="shared" si="311"/>
        <v>2747.136717</v>
      </c>
      <c r="AA654" s="7">
        <f t="shared" si="311"/>
        <v>0</v>
      </c>
      <c r="AB654" s="7">
        <f t="shared" si="311"/>
        <v>0</v>
      </c>
      <c r="AC654" s="7">
        <f t="shared" si="311"/>
        <v>0</v>
      </c>
      <c r="AD654" s="7">
        <f t="shared" si="311"/>
        <v>0</v>
      </c>
      <c r="AE654" s="7">
        <f t="shared" si="311"/>
        <v>0</v>
      </c>
      <c r="AF654" s="7">
        <f t="shared" si="311"/>
        <v>0</v>
      </c>
      <c r="AG654" s="7">
        <f t="shared" si="311"/>
        <v>0</v>
      </c>
      <c r="AH654" s="7">
        <f t="shared" si="311"/>
        <v>0</v>
      </c>
      <c r="AI654" s="7">
        <f t="shared" si="311"/>
        <v>0</v>
      </c>
      <c r="AJ654" s="7">
        <f t="shared" si="311"/>
        <v>0</v>
      </c>
      <c r="AK654" s="7">
        <f t="shared" si="311"/>
        <v>0</v>
      </c>
      <c r="AL654" s="7">
        <f t="shared" si="311"/>
        <v>0</v>
      </c>
      <c r="AM654" s="7">
        <f t="shared" si="311"/>
        <v>0</v>
      </c>
      <c r="AN654" s="7">
        <f t="shared" si="311"/>
        <v>0</v>
      </c>
      <c r="AO654" s="7">
        <f t="shared" si="311"/>
        <v>0</v>
      </c>
      <c r="AP654" s="7">
        <f t="shared" si="311"/>
        <v>0</v>
      </c>
      <c r="AQ654" s="7">
        <f t="shared" si="311"/>
        <v>0</v>
      </c>
      <c r="AR654" s="7">
        <f t="shared" si="311"/>
        <v>0</v>
      </c>
      <c r="AS654" s="7">
        <f t="shared" si="9"/>
        <v>125267.1628</v>
      </c>
    </row>
    <row r="655" ht="15.75" customHeight="1">
      <c r="A655" s="15">
        <v>196.0</v>
      </c>
      <c r="B655" s="16">
        <v>11.0</v>
      </c>
      <c r="C655" s="16">
        <v>0.0311398643395435</v>
      </c>
      <c r="D655" s="17">
        <v>44319.0</v>
      </c>
      <c r="E655" s="17">
        <f t="shared" si="7"/>
        <v>44654</v>
      </c>
      <c r="F655" s="16" t="s">
        <v>23</v>
      </c>
      <c r="G655" s="16" t="s">
        <v>4</v>
      </c>
      <c r="H655" s="18">
        <v>250000.0</v>
      </c>
      <c r="I655" s="7">
        <f t="shared" ref="I655:AR655" si="312">if(edate($D655,I$350)&lt;=$C$342, I311,if($G655="USD",1-$C$345,if($G655="EUR",1-$D$345,if($G655="YEN",1-$E$345,1-$F$345)))*I311/(1+$C$343)^(DATEDIF($C$342,EDATE($D655,I$350),"m")+1))</f>
        <v>241446.3085</v>
      </c>
      <c r="J655" s="7">
        <f t="shared" si="312"/>
        <v>219853.8216</v>
      </c>
      <c r="K655" s="7">
        <f t="shared" si="312"/>
        <v>198232.988</v>
      </c>
      <c r="L655" s="7">
        <f t="shared" si="312"/>
        <v>180468.2792</v>
      </c>
      <c r="M655" s="7">
        <f t="shared" si="312"/>
        <v>164287.3778</v>
      </c>
      <c r="N655" s="7">
        <f t="shared" si="312"/>
        <v>149557.4431</v>
      </c>
      <c r="O655" s="7">
        <f t="shared" si="312"/>
        <v>136136.6338</v>
      </c>
      <c r="P655" s="7">
        <f t="shared" si="312"/>
        <v>123920.5976</v>
      </c>
      <c r="Q655" s="7">
        <f t="shared" si="312"/>
        <v>112796.4829</v>
      </c>
      <c r="R655" s="7">
        <f t="shared" si="312"/>
        <v>102655.3387</v>
      </c>
      <c r="S655" s="7">
        <f t="shared" si="312"/>
        <v>93433.96862</v>
      </c>
      <c r="T655" s="7">
        <f t="shared" si="312"/>
        <v>0</v>
      </c>
      <c r="U655" s="7">
        <f t="shared" si="312"/>
        <v>0</v>
      </c>
      <c r="V655" s="7">
        <f t="shared" si="312"/>
        <v>0</v>
      </c>
      <c r="W655" s="7">
        <f t="shared" si="312"/>
        <v>0</v>
      </c>
      <c r="X655" s="7">
        <f t="shared" si="312"/>
        <v>0</v>
      </c>
      <c r="Y655" s="7">
        <f t="shared" si="312"/>
        <v>0</v>
      </c>
      <c r="Z655" s="7">
        <f t="shared" si="312"/>
        <v>0</v>
      </c>
      <c r="AA655" s="7">
        <f t="shared" si="312"/>
        <v>0</v>
      </c>
      <c r="AB655" s="7">
        <f t="shared" si="312"/>
        <v>0</v>
      </c>
      <c r="AC655" s="7">
        <f t="shared" si="312"/>
        <v>0</v>
      </c>
      <c r="AD655" s="7">
        <f t="shared" si="312"/>
        <v>0</v>
      </c>
      <c r="AE655" s="7">
        <f t="shared" si="312"/>
        <v>0</v>
      </c>
      <c r="AF655" s="7">
        <f t="shared" si="312"/>
        <v>0</v>
      </c>
      <c r="AG655" s="7">
        <f t="shared" si="312"/>
        <v>0</v>
      </c>
      <c r="AH655" s="7">
        <f t="shared" si="312"/>
        <v>0</v>
      </c>
      <c r="AI655" s="7">
        <f t="shared" si="312"/>
        <v>0</v>
      </c>
      <c r="AJ655" s="7">
        <f t="shared" si="312"/>
        <v>0</v>
      </c>
      <c r="AK655" s="7">
        <f t="shared" si="312"/>
        <v>0</v>
      </c>
      <c r="AL655" s="7">
        <f t="shared" si="312"/>
        <v>0</v>
      </c>
      <c r="AM655" s="7">
        <f t="shared" si="312"/>
        <v>0</v>
      </c>
      <c r="AN655" s="7">
        <f t="shared" si="312"/>
        <v>0</v>
      </c>
      <c r="AO655" s="7">
        <f t="shared" si="312"/>
        <v>0</v>
      </c>
      <c r="AP655" s="7">
        <f t="shared" si="312"/>
        <v>0</v>
      </c>
      <c r="AQ655" s="7">
        <f t="shared" si="312"/>
        <v>0</v>
      </c>
      <c r="AR655" s="7">
        <f t="shared" si="312"/>
        <v>0</v>
      </c>
      <c r="AS655" s="7">
        <f t="shared" si="9"/>
        <v>1722789.24</v>
      </c>
    </row>
    <row r="656" ht="15.75" customHeight="1">
      <c r="A656" s="15">
        <v>41.0</v>
      </c>
      <c r="B656" s="16">
        <v>8.0</v>
      </c>
      <c r="C656" s="16">
        <v>0.0228163843765713</v>
      </c>
      <c r="D656" s="17">
        <v>44320.0</v>
      </c>
      <c r="E656" s="17">
        <f t="shared" si="7"/>
        <v>44565</v>
      </c>
      <c r="F656" s="16" t="s">
        <v>19</v>
      </c>
      <c r="G656" s="16" t="s">
        <v>4</v>
      </c>
      <c r="H656" s="18">
        <v>250000.0</v>
      </c>
      <c r="I656" s="7">
        <f t="shared" ref="I656:AR656" si="313">if(edate($D656,I$350)&lt;=$C$342, I312,if($G656="USD",1-$C$345,if($G656="EUR",1-$D$345,if($G656="YEN",1-$E$345,1-$F$345)))*I312/(1+$C$343)^(DATEDIF($C$342,EDATE($D656,I$350),"m")+1))</f>
        <v>176345.346</v>
      </c>
      <c r="J656" s="7">
        <f t="shared" si="313"/>
        <v>161088.3479</v>
      </c>
      <c r="K656" s="7">
        <f t="shared" si="313"/>
        <v>144961.759</v>
      </c>
      <c r="L656" s="7">
        <f t="shared" si="313"/>
        <v>132236.4439</v>
      </c>
      <c r="M656" s="7">
        <f t="shared" si="313"/>
        <v>120379.8642</v>
      </c>
      <c r="N656" s="7">
        <f t="shared" si="313"/>
        <v>109586.5031</v>
      </c>
      <c r="O656" s="7">
        <f t="shared" si="313"/>
        <v>99752.43024</v>
      </c>
      <c r="P656" s="7">
        <f t="shared" si="313"/>
        <v>90801.16722</v>
      </c>
      <c r="Q656" s="7">
        <f t="shared" si="313"/>
        <v>0</v>
      </c>
      <c r="R656" s="7">
        <f t="shared" si="313"/>
        <v>0</v>
      </c>
      <c r="S656" s="7">
        <f t="shared" si="313"/>
        <v>0</v>
      </c>
      <c r="T656" s="7">
        <f t="shared" si="313"/>
        <v>0</v>
      </c>
      <c r="U656" s="7">
        <f t="shared" si="313"/>
        <v>0</v>
      </c>
      <c r="V656" s="7">
        <f t="shared" si="313"/>
        <v>0</v>
      </c>
      <c r="W656" s="7">
        <f t="shared" si="313"/>
        <v>0</v>
      </c>
      <c r="X656" s="7">
        <f t="shared" si="313"/>
        <v>0</v>
      </c>
      <c r="Y656" s="7">
        <f t="shared" si="313"/>
        <v>0</v>
      </c>
      <c r="Z656" s="7">
        <f t="shared" si="313"/>
        <v>0</v>
      </c>
      <c r="AA656" s="7">
        <f t="shared" si="313"/>
        <v>0</v>
      </c>
      <c r="AB656" s="7">
        <f t="shared" si="313"/>
        <v>0</v>
      </c>
      <c r="AC656" s="7">
        <f t="shared" si="313"/>
        <v>0</v>
      </c>
      <c r="AD656" s="7">
        <f t="shared" si="313"/>
        <v>0</v>
      </c>
      <c r="AE656" s="7">
        <f t="shared" si="313"/>
        <v>0</v>
      </c>
      <c r="AF656" s="7">
        <f t="shared" si="313"/>
        <v>0</v>
      </c>
      <c r="AG656" s="7">
        <f t="shared" si="313"/>
        <v>0</v>
      </c>
      <c r="AH656" s="7">
        <f t="shared" si="313"/>
        <v>0</v>
      </c>
      <c r="AI656" s="7">
        <f t="shared" si="313"/>
        <v>0</v>
      </c>
      <c r="AJ656" s="7">
        <f t="shared" si="313"/>
        <v>0</v>
      </c>
      <c r="AK656" s="7">
        <f t="shared" si="313"/>
        <v>0</v>
      </c>
      <c r="AL656" s="7">
        <f t="shared" si="313"/>
        <v>0</v>
      </c>
      <c r="AM656" s="7">
        <f t="shared" si="313"/>
        <v>0</v>
      </c>
      <c r="AN656" s="7">
        <f t="shared" si="313"/>
        <v>0</v>
      </c>
      <c r="AO656" s="7">
        <f t="shared" si="313"/>
        <v>0</v>
      </c>
      <c r="AP656" s="7">
        <f t="shared" si="313"/>
        <v>0</v>
      </c>
      <c r="AQ656" s="7">
        <f t="shared" si="313"/>
        <v>0</v>
      </c>
      <c r="AR656" s="7">
        <f t="shared" si="313"/>
        <v>0</v>
      </c>
      <c r="AS656" s="7">
        <f t="shared" si="9"/>
        <v>1035151.862</v>
      </c>
    </row>
    <row r="657" ht="15.75" customHeight="1">
      <c r="A657" s="15">
        <v>283.0</v>
      </c>
      <c r="B657" s="16">
        <v>7.0</v>
      </c>
      <c r="C657" s="16">
        <v>0.0230699699219851</v>
      </c>
      <c r="D657" s="17">
        <v>44322.0</v>
      </c>
      <c r="E657" s="17">
        <f t="shared" si="7"/>
        <v>44536</v>
      </c>
      <c r="F657" s="16" t="s">
        <v>22</v>
      </c>
      <c r="G657" s="16" t="s">
        <v>4</v>
      </c>
      <c r="H657" s="18">
        <v>100000.0</v>
      </c>
      <c r="I657" s="7">
        <f t="shared" ref="I657:AR657" si="314">if(edate($D657,I$350)&lt;=$C$342, I313,if($G657="USD",1-$C$345,if($G657="EUR",1-$D$345,if($G657="YEN",1-$E$345,1-$F$345)))*I313/(1+$C$343)^(DATEDIF($C$342,EDATE($D657,I$350),"m")+1))</f>
        <v>71330.38718</v>
      </c>
      <c r="J657" s="7">
        <f t="shared" si="314"/>
        <v>64918.28802</v>
      </c>
      <c r="K657" s="7">
        <f t="shared" si="314"/>
        <v>58866.98002</v>
      </c>
      <c r="L657" s="7">
        <f t="shared" si="314"/>
        <v>53487.41925</v>
      </c>
      <c r="M657" s="7">
        <f t="shared" si="314"/>
        <v>48691.49052</v>
      </c>
      <c r="N657" s="7">
        <f t="shared" si="314"/>
        <v>44325.64495</v>
      </c>
      <c r="O657" s="7">
        <f t="shared" si="314"/>
        <v>40347.84686</v>
      </c>
      <c r="P657" s="7">
        <f t="shared" si="314"/>
        <v>0</v>
      </c>
      <c r="Q657" s="7">
        <f t="shared" si="314"/>
        <v>0</v>
      </c>
      <c r="R657" s="7">
        <f t="shared" si="314"/>
        <v>0</v>
      </c>
      <c r="S657" s="7">
        <f t="shared" si="314"/>
        <v>0</v>
      </c>
      <c r="T657" s="7">
        <f t="shared" si="314"/>
        <v>0</v>
      </c>
      <c r="U657" s="7">
        <f t="shared" si="314"/>
        <v>0</v>
      </c>
      <c r="V657" s="7">
        <f t="shared" si="314"/>
        <v>0</v>
      </c>
      <c r="W657" s="7">
        <f t="shared" si="314"/>
        <v>0</v>
      </c>
      <c r="X657" s="7">
        <f t="shared" si="314"/>
        <v>0</v>
      </c>
      <c r="Y657" s="7">
        <f t="shared" si="314"/>
        <v>0</v>
      </c>
      <c r="Z657" s="7">
        <f t="shared" si="314"/>
        <v>0</v>
      </c>
      <c r="AA657" s="7">
        <f t="shared" si="314"/>
        <v>0</v>
      </c>
      <c r="AB657" s="7">
        <f t="shared" si="314"/>
        <v>0</v>
      </c>
      <c r="AC657" s="7">
        <f t="shared" si="314"/>
        <v>0</v>
      </c>
      <c r="AD657" s="7">
        <f t="shared" si="314"/>
        <v>0</v>
      </c>
      <c r="AE657" s="7">
        <f t="shared" si="314"/>
        <v>0</v>
      </c>
      <c r="AF657" s="7">
        <f t="shared" si="314"/>
        <v>0</v>
      </c>
      <c r="AG657" s="7">
        <f t="shared" si="314"/>
        <v>0</v>
      </c>
      <c r="AH657" s="7">
        <f t="shared" si="314"/>
        <v>0</v>
      </c>
      <c r="AI657" s="7">
        <f t="shared" si="314"/>
        <v>0</v>
      </c>
      <c r="AJ657" s="7">
        <f t="shared" si="314"/>
        <v>0</v>
      </c>
      <c r="AK657" s="7">
        <f t="shared" si="314"/>
        <v>0</v>
      </c>
      <c r="AL657" s="7">
        <f t="shared" si="314"/>
        <v>0</v>
      </c>
      <c r="AM657" s="7">
        <f t="shared" si="314"/>
        <v>0</v>
      </c>
      <c r="AN657" s="7">
        <f t="shared" si="314"/>
        <v>0</v>
      </c>
      <c r="AO657" s="7">
        <f t="shared" si="314"/>
        <v>0</v>
      </c>
      <c r="AP657" s="7">
        <f t="shared" si="314"/>
        <v>0</v>
      </c>
      <c r="AQ657" s="7">
        <f t="shared" si="314"/>
        <v>0</v>
      </c>
      <c r="AR657" s="7">
        <f t="shared" si="314"/>
        <v>0</v>
      </c>
      <c r="AS657" s="7">
        <f t="shared" si="9"/>
        <v>381968.0568</v>
      </c>
    </row>
    <row r="658" ht="15.75" customHeight="1">
      <c r="A658" s="15">
        <v>287.0</v>
      </c>
      <c r="B658" s="16">
        <v>12.0</v>
      </c>
      <c r="C658" s="16">
        <v>0.0597037482259868</v>
      </c>
      <c r="D658" s="17">
        <v>44325.0</v>
      </c>
      <c r="E658" s="17">
        <f t="shared" si="7"/>
        <v>44690</v>
      </c>
      <c r="F658" s="16" t="s">
        <v>20</v>
      </c>
      <c r="G658" s="16" t="s">
        <v>5</v>
      </c>
      <c r="H658" s="18">
        <v>250000.0</v>
      </c>
      <c r="I658" s="7">
        <f t="shared" ref="I658:AR658" si="315">if(edate($D658,I$350)&lt;=$C$342, I314,if($G658="USD",1-$C$345,if($G658="EUR",1-$D$345,if($G658="YEN",1-$E$345,1-$F$345)))*I314/(1+$C$343)^(DATEDIF($C$342,EDATE($D658,I$350),"m")+1))</f>
        <v>558311.3229</v>
      </c>
      <c r="J658" s="7">
        <f t="shared" si="315"/>
        <v>508312.7017</v>
      </c>
      <c r="K658" s="7">
        <f t="shared" si="315"/>
        <v>450060.5322</v>
      </c>
      <c r="L658" s="7">
        <f t="shared" si="315"/>
        <v>404839.992</v>
      </c>
      <c r="M658" s="7">
        <f t="shared" si="315"/>
        <v>368716.2731</v>
      </c>
      <c r="N658" s="7">
        <f t="shared" si="315"/>
        <v>335816.2139</v>
      </c>
      <c r="O658" s="7">
        <f t="shared" si="315"/>
        <v>305816.7327</v>
      </c>
      <c r="P658" s="7">
        <f t="shared" si="315"/>
        <v>278498.3662</v>
      </c>
      <c r="Q658" s="7">
        <f t="shared" si="315"/>
        <v>253607.3125</v>
      </c>
      <c r="R658" s="7">
        <f t="shared" si="315"/>
        <v>230893.6318</v>
      </c>
      <c r="S658" s="7">
        <f t="shared" si="315"/>
        <v>210238.3883</v>
      </c>
      <c r="T658" s="7">
        <f t="shared" si="315"/>
        <v>191413.1167</v>
      </c>
      <c r="U658" s="7">
        <f t="shared" si="315"/>
        <v>0</v>
      </c>
      <c r="V658" s="7">
        <f t="shared" si="315"/>
        <v>0</v>
      </c>
      <c r="W658" s="7">
        <f t="shared" si="315"/>
        <v>0</v>
      </c>
      <c r="X658" s="7">
        <f t="shared" si="315"/>
        <v>0</v>
      </c>
      <c r="Y658" s="7">
        <f t="shared" si="315"/>
        <v>0</v>
      </c>
      <c r="Z658" s="7">
        <f t="shared" si="315"/>
        <v>0</v>
      </c>
      <c r="AA658" s="7">
        <f t="shared" si="315"/>
        <v>0</v>
      </c>
      <c r="AB658" s="7">
        <f t="shared" si="315"/>
        <v>0</v>
      </c>
      <c r="AC658" s="7">
        <f t="shared" si="315"/>
        <v>0</v>
      </c>
      <c r="AD658" s="7">
        <f t="shared" si="315"/>
        <v>0</v>
      </c>
      <c r="AE658" s="7">
        <f t="shared" si="315"/>
        <v>0</v>
      </c>
      <c r="AF658" s="7">
        <f t="shared" si="315"/>
        <v>0</v>
      </c>
      <c r="AG658" s="7">
        <f t="shared" si="315"/>
        <v>0</v>
      </c>
      <c r="AH658" s="7">
        <f t="shared" si="315"/>
        <v>0</v>
      </c>
      <c r="AI658" s="7">
        <f t="shared" si="315"/>
        <v>0</v>
      </c>
      <c r="AJ658" s="7">
        <f t="shared" si="315"/>
        <v>0</v>
      </c>
      <c r="AK658" s="7">
        <f t="shared" si="315"/>
        <v>0</v>
      </c>
      <c r="AL658" s="7">
        <f t="shared" si="315"/>
        <v>0</v>
      </c>
      <c r="AM658" s="7">
        <f t="shared" si="315"/>
        <v>0</v>
      </c>
      <c r="AN658" s="7">
        <f t="shared" si="315"/>
        <v>0</v>
      </c>
      <c r="AO658" s="7">
        <f t="shared" si="315"/>
        <v>0</v>
      </c>
      <c r="AP658" s="7">
        <f t="shared" si="315"/>
        <v>0</v>
      </c>
      <c r="AQ658" s="7">
        <f t="shared" si="315"/>
        <v>0</v>
      </c>
      <c r="AR658" s="7">
        <f t="shared" si="315"/>
        <v>0</v>
      </c>
      <c r="AS658" s="7">
        <f t="shared" si="9"/>
        <v>4096524.584</v>
      </c>
    </row>
    <row r="659" ht="15.75" customHeight="1">
      <c r="A659" s="15">
        <v>19.0</v>
      </c>
      <c r="B659" s="16">
        <v>36.0</v>
      </c>
      <c r="C659" s="16">
        <v>0.0128275731800697</v>
      </c>
      <c r="D659" s="17">
        <v>44326.0</v>
      </c>
      <c r="E659" s="17">
        <f t="shared" si="7"/>
        <v>45422</v>
      </c>
      <c r="F659" s="16" t="s">
        <v>19</v>
      </c>
      <c r="G659" s="16" t="s">
        <v>7</v>
      </c>
      <c r="H659" s="18">
        <v>1500000.0</v>
      </c>
      <c r="I659" s="7">
        <f t="shared" ref="I659:AR659" si="316">if(edate($D659,I$350)&lt;=$C$342, I315,if($G659="USD",1-$C$345,if($G659="EUR",1-$D$345,if($G659="YEN",1-$E$345,1-$F$345)))*I315/(1+$C$343)^(DATEDIF($C$342,EDATE($D659,I$350),"m")+1))</f>
        <v>8103.093349</v>
      </c>
      <c r="J659" s="7">
        <f t="shared" si="316"/>
        <v>7366.448499</v>
      </c>
      <c r="K659" s="7">
        <f t="shared" si="316"/>
        <v>6696.771363</v>
      </c>
      <c r="L659" s="7">
        <f t="shared" si="316"/>
        <v>6087.973966</v>
      </c>
      <c r="M659" s="7">
        <f t="shared" si="316"/>
        <v>5534.521787</v>
      </c>
      <c r="N659" s="7">
        <f t="shared" si="316"/>
        <v>5031.383443</v>
      </c>
      <c r="O659" s="7">
        <f t="shared" si="316"/>
        <v>4573.984948</v>
      </c>
      <c r="P659" s="7">
        <f t="shared" si="316"/>
        <v>4158.168135</v>
      </c>
      <c r="Q659" s="7">
        <f t="shared" si="316"/>
        <v>3780.15285</v>
      </c>
      <c r="R659" s="7">
        <f t="shared" si="316"/>
        <v>3436.502591</v>
      </c>
      <c r="S659" s="7">
        <f t="shared" si="316"/>
        <v>3124.093264</v>
      </c>
      <c r="T659" s="7">
        <f t="shared" si="316"/>
        <v>2840.084786</v>
      </c>
      <c r="U659" s="7">
        <f t="shared" si="316"/>
        <v>2581.89526</v>
      </c>
      <c r="V659" s="7">
        <f t="shared" si="316"/>
        <v>2347.177509</v>
      </c>
      <c r="W659" s="7">
        <f t="shared" si="316"/>
        <v>2133.797735</v>
      </c>
      <c r="X659" s="7">
        <f t="shared" si="316"/>
        <v>1939.816123</v>
      </c>
      <c r="Y659" s="7">
        <f t="shared" si="316"/>
        <v>1763.469203</v>
      </c>
      <c r="Z659" s="7">
        <f t="shared" si="316"/>
        <v>1603.153821</v>
      </c>
      <c r="AA659" s="7">
        <f t="shared" si="316"/>
        <v>1457.412564</v>
      </c>
      <c r="AB659" s="7">
        <f t="shared" si="316"/>
        <v>1324.920513</v>
      </c>
      <c r="AC659" s="7">
        <f t="shared" si="316"/>
        <v>1204.473194</v>
      </c>
      <c r="AD659" s="7">
        <f t="shared" si="316"/>
        <v>1094.975631</v>
      </c>
      <c r="AE659" s="7">
        <f t="shared" si="316"/>
        <v>995.4323914</v>
      </c>
      <c r="AF659" s="7">
        <f t="shared" si="316"/>
        <v>904.9385376</v>
      </c>
      <c r="AG659" s="7">
        <f t="shared" si="316"/>
        <v>822.6713978</v>
      </c>
      <c r="AH659" s="7">
        <f t="shared" si="316"/>
        <v>747.8830889</v>
      </c>
      <c r="AI659" s="7">
        <f t="shared" si="316"/>
        <v>679.8937172</v>
      </c>
      <c r="AJ659" s="7">
        <f t="shared" si="316"/>
        <v>618.0851975</v>
      </c>
      <c r="AK659" s="7">
        <f t="shared" si="316"/>
        <v>561.8956341</v>
      </c>
      <c r="AL659" s="7">
        <f t="shared" si="316"/>
        <v>510.8142128</v>
      </c>
      <c r="AM659" s="7">
        <f t="shared" si="316"/>
        <v>464.3765571</v>
      </c>
      <c r="AN659" s="7">
        <f t="shared" si="316"/>
        <v>422.1605064</v>
      </c>
      <c r="AO659" s="7">
        <f t="shared" si="316"/>
        <v>383.7822786</v>
      </c>
      <c r="AP659" s="7">
        <f t="shared" si="316"/>
        <v>348.8929805</v>
      </c>
      <c r="AQ659" s="7">
        <f t="shared" si="316"/>
        <v>317.1754368</v>
      </c>
      <c r="AR659" s="7">
        <f t="shared" si="316"/>
        <v>288.3413062</v>
      </c>
      <c r="AS659" s="7">
        <f t="shared" si="9"/>
        <v>86250.61377</v>
      </c>
    </row>
    <row r="660" ht="15.75" customHeight="1">
      <c r="A660" s="15">
        <v>243.0</v>
      </c>
      <c r="B660" s="16">
        <v>6.0</v>
      </c>
      <c r="C660" s="16">
        <v>0.011356677477191</v>
      </c>
      <c r="D660" s="17">
        <v>44326.0</v>
      </c>
      <c r="E660" s="17">
        <f t="shared" si="7"/>
        <v>44510</v>
      </c>
      <c r="F660" s="16" t="s">
        <v>18</v>
      </c>
      <c r="G660" s="16" t="s">
        <v>6</v>
      </c>
      <c r="H660" s="18">
        <v>1800000.0</v>
      </c>
      <c r="I660" s="7">
        <f t="shared" ref="I660:AR660" si="317">if(edate($D660,I$350)&lt;=$C$342, I316,if($G660="USD",1-$C$345,if($G660="EUR",1-$D$345,if($G660="YEN",1-$E$345,1-$F$345)))*I316/(1+$C$343)^(DATEDIF($C$342,EDATE($D660,I$350),"m")+1))</f>
        <v>5707.010384</v>
      </c>
      <c r="J660" s="7">
        <f t="shared" si="317"/>
        <v>5330.117343</v>
      </c>
      <c r="K660" s="7">
        <f t="shared" si="317"/>
        <v>4777.0355</v>
      </c>
      <c r="L660" s="7">
        <f t="shared" si="317"/>
        <v>4451.043828</v>
      </c>
      <c r="M660" s="7">
        <f t="shared" si="317"/>
        <v>4052.806564</v>
      </c>
      <c r="N660" s="7">
        <f t="shared" si="317"/>
        <v>3690.204852</v>
      </c>
      <c r="O660" s="7">
        <f t="shared" si="317"/>
        <v>0</v>
      </c>
      <c r="P660" s="7">
        <f t="shared" si="317"/>
        <v>0</v>
      </c>
      <c r="Q660" s="7">
        <f t="shared" si="317"/>
        <v>0</v>
      </c>
      <c r="R660" s="7">
        <f t="shared" si="317"/>
        <v>0</v>
      </c>
      <c r="S660" s="7">
        <f t="shared" si="317"/>
        <v>0</v>
      </c>
      <c r="T660" s="7">
        <f t="shared" si="317"/>
        <v>0</v>
      </c>
      <c r="U660" s="7">
        <f t="shared" si="317"/>
        <v>0</v>
      </c>
      <c r="V660" s="7">
        <f t="shared" si="317"/>
        <v>0</v>
      </c>
      <c r="W660" s="7">
        <f t="shared" si="317"/>
        <v>0</v>
      </c>
      <c r="X660" s="7">
        <f t="shared" si="317"/>
        <v>0</v>
      </c>
      <c r="Y660" s="7">
        <f t="shared" si="317"/>
        <v>0</v>
      </c>
      <c r="Z660" s="7">
        <f t="shared" si="317"/>
        <v>0</v>
      </c>
      <c r="AA660" s="7">
        <f t="shared" si="317"/>
        <v>0</v>
      </c>
      <c r="AB660" s="7">
        <f t="shared" si="317"/>
        <v>0</v>
      </c>
      <c r="AC660" s="7">
        <f t="shared" si="317"/>
        <v>0</v>
      </c>
      <c r="AD660" s="7">
        <f t="shared" si="317"/>
        <v>0</v>
      </c>
      <c r="AE660" s="7">
        <f t="shared" si="317"/>
        <v>0</v>
      </c>
      <c r="AF660" s="7">
        <f t="shared" si="317"/>
        <v>0</v>
      </c>
      <c r="AG660" s="7">
        <f t="shared" si="317"/>
        <v>0</v>
      </c>
      <c r="AH660" s="7">
        <f t="shared" si="317"/>
        <v>0</v>
      </c>
      <c r="AI660" s="7">
        <f t="shared" si="317"/>
        <v>0</v>
      </c>
      <c r="AJ660" s="7">
        <f t="shared" si="317"/>
        <v>0</v>
      </c>
      <c r="AK660" s="7">
        <f t="shared" si="317"/>
        <v>0</v>
      </c>
      <c r="AL660" s="7">
        <f t="shared" si="317"/>
        <v>0</v>
      </c>
      <c r="AM660" s="7">
        <f t="shared" si="317"/>
        <v>0</v>
      </c>
      <c r="AN660" s="7">
        <f t="shared" si="317"/>
        <v>0</v>
      </c>
      <c r="AO660" s="7">
        <f t="shared" si="317"/>
        <v>0</v>
      </c>
      <c r="AP660" s="7">
        <f t="shared" si="317"/>
        <v>0</v>
      </c>
      <c r="AQ660" s="7">
        <f t="shared" si="317"/>
        <v>0</v>
      </c>
      <c r="AR660" s="7">
        <f t="shared" si="317"/>
        <v>0</v>
      </c>
      <c r="AS660" s="7">
        <f t="shared" si="9"/>
        <v>28008.21847</v>
      </c>
    </row>
    <row r="661" ht="15.75" customHeight="1">
      <c r="A661" s="15">
        <v>111.0</v>
      </c>
      <c r="B661" s="16">
        <v>17.0</v>
      </c>
      <c r="C661" s="16">
        <v>0.0435544240867225</v>
      </c>
      <c r="D661" s="17">
        <v>44333.0</v>
      </c>
      <c r="E661" s="17">
        <f t="shared" si="7"/>
        <v>44851</v>
      </c>
      <c r="F661" s="16" t="s">
        <v>21</v>
      </c>
      <c r="G661" s="16" t="s">
        <v>7</v>
      </c>
      <c r="H661" s="18">
        <v>1000000.0</v>
      </c>
      <c r="I661" s="7">
        <f t="shared" ref="I661:AR661" si="318">if(edate($D661,I$350)&lt;=$C$342, I317,if($G661="USD",1-$C$345,if($G661="EUR",1-$D$345,if($G661="YEN",1-$E$345,1-$F$345)))*I317/(1+$C$343)^(DATEDIF($C$342,EDATE($D661,I$350),"m")+1))</f>
        <v>18342.02823</v>
      </c>
      <c r="J661" s="7">
        <f t="shared" si="318"/>
        <v>16674.57112</v>
      </c>
      <c r="K661" s="7">
        <f t="shared" si="318"/>
        <v>15158.70102</v>
      </c>
      <c r="L661" s="7">
        <f t="shared" si="318"/>
        <v>13780.63729</v>
      </c>
      <c r="M661" s="7">
        <f t="shared" si="318"/>
        <v>12527.85208</v>
      </c>
      <c r="N661" s="7">
        <f t="shared" si="318"/>
        <v>11388.95644</v>
      </c>
      <c r="O661" s="7">
        <f t="shared" si="318"/>
        <v>10353.59676</v>
      </c>
      <c r="P661" s="7">
        <f t="shared" si="318"/>
        <v>9412.360692</v>
      </c>
      <c r="Q661" s="7">
        <f t="shared" si="318"/>
        <v>8556.691538</v>
      </c>
      <c r="R661" s="7">
        <f t="shared" si="318"/>
        <v>7778.810489</v>
      </c>
      <c r="S661" s="7">
        <f t="shared" si="318"/>
        <v>7071.645899</v>
      </c>
      <c r="T661" s="7">
        <f t="shared" si="318"/>
        <v>6428.768999</v>
      </c>
      <c r="U661" s="7">
        <f t="shared" si="318"/>
        <v>5844.335454</v>
      </c>
      <c r="V661" s="7">
        <f t="shared" si="318"/>
        <v>5313.032231</v>
      </c>
      <c r="W661" s="7">
        <f t="shared" si="318"/>
        <v>4830.029301</v>
      </c>
      <c r="X661" s="7">
        <f t="shared" si="318"/>
        <v>4390.935728</v>
      </c>
      <c r="Y661" s="7">
        <f t="shared" si="318"/>
        <v>3991.759753</v>
      </c>
      <c r="Z661" s="7">
        <f t="shared" si="318"/>
        <v>0</v>
      </c>
      <c r="AA661" s="7">
        <f t="shared" si="318"/>
        <v>0</v>
      </c>
      <c r="AB661" s="7">
        <f t="shared" si="318"/>
        <v>0</v>
      </c>
      <c r="AC661" s="7">
        <f t="shared" si="318"/>
        <v>0</v>
      </c>
      <c r="AD661" s="7">
        <f t="shared" si="318"/>
        <v>0</v>
      </c>
      <c r="AE661" s="7">
        <f t="shared" si="318"/>
        <v>0</v>
      </c>
      <c r="AF661" s="7">
        <f t="shared" si="318"/>
        <v>0</v>
      </c>
      <c r="AG661" s="7">
        <f t="shared" si="318"/>
        <v>0</v>
      </c>
      <c r="AH661" s="7">
        <f t="shared" si="318"/>
        <v>0</v>
      </c>
      <c r="AI661" s="7">
        <f t="shared" si="318"/>
        <v>0</v>
      </c>
      <c r="AJ661" s="7">
        <f t="shared" si="318"/>
        <v>0</v>
      </c>
      <c r="AK661" s="7">
        <f t="shared" si="318"/>
        <v>0</v>
      </c>
      <c r="AL661" s="7">
        <f t="shared" si="318"/>
        <v>0</v>
      </c>
      <c r="AM661" s="7">
        <f t="shared" si="318"/>
        <v>0</v>
      </c>
      <c r="AN661" s="7">
        <f t="shared" si="318"/>
        <v>0</v>
      </c>
      <c r="AO661" s="7">
        <f t="shared" si="318"/>
        <v>0</v>
      </c>
      <c r="AP661" s="7">
        <f t="shared" si="318"/>
        <v>0</v>
      </c>
      <c r="AQ661" s="7">
        <f t="shared" si="318"/>
        <v>0</v>
      </c>
      <c r="AR661" s="7">
        <f t="shared" si="318"/>
        <v>0</v>
      </c>
      <c r="AS661" s="7">
        <f t="shared" si="9"/>
        <v>161844.713</v>
      </c>
    </row>
    <row r="662" ht="15.75" customHeight="1">
      <c r="A662" s="15">
        <v>309.0</v>
      </c>
      <c r="B662" s="16">
        <v>13.0</v>
      </c>
      <c r="C662" s="16">
        <v>0.0325702167697095</v>
      </c>
      <c r="D662" s="17">
        <v>44335.0</v>
      </c>
      <c r="E662" s="17">
        <f t="shared" si="7"/>
        <v>44731</v>
      </c>
      <c r="F662" s="16" t="s">
        <v>23</v>
      </c>
      <c r="G662" s="16" t="s">
        <v>5</v>
      </c>
      <c r="H662" s="18">
        <v>75000.0</v>
      </c>
      <c r="I662" s="7">
        <f t="shared" ref="I662:AR662" si="319">if(edate($D662,I$350)&lt;=$C$342, I318,if($G662="USD",1-$C$345,if($G662="EUR",1-$D$345,if($G662="YEN",1-$E$345,1-$F$345)))*I318/(1+$C$343)^(DATEDIF($C$342,EDATE($D662,I$350),"m")+1))</f>
        <v>88642.19309</v>
      </c>
      <c r="J662" s="7">
        <f t="shared" si="319"/>
        <v>82057.84374</v>
      </c>
      <c r="K662" s="7">
        <f t="shared" si="319"/>
        <v>73365.94576</v>
      </c>
      <c r="L662" s="7">
        <f t="shared" si="319"/>
        <v>66296.98596</v>
      </c>
      <c r="M662" s="7">
        <f t="shared" si="319"/>
        <v>60380.14781</v>
      </c>
      <c r="N662" s="7">
        <f t="shared" si="319"/>
        <v>54991.46186</v>
      </c>
      <c r="O662" s="7">
        <f t="shared" si="319"/>
        <v>50078.03994</v>
      </c>
      <c r="P662" s="7">
        <f t="shared" si="319"/>
        <v>45603.83833</v>
      </c>
      <c r="Q662" s="7">
        <f t="shared" si="319"/>
        <v>41527.29081</v>
      </c>
      <c r="R662" s="7">
        <f t="shared" si="319"/>
        <v>37807.49132</v>
      </c>
      <c r="S662" s="7">
        <f t="shared" si="319"/>
        <v>34424.82204</v>
      </c>
      <c r="T662" s="7">
        <f t="shared" si="319"/>
        <v>31341.92523</v>
      </c>
      <c r="U662" s="7">
        <f t="shared" si="319"/>
        <v>28535.38939</v>
      </c>
      <c r="V662" s="7">
        <f t="shared" si="319"/>
        <v>0</v>
      </c>
      <c r="W662" s="7">
        <f t="shared" si="319"/>
        <v>0</v>
      </c>
      <c r="X662" s="7">
        <f t="shared" si="319"/>
        <v>0</v>
      </c>
      <c r="Y662" s="7">
        <f t="shared" si="319"/>
        <v>0</v>
      </c>
      <c r="Z662" s="7">
        <f t="shared" si="319"/>
        <v>0</v>
      </c>
      <c r="AA662" s="7">
        <f t="shared" si="319"/>
        <v>0</v>
      </c>
      <c r="AB662" s="7">
        <f t="shared" si="319"/>
        <v>0</v>
      </c>
      <c r="AC662" s="7">
        <f t="shared" si="319"/>
        <v>0</v>
      </c>
      <c r="AD662" s="7">
        <f t="shared" si="319"/>
        <v>0</v>
      </c>
      <c r="AE662" s="7">
        <f t="shared" si="319"/>
        <v>0</v>
      </c>
      <c r="AF662" s="7">
        <f t="shared" si="319"/>
        <v>0</v>
      </c>
      <c r="AG662" s="7">
        <f t="shared" si="319"/>
        <v>0</v>
      </c>
      <c r="AH662" s="7">
        <f t="shared" si="319"/>
        <v>0</v>
      </c>
      <c r="AI662" s="7">
        <f t="shared" si="319"/>
        <v>0</v>
      </c>
      <c r="AJ662" s="7">
        <f t="shared" si="319"/>
        <v>0</v>
      </c>
      <c r="AK662" s="7">
        <f t="shared" si="319"/>
        <v>0</v>
      </c>
      <c r="AL662" s="7">
        <f t="shared" si="319"/>
        <v>0</v>
      </c>
      <c r="AM662" s="7">
        <f t="shared" si="319"/>
        <v>0</v>
      </c>
      <c r="AN662" s="7">
        <f t="shared" si="319"/>
        <v>0</v>
      </c>
      <c r="AO662" s="7">
        <f t="shared" si="319"/>
        <v>0</v>
      </c>
      <c r="AP662" s="7">
        <f t="shared" si="319"/>
        <v>0</v>
      </c>
      <c r="AQ662" s="7">
        <f t="shared" si="319"/>
        <v>0</v>
      </c>
      <c r="AR662" s="7">
        <f t="shared" si="319"/>
        <v>0</v>
      </c>
      <c r="AS662" s="7">
        <f t="shared" si="9"/>
        <v>695053.3753</v>
      </c>
    </row>
    <row r="663" ht="15.75" customHeight="1">
      <c r="A663" s="15">
        <v>244.0</v>
      </c>
      <c r="B663" s="16">
        <v>29.0</v>
      </c>
      <c r="C663" s="16">
        <v>0.0465626763525615</v>
      </c>
      <c r="D663" s="17">
        <v>44338.0</v>
      </c>
      <c r="E663" s="17">
        <f t="shared" si="7"/>
        <v>45221</v>
      </c>
      <c r="F663" s="16" t="s">
        <v>21</v>
      </c>
      <c r="G663" s="16" t="s">
        <v>4</v>
      </c>
      <c r="H663" s="18">
        <v>250000.0</v>
      </c>
      <c r="I663" s="7">
        <f t="shared" ref="I663:AR663" si="320">if(edate($D663,I$350)&lt;=$C$342, I319,if($G663="USD",1-$C$345,if($G663="EUR",1-$D$345,if($G663="YEN",1-$E$345,1-$F$345)))*I319/(1+$C$343)^(DATEDIF($C$342,EDATE($D663,I$350),"m")+1))</f>
        <v>359559.0515</v>
      </c>
      <c r="J663" s="7">
        <f t="shared" si="320"/>
        <v>332659.2073</v>
      </c>
      <c r="K663" s="7">
        <f t="shared" si="320"/>
        <v>296668.1715</v>
      </c>
      <c r="L663" s="7">
        <f t="shared" si="320"/>
        <v>270085.8098</v>
      </c>
      <c r="M663" s="7">
        <f t="shared" si="320"/>
        <v>245863.0594</v>
      </c>
      <c r="N663" s="7">
        <f t="shared" si="320"/>
        <v>223813.1752</v>
      </c>
      <c r="O663" s="7">
        <f t="shared" si="320"/>
        <v>203723.9911</v>
      </c>
      <c r="P663" s="7">
        <f t="shared" si="320"/>
        <v>185438.7463</v>
      </c>
      <c r="Q663" s="7">
        <f t="shared" si="320"/>
        <v>168788.5289</v>
      </c>
      <c r="R663" s="7">
        <f t="shared" si="320"/>
        <v>153610.421</v>
      </c>
      <c r="S663" s="7">
        <f t="shared" si="320"/>
        <v>139809.05</v>
      </c>
      <c r="T663" s="7">
        <f t="shared" si="320"/>
        <v>127239.117</v>
      </c>
      <c r="U663" s="7">
        <f t="shared" si="320"/>
        <v>115800.1989</v>
      </c>
      <c r="V663" s="7">
        <f t="shared" si="320"/>
        <v>105383.0592</v>
      </c>
      <c r="W663" s="7">
        <f t="shared" si="320"/>
        <v>95903.83902</v>
      </c>
      <c r="X663" s="7">
        <f t="shared" si="320"/>
        <v>87275.04792</v>
      </c>
      <c r="Y663" s="7">
        <f t="shared" si="320"/>
        <v>79418.14068</v>
      </c>
      <c r="Z663" s="7">
        <f t="shared" si="320"/>
        <v>72269.23724</v>
      </c>
      <c r="AA663" s="7">
        <f t="shared" si="320"/>
        <v>65760.37314</v>
      </c>
      <c r="AB663" s="7">
        <f t="shared" si="320"/>
        <v>59838.32338</v>
      </c>
      <c r="AC663" s="7">
        <f t="shared" si="320"/>
        <v>54448.47302</v>
      </c>
      <c r="AD663" s="7">
        <f t="shared" si="320"/>
        <v>49538.86768</v>
      </c>
      <c r="AE663" s="7">
        <f t="shared" si="320"/>
        <v>45075.07982</v>
      </c>
      <c r="AF663" s="7">
        <f t="shared" si="320"/>
        <v>41011.63653</v>
      </c>
      <c r="AG663" s="7">
        <f t="shared" si="320"/>
        <v>37314.90851</v>
      </c>
      <c r="AH663" s="7">
        <f t="shared" si="320"/>
        <v>33949.9298</v>
      </c>
      <c r="AI663" s="7">
        <f t="shared" si="320"/>
        <v>30888.7366</v>
      </c>
      <c r="AJ663" s="7">
        <f t="shared" si="320"/>
        <v>28103.12924</v>
      </c>
      <c r="AK663" s="7">
        <f t="shared" si="320"/>
        <v>25567.71048</v>
      </c>
      <c r="AL663" s="7">
        <f t="shared" si="320"/>
        <v>0</v>
      </c>
      <c r="AM663" s="7">
        <f t="shared" si="320"/>
        <v>0</v>
      </c>
      <c r="AN663" s="7">
        <f t="shared" si="320"/>
        <v>0</v>
      </c>
      <c r="AO663" s="7">
        <f t="shared" si="320"/>
        <v>0</v>
      </c>
      <c r="AP663" s="7">
        <f t="shared" si="320"/>
        <v>0</v>
      </c>
      <c r="AQ663" s="7">
        <f t="shared" si="320"/>
        <v>0</v>
      </c>
      <c r="AR663" s="7">
        <f t="shared" si="320"/>
        <v>0</v>
      </c>
      <c r="AS663" s="7">
        <f t="shared" si="9"/>
        <v>3734805.02</v>
      </c>
    </row>
    <row r="664" ht="15.75" customHeight="1">
      <c r="A664" s="15">
        <v>226.0</v>
      </c>
      <c r="B664" s="16">
        <v>36.0</v>
      </c>
      <c r="C664" s="16">
        <v>0.0495821668999259</v>
      </c>
      <c r="D664" s="17">
        <v>44341.0</v>
      </c>
      <c r="E664" s="17">
        <f t="shared" si="7"/>
        <v>45437</v>
      </c>
      <c r="F664" s="16" t="s">
        <v>21</v>
      </c>
      <c r="G664" s="16" t="s">
        <v>7</v>
      </c>
      <c r="H664" s="18">
        <v>1000000.0</v>
      </c>
      <c r="I664" s="7">
        <f t="shared" ref="I664:AR664" si="321">if(edate($D664,I$350)&lt;=$C$342, I320,if($G664="USD",1-$C$345,if($G664="EUR",1-$D$345,if($G664="YEN",1-$E$345,1-$F$345)))*I320/(1+$C$343)^(DATEDIF($C$342,EDATE($D664,I$350),"m")+1))</f>
        <v>20880.48514</v>
      </c>
      <c r="J664" s="7">
        <f t="shared" si="321"/>
        <v>18982.25922</v>
      </c>
      <c r="K664" s="7">
        <f t="shared" si="321"/>
        <v>17256.59929</v>
      </c>
      <c r="L664" s="7">
        <f t="shared" si="321"/>
        <v>15687.81754</v>
      </c>
      <c r="M664" s="7">
        <f t="shared" si="321"/>
        <v>14261.65231</v>
      </c>
      <c r="N664" s="7">
        <f t="shared" si="321"/>
        <v>12965.13846</v>
      </c>
      <c r="O664" s="7">
        <f t="shared" si="321"/>
        <v>11786.48951</v>
      </c>
      <c r="P664" s="7">
        <f t="shared" si="321"/>
        <v>10714.99046</v>
      </c>
      <c r="Q664" s="7">
        <f t="shared" si="321"/>
        <v>9740.900422</v>
      </c>
      <c r="R664" s="7">
        <f t="shared" si="321"/>
        <v>8855.36402</v>
      </c>
      <c r="S664" s="7">
        <f t="shared" si="321"/>
        <v>8050.330927</v>
      </c>
      <c r="T664" s="7">
        <f t="shared" si="321"/>
        <v>7318.482661</v>
      </c>
      <c r="U664" s="7">
        <f t="shared" si="321"/>
        <v>6653.166056</v>
      </c>
      <c r="V664" s="7">
        <f t="shared" si="321"/>
        <v>6048.332778</v>
      </c>
      <c r="W664" s="7">
        <f t="shared" si="321"/>
        <v>5498.484343</v>
      </c>
      <c r="X664" s="7">
        <f t="shared" si="321"/>
        <v>4998.62213</v>
      </c>
      <c r="Y664" s="7">
        <f t="shared" si="321"/>
        <v>4544.201937</v>
      </c>
      <c r="Z664" s="7">
        <f t="shared" si="321"/>
        <v>4131.09267</v>
      </c>
      <c r="AA664" s="7">
        <f t="shared" si="321"/>
        <v>3755.538791</v>
      </c>
      <c r="AB664" s="7">
        <f t="shared" si="321"/>
        <v>3414.126173</v>
      </c>
      <c r="AC664" s="7">
        <f t="shared" si="321"/>
        <v>3103.751067</v>
      </c>
      <c r="AD664" s="7">
        <f t="shared" si="321"/>
        <v>2821.591879</v>
      </c>
      <c r="AE664" s="7">
        <f t="shared" si="321"/>
        <v>2565.083526</v>
      </c>
      <c r="AF664" s="7">
        <f t="shared" si="321"/>
        <v>2331.894115</v>
      </c>
      <c r="AG664" s="7">
        <f t="shared" si="321"/>
        <v>2119.903741</v>
      </c>
      <c r="AH664" s="7">
        <f t="shared" si="321"/>
        <v>1927.185219</v>
      </c>
      <c r="AI664" s="7">
        <f t="shared" si="321"/>
        <v>1751.986563</v>
      </c>
      <c r="AJ664" s="7">
        <f t="shared" si="321"/>
        <v>1592.715057</v>
      </c>
      <c r="AK664" s="7">
        <f t="shared" si="321"/>
        <v>1447.922779</v>
      </c>
      <c r="AL664" s="7">
        <f t="shared" si="321"/>
        <v>1316.293435</v>
      </c>
      <c r="AM664" s="7">
        <f t="shared" si="321"/>
        <v>1196.630396</v>
      </c>
      <c r="AN664" s="7">
        <f t="shared" si="321"/>
        <v>1087.845814</v>
      </c>
      <c r="AO664" s="7">
        <f t="shared" si="321"/>
        <v>988.9507403</v>
      </c>
      <c r="AP664" s="7">
        <f t="shared" si="321"/>
        <v>899.0461276</v>
      </c>
      <c r="AQ664" s="7">
        <f t="shared" si="321"/>
        <v>817.3146614</v>
      </c>
      <c r="AR664" s="7">
        <f t="shared" si="321"/>
        <v>743.0133286</v>
      </c>
      <c r="AS664" s="7">
        <f t="shared" si="9"/>
        <v>222255.2033</v>
      </c>
    </row>
    <row r="665" ht="15.75" customHeight="1">
      <c r="A665" s="15">
        <v>212.0</v>
      </c>
      <c r="B665" s="16">
        <v>3.0</v>
      </c>
      <c r="C665" s="16">
        <v>0.00508465216759286</v>
      </c>
      <c r="D665" s="17">
        <v>44345.0</v>
      </c>
      <c r="E665" s="17">
        <f t="shared" si="7"/>
        <v>44437</v>
      </c>
      <c r="F665" s="16" t="s">
        <v>19</v>
      </c>
      <c r="G665" s="16" t="s">
        <v>5</v>
      </c>
      <c r="H665" s="18">
        <v>250000.0</v>
      </c>
      <c r="I665" s="7">
        <f t="shared" ref="I665:AR665" si="322">if(edate($D665,I$350)&lt;=$C$342, I321,if($G665="USD",1-$C$345,if($G665="EUR",1-$D$345,if($G665="YEN",1-$E$345,1-$F$345)))*I321/(1+$C$343)^(DATEDIF($C$342,EDATE($D665,I$350),"m")+1))</f>
        <v>46219.43077</v>
      </c>
      <c r="J665" s="7">
        <f t="shared" si="322"/>
        <v>42384.17301</v>
      </c>
      <c r="K665" s="7">
        <f t="shared" si="322"/>
        <v>37899.65427</v>
      </c>
      <c r="L665" s="7">
        <f t="shared" si="322"/>
        <v>0</v>
      </c>
      <c r="M665" s="7">
        <f t="shared" si="322"/>
        <v>0</v>
      </c>
      <c r="N665" s="7">
        <f t="shared" si="322"/>
        <v>0</v>
      </c>
      <c r="O665" s="7">
        <f t="shared" si="322"/>
        <v>0</v>
      </c>
      <c r="P665" s="7">
        <f t="shared" si="322"/>
        <v>0</v>
      </c>
      <c r="Q665" s="7">
        <f t="shared" si="322"/>
        <v>0</v>
      </c>
      <c r="R665" s="7">
        <f t="shared" si="322"/>
        <v>0</v>
      </c>
      <c r="S665" s="7">
        <f t="shared" si="322"/>
        <v>0</v>
      </c>
      <c r="T665" s="7">
        <f t="shared" si="322"/>
        <v>0</v>
      </c>
      <c r="U665" s="7">
        <f t="shared" si="322"/>
        <v>0</v>
      </c>
      <c r="V665" s="7">
        <f t="shared" si="322"/>
        <v>0</v>
      </c>
      <c r="W665" s="7">
        <f t="shared" si="322"/>
        <v>0</v>
      </c>
      <c r="X665" s="7">
        <f t="shared" si="322"/>
        <v>0</v>
      </c>
      <c r="Y665" s="7">
        <f t="shared" si="322"/>
        <v>0</v>
      </c>
      <c r="Z665" s="7">
        <f t="shared" si="322"/>
        <v>0</v>
      </c>
      <c r="AA665" s="7">
        <f t="shared" si="322"/>
        <v>0</v>
      </c>
      <c r="AB665" s="7">
        <f t="shared" si="322"/>
        <v>0</v>
      </c>
      <c r="AC665" s="7">
        <f t="shared" si="322"/>
        <v>0</v>
      </c>
      <c r="AD665" s="7">
        <f t="shared" si="322"/>
        <v>0</v>
      </c>
      <c r="AE665" s="7">
        <f t="shared" si="322"/>
        <v>0</v>
      </c>
      <c r="AF665" s="7">
        <f t="shared" si="322"/>
        <v>0</v>
      </c>
      <c r="AG665" s="7">
        <f t="shared" si="322"/>
        <v>0</v>
      </c>
      <c r="AH665" s="7">
        <f t="shared" si="322"/>
        <v>0</v>
      </c>
      <c r="AI665" s="7">
        <f t="shared" si="322"/>
        <v>0</v>
      </c>
      <c r="AJ665" s="7">
        <f t="shared" si="322"/>
        <v>0</v>
      </c>
      <c r="AK665" s="7">
        <f t="shared" si="322"/>
        <v>0</v>
      </c>
      <c r="AL665" s="7">
        <f t="shared" si="322"/>
        <v>0</v>
      </c>
      <c r="AM665" s="7">
        <f t="shared" si="322"/>
        <v>0</v>
      </c>
      <c r="AN665" s="7">
        <f t="shared" si="322"/>
        <v>0</v>
      </c>
      <c r="AO665" s="7">
        <f t="shared" si="322"/>
        <v>0</v>
      </c>
      <c r="AP665" s="7">
        <f t="shared" si="322"/>
        <v>0</v>
      </c>
      <c r="AQ665" s="7">
        <f t="shared" si="322"/>
        <v>0</v>
      </c>
      <c r="AR665" s="7">
        <f t="shared" si="322"/>
        <v>0</v>
      </c>
      <c r="AS665" s="7">
        <f t="shared" si="9"/>
        <v>126503.258</v>
      </c>
    </row>
    <row r="666" ht="15.75" customHeight="1">
      <c r="A666" s="15">
        <v>15.0</v>
      </c>
      <c r="B666" s="16">
        <v>36.0</v>
      </c>
      <c r="C666" s="16">
        <v>0.0129430180424377</v>
      </c>
      <c r="D666" s="17">
        <v>44351.0</v>
      </c>
      <c r="E666" s="17">
        <f t="shared" si="7"/>
        <v>45447</v>
      </c>
      <c r="F666" s="16" t="s">
        <v>19</v>
      </c>
      <c r="G666" s="16" t="s">
        <v>4</v>
      </c>
      <c r="H666" s="18">
        <v>250000.0</v>
      </c>
      <c r="I666" s="7">
        <f t="shared" ref="I666:AR666" si="323">if(edate($D666,I$350)&lt;=$C$342, I322,if($G666="USD",1-$C$345,if($G666="EUR",1-$D$345,if($G666="YEN",1-$E$345,1-$F$345)))*I322/(1+$C$343)^(DATEDIF($C$342,EDATE($D666,I$350),"m")+1))</f>
        <v>91380.3589</v>
      </c>
      <c r="J666" s="7">
        <f t="shared" si="323"/>
        <v>82232.25167</v>
      </c>
      <c r="K666" s="7">
        <f t="shared" si="323"/>
        <v>75013.58021</v>
      </c>
      <c r="L666" s="7">
        <f t="shared" si="323"/>
        <v>68287.71505</v>
      </c>
      <c r="M666" s="7">
        <f t="shared" si="323"/>
        <v>62164.98035</v>
      </c>
      <c r="N666" s="7">
        <f t="shared" si="323"/>
        <v>56586.41979</v>
      </c>
      <c r="O666" s="7">
        <f t="shared" si="323"/>
        <v>51508.64949</v>
      </c>
      <c r="P666" s="7">
        <f t="shared" si="323"/>
        <v>46884.76115</v>
      </c>
      <c r="Q666" s="7">
        <f t="shared" si="323"/>
        <v>42669.47011</v>
      </c>
      <c r="R666" s="7">
        <f t="shared" si="323"/>
        <v>38836.49635</v>
      </c>
      <c r="S666" s="7">
        <f t="shared" si="323"/>
        <v>35345.40182</v>
      </c>
      <c r="T666" s="7">
        <f t="shared" si="323"/>
        <v>32168.36321</v>
      </c>
      <c r="U666" s="7">
        <f t="shared" si="323"/>
        <v>29275.02374</v>
      </c>
      <c r="V666" s="7">
        <f t="shared" si="323"/>
        <v>26642.14177</v>
      </c>
      <c r="W666" s="7">
        <f t="shared" si="323"/>
        <v>24245.41439</v>
      </c>
      <c r="X666" s="7">
        <f t="shared" si="323"/>
        <v>22063.02806</v>
      </c>
      <c r="Y666" s="7">
        <f t="shared" si="323"/>
        <v>20077.27122</v>
      </c>
      <c r="Z666" s="7">
        <f t="shared" si="323"/>
        <v>18269.25612</v>
      </c>
      <c r="AA666" s="7">
        <f t="shared" si="323"/>
        <v>16624.22221</v>
      </c>
      <c r="AB666" s="7">
        <f t="shared" si="323"/>
        <v>15126.99701</v>
      </c>
      <c r="AC666" s="7">
        <f t="shared" si="323"/>
        <v>13763.13957</v>
      </c>
      <c r="AD666" s="7">
        <f t="shared" si="323"/>
        <v>12523.12308</v>
      </c>
      <c r="AE666" s="7">
        <f t="shared" si="323"/>
        <v>11394.29919</v>
      </c>
      <c r="AF666" s="7">
        <f t="shared" si="323"/>
        <v>10367.33773</v>
      </c>
      <c r="AG666" s="7">
        <f t="shared" si="323"/>
        <v>9432.521259</v>
      </c>
      <c r="AH666" s="7">
        <f t="shared" si="323"/>
        <v>8582.09037</v>
      </c>
      <c r="AI666" s="7">
        <f t="shared" si="323"/>
        <v>7808.210182</v>
      </c>
      <c r="AJ666" s="7">
        <f t="shared" si="323"/>
        <v>7103.82528</v>
      </c>
      <c r="AK666" s="7">
        <f t="shared" si="323"/>
        <v>6463.055376</v>
      </c>
      <c r="AL666" s="7">
        <f t="shared" si="323"/>
        <v>5879.856128</v>
      </c>
      <c r="AM666" s="7">
        <f t="shared" si="323"/>
        <v>5349.342234</v>
      </c>
      <c r="AN666" s="7">
        <f t="shared" si="323"/>
        <v>4866.629892</v>
      </c>
      <c r="AO666" s="7">
        <f t="shared" si="323"/>
        <v>4427.214242</v>
      </c>
      <c r="AP666" s="7">
        <f t="shared" si="323"/>
        <v>4027.61449</v>
      </c>
      <c r="AQ666" s="7">
        <f t="shared" si="323"/>
        <v>3663.956374</v>
      </c>
      <c r="AR666" s="7">
        <f t="shared" si="323"/>
        <v>3333.170834</v>
      </c>
      <c r="AS666" s="7">
        <f t="shared" si="9"/>
        <v>974387.1889</v>
      </c>
    </row>
    <row r="667" ht="15.75" customHeight="1">
      <c r="A667" s="15">
        <v>69.0</v>
      </c>
      <c r="B667" s="16">
        <v>8.0</v>
      </c>
      <c r="C667" s="16">
        <v>0.0101321740786316</v>
      </c>
      <c r="D667" s="17">
        <v>44353.0</v>
      </c>
      <c r="E667" s="17">
        <f t="shared" si="7"/>
        <v>44598</v>
      </c>
      <c r="F667" s="16" t="s">
        <v>18</v>
      </c>
      <c r="G667" s="16" t="s">
        <v>6</v>
      </c>
      <c r="H667" s="18">
        <v>1400000.0</v>
      </c>
      <c r="I667" s="7">
        <f t="shared" ref="I667:AR667" si="324">if(edate($D667,I$350)&lt;=$C$342, I323,if($G667="USD",1-$C$345,if($G667="EUR",1-$D$345,if($G667="YEN",1-$E$345,1-$F$345)))*I323/(1+$C$343)^(DATEDIF($C$342,EDATE($D667,I$350),"m")+1))</f>
        <v>3615.752933</v>
      </c>
      <c r="J667" s="7">
        <f t="shared" si="324"/>
        <v>3316.998004</v>
      </c>
      <c r="K667" s="7">
        <f t="shared" si="324"/>
        <v>3087.987379</v>
      </c>
      <c r="L667" s="7">
        <f t="shared" si="324"/>
        <v>2811.722484</v>
      </c>
      <c r="M667" s="7">
        <f t="shared" si="324"/>
        <v>2560.176457</v>
      </c>
      <c r="N667" s="7">
        <f t="shared" si="324"/>
        <v>2330.90527</v>
      </c>
      <c r="O667" s="7">
        <f t="shared" si="324"/>
        <v>2122.174162</v>
      </c>
      <c r="P667" s="7">
        <f t="shared" si="324"/>
        <v>1932.049898</v>
      </c>
      <c r="Q667" s="7">
        <f t="shared" si="324"/>
        <v>0</v>
      </c>
      <c r="R667" s="7">
        <f t="shared" si="324"/>
        <v>0</v>
      </c>
      <c r="S667" s="7">
        <f t="shared" si="324"/>
        <v>0</v>
      </c>
      <c r="T667" s="7">
        <f t="shared" si="324"/>
        <v>0</v>
      </c>
      <c r="U667" s="7">
        <f t="shared" si="324"/>
        <v>0</v>
      </c>
      <c r="V667" s="7">
        <f t="shared" si="324"/>
        <v>0</v>
      </c>
      <c r="W667" s="7">
        <f t="shared" si="324"/>
        <v>0</v>
      </c>
      <c r="X667" s="7">
        <f t="shared" si="324"/>
        <v>0</v>
      </c>
      <c r="Y667" s="7">
        <f t="shared" si="324"/>
        <v>0</v>
      </c>
      <c r="Z667" s="7">
        <f t="shared" si="324"/>
        <v>0</v>
      </c>
      <c r="AA667" s="7">
        <f t="shared" si="324"/>
        <v>0</v>
      </c>
      <c r="AB667" s="7">
        <f t="shared" si="324"/>
        <v>0</v>
      </c>
      <c r="AC667" s="7">
        <f t="shared" si="324"/>
        <v>0</v>
      </c>
      <c r="AD667" s="7">
        <f t="shared" si="324"/>
        <v>0</v>
      </c>
      <c r="AE667" s="7">
        <f t="shared" si="324"/>
        <v>0</v>
      </c>
      <c r="AF667" s="7">
        <f t="shared" si="324"/>
        <v>0</v>
      </c>
      <c r="AG667" s="7">
        <f t="shared" si="324"/>
        <v>0</v>
      </c>
      <c r="AH667" s="7">
        <f t="shared" si="324"/>
        <v>0</v>
      </c>
      <c r="AI667" s="7">
        <f t="shared" si="324"/>
        <v>0</v>
      </c>
      <c r="AJ667" s="7">
        <f t="shared" si="324"/>
        <v>0</v>
      </c>
      <c r="AK667" s="7">
        <f t="shared" si="324"/>
        <v>0</v>
      </c>
      <c r="AL667" s="7">
        <f t="shared" si="324"/>
        <v>0</v>
      </c>
      <c r="AM667" s="7">
        <f t="shared" si="324"/>
        <v>0</v>
      </c>
      <c r="AN667" s="7">
        <f t="shared" si="324"/>
        <v>0</v>
      </c>
      <c r="AO667" s="7">
        <f t="shared" si="324"/>
        <v>0</v>
      </c>
      <c r="AP667" s="7">
        <f t="shared" si="324"/>
        <v>0</v>
      </c>
      <c r="AQ667" s="7">
        <f t="shared" si="324"/>
        <v>0</v>
      </c>
      <c r="AR667" s="7">
        <f t="shared" si="324"/>
        <v>0</v>
      </c>
      <c r="AS667" s="7">
        <f t="shared" si="9"/>
        <v>21777.76659</v>
      </c>
    </row>
    <row r="668" ht="15.75" customHeight="1">
      <c r="A668" s="15">
        <v>120.0</v>
      </c>
      <c r="B668" s="16">
        <v>19.0</v>
      </c>
      <c r="C668" s="16">
        <v>0.00886283621008056</v>
      </c>
      <c r="D668" s="17">
        <v>44353.0</v>
      </c>
      <c r="E668" s="17">
        <f t="shared" si="7"/>
        <v>44932</v>
      </c>
      <c r="F668" s="16" t="s">
        <v>18</v>
      </c>
      <c r="G668" s="16" t="s">
        <v>6</v>
      </c>
      <c r="H668" s="18">
        <v>1000000.0</v>
      </c>
      <c r="I668" s="7">
        <f t="shared" ref="I668:AR668" si="325">if(edate($D668,I$350)&lt;=$C$342, I324,if($G668="USD",1-$C$345,if($G668="EUR",1-$D$345,if($G668="YEN",1-$E$345,1-$F$345)))*I324/(1+$C$343)^(DATEDIF($C$342,EDATE($D668,I$350),"m")+1))</f>
        <v>2259.12776</v>
      </c>
      <c r="J668" s="7">
        <f t="shared" si="325"/>
        <v>2072.46524</v>
      </c>
      <c r="K668" s="7">
        <f t="shared" si="325"/>
        <v>1929.379064</v>
      </c>
      <c r="L668" s="7">
        <f t="shared" si="325"/>
        <v>1756.768351</v>
      </c>
      <c r="M668" s="7">
        <f t="shared" si="325"/>
        <v>1599.602022</v>
      </c>
      <c r="N668" s="7">
        <f t="shared" si="325"/>
        <v>1456.353047</v>
      </c>
      <c r="O668" s="7">
        <f t="shared" si="325"/>
        <v>1325.937543</v>
      </c>
      <c r="P668" s="7">
        <f t="shared" si="325"/>
        <v>1207.147623</v>
      </c>
      <c r="Q668" s="7">
        <f t="shared" si="325"/>
        <v>1098.806495</v>
      </c>
      <c r="R668" s="7">
        <f t="shared" si="325"/>
        <v>1000.288067</v>
      </c>
      <c r="S668" s="7">
        <f t="shared" si="325"/>
        <v>910.5300066</v>
      </c>
      <c r="T668" s="7">
        <f t="shared" si="325"/>
        <v>828.832969</v>
      </c>
      <c r="U668" s="7">
        <f t="shared" si="325"/>
        <v>754.4102822</v>
      </c>
      <c r="V668" s="7">
        <f t="shared" si="325"/>
        <v>686.6766184</v>
      </c>
      <c r="W668" s="7">
        <f t="shared" si="325"/>
        <v>625.0052476</v>
      </c>
      <c r="X668" s="7">
        <f t="shared" si="325"/>
        <v>568.8347609</v>
      </c>
      <c r="Y668" s="7">
        <f t="shared" si="325"/>
        <v>517.7179567</v>
      </c>
      <c r="Z668" s="7">
        <f t="shared" si="325"/>
        <v>471.1652236</v>
      </c>
      <c r="AA668" s="7">
        <f t="shared" si="325"/>
        <v>428.8033146</v>
      </c>
      <c r="AB668" s="7">
        <f t="shared" si="325"/>
        <v>0</v>
      </c>
      <c r="AC668" s="7">
        <f t="shared" si="325"/>
        <v>0</v>
      </c>
      <c r="AD668" s="7">
        <f t="shared" si="325"/>
        <v>0</v>
      </c>
      <c r="AE668" s="7">
        <f t="shared" si="325"/>
        <v>0</v>
      </c>
      <c r="AF668" s="7">
        <f t="shared" si="325"/>
        <v>0</v>
      </c>
      <c r="AG668" s="7">
        <f t="shared" si="325"/>
        <v>0</v>
      </c>
      <c r="AH668" s="7">
        <f t="shared" si="325"/>
        <v>0</v>
      </c>
      <c r="AI668" s="7">
        <f t="shared" si="325"/>
        <v>0</v>
      </c>
      <c r="AJ668" s="7">
        <f t="shared" si="325"/>
        <v>0</v>
      </c>
      <c r="AK668" s="7">
        <f t="shared" si="325"/>
        <v>0</v>
      </c>
      <c r="AL668" s="7">
        <f t="shared" si="325"/>
        <v>0</v>
      </c>
      <c r="AM668" s="7">
        <f t="shared" si="325"/>
        <v>0</v>
      </c>
      <c r="AN668" s="7">
        <f t="shared" si="325"/>
        <v>0</v>
      </c>
      <c r="AO668" s="7">
        <f t="shared" si="325"/>
        <v>0</v>
      </c>
      <c r="AP668" s="7">
        <f t="shared" si="325"/>
        <v>0</v>
      </c>
      <c r="AQ668" s="7">
        <f t="shared" si="325"/>
        <v>0</v>
      </c>
      <c r="AR668" s="7">
        <f t="shared" si="325"/>
        <v>0</v>
      </c>
      <c r="AS668" s="7">
        <f t="shared" si="9"/>
        <v>21497.85159</v>
      </c>
    </row>
    <row r="669" ht="15.75" customHeight="1">
      <c r="A669" s="15">
        <v>126.0</v>
      </c>
      <c r="B669" s="16">
        <v>24.0</v>
      </c>
      <c r="C669" s="16">
        <v>0.0404442610737438</v>
      </c>
      <c r="D669" s="17">
        <v>44358.0</v>
      </c>
      <c r="E669" s="17">
        <f t="shared" si="7"/>
        <v>45088</v>
      </c>
      <c r="F669" s="16" t="s">
        <v>21</v>
      </c>
      <c r="G669" s="16" t="s">
        <v>7</v>
      </c>
      <c r="H669" s="18">
        <v>750000.0</v>
      </c>
      <c r="I669" s="7">
        <f t="shared" ref="I669:AR669" si="326">if(edate($D669,I$350)&lt;=$C$342, I325,if($G669="USD",1-$C$345,if($G669="EUR",1-$D$345,if($G669="YEN",1-$E$345,1-$F$345)))*I325/(1+$C$343)^(DATEDIF($C$342,EDATE($D669,I$350),"m")+1))</f>
        <v>11612.89677</v>
      </c>
      <c r="J669" s="7">
        <f t="shared" si="326"/>
        <v>10557.17888</v>
      </c>
      <c r="K669" s="7">
        <f t="shared" si="326"/>
        <v>9597.435346</v>
      </c>
      <c r="L669" s="7">
        <f t="shared" si="326"/>
        <v>8724.941224</v>
      </c>
      <c r="M669" s="7">
        <f t="shared" si="326"/>
        <v>7931.764749</v>
      </c>
      <c r="N669" s="7">
        <f t="shared" si="326"/>
        <v>7210.695226</v>
      </c>
      <c r="O669" s="7">
        <f t="shared" si="326"/>
        <v>6555.177479</v>
      </c>
      <c r="P669" s="7">
        <f t="shared" si="326"/>
        <v>5959.252253</v>
      </c>
      <c r="Q669" s="7">
        <f t="shared" si="326"/>
        <v>5417.502048</v>
      </c>
      <c r="R669" s="7">
        <f t="shared" si="326"/>
        <v>4925.001862</v>
      </c>
      <c r="S669" s="7">
        <f t="shared" si="326"/>
        <v>4477.27442</v>
      </c>
      <c r="T669" s="7">
        <f t="shared" si="326"/>
        <v>4070.249473</v>
      </c>
      <c r="U669" s="7">
        <f t="shared" si="326"/>
        <v>3700.226794</v>
      </c>
      <c r="V669" s="7">
        <f t="shared" si="326"/>
        <v>3363.84254</v>
      </c>
      <c r="W669" s="7">
        <f t="shared" si="326"/>
        <v>3058.038672</v>
      </c>
      <c r="X669" s="7">
        <f t="shared" si="326"/>
        <v>2780.035157</v>
      </c>
      <c r="Y669" s="7">
        <f t="shared" si="326"/>
        <v>2527.304688</v>
      </c>
      <c r="Z669" s="7">
        <f t="shared" si="326"/>
        <v>2297.549716</v>
      </c>
      <c r="AA669" s="7">
        <f t="shared" si="326"/>
        <v>2088.68156</v>
      </c>
      <c r="AB669" s="7">
        <f t="shared" si="326"/>
        <v>1898.801418</v>
      </c>
      <c r="AC669" s="7">
        <f t="shared" si="326"/>
        <v>1726.183108</v>
      </c>
      <c r="AD669" s="7">
        <f t="shared" si="326"/>
        <v>1569.257371</v>
      </c>
      <c r="AE669" s="7">
        <f t="shared" si="326"/>
        <v>1426.59761</v>
      </c>
      <c r="AF669" s="7">
        <f t="shared" si="326"/>
        <v>1296.906918</v>
      </c>
      <c r="AG669" s="7">
        <f t="shared" si="326"/>
        <v>0</v>
      </c>
      <c r="AH669" s="7">
        <f t="shared" si="326"/>
        <v>0</v>
      </c>
      <c r="AI669" s="7">
        <f t="shared" si="326"/>
        <v>0</v>
      </c>
      <c r="AJ669" s="7">
        <f t="shared" si="326"/>
        <v>0</v>
      </c>
      <c r="AK669" s="7">
        <f t="shared" si="326"/>
        <v>0</v>
      </c>
      <c r="AL669" s="7">
        <f t="shared" si="326"/>
        <v>0</v>
      </c>
      <c r="AM669" s="7">
        <f t="shared" si="326"/>
        <v>0</v>
      </c>
      <c r="AN669" s="7">
        <f t="shared" si="326"/>
        <v>0</v>
      </c>
      <c r="AO669" s="7">
        <f t="shared" si="326"/>
        <v>0</v>
      </c>
      <c r="AP669" s="7">
        <f t="shared" si="326"/>
        <v>0</v>
      </c>
      <c r="AQ669" s="7">
        <f t="shared" si="326"/>
        <v>0</v>
      </c>
      <c r="AR669" s="7">
        <f t="shared" si="326"/>
        <v>0</v>
      </c>
      <c r="AS669" s="7">
        <f t="shared" si="9"/>
        <v>114772.7953</v>
      </c>
    </row>
    <row r="670" ht="15.75" customHeight="1">
      <c r="A670" s="15">
        <v>35.0</v>
      </c>
      <c r="B670" s="16">
        <v>26.0</v>
      </c>
      <c r="C670" s="16">
        <v>0.0186134703823555</v>
      </c>
      <c r="D670" s="17">
        <v>44362.0</v>
      </c>
      <c r="E670" s="17">
        <f t="shared" si="7"/>
        <v>45153</v>
      </c>
      <c r="F670" s="16" t="s">
        <v>19</v>
      </c>
      <c r="G670" s="16" t="s">
        <v>7</v>
      </c>
      <c r="H670" s="18">
        <v>1500000.0</v>
      </c>
      <c r="I670" s="7">
        <f t="shared" ref="I670:AR670" si="327">if(edate($D670,I$350)&lt;=$C$342, I326,if($G670="USD",1-$C$345,if($G670="EUR",1-$D$345,if($G670="YEN",1-$E$345,1-$F$345)))*I326/(1+$C$343)^(DATEDIF($C$342,EDATE($D670,I$350),"m")+1))</f>
        <v>10689.09676</v>
      </c>
      <c r="J670" s="7">
        <f t="shared" si="327"/>
        <v>9717.360694</v>
      </c>
      <c r="K670" s="7">
        <f t="shared" si="327"/>
        <v>8833.964267</v>
      </c>
      <c r="L670" s="7">
        <f t="shared" si="327"/>
        <v>8030.876606</v>
      </c>
      <c r="M670" s="7">
        <f t="shared" si="327"/>
        <v>7300.796915</v>
      </c>
      <c r="N670" s="7">
        <f t="shared" si="327"/>
        <v>6637.088104</v>
      </c>
      <c r="O670" s="7">
        <f t="shared" si="327"/>
        <v>6033.716459</v>
      </c>
      <c r="P670" s="7">
        <f t="shared" si="327"/>
        <v>5485.196781</v>
      </c>
      <c r="Q670" s="7">
        <f t="shared" si="327"/>
        <v>4986.542528</v>
      </c>
      <c r="R670" s="7">
        <f t="shared" si="327"/>
        <v>4533.22048</v>
      </c>
      <c r="S670" s="7">
        <f t="shared" si="327"/>
        <v>4121.109527</v>
      </c>
      <c r="T670" s="7">
        <f t="shared" si="327"/>
        <v>3746.463206</v>
      </c>
      <c r="U670" s="7">
        <f t="shared" si="327"/>
        <v>3405.875642</v>
      </c>
      <c r="V670" s="7">
        <f t="shared" si="327"/>
        <v>3096.250584</v>
      </c>
      <c r="W670" s="7">
        <f t="shared" si="327"/>
        <v>2814.773258</v>
      </c>
      <c r="X670" s="7">
        <f t="shared" si="327"/>
        <v>2558.88478</v>
      </c>
      <c r="Y670" s="7">
        <f t="shared" si="327"/>
        <v>2326.258891</v>
      </c>
      <c r="Z670" s="7">
        <f t="shared" si="327"/>
        <v>2114.78081</v>
      </c>
      <c r="AA670" s="7">
        <f t="shared" si="327"/>
        <v>1922.528009</v>
      </c>
      <c r="AB670" s="7">
        <f t="shared" si="327"/>
        <v>1747.752735</v>
      </c>
      <c r="AC670" s="7">
        <f t="shared" si="327"/>
        <v>1588.866123</v>
      </c>
      <c r="AD670" s="7">
        <f t="shared" si="327"/>
        <v>1444.423748</v>
      </c>
      <c r="AE670" s="7">
        <f t="shared" si="327"/>
        <v>1313.112498</v>
      </c>
      <c r="AF670" s="7">
        <f t="shared" si="327"/>
        <v>1193.738635</v>
      </c>
      <c r="AG670" s="7">
        <f t="shared" si="327"/>
        <v>1085.216941</v>
      </c>
      <c r="AH670" s="7">
        <f t="shared" si="327"/>
        <v>986.5608554</v>
      </c>
      <c r="AI670" s="7">
        <f t="shared" si="327"/>
        <v>0</v>
      </c>
      <c r="AJ670" s="7">
        <f t="shared" si="327"/>
        <v>0</v>
      </c>
      <c r="AK670" s="7">
        <f t="shared" si="327"/>
        <v>0</v>
      </c>
      <c r="AL670" s="7">
        <f t="shared" si="327"/>
        <v>0</v>
      </c>
      <c r="AM670" s="7">
        <f t="shared" si="327"/>
        <v>0</v>
      </c>
      <c r="AN670" s="7">
        <f t="shared" si="327"/>
        <v>0</v>
      </c>
      <c r="AO670" s="7">
        <f t="shared" si="327"/>
        <v>0</v>
      </c>
      <c r="AP670" s="7">
        <f t="shared" si="327"/>
        <v>0</v>
      </c>
      <c r="AQ670" s="7">
        <f t="shared" si="327"/>
        <v>0</v>
      </c>
      <c r="AR670" s="7">
        <f t="shared" si="327"/>
        <v>0</v>
      </c>
      <c r="AS670" s="7">
        <f t="shared" si="9"/>
        <v>107714.4558</v>
      </c>
    </row>
    <row r="671" ht="15.75" customHeight="1">
      <c r="A671" s="15">
        <v>198.0</v>
      </c>
      <c r="B671" s="16">
        <v>27.0</v>
      </c>
      <c r="C671" s="16">
        <v>0.0421808640974793</v>
      </c>
      <c r="D671" s="17">
        <v>44363.0</v>
      </c>
      <c r="E671" s="17">
        <f t="shared" si="7"/>
        <v>45185</v>
      </c>
      <c r="F671" s="16" t="s">
        <v>21</v>
      </c>
      <c r="G671" s="16" t="s">
        <v>5</v>
      </c>
      <c r="H671" s="18">
        <v>100000.0</v>
      </c>
      <c r="I671" s="7">
        <f t="shared" ref="I671:AR671" si="328">if(edate($D671,I$350)&lt;=$C$342, I327,if($G671="USD",1-$C$345,if($G671="EUR",1-$D$345,if($G671="YEN",1-$E$345,1-$F$345)))*I327/(1+$C$343)^(DATEDIF($C$342,EDATE($D671,I$350),"m")+1))</f>
        <v>142122.3879</v>
      </c>
      <c r="J671" s="7">
        <f t="shared" si="328"/>
        <v>126830.737</v>
      </c>
      <c r="K671" s="7">
        <f t="shared" si="328"/>
        <v>114458.1258</v>
      </c>
      <c r="L671" s="7">
        <f t="shared" si="328"/>
        <v>104243.6362</v>
      </c>
      <c r="M671" s="7">
        <f t="shared" si="328"/>
        <v>94940.84798</v>
      </c>
      <c r="N671" s="7">
        <f t="shared" si="328"/>
        <v>86458.44217</v>
      </c>
      <c r="O671" s="7">
        <f t="shared" si="328"/>
        <v>78734.24483</v>
      </c>
      <c r="P671" s="7">
        <f t="shared" si="328"/>
        <v>71696.49586</v>
      </c>
      <c r="Q671" s="7">
        <f t="shared" si="328"/>
        <v>65274.56065</v>
      </c>
      <c r="R671" s="7">
        <f t="shared" si="328"/>
        <v>59434.64252</v>
      </c>
      <c r="S671" s="7">
        <f t="shared" si="328"/>
        <v>54112.21655</v>
      </c>
      <c r="T671" s="7">
        <f t="shared" si="328"/>
        <v>49266.88777</v>
      </c>
      <c r="U671" s="7">
        <f t="shared" si="328"/>
        <v>44851.58613</v>
      </c>
      <c r="V671" s="7">
        <f t="shared" si="328"/>
        <v>40832.42653</v>
      </c>
      <c r="W671" s="7">
        <f t="shared" si="328"/>
        <v>37172.11488</v>
      </c>
      <c r="X671" s="7">
        <f t="shared" si="328"/>
        <v>33837.3194</v>
      </c>
      <c r="Y671" s="7">
        <f t="shared" si="328"/>
        <v>30802.07494</v>
      </c>
      <c r="Z671" s="7">
        <f t="shared" si="328"/>
        <v>28037.07568</v>
      </c>
      <c r="AA671" s="7">
        <f t="shared" si="328"/>
        <v>25520.6132</v>
      </c>
      <c r="AB671" s="7">
        <f t="shared" si="328"/>
        <v>23229.36315</v>
      </c>
      <c r="AC671" s="7">
        <f t="shared" si="328"/>
        <v>21140.79427</v>
      </c>
      <c r="AD671" s="7">
        <f t="shared" si="328"/>
        <v>19241.7996</v>
      </c>
      <c r="AE671" s="7">
        <f t="shared" si="328"/>
        <v>17512.29732</v>
      </c>
      <c r="AF671" s="7">
        <f t="shared" si="328"/>
        <v>15938.47249</v>
      </c>
      <c r="AG671" s="7">
        <f t="shared" si="328"/>
        <v>14505.23516</v>
      </c>
      <c r="AH671" s="7">
        <f t="shared" si="328"/>
        <v>13201.06923</v>
      </c>
      <c r="AI671" s="7">
        <f t="shared" si="328"/>
        <v>12013.90551</v>
      </c>
      <c r="AJ671" s="7">
        <f t="shared" si="328"/>
        <v>0</v>
      </c>
      <c r="AK671" s="7">
        <f t="shared" si="328"/>
        <v>0</v>
      </c>
      <c r="AL671" s="7">
        <f t="shared" si="328"/>
        <v>0</v>
      </c>
      <c r="AM671" s="7">
        <f t="shared" si="328"/>
        <v>0</v>
      </c>
      <c r="AN671" s="7">
        <f t="shared" si="328"/>
        <v>0</v>
      </c>
      <c r="AO671" s="7">
        <f t="shared" si="328"/>
        <v>0</v>
      </c>
      <c r="AP671" s="7">
        <f t="shared" si="328"/>
        <v>0</v>
      </c>
      <c r="AQ671" s="7">
        <f t="shared" si="328"/>
        <v>0</v>
      </c>
      <c r="AR671" s="7">
        <f t="shared" si="328"/>
        <v>0</v>
      </c>
      <c r="AS671" s="7">
        <f t="shared" si="9"/>
        <v>1425409.373</v>
      </c>
    </row>
    <row r="672" ht="15.75" customHeight="1">
      <c r="A672" s="15">
        <v>245.0</v>
      </c>
      <c r="B672" s="16">
        <v>12.0</v>
      </c>
      <c r="C672" s="16">
        <v>0.0541693555363558</v>
      </c>
      <c r="D672" s="17">
        <v>44363.0</v>
      </c>
      <c r="E672" s="17">
        <f t="shared" si="7"/>
        <v>44728</v>
      </c>
      <c r="F672" s="16" t="s">
        <v>21</v>
      </c>
      <c r="G672" s="16" t="s">
        <v>4</v>
      </c>
      <c r="H672" s="18">
        <v>250000.0</v>
      </c>
      <c r="I672" s="7">
        <f t="shared" ref="I672:AR672" si="329">if(edate($D672,I$350)&lt;=$C$342, I328,if($G672="USD",1-$C$345,if($G672="EUR",1-$D$345,if($G672="YEN",1-$E$345,1-$F$345)))*I328/(1+$C$343)^(DATEDIF($C$342,EDATE($D672,I$350),"m")+1))</f>
        <v>385575.2076</v>
      </c>
      <c r="J672" s="7">
        <f t="shared" si="329"/>
        <v>346992.1697</v>
      </c>
      <c r="K672" s="7">
        <f t="shared" si="329"/>
        <v>314122.0593</v>
      </c>
      <c r="L672" s="7">
        <f t="shared" si="329"/>
        <v>285952.3227</v>
      </c>
      <c r="M672" s="7">
        <f t="shared" si="329"/>
        <v>260309.2315</v>
      </c>
      <c r="N672" s="7">
        <f t="shared" si="329"/>
        <v>236945.9856</v>
      </c>
      <c r="O672" s="7">
        <f t="shared" si="329"/>
        <v>215680.4787</v>
      </c>
      <c r="P672" s="7">
        <f t="shared" si="329"/>
        <v>196316.2656</v>
      </c>
      <c r="Q672" s="7">
        <f t="shared" si="329"/>
        <v>178663.8155</v>
      </c>
      <c r="R672" s="7">
        <f t="shared" si="329"/>
        <v>162612.494</v>
      </c>
      <c r="S672" s="7">
        <f t="shared" si="329"/>
        <v>147993.1974</v>
      </c>
      <c r="T672" s="7">
        <f t="shared" si="329"/>
        <v>134689.2232</v>
      </c>
      <c r="U672" s="7">
        <f t="shared" si="329"/>
        <v>0</v>
      </c>
      <c r="V672" s="7">
        <f t="shared" si="329"/>
        <v>0</v>
      </c>
      <c r="W672" s="7">
        <f t="shared" si="329"/>
        <v>0</v>
      </c>
      <c r="X672" s="7">
        <f t="shared" si="329"/>
        <v>0</v>
      </c>
      <c r="Y672" s="7">
        <f t="shared" si="329"/>
        <v>0</v>
      </c>
      <c r="Z672" s="7">
        <f t="shared" si="329"/>
        <v>0</v>
      </c>
      <c r="AA672" s="7">
        <f t="shared" si="329"/>
        <v>0</v>
      </c>
      <c r="AB672" s="7">
        <f t="shared" si="329"/>
        <v>0</v>
      </c>
      <c r="AC672" s="7">
        <f t="shared" si="329"/>
        <v>0</v>
      </c>
      <c r="AD672" s="7">
        <f t="shared" si="329"/>
        <v>0</v>
      </c>
      <c r="AE672" s="7">
        <f t="shared" si="329"/>
        <v>0</v>
      </c>
      <c r="AF672" s="7">
        <f t="shared" si="329"/>
        <v>0</v>
      </c>
      <c r="AG672" s="7">
        <f t="shared" si="329"/>
        <v>0</v>
      </c>
      <c r="AH672" s="7">
        <f t="shared" si="329"/>
        <v>0</v>
      </c>
      <c r="AI672" s="7">
        <f t="shared" si="329"/>
        <v>0</v>
      </c>
      <c r="AJ672" s="7">
        <f t="shared" si="329"/>
        <v>0</v>
      </c>
      <c r="AK672" s="7">
        <f t="shared" si="329"/>
        <v>0</v>
      </c>
      <c r="AL672" s="7">
        <f t="shared" si="329"/>
        <v>0</v>
      </c>
      <c r="AM672" s="7">
        <f t="shared" si="329"/>
        <v>0</v>
      </c>
      <c r="AN672" s="7">
        <f t="shared" si="329"/>
        <v>0</v>
      </c>
      <c r="AO672" s="7">
        <f t="shared" si="329"/>
        <v>0</v>
      </c>
      <c r="AP672" s="7">
        <f t="shared" si="329"/>
        <v>0</v>
      </c>
      <c r="AQ672" s="7">
        <f t="shared" si="329"/>
        <v>0</v>
      </c>
      <c r="AR672" s="7">
        <f t="shared" si="329"/>
        <v>0</v>
      </c>
      <c r="AS672" s="7">
        <f t="shared" si="9"/>
        <v>2865852.451</v>
      </c>
    </row>
    <row r="673" ht="15.75" customHeight="1">
      <c r="A673" s="15">
        <v>64.0</v>
      </c>
      <c r="B673" s="16">
        <v>7.0</v>
      </c>
      <c r="C673" s="16">
        <v>0.0258627573391548</v>
      </c>
      <c r="D673" s="17">
        <v>44365.0</v>
      </c>
      <c r="E673" s="17">
        <f t="shared" si="7"/>
        <v>44579</v>
      </c>
      <c r="F673" s="16" t="s">
        <v>22</v>
      </c>
      <c r="G673" s="16" t="s">
        <v>7</v>
      </c>
      <c r="H673" s="18">
        <v>1000000.0</v>
      </c>
      <c r="I673" s="7">
        <f t="shared" ref="I673:AR673" si="330">if(edate($D673,I$350)&lt;=$C$342, I329,if($G673="USD",1-$C$345,if($G673="EUR",1-$D$345,if($G673="YEN",1-$E$345,1-$F$345)))*I329/(1+$C$343)^(DATEDIF($C$342,EDATE($D673,I$350),"m")+1))</f>
        <v>9901.41405</v>
      </c>
      <c r="J673" s="7">
        <f t="shared" si="330"/>
        <v>9001.2855</v>
      </c>
      <c r="K673" s="7">
        <f t="shared" si="330"/>
        <v>8182.986819</v>
      </c>
      <c r="L673" s="7">
        <f t="shared" si="330"/>
        <v>7439.078926</v>
      </c>
      <c r="M673" s="7">
        <f t="shared" si="330"/>
        <v>6762.799024</v>
      </c>
      <c r="N673" s="7">
        <f t="shared" si="330"/>
        <v>6147.999112</v>
      </c>
      <c r="O673" s="7">
        <f t="shared" si="330"/>
        <v>5589.090102</v>
      </c>
      <c r="P673" s="7">
        <f t="shared" si="330"/>
        <v>0</v>
      </c>
      <c r="Q673" s="7">
        <f t="shared" si="330"/>
        <v>0</v>
      </c>
      <c r="R673" s="7">
        <f t="shared" si="330"/>
        <v>0</v>
      </c>
      <c r="S673" s="7">
        <f t="shared" si="330"/>
        <v>0</v>
      </c>
      <c r="T673" s="7">
        <f t="shared" si="330"/>
        <v>0</v>
      </c>
      <c r="U673" s="7">
        <f t="shared" si="330"/>
        <v>0</v>
      </c>
      <c r="V673" s="7">
        <f t="shared" si="330"/>
        <v>0</v>
      </c>
      <c r="W673" s="7">
        <f t="shared" si="330"/>
        <v>0</v>
      </c>
      <c r="X673" s="7">
        <f t="shared" si="330"/>
        <v>0</v>
      </c>
      <c r="Y673" s="7">
        <f t="shared" si="330"/>
        <v>0</v>
      </c>
      <c r="Z673" s="7">
        <f t="shared" si="330"/>
        <v>0</v>
      </c>
      <c r="AA673" s="7">
        <f t="shared" si="330"/>
        <v>0</v>
      </c>
      <c r="AB673" s="7">
        <f t="shared" si="330"/>
        <v>0</v>
      </c>
      <c r="AC673" s="7">
        <f t="shared" si="330"/>
        <v>0</v>
      </c>
      <c r="AD673" s="7">
        <f t="shared" si="330"/>
        <v>0</v>
      </c>
      <c r="AE673" s="7">
        <f t="shared" si="330"/>
        <v>0</v>
      </c>
      <c r="AF673" s="7">
        <f t="shared" si="330"/>
        <v>0</v>
      </c>
      <c r="AG673" s="7">
        <f t="shared" si="330"/>
        <v>0</v>
      </c>
      <c r="AH673" s="7">
        <f t="shared" si="330"/>
        <v>0</v>
      </c>
      <c r="AI673" s="7">
        <f t="shared" si="330"/>
        <v>0</v>
      </c>
      <c r="AJ673" s="7">
        <f t="shared" si="330"/>
        <v>0</v>
      </c>
      <c r="AK673" s="7">
        <f t="shared" si="330"/>
        <v>0</v>
      </c>
      <c r="AL673" s="7">
        <f t="shared" si="330"/>
        <v>0</v>
      </c>
      <c r="AM673" s="7">
        <f t="shared" si="330"/>
        <v>0</v>
      </c>
      <c r="AN673" s="7">
        <f t="shared" si="330"/>
        <v>0</v>
      </c>
      <c r="AO673" s="7">
        <f t="shared" si="330"/>
        <v>0</v>
      </c>
      <c r="AP673" s="7">
        <f t="shared" si="330"/>
        <v>0</v>
      </c>
      <c r="AQ673" s="7">
        <f t="shared" si="330"/>
        <v>0</v>
      </c>
      <c r="AR673" s="7">
        <f t="shared" si="330"/>
        <v>0</v>
      </c>
      <c r="AS673" s="7">
        <f t="shared" si="9"/>
        <v>53024.65353</v>
      </c>
    </row>
    <row r="674" ht="15.75" customHeight="1">
      <c r="A674" s="15">
        <v>124.0</v>
      </c>
      <c r="B674" s="16">
        <v>10.0</v>
      </c>
      <c r="C674" s="16">
        <v>0.00876311208960368</v>
      </c>
      <c r="D674" s="17">
        <v>44366.0</v>
      </c>
      <c r="E674" s="17">
        <f t="shared" si="7"/>
        <v>44670</v>
      </c>
      <c r="F674" s="16" t="s">
        <v>18</v>
      </c>
      <c r="G674" s="16" t="s">
        <v>6</v>
      </c>
      <c r="H674" s="18">
        <v>1800000.0</v>
      </c>
      <c r="I674" s="7">
        <f t="shared" ref="I674:AR674" si="331">if(edate($D674,I$350)&lt;=$C$342, I330,if($G674="USD",1-$C$345,if($G674="EUR",1-$D$345,if($G674="YEN",1-$E$345,1-$F$345)))*I330/(1+$C$343)^(DATEDIF($C$342,EDATE($D674,I$350),"m")+1))</f>
        <v>4093.767079</v>
      </c>
      <c r="J674" s="7">
        <f t="shared" si="331"/>
        <v>3703.349235</v>
      </c>
      <c r="K674" s="7">
        <f t="shared" si="331"/>
        <v>3436.190723</v>
      </c>
      <c r="L674" s="7">
        <f t="shared" si="331"/>
        <v>3128.706018</v>
      </c>
      <c r="M674" s="7">
        <f t="shared" si="331"/>
        <v>2848.741461</v>
      </c>
      <c r="N674" s="7">
        <f t="shared" si="331"/>
        <v>2593.578572</v>
      </c>
      <c r="O674" s="7">
        <f t="shared" si="331"/>
        <v>2361.280986</v>
      </c>
      <c r="P674" s="7">
        <f t="shared" si="331"/>
        <v>2149.697275</v>
      </c>
      <c r="Q674" s="7">
        <f t="shared" si="331"/>
        <v>1956.732985</v>
      </c>
      <c r="R674" s="7">
        <f t="shared" si="331"/>
        <v>1781.264972</v>
      </c>
      <c r="S674" s="7">
        <f t="shared" si="331"/>
        <v>0</v>
      </c>
      <c r="T674" s="7">
        <f t="shared" si="331"/>
        <v>0</v>
      </c>
      <c r="U674" s="7">
        <f t="shared" si="331"/>
        <v>0</v>
      </c>
      <c r="V674" s="7">
        <f t="shared" si="331"/>
        <v>0</v>
      </c>
      <c r="W674" s="7">
        <f t="shared" si="331"/>
        <v>0</v>
      </c>
      <c r="X674" s="7">
        <f t="shared" si="331"/>
        <v>0</v>
      </c>
      <c r="Y674" s="7">
        <f t="shared" si="331"/>
        <v>0</v>
      </c>
      <c r="Z674" s="7">
        <f t="shared" si="331"/>
        <v>0</v>
      </c>
      <c r="AA674" s="7">
        <f t="shared" si="331"/>
        <v>0</v>
      </c>
      <c r="AB674" s="7">
        <f t="shared" si="331"/>
        <v>0</v>
      </c>
      <c r="AC674" s="7">
        <f t="shared" si="331"/>
        <v>0</v>
      </c>
      <c r="AD674" s="7">
        <f t="shared" si="331"/>
        <v>0</v>
      </c>
      <c r="AE674" s="7">
        <f t="shared" si="331"/>
        <v>0</v>
      </c>
      <c r="AF674" s="7">
        <f t="shared" si="331"/>
        <v>0</v>
      </c>
      <c r="AG674" s="7">
        <f t="shared" si="331"/>
        <v>0</v>
      </c>
      <c r="AH674" s="7">
        <f t="shared" si="331"/>
        <v>0</v>
      </c>
      <c r="AI674" s="7">
        <f t="shared" si="331"/>
        <v>0</v>
      </c>
      <c r="AJ674" s="7">
        <f t="shared" si="331"/>
        <v>0</v>
      </c>
      <c r="AK674" s="7">
        <f t="shared" si="331"/>
        <v>0</v>
      </c>
      <c r="AL674" s="7">
        <f t="shared" si="331"/>
        <v>0</v>
      </c>
      <c r="AM674" s="7">
        <f t="shared" si="331"/>
        <v>0</v>
      </c>
      <c r="AN674" s="7">
        <f t="shared" si="331"/>
        <v>0</v>
      </c>
      <c r="AO674" s="7">
        <f t="shared" si="331"/>
        <v>0</v>
      </c>
      <c r="AP674" s="7">
        <f t="shared" si="331"/>
        <v>0</v>
      </c>
      <c r="AQ674" s="7">
        <f t="shared" si="331"/>
        <v>0</v>
      </c>
      <c r="AR674" s="7">
        <f t="shared" si="331"/>
        <v>0</v>
      </c>
      <c r="AS674" s="7">
        <f t="shared" si="9"/>
        <v>28053.30931</v>
      </c>
    </row>
    <row r="675" ht="15.75" customHeight="1">
      <c r="A675" s="15">
        <v>56.0</v>
      </c>
      <c r="B675" s="16">
        <v>10.0</v>
      </c>
      <c r="C675" s="16">
        <v>0.0413687227719684</v>
      </c>
      <c r="D675" s="17">
        <v>44370.0</v>
      </c>
      <c r="E675" s="17">
        <f t="shared" si="7"/>
        <v>44674</v>
      </c>
      <c r="F675" s="16" t="s">
        <v>21</v>
      </c>
      <c r="G675" s="16" t="s">
        <v>7</v>
      </c>
      <c r="H675" s="18">
        <v>1500000.0</v>
      </c>
      <c r="I675" s="7">
        <f t="shared" ref="I675:AR675" si="332">if(edate($D675,I$350)&lt;=$C$342, I331,if($G675="USD",1-$C$345,if($G675="EUR",1-$D$345,if($G675="YEN",1-$E$345,1-$F$345)))*I331/(1+$C$343)^(DATEDIF($C$342,EDATE($D675,I$350),"m")+1))</f>
        <v>23756.68113</v>
      </c>
      <c r="J675" s="7">
        <f t="shared" si="332"/>
        <v>21596.98285</v>
      </c>
      <c r="K675" s="7">
        <f t="shared" si="332"/>
        <v>19633.62077</v>
      </c>
      <c r="L675" s="7">
        <f t="shared" si="332"/>
        <v>17848.74616</v>
      </c>
      <c r="M675" s="7">
        <f t="shared" si="332"/>
        <v>16226.13287</v>
      </c>
      <c r="N675" s="7">
        <f t="shared" si="332"/>
        <v>14751.02988</v>
      </c>
      <c r="O675" s="7">
        <f t="shared" si="332"/>
        <v>13410.02716</v>
      </c>
      <c r="P675" s="7">
        <f t="shared" si="332"/>
        <v>12190.93379</v>
      </c>
      <c r="Q675" s="7">
        <f t="shared" si="332"/>
        <v>11082.66708</v>
      </c>
      <c r="R675" s="7">
        <f t="shared" si="332"/>
        <v>10075.15189</v>
      </c>
      <c r="S675" s="7">
        <f t="shared" si="332"/>
        <v>0</v>
      </c>
      <c r="T675" s="7">
        <f t="shared" si="332"/>
        <v>0</v>
      </c>
      <c r="U675" s="7">
        <f t="shared" si="332"/>
        <v>0</v>
      </c>
      <c r="V675" s="7">
        <f t="shared" si="332"/>
        <v>0</v>
      </c>
      <c r="W675" s="7">
        <f t="shared" si="332"/>
        <v>0</v>
      </c>
      <c r="X675" s="7">
        <f t="shared" si="332"/>
        <v>0</v>
      </c>
      <c r="Y675" s="7">
        <f t="shared" si="332"/>
        <v>0</v>
      </c>
      <c r="Z675" s="7">
        <f t="shared" si="332"/>
        <v>0</v>
      </c>
      <c r="AA675" s="7">
        <f t="shared" si="332"/>
        <v>0</v>
      </c>
      <c r="AB675" s="7">
        <f t="shared" si="332"/>
        <v>0</v>
      </c>
      <c r="AC675" s="7">
        <f t="shared" si="332"/>
        <v>0</v>
      </c>
      <c r="AD675" s="7">
        <f t="shared" si="332"/>
        <v>0</v>
      </c>
      <c r="AE675" s="7">
        <f t="shared" si="332"/>
        <v>0</v>
      </c>
      <c r="AF675" s="7">
        <f t="shared" si="332"/>
        <v>0</v>
      </c>
      <c r="AG675" s="7">
        <f t="shared" si="332"/>
        <v>0</v>
      </c>
      <c r="AH675" s="7">
        <f t="shared" si="332"/>
        <v>0</v>
      </c>
      <c r="AI675" s="7">
        <f t="shared" si="332"/>
        <v>0</v>
      </c>
      <c r="AJ675" s="7">
        <f t="shared" si="332"/>
        <v>0</v>
      </c>
      <c r="AK675" s="7">
        <f t="shared" si="332"/>
        <v>0</v>
      </c>
      <c r="AL675" s="7">
        <f t="shared" si="332"/>
        <v>0</v>
      </c>
      <c r="AM675" s="7">
        <f t="shared" si="332"/>
        <v>0</v>
      </c>
      <c r="AN675" s="7">
        <f t="shared" si="332"/>
        <v>0</v>
      </c>
      <c r="AO675" s="7">
        <f t="shared" si="332"/>
        <v>0</v>
      </c>
      <c r="AP675" s="7">
        <f t="shared" si="332"/>
        <v>0</v>
      </c>
      <c r="AQ675" s="7">
        <f t="shared" si="332"/>
        <v>0</v>
      </c>
      <c r="AR675" s="7">
        <f t="shared" si="332"/>
        <v>0</v>
      </c>
      <c r="AS675" s="7">
        <f t="shared" si="9"/>
        <v>160571.9736</v>
      </c>
    </row>
    <row r="676" ht="15.75" customHeight="1">
      <c r="A676" s="15">
        <v>112.0</v>
      </c>
      <c r="B676" s="16">
        <v>15.0</v>
      </c>
      <c r="C676" s="16">
        <v>0.0183984265536433</v>
      </c>
      <c r="D676" s="17">
        <v>44370.0</v>
      </c>
      <c r="E676" s="17">
        <f t="shared" si="7"/>
        <v>44827</v>
      </c>
      <c r="F676" s="16" t="s">
        <v>19</v>
      </c>
      <c r="G676" s="16" t="s">
        <v>4</v>
      </c>
      <c r="H676" s="18">
        <v>500000.0</v>
      </c>
      <c r="I676" s="7">
        <f t="shared" ref="I676:AR676" si="333">if(edate($D676,I$350)&lt;=$C$342, I332,if($G676="USD",1-$C$345,if($G676="EUR",1-$D$345,if($G676="YEN",1-$E$345,1-$F$345)))*I332/(1+$C$343)^(DATEDIF($C$342,EDATE($D676,I$350),"m")+1))</f>
        <v>260065.0512</v>
      </c>
      <c r="J676" s="7">
        <f t="shared" si="333"/>
        <v>234457.5053</v>
      </c>
      <c r="K676" s="7">
        <f t="shared" si="333"/>
        <v>213449.0774</v>
      </c>
      <c r="L676" s="7">
        <f t="shared" si="333"/>
        <v>194305.5419</v>
      </c>
      <c r="M676" s="7">
        <f t="shared" si="333"/>
        <v>176879.2806</v>
      </c>
      <c r="N676" s="7">
        <f t="shared" si="333"/>
        <v>161002.6227</v>
      </c>
      <c r="O676" s="7">
        <f t="shared" si="333"/>
        <v>146551.6564</v>
      </c>
      <c r="P676" s="7">
        <f t="shared" si="333"/>
        <v>133392.8896</v>
      </c>
      <c r="Q676" s="7">
        <f t="shared" si="333"/>
        <v>121397.5735</v>
      </c>
      <c r="R676" s="7">
        <f t="shared" si="333"/>
        <v>110490.3029</v>
      </c>
      <c r="S676" s="7">
        <f t="shared" si="333"/>
        <v>100556.2606</v>
      </c>
      <c r="T676" s="7">
        <f t="shared" si="333"/>
        <v>91516.07172</v>
      </c>
      <c r="U676" s="7">
        <f t="shared" si="333"/>
        <v>83283.40919</v>
      </c>
      <c r="V676" s="7">
        <f t="shared" si="333"/>
        <v>75791.99159</v>
      </c>
      <c r="W676" s="7">
        <f t="shared" si="333"/>
        <v>68972.67566</v>
      </c>
      <c r="X676" s="7">
        <f t="shared" si="333"/>
        <v>0</v>
      </c>
      <c r="Y676" s="7">
        <f t="shared" si="333"/>
        <v>0</v>
      </c>
      <c r="Z676" s="7">
        <f t="shared" si="333"/>
        <v>0</v>
      </c>
      <c r="AA676" s="7">
        <f t="shared" si="333"/>
        <v>0</v>
      </c>
      <c r="AB676" s="7">
        <f t="shared" si="333"/>
        <v>0</v>
      </c>
      <c r="AC676" s="7">
        <f t="shared" si="333"/>
        <v>0</v>
      </c>
      <c r="AD676" s="7">
        <f t="shared" si="333"/>
        <v>0</v>
      </c>
      <c r="AE676" s="7">
        <f t="shared" si="333"/>
        <v>0</v>
      </c>
      <c r="AF676" s="7">
        <f t="shared" si="333"/>
        <v>0</v>
      </c>
      <c r="AG676" s="7">
        <f t="shared" si="333"/>
        <v>0</v>
      </c>
      <c r="AH676" s="7">
        <f t="shared" si="333"/>
        <v>0</v>
      </c>
      <c r="AI676" s="7">
        <f t="shared" si="333"/>
        <v>0</v>
      </c>
      <c r="AJ676" s="7">
        <f t="shared" si="333"/>
        <v>0</v>
      </c>
      <c r="AK676" s="7">
        <f t="shared" si="333"/>
        <v>0</v>
      </c>
      <c r="AL676" s="7">
        <f t="shared" si="333"/>
        <v>0</v>
      </c>
      <c r="AM676" s="7">
        <f t="shared" si="333"/>
        <v>0</v>
      </c>
      <c r="AN676" s="7">
        <f t="shared" si="333"/>
        <v>0</v>
      </c>
      <c r="AO676" s="7">
        <f t="shared" si="333"/>
        <v>0</v>
      </c>
      <c r="AP676" s="7">
        <f t="shared" si="333"/>
        <v>0</v>
      </c>
      <c r="AQ676" s="7">
        <f t="shared" si="333"/>
        <v>0</v>
      </c>
      <c r="AR676" s="7">
        <f t="shared" si="333"/>
        <v>0</v>
      </c>
      <c r="AS676" s="7">
        <f t="shared" si="9"/>
        <v>2172111.91</v>
      </c>
    </row>
    <row r="677" ht="15.75" customHeight="1">
      <c r="A677" s="15">
        <v>122.0</v>
      </c>
      <c r="B677" s="16">
        <v>21.0</v>
      </c>
      <c r="C677" s="16">
        <v>0.0277869025672429</v>
      </c>
      <c r="D677" s="17">
        <v>44372.0</v>
      </c>
      <c r="E677" s="17">
        <f t="shared" si="7"/>
        <v>45010</v>
      </c>
      <c r="F677" s="16" t="s">
        <v>22</v>
      </c>
      <c r="G677" s="16" t="s">
        <v>7</v>
      </c>
      <c r="H677" s="18">
        <v>1500000.0</v>
      </c>
      <c r="I677" s="7">
        <f t="shared" ref="I677:AR677" si="334">if(edate($D677,I$350)&lt;=$C$342, I333,if($G677="USD",1-$C$345,if($G677="EUR",1-$D$345,if($G677="YEN",1-$E$345,1-$F$345)))*I333/(1+$C$343)^(DATEDIF($C$342,EDATE($D677,I$350),"m")+1))</f>
        <v>15957.09366</v>
      </c>
      <c r="J677" s="7">
        <f t="shared" si="334"/>
        <v>14506.44878</v>
      </c>
      <c r="K677" s="7">
        <f t="shared" si="334"/>
        <v>13187.68071</v>
      </c>
      <c r="L677" s="7">
        <f t="shared" si="334"/>
        <v>11988.80065</v>
      </c>
      <c r="M677" s="7">
        <f t="shared" si="334"/>
        <v>10898.90968</v>
      </c>
      <c r="N677" s="7">
        <f t="shared" si="334"/>
        <v>9908.09971</v>
      </c>
      <c r="O677" s="7">
        <f t="shared" si="334"/>
        <v>9007.363372</v>
      </c>
      <c r="P677" s="7">
        <f t="shared" si="334"/>
        <v>8188.512157</v>
      </c>
      <c r="Q677" s="7">
        <f t="shared" si="334"/>
        <v>7444.101961</v>
      </c>
      <c r="R677" s="7">
        <f t="shared" si="334"/>
        <v>6767.365419</v>
      </c>
      <c r="S677" s="7">
        <f t="shared" si="334"/>
        <v>6152.150381</v>
      </c>
      <c r="T677" s="7">
        <f t="shared" si="334"/>
        <v>5592.863982</v>
      </c>
      <c r="U677" s="7">
        <f t="shared" si="334"/>
        <v>5084.421802</v>
      </c>
      <c r="V677" s="7">
        <f t="shared" si="334"/>
        <v>4622.201638</v>
      </c>
      <c r="W677" s="7">
        <f t="shared" si="334"/>
        <v>4202.001489</v>
      </c>
      <c r="X677" s="7">
        <f t="shared" si="334"/>
        <v>3820.001354</v>
      </c>
      <c r="Y677" s="7">
        <f t="shared" si="334"/>
        <v>3472.728504</v>
      </c>
      <c r="Z677" s="7">
        <f t="shared" si="334"/>
        <v>3157.025912</v>
      </c>
      <c r="AA677" s="7">
        <f t="shared" si="334"/>
        <v>2870.023557</v>
      </c>
      <c r="AB677" s="7">
        <f t="shared" si="334"/>
        <v>2609.112324</v>
      </c>
      <c r="AC677" s="7">
        <f t="shared" si="334"/>
        <v>2371.920295</v>
      </c>
      <c r="AD677" s="7">
        <f t="shared" si="334"/>
        <v>0</v>
      </c>
      <c r="AE677" s="7">
        <f t="shared" si="334"/>
        <v>0</v>
      </c>
      <c r="AF677" s="7">
        <f t="shared" si="334"/>
        <v>0</v>
      </c>
      <c r="AG677" s="7">
        <f t="shared" si="334"/>
        <v>0</v>
      </c>
      <c r="AH677" s="7">
        <f t="shared" si="334"/>
        <v>0</v>
      </c>
      <c r="AI677" s="7">
        <f t="shared" si="334"/>
        <v>0</v>
      </c>
      <c r="AJ677" s="7">
        <f t="shared" si="334"/>
        <v>0</v>
      </c>
      <c r="AK677" s="7">
        <f t="shared" si="334"/>
        <v>0</v>
      </c>
      <c r="AL677" s="7">
        <f t="shared" si="334"/>
        <v>0</v>
      </c>
      <c r="AM677" s="7">
        <f t="shared" si="334"/>
        <v>0</v>
      </c>
      <c r="AN677" s="7">
        <f t="shared" si="334"/>
        <v>0</v>
      </c>
      <c r="AO677" s="7">
        <f t="shared" si="334"/>
        <v>0</v>
      </c>
      <c r="AP677" s="7">
        <f t="shared" si="334"/>
        <v>0</v>
      </c>
      <c r="AQ677" s="7">
        <f t="shared" si="334"/>
        <v>0</v>
      </c>
      <c r="AR677" s="7">
        <f t="shared" si="334"/>
        <v>0</v>
      </c>
      <c r="AS677" s="7">
        <f t="shared" si="9"/>
        <v>151808.8273</v>
      </c>
    </row>
    <row r="678" ht="15.75" customHeight="1">
      <c r="A678" s="15">
        <v>249.0</v>
      </c>
      <c r="B678" s="16">
        <v>14.0</v>
      </c>
      <c r="C678" s="16">
        <v>0.0106175256557349</v>
      </c>
      <c r="D678" s="17">
        <v>44373.0</v>
      </c>
      <c r="E678" s="17">
        <f t="shared" si="7"/>
        <v>44799</v>
      </c>
      <c r="F678" s="16" t="s">
        <v>18</v>
      </c>
      <c r="G678" s="16" t="s">
        <v>4</v>
      </c>
      <c r="H678" s="18">
        <v>250000.0</v>
      </c>
      <c r="I678" s="7">
        <f t="shared" ref="I678:AR678" si="335">if(edate($D678,I$350)&lt;=$C$342, I334,if($G678="USD",1-$C$345,if($G678="EUR",1-$D$345,if($G678="YEN",1-$E$345,1-$F$345)))*I334/(1+$C$343)^(DATEDIF($C$342,EDATE($D678,I$350),"m")+1))</f>
        <v>75113.42364</v>
      </c>
      <c r="J678" s="7">
        <f t="shared" si="335"/>
        <v>67660.93081</v>
      </c>
      <c r="K678" s="7">
        <f t="shared" si="335"/>
        <v>61597.92867</v>
      </c>
      <c r="L678" s="7">
        <f t="shared" si="335"/>
        <v>56073.18117</v>
      </c>
      <c r="M678" s="7">
        <f t="shared" si="335"/>
        <v>51044.05916</v>
      </c>
      <c r="N678" s="7">
        <f t="shared" si="335"/>
        <v>46462.17959</v>
      </c>
      <c r="O678" s="7">
        <f t="shared" si="335"/>
        <v>42291.76281</v>
      </c>
      <c r="P678" s="7">
        <f t="shared" si="335"/>
        <v>38494.2845</v>
      </c>
      <c r="Q678" s="7">
        <f t="shared" si="335"/>
        <v>35032.59477</v>
      </c>
      <c r="R678" s="7">
        <f t="shared" si="335"/>
        <v>31884.90489</v>
      </c>
      <c r="S678" s="7">
        <f t="shared" si="335"/>
        <v>29018.09163</v>
      </c>
      <c r="T678" s="7">
        <f t="shared" si="335"/>
        <v>26409.23953</v>
      </c>
      <c r="U678" s="7">
        <f t="shared" si="335"/>
        <v>24033.4384</v>
      </c>
      <c r="V678" s="7">
        <f t="shared" si="335"/>
        <v>21871.55385</v>
      </c>
      <c r="W678" s="7">
        <f t="shared" si="335"/>
        <v>0</v>
      </c>
      <c r="X678" s="7">
        <f t="shared" si="335"/>
        <v>0</v>
      </c>
      <c r="Y678" s="7">
        <f t="shared" si="335"/>
        <v>0</v>
      </c>
      <c r="Z678" s="7">
        <f t="shared" si="335"/>
        <v>0</v>
      </c>
      <c r="AA678" s="7">
        <f t="shared" si="335"/>
        <v>0</v>
      </c>
      <c r="AB678" s="7">
        <f t="shared" si="335"/>
        <v>0</v>
      </c>
      <c r="AC678" s="7">
        <f t="shared" si="335"/>
        <v>0</v>
      </c>
      <c r="AD678" s="7">
        <f t="shared" si="335"/>
        <v>0</v>
      </c>
      <c r="AE678" s="7">
        <f t="shared" si="335"/>
        <v>0</v>
      </c>
      <c r="AF678" s="7">
        <f t="shared" si="335"/>
        <v>0</v>
      </c>
      <c r="AG678" s="7">
        <f t="shared" si="335"/>
        <v>0</v>
      </c>
      <c r="AH678" s="7">
        <f t="shared" si="335"/>
        <v>0</v>
      </c>
      <c r="AI678" s="7">
        <f t="shared" si="335"/>
        <v>0</v>
      </c>
      <c r="AJ678" s="7">
        <f t="shared" si="335"/>
        <v>0</v>
      </c>
      <c r="AK678" s="7">
        <f t="shared" si="335"/>
        <v>0</v>
      </c>
      <c r="AL678" s="7">
        <f t="shared" si="335"/>
        <v>0</v>
      </c>
      <c r="AM678" s="7">
        <f t="shared" si="335"/>
        <v>0</v>
      </c>
      <c r="AN678" s="7">
        <f t="shared" si="335"/>
        <v>0</v>
      </c>
      <c r="AO678" s="7">
        <f t="shared" si="335"/>
        <v>0</v>
      </c>
      <c r="AP678" s="7">
        <f t="shared" si="335"/>
        <v>0</v>
      </c>
      <c r="AQ678" s="7">
        <f t="shared" si="335"/>
        <v>0</v>
      </c>
      <c r="AR678" s="7">
        <f t="shared" si="335"/>
        <v>0</v>
      </c>
      <c r="AS678" s="7">
        <f t="shared" si="9"/>
        <v>606987.5734</v>
      </c>
    </row>
    <row r="679" ht="15.75" customHeight="1">
      <c r="A679" s="15">
        <v>223.0</v>
      </c>
      <c r="B679" s="16">
        <v>8.0</v>
      </c>
      <c r="C679" s="16">
        <v>0.0590696750141402</v>
      </c>
      <c r="D679" s="17">
        <v>44374.0</v>
      </c>
      <c r="E679" s="17">
        <f t="shared" si="7"/>
        <v>44619</v>
      </c>
      <c r="F679" s="16" t="s">
        <v>20</v>
      </c>
      <c r="G679" s="16" t="s">
        <v>5</v>
      </c>
      <c r="H679" s="18">
        <v>100000.0</v>
      </c>
      <c r="I679" s="7">
        <f t="shared" ref="I679:AR679" si="336">if(edate($D679,I$350)&lt;=$C$342, I335,if($G679="USD",1-$C$345,if($G679="EUR",1-$D$345,if($G679="YEN",1-$E$345,1-$F$345)))*I335/(1+$C$343)^(DATEDIF($C$342,EDATE($D679,I$350),"m")+1))</f>
        <v>197860.961</v>
      </c>
      <c r="J679" s="7">
        <f t="shared" si="336"/>
        <v>176093.5891</v>
      </c>
      <c r="K679" s="7">
        <f t="shared" si="336"/>
        <v>160394.8508</v>
      </c>
      <c r="L679" s="7">
        <f t="shared" si="336"/>
        <v>146077.7687</v>
      </c>
      <c r="M679" s="7">
        <f t="shared" si="336"/>
        <v>133038.9253</v>
      </c>
      <c r="N679" s="7">
        <f t="shared" si="336"/>
        <v>121150.4047</v>
      </c>
      <c r="O679" s="7">
        <f t="shared" si="336"/>
        <v>110324.8073</v>
      </c>
      <c r="P679" s="7">
        <f t="shared" si="336"/>
        <v>100461.5641</v>
      </c>
      <c r="Q679" s="7">
        <f t="shared" si="336"/>
        <v>0</v>
      </c>
      <c r="R679" s="7">
        <f t="shared" si="336"/>
        <v>0</v>
      </c>
      <c r="S679" s="7">
        <f t="shared" si="336"/>
        <v>0</v>
      </c>
      <c r="T679" s="7">
        <f t="shared" si="336"/>
        <v>0</v>
      </c>
      <c r="U679" s="7">
        <f t="shared" si="336"/>
        <v>0</v>
      </c>
      <c r="V679" s="7">
        <f t="shared" si="336"/>
        <v>0</v>
      </c>
      <c r="W679" s="7">
        <f t="shared" si="336"/>
        <v>0</v>
      </c>
      <c r="X679" s="7">
        <f t="shared" si="336"/>
        <v>0</v>
      </c>
      <c r="Y679" s="7">
        <f t="shared" si="336"/>
        <v>0</v>
      </c>
      <c r="Z679" s="7">
        <f t="shared" si="336"/>
        <v>0</v>
      </c>
      <c r="AA679" s="7">
        <f t="shared" si="336"/>
        <v>0</v>
      </c>
      <c r="AB679" s="7">
        <f t="shared" si="336"/>
        <v>0</v>
      </c>
      <c r="AC679" s="7">
        <f t="shared" si="336"/>
        <v>0</v>
      </c>
      <c r="AD679" s="7">
        <f t="shared" si="336"/>
        <v>0</v>
      </c>
      <c r="AE679" s="7">
        <f t="shared" si="336"/>
        <v>0</v>
      </c>
      <c r="AF679" s="7">
        <f t="shared" si="336"/>
        <v>0</v>
      </c>
      <c r="AG679" s="7">
        <f t="shared" si="336"/>
        <v>0</v>
      </c>
      <c r="AH679" s="7">
        <f t="shared" si="336"/>
        <v>0</v>
      </c>
      <c r="AI679" s="7">
        <f t="shared" si="336"/>
        <v>0</v>
      </c>
      <c r="AJ679" s="7">
        <f t="shared" si="336"/>
        <v>0</v>
      </c>
      <c r="AK679" s="7">
        <f t="shared" si="336"/>
        <v>0</v>
      </c>
      <c r="AL679" s="7">
        <f t="shared" si="336"/>
        <v>0</v>
      </c>
      <c r="AM679" s="7">
        <f t="shared" si="336"/>
        <v>0</v>
      </c>
      <c r="AN679" s="7">
        <f t="shared" si="336"/>
        <v>0</v>
      </c>
      <c r="AO679" s="7">
        <f t="shared" si="336"/>
        <v>0</v>
      </c>
      <c r="AP679" s="7">
        <f t="shared" si="336"/>
        <v>0</v>
      </c>
      <c r="AQ679" s="7">
        <f t="shared" si="336"/>
        <v>0</v>
      </c>
      <c r="AR679" s="7">
        <f t="shared" si="336"/>
        <v>0</v>
      </c>
      <c r="AS679" s="7">
        <f t="shared" si="9"/>
        <v>1145402.871</v>
      </c>
    </row>
    <row r="680" ht="15.75" customHeight="1">
      <c r="A680" s="15">
        <v>119.0</v>
      </c>
      <c r="B680" s="16">
        <v>7.0</v>
      </c>
      <c r="C680" s="16">
        <v>0.0130929317901488</v>
      </c>
      <c r="D680" s="17">
        <v>44375.0</v>
      </c>
      <c r="E680" s="17">
        <f t="shared" si="7"/>
        <v>44589</v>
      </c>
      <c r="F680" s="16" t="s">
        <v>19</v>
      </c>
      <c r="G680" s="16" t="s">
        <v>4</v>
      </c>
      <c r="H680" s="18">
        <v>250000.0</v>
      </c>
      <c r="I680" s="7">
        <f t="shared" ref="I680:AR680" si="337">if(edate($D680,I$350)&lt;=$C$342, I336,if($G680="USD",1-$C$345,if($G680="EUR",1-$D$345,if($G680="YEN",1-$E$345,1-$F$345)))*I336/(1+$C$343)^(DATEDIF($C$342,EDATE($D680,I$350),"m")+1))</f>
        <v>92727.08092</v>
      </c>
      <c r="J680" s="7">
        <f t="shared" si="337"/>
        <v>83443.4469</v>
      </c>
      <c r="K680" s="7">
        <f t="shared" si="337"/>
        <v>75965.96318</v>
      </c>
      <c r="L680" s="7">
        <f t="shared" si="337"/>
        <v>69152.34776</v>
      </c>
      <c r="M680" s="7">
        <f t="shared" si="337"/>
        <v>62950.00437</v>
      </c>
      <c r="N680" s="7">
        <f t="shared" si="337"/>
        <v>57299.26761</v>
      </c>
      <c r="O680" s="7">
        <f t="shared" si="337"/>
        <v>52155.99516</v>
      </c>
      <c r="P680" s="7">
        <f t="shared" si="337"/>
        <v>0</v>
      </c>
      <c r="Q680" s="7">
        <f t="shared" si="337"/>
        <v>0</v>
      </c>
      <c r="R680" s="7">
        <f t="shared" si="337"/>
        <v>0</v>
      </c>
      <c r="S680" s="7">
        <f t="shared" si="337"/>
        <v>0</v>
      </c>
      <c r="T680" s="7">
        <f t="shared" si="337"/>
        <v>0</v>
      </c>
      <c r="U680" s="7">
        <f t="shared" si="337"/>
        <v>0</v>
      </c>
      <c r="V680" s="7">
        <f t="shared" si="337"/>
        <v>0</v>
      </c>
      <c r="W680" s="7">
        <f t="shared" si="337"/>
        <v>0</v>
      </c>
      <c r="X680" s="7">
        <f t="shared" si="337"/>
        <v>0</v>
      </c>
      <c r="Y680" s="7">
        <f t="shared" si="337"/>
        <v>0</v>
      </c>
      <c r="Z680" s="7">
        <f t="shared" si="337"/>
        <v>0</v>
      </c>
      <c r="AA680" s="7">
        <f t="shared" si="337"/>
        <v>0</v>
      </c>
      <c r="AB680" s="7">
        <f t="shared" si="337"/>
        <v>0</v>
      </c>
      <c r="AC680" s="7">
        <f t="shared" si="337"/>
        <v>0</v>
      </c>
      <c r="AD680" s="7">
        <f t="shared" si="337"/>
        <v>0</v>
      </c>
      <c r="AE680" s="7">
        <f t="shared" si="337"/>
        <v>0</v>
      </c>
      <c r="AF680" s="7">
        <f t="shared" si="337"/>
        <v>0</v>
      </c>
      <c r="AG680" s="7">
        <f t="shared" si="337"/>
        <v>0</v>
      </c>
      <c r="AH680" s="7">
        <f t="shared" si="337"/>
        <v>0</v>
      </c>
      <c r="AI680" s="7">
        <f t="shared" si="337"/>
        <v>0</v>
      </c>
      <c r="AJ680" s="7">
        <f t="shared" si="337"/>
        <v>0</v>
      </c>
      <c r="AK680" s="7">
        <f t="shared" si="337"/>
        <v>0</v>
      </c>
      <c r="AL680" s="7">
        <f t="shared" si="337"/>
        <v>0</v>
      </c>
      <c r="AM680" s="7">
        <f t="shared" si="337"/>
        <v>0</v>
      </c>
      <c r="AN680" s="7">
        <f t="shared" si="337"/>
        <v>0</v>
      </c>
      <c r="AO680" s="7">
        <f t="shared" si="337"/>
        <v>0</v>
      </c>
      <c r="AP680" s="7">
        <f t="shared" si="337"/>
        <v>0</v>
      </c>
      <c r="AQ680" s="7">
        <f t="shared" si="337"/>
        <v>0</v>
      </c>
      <c r="AR680" s="7">
        <f t="shared" si="337"/>
        <v>0</v>
      </c>
      <c r="AS680" s="7">
        <f t="shared" si="9"/>
        <v>493694.1059</v>
      </c>
    </row>
    <row r="681" ht="15.75" customHeight="1">
      <c r="A681" s="20">
        <v>125.0</v>
      </c>
      <c r="B681" s="21">
        <v>29.0</v>
      </c>
      <c r="C681" s="21">
        <v>0.0491970922846326</v>
      </c>
      <c r="D681" s="22">
        <v>44377.0</v>
      </c>
      <c r="E681" s="22">
        <f t="shared" si="7"/>
        <v>45260</v>
      </c>
      <c r="F681" s="21" t="s">
        <v>21</v>
      </c>
      <c r="G681" s="21" t="s">
        <v>5</v>
      </c>
      <c r="H681" s="23">
        <v>100000.0</v>
      </c>
      <c r="I681" s="7">
        <f t="shared" ref="I681:AR681" si="338">if(edate($D681,I$350)&lt;=$C$342, I337,if($G681="USD",1-$C$345,if($G681="EUR",1-$D$345,if($G681="YEN",1-$E$345,1-$F$345)))*I337/(1+$C$343)^(DATEDIF($C$342,EDATE($D681,I$350),"m")+1))</f>
        <v>163933.4162</v>
      </c>
      <c r="J681" s="7">
        <f t="shared" si="338"/>
        <v>146690.1301</v>
      </c>
      <c r="K681" s="7">
        <f t="shared" si="338"/>
        <v>133611.87</v>
      </c>
      <c r="L681" s="7">
        <f t="shared" si="338"/>
        <v>121684.7821</v>
      </c>
      <c r="M681" s="7">
        <f t="shared" si="338"/>
        <v>110822.6325</v>
      </c>
      <c r="N681" s="7">
        <f t="shared" si="338"/>
        <v>100918.8769</v>
      </c>
      <c r="O681" s="7">
        <f t="shared" si="338"/>
        <v>91900.64871</v>
      </c>
      <c r="P681" s="7">
        <f t="shared" si="338"/>
        <v>83675.37206</v>
      </c>
      <c r="Q681" s="7">
        <f t="shared" si="338"/>
        <v>76187.05465</v>
      </c>
      <c r="R681" s="7">
        <f t="shared" si="338"/>
        <v>69369.45918</v>
      </c>
      <c r="S681" s="7">
        <f t="shared" si="338"/>
        <v>63156.21657</v>
      </c>
      <c r="T681" s="7">
        <f t="shared" si="338"/>
        <v>57500.04448</v>
      </c>
      <c r="U681" s="7">
        <f t="shared" si="338"/>
        <v>52346.02917</v>
      </c>
      <c r="V681" s="7">
        <f t="shared" si="338"/>
        <v>47654.52261</v>
      </c>
      <c r="W681" s="7">
        <f t="shared" si="338"/>
        <v>43381.99625</v>
      </c>
      <c r="X681" s="7">
        <f t="shared" si="338"/>
        <v>39489.53769</v>
      </c>
      <c r="Y681" s="7">
        <f t="shared" si="338"/>
        <v>35946.77938</v>
      </c>
      <c r="Z681" s="7">
        <f t="shared" si="338"/>
        <v>32719.53284</v>
      </c>
      <c r="AA681" s="7">
        <f t="shared" si="338"/>
        <v>29782.41515</v>
      </c>
      <c r="AB681" s="7">
        <f t="shared" si="338"/>
        <v>27106.07926</v>
      </c>
      <c r="AC681" s="7">
        <f t="shared" si="338"/>
        <v>24670.62452</v>
      </c>
      <c r="AD681" s="7">
        <f t="shared" si="338"/>
        <v>22454.30438</v>
      </c>
      <c r="AE681" s="7">
        <f t="shared" si="338"/>
        <v>20435.83849</v>
      </c>
      <c r="AF681" s="7">
        <f t="shared" si="338"/>
        <v>18599.08112</v>
      </c>
      <c r="AG681" s="7">
        <f t="shared" si="338"/>
        <v>16926.4285</v>
      </c>
      <c r="AH681" s="7">
        <f t="shared" si="338"/>
        <v>15404.42362</v>
      </c>
      <c r="AI681" s="7">
        <f t="shared" si="338"/>
        <v>14018.98273</v>
      </c>
      <c r="AJ681" s="7">
        <f t="shared" si="338"/>
        <v>12757.46139</v>
      </c>
      <c r="AK681" s="7">
        <f t="shared" si="338"/>
        <v>11609.63082</v>
      </c>
      <c r="AL681" s="7">
        <f t="shared" si="338"/>
        <v>0</v>
      </c>
      <c r="AM681" s="7">
        <f t="shared" si="338"/>
        <v>0</v>
      </c>
      <c r="AN681" s="7">
        <f t="shared" si="338"/>
        <v>0</v>
      </c>
      <c r="AO681" s="7">
        <f t="shared" si="338"/>
        <v>0</v>
      </c>
      <c r="AP681" s="7">
        <f t="shared" si="338"/>
        <v>0</v>
      </c>
      <c r="AQ681" s="7">
        <f t="shared" si="338"/>
        <v>0</v>
      </c>
      <c r="AR681" s="7">
        <f t="shared" si="338"/>
        <v>0</v>
      </c>
      <c r="AS681" s="7">
        <f t="shared" si="9"/>
        <v>1684754.171</v>
      </c>
    </row>
    <row r="682" ht="15.75" customHeight="1">
      <c r="D682" s="26"/>
      <c r="E682" s="26"/>
      <c r="H682" s="27" t="s">
        <v>24</v>
      </c>
      <c r="I682" s="28">
        <f t="shared" ref="I682:AS682" si="339">SUM(I351:I681)</f>
        <v>125104623.8</v>
      </c>
      <c r="J682" s="28">
        <f t="shared" si="339"/>
        <v>122226619.2</v>
      </c>
      <c r="K682" s="28">
        <f t="shared" si="339"/>
        <v>116467999.7</v>
      </c>
      <c r="L682" s="28">
        <f t="shared" si="339"/>
        <v>110571023.8</v>
      </c>
      <c r="M682" s="28">
        <f t="shared" si="339"/>
        <v>105548628.1</v>
      </c>
      <c r="N682" s="28">
        <f t="shared" si="339"/>
        <v>98455486.78</v>
      </c>
      <c r="O682" s="28">
        <f t="shared" si="339"/>
        <v>93033500.8</v>
      </c>
      <c r="P682" s="28">
        <f t="shared" si="339"/>
        <v>87142114.29</v>
      </c>
      <c r="Q682" s="28">
        <f t="shared" si="339"/>
        <v>83113775.16</v>
      </c>
      <c r="R682" s="28">
        <f t="shared" si="339"/>
        <v>76564501.59</v>
      </c>
      <c r="S682" s="28">
        <f t="shared" si="339"/>
        <v>71770780.8</v>
      </c>
      <c r="T682" s="28">
        <f t="shared" si="339"/>
        <v>67966609.18</v>
      </c>
      <c r="U682" s="28">
        <f t="shared" si="339"/>
        <v>63913325.84</v>
      </c>
      <c r="V682" s="28">
        <f t="shared" si="339"/>
        <v>60830013.74</v>
      </c>
      <c r="W682" s="28">
        <f t="shared" si="339"/>
        <v>55643392.38</v>
      </c>
      <c r="X682" s="28">
        <f t="shared" si="339"/>
        <v>48848853.41</v>
      </c>
      <c r="Y682" s="28">
        <f t="shared" si="339"/>
        <v>44609258.75</v>
      </c>
      <c r="Z682" s="28">
        <f t="shared" si="339"/>
        <v>39453967.23</v>
      </c>
      <c r="AA682" s="28">
        <f t="shared" si="339"/>
        <v>36553463.72</v>
      </c>
      <c r="AB682" s="28">
        <f t="shared" si="339"/>
        <v>31014850.02</v>
      </c>
      <c r="AC682" s="28">
        <f t="shared" si="339"/>
        <v>27177634.04</v>
      </c>
      <c r="AD682" s="28">
        <f t="shared" si="339"/>
        <v>22121202.98</v>
      </c>
      <c r="AE682" s="28">
        <f t="shared" si="339"/>
        <v>18960009.91</v>
      </c>
      <c r="AF682" s="28">
        <f t="shared" si="339"/>
        <v>16710850.55</v>
      </c>
      <c r="AG682" s="28">
        <f t="shared" si="339"/>
        <v>15037808.33</v>
      </c>
      <c r="AH682" s="28">
        <f t="shared" si="339"/>
        <v>13184272.42</v>
      </c>
      <c r="AI682" s="28">
        <f t="shared" si="339"/>
        <v>10479835.55</v>
      </c>
      <c r="AJ682" s="28">
        <f t="shared" si="339"/>
        <v>7059392.935</v>
      </c>
      <c r="AK682" s="28">
        <f t="shared" si="339"/>
        <v>5923374.715</v>
      </c>
      <c r="AL682" s="28">
        <f t="shared" si="339"/>
        <v>5187714.002</v>
      </c>
      <c r="AM682" s="28">
        <f t="shared" si="339"/>
        <v>4228622.575</v>
      </c>
      <c r="AN682" s="28">
        <f t="shared" si="339"/>
        <v>3129311.127</v>
      </c>
      <c r="AO682" s="28">
        <f t="shared" si="339"/>
        <v>2631159.561</v>
      </c>
      <c r="AP682" s="28">
        <f t="shared" si="339"/>
        <v>1875191.223</v>
      </c>
      <c r="AQ682" s="28">
        <f t="shared" si="339"/>
        <v>1389062.108</v>
      </c>
      <c r="AR682" s="28">
        <f t="shared" si="339"/>
        <v>483148.2148</v>
      </c>
      <c r="AS682" s="29">
        <f t="shared" si="339"/>
        <v>1694411379</v>
      </c>
    </row>
    <row r="683" ht="15.75" customHeight="1">
      <c r="D683" s="26"/>
      <c r="E683" s="26"/>
    </row>
    <row r="684" ht="15.75" customHeight="1">
      <c r="D684" s="26"/>
      <c r="E684" s="26"/>
    </row>
    <row r="685" ht="15.75" customHeight="1">
      <c r="D685" s="26"/>
      <c r="E685" s="26"/>
    </row>
    <row r="686" ht="15.75" customHeight="1">
      <c r="D686" s="26"/>
      <c r="E686" s="26"/>
    </row>
    <row r="687" ht="15.75" customHeight="1">
      <c r="D687" s="26"/>
      <c r="E687" s="26"/>
    </row>
    <row r="688" ht="15.75" customHeight="1">
      <c r="D688" s="26"/>
      <c r="E688" s="26"/>
    </row>
    <row r="689" ht="15.75" customHeight="1">
      <c r="D689" s="26"/>
      <c r="E689" s="26"/>
    </row>
    <row r="690" ht="15.75" customHeight="1">
      <c r="D690" s="26"/>
      <c r="E690" s="26"/>
    </row>
    <row r="691" ht="15.75" customHeight="1">
      <c r="D691" s="26"/>
      <c r="E691" s="26"/>
    </row>
    <row r="692" ht="15.75" customHeight="1">
      <c r="D692" s="26"/>
      <c r="E692" s="26"/>
    </row>
    <row r="693" ht="15.75" customHeight="1">
      <c r="D693" s="26"/>
      <c r="E693" s="26"/>
    </row>
    <row r="694" ht="15.75" customHeight="1">
      <c r="D694" s="26"/>
      <c r="E694" s="26"/>
    </row>
    <row r="695" ht="15.75" customHeight="1">
      <c r="D695" s="26"/>
      <c r="E695" s="26"/>
    </row>
    <row r="696" ht="15.75" customHeight="1">
      <c r="D696" s="26"/>
      <c r="E696" s="26"/>
    </row>
    <row r="697" ht="15.75" customHeight="1">
      <c r="D697" s="26"/>
      <c r="E697" s="26"/>
    </row>
    <row r="698" ht="15.75" customHeight="1">
      <c r="D698" s="26"/>
      <c r="E698" s="26"/>
    </row>
    <row r="699" ht="15.75" customHeight="1">
      <c r="D699" s="26"/>
      <c r="E699" s="26"/>
    </row>
    <row r="700" ht="15.75" customHeight="1">
      <c r="D700" s="26"/>
      <c r="E700" s="26"/>
    </row>
    <row r="701" ht="15.75" customHeight="1">
      <c r="D701" s="26"/>
      <c r="E701" s="26"/>
    </row>
    <row r="702" ht="15.75" customHeight="1">
      <c r="D702" s="26"/>
      <c r="E702" s="26"/>
    </row>
    <row r="703" ht="15.75" customHeight="1">
      <c r="D703" s="26"/>
      <c r="E703" s="26"/>
    </row>
    <row r="704" ht="15.75" customHeight="1">
      <c r="D704" s="26"/>
      <c r="E704" s="26"/>
    </row>
    <row r="705" ht="15.75" customHeight="1">
      <c r="D705" s="26"/>
      <c r="E705" s="26"/>
    </row>
    <row r="706" ht="15.75" customHeight="1">
      <c r="D706" s="26"/>
      <c r="E706" s="26"/>
    </row>
    <row r="707" ht="15.75" customHeight="1">
      <c r="D707" s="26"/>
      <c r="E707" s="26"/>
    </row>
    <row r="708" ht="15.75" customHeight="1">
      <c r="D708" s="26"/>
      <c r="E708" s="26"/>
    </row>
    <row r="709" ht="15.75" customHeight="1">
      <c r="D709" s="26"/>
      <c r="E709" s="26"/>
    </row>
    <row r="710" ht="15.75" customHeight="1">
      <c r="D710" s="26"/>
      <c r="E710" s="26"/>
    </row>
    <row r="711" ht="15.75" customHeight="1">
      <c r="D711" s="26"/>
      <c r="E711" s="26"/>
    </row>
    <row r="712" ht="15.75" customHeight="1">
      <c r="D712" s="26"/>
      <c r="E712" s="26"/>
    </row>
    <row r="713" ht="15.75" customHeight="1">
      <c r="D713" s="26"/>
      <c r="E713" s="26"/>
    </row>
    <row r="714" ht="15.75" customHeight="1">
      <c r="D714" s="26"/>
      <c r="E714" s="26"/>
    </row>
    <row r="715" ht="15.75" customHeight="1">
      <c r="D715" s="26"/>
      <c r="E715" s="26"/>
    </row>
    <row r="716" ht="15.75" customHeight="1">
      <c r="D716" s="26"/>
      <c r="E716" s="26"/>
    </row>
    <row r="717" ht="15.75" customHeight="1">
      <c r="D717" s="26"/>
      <c r="E717" s="26"/>
    </row>
    <row r="718" ht="15.75" customHeight="1">
      <c r="D718" s="26"/>
      <c r="E718" s="26"/>
    </row>
    <row r="719" ht="15.75" customHeight="1">
      <c r="D719" s="26"/>
      <c r="E719" s="26"/>
    </row>
    <row r="720" ht="15.75" customHeight="1">
      <c r="D720" s="26"/>
      <c r="E720" s="26"/>
    </row>
    <row r="721" ht="15.75" customHeight="1">
      <c r="D721" s="26"/>
      <c r="E721" s="26"/>
    </row>
    <row r="722" ht="15.75" customHeight="1">
      <c r="D722" s="26"/>
      <c r="E722" s="26"/>
    </row>
    <row r="723" ht="15.75" customHeight="1">
      <c r="D723" s="26"/>
      <c r="E723" s="26"/>
    </row>
    <row r="724" ht="15.75" customHeight="1">
      <c r="D724" s="26"/>
      <c r="E724" s="26"/>
    </row>
    <row r="725" ht="15.75" customHeight="1">
      <c r="D725" s="26"/>
      <c r="E725" s="26"/>
    </row>
    <row r="726" ht="15.75" customHeight="1">
      <c r="D726" s="26"/>
      <c r="E726" s="26"/>
    </row>
    <row r="727" ht="15.75" customHeight="1">
      <c r="D727" s="26"/>
      <c r="E727" s="26"/>
    </row>
    <row r="728" ht="15.75" customHeight="1">
      <c r="D728" s="26"/>
      <c r="E728" s="26"/>
    </row>
    <row r="729" ht="15.75" customHeight="1">
      <c r="D729" s="26"/>
      <c r="E729" s="26"/>
    </row>
    <row r="730" ht="15.75" customHeight="1">
      <c r="D730" s="26"/>
      <c r="E730" s="26"/>
    </row>
    <row r="731" ht="15.75" customHeight="1">
      <c r="D731" s="26"/>
      <c r="E731" s="26"/>
    </row>
    <row r="732" ht="15.75" customHeight="1">
      <c r="D732" s="26"/>
      <c r="E732" s="26"/>
    </row>
    <row r="733" ht="15.75" customHeight="1">
      <c r="D733" s="26"/>
      <c r="E733" s="26"/>
    </row>
    <row r="734" ht="15.75" customHeight="1">
      <c r="D734" s="26"/>
      <c r="E734" s="26"/>
    </row>
    <row r="735" ht="15.75" customHeight="1">
      <c r="D735" s="26"/>
      <c r="E735" s="26"/>
    </row>
    <row r="736" ht="15.75" customHeight="1">
      <c r="D736" s="26"/>
      <c r="E736" s="26"/>
    </row>
    <row r="737" ht="15.75" customHeight="1">
      <c r="D737" s="26"/>
      <c r="E737" s="26"/>
    </row>
    <row r="738" ht="15.75" customHeight="1">
      <c r="D738" s="26"/>
      <c r="E738" s="26"/>
    </row>
    <row r="739" ht="15.75" customHeight="1">
      <c r="D739" s="26"/>
      <c r="E739" s="26"/>
    </row>
    <row r="740" ht="15.75" customHeight="1">
      <c r="D740" s="26"/>
      <c r="E740" s="26"/>
    </row>
    <row r="741" ht="15.75" customHeight="1">
      <c r="D741" s="26"/>
      <c r="E741" s="26"/>
    </row>
    <row r="742" ht="15.75" customHeight="1">
      <c r="D742" s="26"/>
      <c r="E742" s="26"/>
    </row>
    <row r="743" ht="15.75" customHeight="1">
      <c r="D743" s="26"/>
      <c r="E743" s="26"/>
    </row>
    <row r="744" ht="15.75" customHeight="1">
      <c r="D744" s="26"/>
      <c r="E744" s="26"/>
    </row>
    <row r="745" ht="15.75" customHeight="1">
      <c r="D745" s="26"/>
      <c r="E745" s="26"/>
    </row>
    <row r="746" ht="15.75" customHeight="1">
      <c r="D746" s="26"/>
      <c r="E746" s="26"/>
    </row>
    <row r="747" ht="15.75" customHeight="1">
      <c r="D747" s="26"/>
      <c r="E747" s="26"/>
    </row>
    <row r="748" ht="15.75" customHeight="1">
      <c r="D748" s="26"/>
      <c r="E748" s="26"/>
    </row>
    <row r="749" ht="15.75" customHeight="1">
      <c r="D749" s="26"/>
      <c r="E749" s="26"/>
    </row>
    <row r="750" ht="15.75" customHeight="1">
      <c r="D750" s="26"/>
      <c r="E750" s="26"/>
    </row>
    <row r="751" ht="15.75" customHeight="1">
      <c r="D751" s="26"/>
      <c r="E751" s="26"/>
    </row>
    <row r="752" ht="15.75" customHeight="1">
      <c r="D752" s="26"/>
      <c r="E752" s="26"/>
    </row>
    <row r="753" ht="15.75" customHeight="1">
      <c r="D753" s="26"/>
      <c r="E753" s="26"/>
    </row>
    <row r="754" ht="15.75" customHeight="1">
      <c r="D754" s="26"/>
      <c r="E754" s="26"/>
    </row>
    <row r="755" ht="15.75" customHeight="1">
      <c r="D755" s="26"/>
      <c r="E755" s="26"/>
    </row>
    <row r="756" ht="15.75" customHeight="1">
      <c r="D756" s="26"/>
      <c r="E756" s="26"/>
    </row>
    <row r="757" ht="15.75" customHeight="1">
      <c r="D757" s="26"/>
      <c r="E757" s="26"/>
    </row>
    <row r="758" ht="15.75" customHeight="1">
      <c r="D758" s="26"/>
      <c r="E758" s="26"/>
    </row>
    <row r="759" ht="15.75" customHeight="1">
      <c r="D759" s="26"/>
      <c r="E759" s="26"/>
    </row>
    <row r="760" ht="15.75" customHeight="1">
      <c r="D760" s="26"/>
      <c r="E760" s="26"/>
    </row>
    <row r="761" ht="15.75" customHeight="1">
      <c r="D761" s="26"/>
      <c r="E761" s="26"/>
    </row>
    <row r="762" ht="15.75" customHeight="1">
      <c r="D762" s="26"/>
      <c r="E762" s="26"/>
    </row>
    <row r="763" ht="15.75" customHeight="1">
      <c r="D763" s="26"/>
      <c r="E763" s="26"/>
    </row>
    <row r="764" ht="15.75" customHeight="1">
      <c r="D764" s="26"/>
      <c r="E764" s="26"/>
    </row>
    <row r="765" ht="15.75" customHeight="1">
      <c r="D765" s="26"/>
      <c r="E765" s="26"/>
    </row>
    <row r="766" ht="15.75" customHeight="1">
      <c r="D766" s="26"/>
      <c r="E766" s="26"/>
    </row>
    <row r="767" ht="15.75" customHeight="1">
      <c r="D767" s="26"/>
      <c r="E767" s="26"/>
    </row>
    <row r="768" ht="15.75" customHeight="1">
      <c r="D768" s="26"/>
      <c r="E768" s="26"/>
    </row>
    <row r="769" ht="15.75" customHeight="1">
      <c r="D769" s="26"/>
      <c r="E769" s="26"/>
    </row>
    <row r="770" ht="15.75" customHeight="1">
      <c r="D770" s="26"/>
      <c r="E770" s="26"/>
    </row>
    <row r="771" ht="15.75" customHeight="1">
      <c r="D771" s="26"/>
      <c r="E771" s="26"/>
    </row>
    <row r="772" ht="15.75" customHeight="1">
      <c r="D772" s="26"/>
      <c r="E772" s="26"/>
    </row>
    <row r="773" ht="15.75" customHeight="1">
      <c r="D773" s="26"/>
      <c r="E773" s="26"/>
    </row>
    <row r="774" ht="15.75" customHeight="1">
      <c r="D774" s="26"/>
      <c r="E774" s="26"/>
    </row>
    <row r="775" ht="15.75" customHeight="1">
      <c r="D775" s="26"/>
      <c r="E775" s="26"/>
    </row>
    <row r="776" ht="15.75" customHeight="1">
      <c r="D776" s="26"/>
      <c r="E776" s="26"/>
    </row>
    <row r="777" ht="15.75" customHeight="1">
      <c r="D777" s="26"/>
      <c r="E777" s="26"/>
    </row>
    <row r="778" ht="15.75" customHeight="1">
      <c r="D778" s="26"/>
      <c r="E778" s="26"/>
    </row>
    <row r="779" ht="15.75" customHeight="1">
      <c r="D779" s="26"/>
      <c r="E779" s="26"/>
    </row>
    <row r="780" ht="15.75" customHeight="1">
      <c r="D780" s="26"/>
      <c r="E780" s="26"/>
    </row>
    <row r="781" ht="15.75" customHeight="1">
      <c r="D781" s="26"/>
      <c r="E781" s="26"/>
    </row>
    <row r="782" ht="15.75" customHeight="1">
      <c r="D782" s="26"/>
      <c r="E782" s="26"/>
    </row>
    <row r="783" ht="15.75" customHeight="1">
      <c r="D783" s="26"/>
      <c r="E783" s="26"/>
    </row>
    <row r="784" ht="15.75" customHeight="1">
      <c r="D784" s="26"/>
      <c r="E784" s="26"/>
    </row>
    <row r="785" ht="15.75" customHeight="1">
      <c r="D785" s="26"/>
      <c r="E785" s="26"/>
    </row>
    <row r="786" ht="15.75" customHeight="1">
      <c r="D786" s="26"/>
      <c r="E786" s="26"/>
    </row>
    <row r="787" ht="15.75" customHeight="1">
      <c r="D787" s="26"/>
      <c r="E787" s="26"/>
    </row>
    <row r="788" ht="15.75" customHeight="1">
      <c r="D788" s="26"/>
      <c r="E788" s="26"/>
    </row>
    <row r="789" ht="15.75" customHeight="1">
      <c r="D789" s="26"/>
      <c r="E789" s="26"/>
    </row>
    <row r="790" ht="15.75" customHeight="1">
      <c r="D790" s="26"/>
      <c r="E790" s="26"/>
    </row>
    <row r="791" ht="15.75" customHeight="1">
      <c r="D791" s="26"/>
      <c r="E791" s="26"/>
    </row>
    <row r="792" ht="15.75" customHeight="1">
      <c r="D792" s="26"/>
      <c r="E792" s="26"/>
    </row>
    <row r="793" ht="15.75" customHeight="1">
      <c r="D793" s="26"/>
      <c r="E793" s="26"/>
    </row>
    <row r="794" ht="15.75" customHeight="1">
      <c r="D794" s="26"/>
      <c r="E794" s="26"/>
    </row>
    <row r="795" ht="15.75" customHeight="1">
      <c r="D795" s="26"/>
      <c r="E795" s="26"/>
    </row>
    <row r="796" ht="15.75" customHeight="1">
      <c r="D796" s="26"/>
      <c r="E796" s="26"/>
    </row>
    <row r="797" ht="15.75" customHeight="1">
      <c r="D797" s="26"/>
      <c r="E797" s="26"/>
    </row>
    <row r="798" ht="15.75" customHeight="1">
      <c r="D798" s="26"/>
      <c r="E798" s="26"/>
    </row>
    <row r="799" ht="15.75" customHeight="1">
      <c r="D799" s="26"/>
      <c r="E799" s="26"/>
    </row>
    <row r="800" ht="15.75" customHeight="1">
      <c r="D800" s="26"/>
      <c r="E800" s="26"/>
    </row>
    <row r="801" ht="15.75" customHeight="1">
      <c r="D801" s="26"/>
      <c r="E801" s="26"/>
    </row>
    <row r="802" ht="15.75" customHeight="1">
      <c r="D802" s="26"/>
      <c r="E802" s="26"/>
    </row>
    <row r="803" ht="15.75" customHeight="1">
      <c r="D803" s="26"/>
      <c r="E803" s="26"/>
    </row>
    <row r="804" ht="15.75" customHeight="1">
      <c r="D804" s="26"/>
      <c r="E804" s="26"/>
    </row>
    <row r="805" ht="15.75" customHeight="1">
      <c r="D805" s="26"/>
      <c r="E805" s="26"/>
    </row>
    <row r="806" ht="15.75" customHeight="1">
      <c r="D806" s="26"/>
      <c r="E806" s="26"/>
    </row>
    <row r="807" ht="15.75" customHeight="1">
      <c r="D807" s="26"/>
      <c r="E807" s="26"/>
    </row>
    <row r="808" ht="15.75" customHeight="1">
      <c r="D808" s="26"/>
      <c r="E808" s="26"/>
    </row>
    <row r="809" ht="15.75" customHeight="1">
      <c r="D809" s="26"/>
      <c r="E809" s="26"/>
    </row>
    <row r="810" ht="15.75" customHeight="1">
      <c r="D810" s="26"/>
      <c r="E810" s="26"/>
    </row>
    <row r="811" ht="15.75" customHeight="1">
      <c r="D811" s="26"/>
      <c r="E811" s="26"/>
    </row>
    <row r="812" ht="15.75" customHeight="1">
      <c r="D812" s="26"/>
      <c r="E812" s="26"/>
    </row>
    <row r="813" ht="15.75" customHeight="1">
      <c r="D813" s="26"/>
      <c r="E813" s="26"/>
    </row>
    <row r="814" ht="15.75" customHeight="1">
      <c r="D814" s="26"/>
      <c r="E814" s="26"/>
    </row>
    <row r="815" ht="15.75" customHeight="1">
      <c r="D815" s="26"/>
      <c r="E815" s="26"/>
    </row>
    <row r="816" ht="15.75" customHeight="1">
      <c r="D816" s="26"/>
      <c r="E816" s="26"/>
    </row>
    <row r="817" ht="15.75" customHeight="1">
      <c r="D817" s="26"/>
      <c r="E817" s="26"/>
    </row>
    <row r="818" ht="15.75" customHeight="1">
      <c r="D818" s="26"/>
      <c r="E818" s="26"/>
    </row>
    <row r="819" ht="15.75" customHeight="1">
      <c r="D819" s="26"/>
      <c r="E819" s="26"/>
    </row>
    <row r="820" ht="15.75" customHeight="1">
      <c r="D820" s="26"/>
      <c r="E820" s="26"/>
    </row>
    <row r="821" ht="15.75" customHeight="1">
      <c r="D821" s="26"/>
      <c r="E821" s="26"/>
    </row>
    <row r="822" ht="15.75" customHeight="1">
      <c r="D822" s="26"/>
      <c r="E822" s="26"/>
    </row>
    <row r="823" ht="15.75" customHeight="1">
      <c r="D823" s="26"/>
      <c r="E823" s="26"/>
    </row>
    <row r="824" ht="15.75" customHeight="1">
      <c r="D824" s="26"/>
      <c r="E824" s="26"/>
    </row>
    <row r="825" ht="15.75" customHeight="1">
      <c r="D825" s="26"/>
      <c r="E825" s="26"/>
    </row>
    <row r="826" ht="15.75" customHeight="1">
      <c r="D826" s="26"/>
      <c r="E826" s="26"/>
    </row>
    <row r="827" ht="15.75" customHeight="1">
      <c r="D827" s="26"/>
      <c r="E827" s="26"/>
    </row>
    <row r="828" ht="15.75" customHeight="1">
      <c r="D828" s="26"/>
      <c r="E828" s="26"/>
    </row>
    <row r="829" ht="15.75" customHeight="1">
      <c r="D829" s="26"/>
      <c r="E829" s="26"/>
    </row>
    <row r="830" ht="15.75" customHeight="1">
      <c r="D830" s="26"/>
      <c r="E830" s="26"/>
    </row>
    <row r="831" ht="15.75" customHeight="1">
      <c r="D831" s="26"/>
      <c r="E831" s="26"/>
    </row>
    <row r="832" ht="15.75" customHeight="1">
      <c r="D832" s="26"/>
      <c r="E832" s="26"/>
    </row>
    <row r="833" ht="15.75" customHeight="1">
      <c r="D833" s="26"/>
      <c r="E833" s="26"/>
    </row>
    <row r="834" ht="15.75" customHeight="1">
      <c r="D834" s="26"/>
      <c r="E834" s="26"/>
    </row>
    <row r="835" ht="15.75" customHeight="1">
      <c r="D835" s="26"/>
      <c r="E835" s="26"/>
    </row>
    <row r="836" ht="15.75" customHeight="1">
      <c r="D836" s="26"/>
      <c r="E836" s="26"/>
    </row>
    <row r="837" ht="15.75" customHeight="1">
      <c r="D837" s="26"/>
      <c r="E837" s="26"/>
    </row>
    <row r="838" ht="15.75" customHeight="1">
      <c r="D838" s="26"/>
      <c r="E838" s="26"/>
    </row>
    <row r="839" ht="15.75" customHeight="1">
      <c r="D839" s="26"/>
      <c r="E839" s="26"/>
    </row>
    <row r="840" ht="15.75" customHeight="1">
      <c r="D840" s="26"/>
      <c r="E840" s="26"/>
    </row>
    <row r="841" ht="15.75" customHeight="1">
      <c r="D841" s="26"/>
      <c r="E841" s="26"/>
    </row>
    <row r="842" ht="15.75" customHeight="1">
      <c r="D842" s="26"/>
      <c r="E842" s="26"/>
    </row>
    <row r="843" ht="15.75" customHeight="1">
      <c r="D843" s="26"/>
      <c r="E843" s="26"/>
    </row>
    <row r="844" ht="15.75" customHeight="1">
      <c r="D844" s="26"/>
      <c r="E844" s="26"/>
    </row>
    <row r="845" ht="15.75" customHeight="1">
      <c r="D845" s="26"/>
      <c r="E845" s="26"/>
    </row>
    <row r="846" ht="15.75" customHeight="1">
      <c r="D846" s="26"/>
      <c r="E846" s="26"/>
    </row>
    <row r="847" ht="15.75" customHeight="1">
      <c r="D847" s="26"/>
      <c r="E847" s="26"/>
    </row>
    <row r="848" ht="15.75" customHeight="1">
      <c r="D848" s="26"/>
      <c r="E848" s="26"/>
    </row>
    <row r="849" ht="15.75" customHeight="1">
      <c r="D849" s="26"/>
      <c r="E849" s="26"/>
    </row>
    <row r="850" ht="15.75" customHeight="1">
      <c r="D850" s="26"/>
      <c r="E850" s="26"/>
    </row>
    <row r="851" ht="15.75" customHeight="1">
      <c r="D851" s="26"/>
      <c r="E851" s="26"/>
    </row>
    <row r="852" ht="15.75" customHeight="1">
      <c r="D852" s="26"/>
      <c r="E852" s="26"/>
    </row>
    <row r="853" ht="15.75" customHeight="1">
      <c r="D853" s="26"/>
      <c r="E853" s="26"/>
    </row>
    <row r="854" ht="15.75" customHeight="1">
      <c r="D854" s="26"/>
      <c r="E854" s="26"/>
    </row>
    <row r="855" ht="15.75" customHeight="1">
      <c r="D855" s="26"/>
      <c r="E855" s="26"/>
    </row>
    <row r="856" ht="15.75" customHeight="1">
      <c r="D856" s="26"/>
      <c r="E856" s="26"/>
    </row>
    <row r="857" ht="15.75" customHeight="1">
      <c r="D857" s="26"/>
      <c r="E857" s="26"/>
    </row>
    <row r="858" ht="15.75" customHeight="1">
      <c r="D858" s="26"/>
      <c r="E858" s="26"/>
    </row>
    <row r="859" ht="15.75" customHeight="1">
      <c r="D859" s="26"/>
      <c r="E859" s="26"/>
    </row>
    <row r="860" ht="15.75" customHeight="1">
      <c r="D860" s="26"/>
      <c r="E860" s="26"/>
    </row>
    <row r="861" ht="15.75" customHeight="1">
      <c r="D861" s="26"/>
      <c r="E861" s="26"/>
    </row>
    <row r="862" ht="15.75" customHeight="1">
      <c r="D862" s="26"/>
      <c r="E862" s="26"/>
    </row>
    <row r="863" ht="15.75" customHeight="1">
      <c r="D863" s="26"/>
      <c r="E863" s="26"/>
    </row>
    <row r="864" ht="15.75" customHeight="1">
      <c r="D864" s="26"/>
      <c r="E864" s="26"/>
    </row>
    <row r="865" ht="15.75" customHeight="1">
      <c r="D865" s="26"/>
      <c r="E865" s="26"/>
    </row>
    <row r="866" ht="15.75" customHeight="1">
      <c r="D866" s="26"/>
      <c r="E866" s="26"/>
    </row>
    <row r="867" ht="15.75" customHeight="1">
      <c r="D867" s="26"/>
      <c r="E867" s="26"/>
    </row>
    <row r="868" ht="15.75" customHeight="1">
      <c r="D868" s="26"/>
      <c r="E868" s="26"/>
    </row>
    <row r="869" ht="15.75" customHeight="1">
      <c r="D869" s="26"/>
      <c r="E869" s="26"/>
    </row>
    <row r="870" ht="15.75" customHeight="1">
      <c r="D870" s="26"/>
      <c r="E870" s="26"/>
    </row>
    <row r="871" ht="15.75" customHeight="1">
      <c r="D871" s="26"/>
      <c r="E871" s="26"/>
    </row>
    <row r="872" ht="15.75" customHeight="1">
      <c r="D872" s="26"/>
      <c r="E872" s="26"/>
    </row>
    <row r="873" ht="15.75" customHeight="1">
      <c r="D873" s="26"/>
      <c r="E873" s="26"/>
    </row>
    <row r="874" ht="15.75" customHeight="1">
      <c r="D874" s="26"/>
      <c r="E874" s="26"/>
    </row>
    <row r="875" ht="15.75" customHeight="1">
      <c r="D875" s="26"/>
      <c r="E875" s="26"/>
    </row>
    <row r="876" ht="15.75" customHeight="1">
      <c r="D876" s="26"/>
      <c r="E876" s="26"/>
    </row>
    <row r="877" ht="15.75" customHeight="1">
      <c r="D877" s="26"/>
      <c r="E877" s="26"/>
    </row>
    <row r="878" ht="15.75" customHeight="1">
      <c r="D878" s="26"/>
      <c r="E878" s="26"/>
    </row>
    <row r="879" ht="15.75" customHeight="1">
      <c r="D879" s="26"/>
      <c r="E879" s="26"/>
    </row>
    <row r="880" ht="15.75" customHeight="1">
      <c r="D880" s="26"/>
      <c r="E880" s="26"/>
    </row>
    <row r="881" ht="15.75" customHeight="1">
      <c r="D881" s="26"/>
      <c r="E881" s="26"/>
    </row>
    <row r="882" ht="15.75" customHeight="1">
      <c r="D882" s="26"/>
      <c r="E882" s="26"/>
    </row>
    <row r="883" ht="15.75" customHeight="1">
      <c r="D883" s="26"/>
      <c r="E883" s="26"/>
    </row>
    <row r="884" ht="15.75" customHeight="1">
      <c r="D884" s="26"/>
      <c r="E884" s="26"/>
    </row>
    <row r="885" ht="15.75" customHeight="1">
      <c r="D885" s="26"/>
      <c r="E885" s="26"/>
    </row>
    <row r="886" ht="15.75" customHeight="1">
      <c r="D886" s="26"/>
      <c r="E886" s="26"/>
    </row>
    <row r="887" ht="15.75" customHeight="1">
      <c r="D887" s="26"/>
      <c r="E887" s="26"/>
    </row>
    <row r="888" ht="15.75" customHeight="1">
      <c r="D888" s="26"/>
      <c r="E888" s="26"/>
    </row>
    <row r="889" ht="15.75" customHeight="1">
      <c r="D889" s="26"/>
      <c r="E889" s="26"/>
    </row>
    <row r="890" ht="15.75" customHeight="1">
      <c r="D890" s="26"/>
      <c r="E890" s="26"/>
    </row>
    <row r="891" ht="15.75" customHeight="1">
      <c r="D891" s="26"/>
      <c r="E891" s="26"/>
    </row>
    <row r="892" ht="15.75" customHeight="1">
      <c r="D892" s="26"/>
      <c r="E892" s="26"/>
    </row>
    <row r="893" ht="15.75" customHeight="1">
      <c r="D893" s="26"/>
      <c r="E893" s="26"/>
    </row>
    <row r="894" ht="15.75" customHeight="1">
      <c r="D894" s="26"/>
      <c r="E894" s="26"/>
    </row>
    <row r="895" ht="15.75" customHeight="1">
      <c r="D895" s="26"/>
      <c r="E895" s="26"/>
    </row>
    <row r="896" ht="15.75" customHeight="1">
      <c r="D896" s="26"/>
      <c r="E896" s="26"/>
    </row>
    <row r="897" ht="15.75" customHeight="1">
      <c r="D897" s="26"/>
      <c r="E897" s="26"/>
    </row>
    <row r="898" ht="15.75" customHeight="1">
      <c r="D898" s="26"/>
      <c r="E898" s="26"/>
    </row>
    <row r="899" ht="15.75" customHeight="1">
      <c r="D899" s="26"/>
      <c r="E899" s="26"/>
    </row>
    <row r="900" ht="15.75" customHeight="1">
      <c r="D900" s="26"/>
      <c r="E900" s="26"/>
    </row>
    <row r="901" ht="15.75" customHeight="1">
      <c r="D901" s="26"/>
      <c r="E901" s="26"/>
    </row>
    <row r="902" ht="15.75" customHeight="1">
      <c r="D902" s="26"/>
      <c r="E902" s="26"/>
    </row>
    <row r="903" ht="15.75" customHeight="1">
      <c r="D903" s="26"/>
      <c r="E903" s="26"/>
    </row>
    <row r="904" ht="15.75" customHeight="1">
      <c r="D904" s="26"/>
      <c r="E904" s="26"/>
    </row>
    <row r="905" ht="15.75" customHeight="1">
      <c r="D905" s="26"/>
      <c r="E905" s="26"/>
    </row>
    <row r="906" ht="15.75" customHeight="1">
      <c r="D906" s="26"/>
      <c r="E906" s="26"/>
    </row>
    <row r="907" ht="15.75" customHeight="1">
      <c r="D907" s="26"/>
      <c r="E907" s="26"/>
    </row>
    <row r="908" ht="15.75" customHeight="1">
      <c r="D908" s="26"/>
      <c r="E908" s="26"/>
    </row>
    <row r="909" ht="15.75" customHeight="1">
      <c r="D909" s="26"/>
      <c r="E909" s="26"/>
    </row>
    <row r="910" ht="15.75" customHeight="1">
      <c r="D910" s="26"/>
      <c r="E910" s="26"/>
    </row>
    <row r="911" ht="15.75" customHeight="1">
      <c r="D911" s="26"/>
      <c r="E911" s="26"/>
    </row>
    <row r="912" ht="15.75" customHeight="1">
      <c r="D912" s="26"/>
      <c r="E912" s="26"/>
    </row>
    <row r="913" ht="15.75" customHeight="1">
      <c r="D913" s="26"/>
      <c r="E913" s="26"/>
    </row>
    <row r="914" ht="15.75" customHeight="1">
      <c r="D914" s="26"/>
      <c r="E914" s="26"/>
    </row>
    <row r="915" ht="15.75" customHeight="1">
      <c r="D915" s="26"/>
      <c r="E915" s="26"/>
    </row>
    <row r="916" ht="15.75" customHeight="1">
      <c r="D916" s="26"/>
      <c r="E916" s="26"/>
    </row>
    <row r="917" ht="15.75" customHeight="1">
      <c r="D917" s="26"/>
      <c r="E917" s="26"/>
    </row>
    <row r="918" ht="15.75" customHeight="1">
      <c r="D918" s="26"/>
      <c r="E918" s="26"/>
    </row>
    <row r="919" ht="15.75" customHeight="1">
      <c r="D919" s="26"/>
      <c r="E919" s="26"/>
    </row>
    <row r="920" ht="15.75" customHeight="1">
      <c r="D920" s="26"/>
      <c r="E920" s="26"/>
    </row>
    <row r="921" ht="15.75" customHeight="1">
      <c r="D921" s="26"/>
      <c r="E921" s="26"/>
    </row>
    <row r="922" ht="15.75" customHeight="1">
      <c r="D922" s="26"/>
      <c r="E922" s="26"/>
    </row>
    <row r="923" ht="15.75" customHeight="1">
      <c r="D923" s="26"/>
      <c r="E923" s="26"/>
    </row>
    <row r="924" ht="15.75" customHeight="1">
      <c r="D924" s="26"/>
      <c r="E924" s="26"/>
    </row>
    <row r="925" ht="15.75" customHeight="1">
      <c r="D925" s="26"/>
      <c r="E925" s="26"/>
    </row>
    <row r="926" ht="15.75" customHeight="1">
      <c r="D926" s="26"/>
      <c r="E926" s="26"/>
    </row>
    <row r="927" ht="15.75" customHeight="1">
      <c r="D927" s="26"/>
      <c r="E927" s="26"/>
    </row>
    <row r="928" ht="15.75" customHeight="1">
      <c r="D928" s="26"/>
      <c r="E928" s="26"/>
    </row>
    <row r="929" ht="15.75" customHeight="1">
      <c r="D929" s="26"/>
      <c r="E929" s="26"/>
    </row>
    <row r="930" ht="15.75" customHeight="1">
      <c r="D930" s="26"/>
      <c r="E930" s="26"/>
    </row>
    <row r="931" ht="15.75" customHeight="1">
      <c r="D931" s="26"/>
      <c r="E931" s="26"/>
    </row>
    <row r="932" ht="15.75" customHeight="1">
      <c r="D932" s="26"/>
      <c r="E932" s="26"/>
    </row>
    <row r="933" ht="15.75" customHeight="1">
      <c r="D933" s="26"/>
      <c r="E933" s="26"/>
    </row>
    <row r="934" ht="15.75" customHeight="1">
      <c r="D934" s="26"/>
      <c r="E934" s="26"/>
    </row>
    <row r="935" ht="15.75" customHeight="1">
      <c r="D935" s="26"/>
      <c r="E935" s="26"/>
    </row>
    <row r="936" ht="15.75" customHeight="1">
      <c r="D936" s="26"/>
      <c r="E936" s="26"/>
    </row>
    <row r="937" ht="15.75" customHeight="1">
      <c r="D937" s="26"/>
      <c r="E937" s="26"/>
    </row>
    <row r="938" ht="15.75" customHeight="1">
      <c r="D938" s="26"/>
      <c r="E938" s="26"/>
    </row>
    <row r="939" ht="15.75" customHeight="1">
      <c r="D939" s="26"/>
      <c r="E939" s="26"/>
    </row>
    <row r="940" ht="15.75" customHeight="1">
      <c r="D940" s="26"/>
      <c r="E940" s="26"/>
    </row>
    <row r="941" ht="15.75" customHeight="1">
      <c r="D941" s="26"/>
      <c r="E941" s="26"/>
    </row>
    <row r="942" ht="15.75" customHeight="1">
      <c r="D942" s="26"/>
      <c r="E942" s="26"/>
    </row>
    <row r="943" ht="15.75" customHeight="1">
      <c r="D943" s="26"/>
      <c r="E943" s="26"/>
    </row>
    <row r="944" ht="15.75" customHeight="1">
      <c r="D944" s="26"/>
      <c r="E944" s="26"/>
    </row>
    <row r="945" ht="15.75" customHeight="1">
      <c r="D945" s="26"/>
      <c r="E945" s="26"/>
    </row>
    <row r="946" ht="15.75" customHeight="1">
      <c r="D946" s="26"/>
      <c r="E946" s="26"/>
    </row>
    <row r="947" ht="15.75" customHeight="1">
      <c r="D947" s="26"/>
      <c r="E947" s="26"/>
    </row>
    <row r="948" ht="15.75" customHeight="1">
      <c r="D948" s="26"/>
      <c r="E948" s="26"/>
    </row>
    <row r="949" ht="15.75" customHeight="1">
      <c r="D949" s="26"/>
      <c r="E949" s="26"/>
    </row>
    <row r="950" ht="15.75" customHeight="1">
      <c r="D950" s="26"/>
      <c r="E950" s="26"/>
    </row>
    <row r="951" ht="15.75" customHeight="1">
      <c r="D951" s="26"/>
      <c r="E951" s="26"/>
    </row>
    <row r="952" ht="15.75" customHeight="1">
      <c r="D952" s="26"/>
      <c r="E952" s="26"/>
    </row>
    <row r="953" ht="15.75" customHeight="1">
      <c r="D953" s="26"/>
      <c r="E953" s="26"/>
    </row>
    <row r="954" ht="15.75" customHeight="1">
      <c r="D954" s="26"/>
      <c r="E954" s="26"/>
    </row>
    <row r="955" ht="15.75" customHeight="1">
      <c r="D955" s="26"/>
      <c r="E955" s="26"/>
    </row>
    <row r="956" ht="15.75" customHeight="1">
      <c r="D956" s="26"/>
      <c r="E956" s="26"/>
    </row>
    <row r="957" ht="15.75" customHeight="1">
      <c r="D957" s="26"/>
      <c r="E957" s="26"/>
    </row>
    <row r="958" ht="15.75" customHeight="1">
      <c r="D958" s="26"/>
      <c r="E958" s="26"/>
    </row>
    <row r="959" ht="15.75" customHeight="1">
      <c r="D959" s="26"/>
      <c r="E959" s="26"/>
    </row>
    <row r="960" ht="15.75" customHeight="1">
      <c r="D960" s="26"/>
      <c r="E960" s="26"/>
    </row>
    <row r="961" ht="15.75" customHeight="1">
      <c r="D961" s="26"/>
      <c r="E961" s="26"/>
    </row>
    <row r="962" ht="15.75" customHeight="1">
      <c r="D962" s="26"/>
      <c r="E962" s="26"/>
    </row>
    <row r="963" ht="15.75" customHeight="1">
      <c r="D963" s="26"/>
      <c r="E963" s="26"/>
    </row>
    <row r="964" ht="15.75" customHeight="1">
      <c r="D964" s="26"/>
      <c r="E964" s="26"/>
    </row>
    <row r="965" ht="15.75" customHeight="1">
      <c r="D965" s="26"/>
      <c r="E965" s="26"/>
    </row>
    <row r="966" ht="15.75" customHeight="1">
      <c r="D966" s="26"/>
      <c r="E966" s="26"/>
    </row>
    <row r="967" ht="15.75" customHeight="1">
      <c r="D967" s="26"/>
      <c r="E967" s="26"/>
    </row>
    <row r="968" ht="15.75" customHeight="1">
      <c r="D968" s="26"/>
      <c r="E968" s="26"/>
    </row>
    <row r="969" ht="15.75" customHeight="1">
      <c r="D969" s="26"/>
      <c r="E969" s="26"/>
    </row>
    <row r="970" ht="15.75" customHeight="1">
      <c r="D970" s="26"/>
      <c r="E970" s="26"/>
    </row>
    <row r="971" ht="15.75" customHeight="1">
      <c r="D971" s="26"/>
      <c r="E971" s="26"/>
    </row>
    <row r="972" ht="15.75" customHeight="1">
      <c r="D972" s="26"/>
      <c r="E972" s="26"/>
    </row>
    <row r="973" ht="15.75" customHeight="1">
      <c r="D973" s="26"/>
      <c r="E973" s="26"/>
    </row>
    <row r="974" ht="15.75" customHeight="1">
      <c r="D974" s="26"/>
      <c r="E974" s="26"/>
    </row>
    <row r="975" ht="15.75" customHeight="1">
      <c r="D975" s="26"/>
      <c r="E975" s="26"/>
    </row>
    <row r="976" ht="15.75" customHeight="1">
      <c r="D976" s="26"/>
      <c r="E976" s="26"/>
    </row>
    <row r="977" ht="15.75" customHeight="1">
      <c r="D977" s="26"/>
      <c r="E977" s="26"/>
    </row>
    <row r="978" ht="15.75" customHeight="1">
      <c r="D978" s="26"/>
      <c r="E978" s="26"/>
    </row>
    <row r="979" ht="15.75" customHeight="1">
      <c r="D979" s="26"/>
      <c r="E979" s="26"/>
    </row>
    <row r="980" ht="15.75" customHeight="1">
      <c r="D980" s="26"/>
      <c r="E980" s="26"/>
    </row>
    <row r="981" ht="15.75" customHeight="1">
      <c r="D981" s="26"/>
      <c r="E981" s="26"/>
    </row>
    <row r="982" ht="15.75" customHeight="1">
      <c r="D982" s="26"/>
      <c r="E982" s="26"/>
    </row>
    <row r="983" ht="15.75" customHeight="1">
      <c r="D983" s="26"/>
      <c r="E983" s="26"/>
    </row>
    <row r="984" ht="15.75" customHeight="1">
      <c r="D984" s="26"/>
      <c r="E984" s="26"/>
    </row>
    <row r="985" ht="15.75" customHeight="1">
      <c r="D985" s="26"/>
      <c r="E985" s="26"/>
    </row>
    <row r="986" ht="15.75" customHeight="1">
      <c r="D986" s="26"/>
      <c r="E986" s="26"/>
    </row>
    <row r="987" ht="15.75" customHeight="1">
      <c r="D987" s="26"/>
      <c r="E987" s="26"/>
    </row>
    <row r="988" ht="15.75" customHeight="1">
      <c r="D988" s="26"/>
      <c r="E988" s="26"/>
    </row>
    <row r="989" ht="15.75" customHeight="1">
      <c r="D989" s="26"/>
      <c r="E989" s="26"/>
    </row>
    <row r="990" ht="15.75" customHeight="1">
      <c r="D990" s="26"/>
      <c r="E990" s="26"/>
    </row>
    <row r="991" ht="15.75" customHeight="1">
      <c r="D991" s="26"/>
      <c r="E991" s="26"/>
    </row>
    <row r="992" ht="15.75" customHeight="1">
      <c r="D992" s="26"/>
      <c r="E992" s="26"/>
    </row>
    <row r="993" ht="15.75" customHeight="1">
      <c r="D993" s="26"/>
      <c r="E993" s="26"/>
    </row>
    <row r="994" ht="15.75" customHeight="1">
      <c r="D994" s="26"/>
      <c r="E994" s="26"/>
    </row>
    <row r="995" ht="15.75" customHeight="1">
      <c r="D995" s="26"/>
      <c r="E995" s="26"/>
    </row>
    <row r="996" ht="15.75" customHeight="1">
      <c r="D996" s="26"/>
      <c r="E996" s="26"/>
    </row>
    <row r="997" ht="15.75" customHeight="1">
      <c r="D997" s="26"/>
      <c r="E997" s="26"/>
    </row>
    <row r="998" ht="15.75" customHeight="1">
      <c r="D998" s="26"/>
      <c r="E998" s="26"/>
    </row>
    <row r="999" ht="15.75" customHeight="1">
      <c r="D999" s="26"/>
      <c r="E999" s="26"/>
    </row>
    <row r="1000" ht="15.75" customHeight="1">
      <c r="D1000" s="26"/>
      <c r="E1000" s="26"/>
    </row>
  </sheetData>
  <mergeCells count="12">
    <mergeCell ref="A342:B342"/>
    <mergeCell ref="I342:J345"/>
    <mergeCell ref="K342:L345"/>
    <mergeCell ref="A343:B343"/>
    <mergeCell ref="A345:B345"/>
    <mergeCell ref="A1:B1"/>
    <mergeCell ref="I1:J4"/>
    <mergeCell ref="K1:L4"/>
    <mergeCell ref="N1:O4"/>
    <mergeCell ref="P1:Q4"/>
    <mergeCell ref="A2:B2"/>
    <mergeCell ref="A4:B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15.75"/>
    <col customWidth="1" min="3" max="3" width="16.63"/>
    <col customWidth="1" min="4" max="4" width="15.75"/>
    <col customWidth="1" min="5" max="5" width="15.38"/>
    <col customWidth="1" min="6" max="8" width="9.38"/>
    <col customWidth="1" min="9" max="9" width="15.75"/>
    <col customWidth="1" min="10" max="10" width="16.63"/>
    <col customWidth="1" min="11" max="11" width="15.75"/>
    <col customWidth="1" min="12" max="12" width="15.38"/>
    <col customWidth="1" min="13" max="26" width="9.38"/>
  </cols>
  <sheetData>
    <row r="1">
      <c r="A1" s="26" t="s">
        <v>26</v>
      </c>
      <c r="B1" s="16" t="s">
        <v>27</v>
      </c>
      <c r="C1" s="16" t="s">
        <v>28</v>
      </c>
      <c r="D1" s="16" t="s">
        <v>29</v>
      </c>
      <c r="E1" s="9" t="s">
        <v>30</v>
      </c>
      <c r="G1" s="9" t="s">
        <v>31</v>
      </c>
      <c r="H1" s="9" t="s">
        <v>26</v>
      </c>
      <c r="I1" s="16" t="s">
        <v>27</v>
      </c>
      <c r="J1" s="16" t="s">
        <v>28</v>
      </c>
      <c r="K1" s="16" t="s">
        <v>29</v>
      </c>
      <c r="L1" s="9" t="s">
        <v>30</v>
      </c>
    </row>
    <row r="2">
      <c r="A2" s="17">
        <v>43475.0</v>
      </c>
      <c r="B2" s="16">
        <v>67.0795</v>
      </c>
      <c r="C2" s="16">
        <v>76.9066</v>
      </c>
      <c r="D2" s="16">
        <v>0.616087</v>
      </c>
      <c r="E2" s="9">
        <v>1.0</v>
      </c>
      <c r="G2" s="9">
        <v>1.0</v>
      </c>
      <c r="H2" s="2">
        <v>43475.0</v>
      </c>
      <c r="I2" s="16">
        <f t="shared" ref="I2:I955" si="1">VLOOKUP(H2,$A$2:$D$645,2)</f>
        <v>67.0795</v>
      </c>
      <c r="J2" s="16">
        <f t="shared" ref="J2:J955" si="2">VLOOKUP($H2,$A$2:$D$645,3)</f>
        <v>76.9066</v>
      </c>
      <c r="K2" s="16">
        <f t="shared" ref="K2:K955" si="3">VLOOKUP($H2,$A$2:$D$645,4)</f>
        <v>0.616087</v>
      </c>
      <c r="L2" s="16">
        <f t="shared" ref="L2:L955" si="4">VLOOKUP($H2,$A$2:$E$645,5)</f>
        <v>1</v>
      </c>
    </row>
    <row r="3">
      <c r="A3" s="17">
        <v>43476.0</v>
      </c>
      <c r="B3" s="16">
        <v>66.8605</v>
      </c>
      <c r="C3" s="16">
        <v>77.2105</v>
      </c>
      <c r="D3" s="16">
        <v>0.619538</v>
      </c>
      <c r="E3" s="9">
        <v>1.0</v>
      </c>
      <c r="G3" s="9">
        <v>2.0</v>
      </c>
      <c r="H3" s="2">
        <v>43476.0</v>
      </c>
      <c r="I3" s="16">
        <f t="shared" si="1"/>
        <v>66.8605</v>
      </c>
      <c r="J3" s="16">
        <f t="shared" si="2"/>
        <v>77.2105</v>
      </c>
      <c r="K3" s="16">
        <f t="shared" si="3"/>
        <v>0.619538</v>
      </c>
      <c r="L3" s="16">
        <f t="shared" si="4"/>
        <v>1</v>
      </c>
    </row>
    <row r="4">
      <c r="A4" s="17">
        <v>43477.0</v>
      </c>
      <c r="B4" s="16">
        <v>66.9167</v>
      </c>
      <c r="C4" s="16">
        <v>77.1282</v>
      </c>
      <c r="D4" s="16">
        <v>0.617854</v>
      </c>
      <c r="E4" s="9">
        <v>1.0</v>
      </c>
      <c r="G4" s="9">
        <v>3.0</v>
      </c>
      <c r="H4" s="2">
        <v>43477.0</v>
      </c>
      <c r="I4" s="16">
        <f t="shared" si="1"/>
        <v>66.9167</v>
      </c>
      <c r="J4" s="16">
        <f t="shared" si="2"/>
        <v>77.1282</v>
      </c>
      <c r="K4" s="16">
        <f t="shared" si="3"/>
        <v>0.617854</v>
      </c>
      <c r="L4" s="16">
        <f t="shared" si="4"/>
        <v>1</v>
      </c>
    </row>
    <row r="5">
      <c r="A5" s="17">
        <v>43480.0</v>
      </c>
      <c r="B5" s="16">
        <v>67.192</v>
      </c>
      <c r="C5" s="16">
        <v>77.0692</v>
      </c>
      <c r="D5" s="16">
        <v>0.621257</v>
      </c>
      <c r="E5" s="9">
        <v>1.0</v>
      </c>
      <c r="G5" s="9">
        <v>4.0</v>
      </c>
      <c r="H5" s="2">
        <v>43478.0</v>
      </c>
      <c r="I5" s="16">
        <f t="shared" si="1"/>
        <v>66.9167</v>
      </c>
      <c r="J5" s="16">
        <f t="shared" si="2"/>
        <v>77.1282</v>
      </c>
      <c r="K5" s="16">
        <f t="shared" si="3"/>
        <v>0.617854</v>
      </c>
      <c r="L5" s="16">
        <f t="shared" si="4"/>
        <v>1</v>
      </c>
    </row>
    <row r="6">
      <c r="A6" s="17">
        <v>43481.0</v>
      </c>
      <c r="B6" s="16">
        <v>67.082</v>
      </c>
      <c r="C6" s="16">
        <v>76.9498</v>
      </c>
      <c r="D6" s="16">
        <v>0.617442</v>
      </c>
      <c r="E6" s="9">
        <v>1.0</v>
      </c>
      <c r="G6" s="9">
        <v>5.0</v>
      </c>
      <c r="H6" s="2">
        <v>43479.0</v>
      </c>
      <c r="I6" s="16">
        <f t="shared" si="1"/>
        <v>66.9167</v>
      </c>
      <c r="J6" s="16">
        <f t="shared" si="2"/>
        <v>77.1282</v>
      </c>
      <c r="K6" s="16">
        <f t="shared" si="3"/>
        <v>0.617854</v>
      </c>
      <c r="L6" s="16">
        <f t="shared" si="4"/>
        <v>1</v>
      </c>
    </row>
    <row r="7">
      <c r="A7" s="17">
        <v>43482.0</v>
      </c>
      <c r="B7" s="16">
        <v>66.7617</v>
      </c>
      <c r="C7" s="16">
        <v>76.135</v>
      </c>
      <c r="D7" s="16">
        <v>0.614834</v>
      </c>
      <c r="E7" s="9">
        <v>1.0</v>
      </c>
      <c r="G7" s="9">
        <v>6.0</v>
      </c>
      <c r="H7" s="2">
        <v>43480.0</v>
      </c>
      <c r="I7" s="16">
        <f t="shared" si="1"/>
        <v>67.192</v>
      </c>
      <c r="J7" s="16">
        <f t="shared" si="2"/>
        <v>77.0692</v>
      </c>
      <c r="K7" s="16">
        <f t="shared" si="3"/>
        <v>0.621257</v>
      </c>
      <c r="L7" s="16">
        <f t="shared" si="4"/>
        <v>1</v>
      </c>
    </row>
    <row r="8">
      <c r="A8" s="17">
        <v>43483.0</v>
      </c>
      <c r="B8" s="16">
        <v>66.4438</v>
      </c>
      <c r="C8" s="16">
        <v>75.633</v>
      </c>
      <c r="D8" s="16">
        <v>0.610893</v>
      </c>
      <c r="E8" s="9">
        <v>1.0</v>
      </c>
      <c r="G8" s="9">
        <v>7.0</v>
      </c>
      <c r="H8" s="2">
        <v>43481.0</v>
      </c>
      <c r="I8" s="16">
        <f t="shared" si="1"/>
        <v>67.082</v>
      </c>
      <c r="J8" s="16">
        <f t="shared" si="2"/>
        <v>76.9498</v>
      </c>
      <c r="K8" s="16">
        <f t="shared" si="3"/>
        <v>0.617442</v>
      </c>
      <c r="L8" s="16">
        <f t="shared" si="4"/>
        <v>1</v>
      </c>
    </row>
    <row r="9">
      <c r="A9" s="17">
        <v>43484.0</v>
      </c>
      <c r="B9" s="16">
        <v>66.3309</v>
      </c>
      <c r="C9" s="16">
        <v>75.5841</v>
      </c>
      <c r="D9" s="16">
        <v>0.606066</v>
      </c>
      <c r="E9" s="9">
        <v>1.0</v>
      </c>
      <c r="G9" s="9">
        <v>8.0</v>
      </c>
      <c r="H9" s="2">
        <v>43482.0</v>
      </c>
      <c r="I9" s="16">
        <f t="shared" si="1"/>
        <v>66.7617</v>
      </c>
      <c r="J9" s="16">
        <f t="shared" si="2"/>
        <v>76.135</v>
      </c>
      <c r="K9" s="16">
        <f t="shared" si="3"/>
        <v>0.614834</v>
      </c>
      <c r="L9" s="16">
        <f t="shared" si="4"/>
        <v>1</v>
      </c>
    </row>
    <row r="10">
      <c r="A10" s="17">
        <v>43487.0</v>
      </c>
      <c r="B10" s="16">
        <v>66.3634</v>
      </c>
      <c r="C10" s="16">
        <v>75.5481</v>
      </c>
      <c r="D10" s="16">
        <v>0.605257</v>
      </c>
      <c r="E10" s="9">
        <v>1.0</v>
      </c>
      <c r="G10" s="9">
        <v>9.0</v>
      </c>
      <c r="H10" s="2">
        <v>43483.0</v>
      </c>
      <c r="I10" s="16">
        <f t="shared" si="1"/>
        <v>66.4438</v>
      </c>
      <c r="J10" s="16">
        <f t="shared" si="2"/>
        <v>75.633</v>
      </c>
      <c r="K10" s="16">
        <f t="shared" si="3"/>
        <v>0.610893</v>
      </c>
      <c r="L10" s="16">
        <f t="shared" si="4"/>
        <v>1</v>
      </c>
    </row>
    <row r="11">
      <c r="A11" s="17">
        <v>43488.0</v>
      </c>
      <c r="B11" s="16">
        <v>66.5499</v>
      </c>
      <c r="C11" s="16">
        <v>75.5541</v>
      </c>
      <c r="D11" s="16">
        <v>0.608345</v>
      </c>
      <c r="E11" s="9">
        <v>1.0</v>
      </c>
      <c r="G11" s="9">
        <v>10.0</v>
      </c>
      <c r="H11" s="2">
        <v>43484.0</v>
      </c>
      <c r="I11" s="16">
        <f t="shared" si="1"/>
        <v>66.3309</v>
      </c>
      <c r="J11" s="16">
        <f t="shared" si="2"/>
        <v>75.5841</v>
      </c>
      <c r="K11" s="16">
        <f t="shared" si="3"/>
        <v>0.606066</v>
      </c>
      <c r="L11" s="16">
        <f t="shared" si="4"/>
        <v>1</v>
      </c>
    </row>
    <row r="12">
      <c r="A12" s="17">
        <v>43489.0</v>
      </c>
      <c r="B12" s="16">
        <v>66.3318</v>
      </c>
      <c r="C12" s="16">
        <v>75.3861</v>
      </c>
      <c r="D12" s="16">
        <v>0.6053</v>
      </c>
      <c r="E12" s="9">
        <v>1.0</v>
      </c>
      <c r="G12" s="9">
        <v>11.0</v>
      </c>
      <c r="H12" s="2">
        <v>43485.0</v>
      </c>
      <c r="I12" s="16">
        <f t="shared" si="1"/>
        <v>66.3309</v>
      </c>
      <c r="J12" s="16">
        <f t="shared" si="2"/>
        <v>75.5841</v>
      </c>
      <c r="K12" s="16">
        <f t="shared" si="3"/>
        <v>0.606066</v>
      </c>
      <c r="L12" s="16">
        <f t="shared" si="4"/>
        <v>1</v>
      </c>
    </row>
    <row r="13">
      <c r="A13" s="17">
        <v>43490.0</v>
      </c>
      <c r="B13" s="16">
        <v>66.0016</v>
      </c>
      <c r="C13" s="16">
        <v>75.0306</v>
      </c>
      <c r="D13" s="16">
        <v>0.601847</v>
      </c>
      <c r="E13" s="9">
        <v>1.0</v>
      </c>
      <c r="G13" s="9">
        <v>12.0</v>
      </c>
      <c r="H13" s="2">
        <v>43486.0</v>
      </c>
      <c r="I13" s="16">
        <f t="shared" si="1"/>
        <v>66.3309</v>
      </c>
      <c r="J13" s="16">
        <f t="shared" si="2"/>
        <v>75.5841</v>
      </c>
      <c r="K13" s="16">
        <f t="shared" si="3"/>
        <v>0.606066</v>
      </c>
      <c r="L13" s="16">
        <f t="shared" si="4"/>
        <v>1</v>
      </c>
    </row>
    <row r="14">
      <c r="A14" s="17">
        <v>43491.0</v>
      </c>
      <c r="B14" s="16">
        <v>65.917</v>
      </c>
      <c r="C14" s="16">
        <v>74.6312</v>
      </c>
      <c r="D14" s="16">
        <v>0.600364</v>
      </c>
      <c r="E14" s="9">
        <v>1.0</v>
      </c>
      <c r="G14" s="9">
        <v>13.0</v>
      </c>
      <c r="H14" s="2">
        <v>43487.0</v>
      </c>
      <c r="I14" s="16">
        <f t="shared" si="1"/>
        <v>66.3634</v>
      </c>
      <c r="J14" s="16">
        <f t="shared" si="2"/>
        <v>75.5481</v>
      </c>
      <c r="K14" s="16">
        <f t="shared" si="3"/>
        <v>0.605257</v>
      </c>
      <c r="L14" s="16">
        <f t="shared" si="4"/>
        <v>1</v>
      </c>
    </row>
    <row r="15">
      <c r="A15" s="17">
        <v>43494.0</v>
      </c>
      <c r="B15" s="16">
        <v>65.93</v>
      </c>
      <c r="C15" s="16">
        <v>75.1932</v>
      </c>
      <c r="D15" s="16">
        <v>0.602623</v>
      </c>
      <c r="E15" s="9">
        <v>1.0</v>
      </c>
      <c r="G15" s="9">
        <v>14.0</v>
      </c>
      <c r="H15" s="2">
        <v>43488.0</v>
      </c>
      <c r="I15" s="16">
        <f t="shared" si="1"/>
        <v>66.5499</v>
      </c>
      <c r="J15" s="16">
        <f t="shared" si="2"/>
        <v>75.5541</v>
      </c>
      <c r="K15" s="16">
        <f t="shared" si="3"/>
        <v>0.608345</v>
      </c>
      <c r="L15" s="16">
        <f t="shared" si="4"/>
        <v>1</v>
      </c>
    </row>
    <row r="16">
      <c r="A16" s="17">
        <v>43495.0</v>
      </c>
      <c r="B16" s="16">
        <v>66.3412</v>
      </c>
      <c r="C16" s="16">
        <v>75.8811</v>
      </c>
      <c r="D16" s="16">
        <v>0.607437</v>
      </c>
      <c r="E16" s="9">
        <v>1.0</v>
      </c>
      <c r="G16" s="9">
        <v>15.0</v>
      </c>
      <c r="H16" s="2">
        <v>43489.0</v>
      </c>
      <c r="I16" s="16">
        <f t="shared" si="1"/>
        <v>66.3318</v>
      </c>
      <c r="J16" s="16">
        <f t="shared" si="2"/>
        <v>75.3861</v>
      </c>
      <c r="K16" s="16">
        <f t="shared" si="3"/>
        <v>0.6053</v>
      </c>
      <c r="L16" s="16">
        <f t="shared" si="4"/>
        <v>1</v>
      </c>
    </row>
    <row r="17">
      <c r="A17" s="17">
        <v>43496.0</v>
      </c>
      <c r="B17" s="16">
        <v>66.0987</v>
      </c>
      <c r="C17" s="16">
        <v>75.5706</v>
      </c>
      <c r="D17" s="16">
        <v>0.604663</v>
      </c>
      <c r="E17" s="9">
        <v>1.0</v>
      </c>
      <c r="G17" s="9">
        <v>16.0</v>
      </c>
      <c r="H17" s="2">
        <v>43490.0</v>
      </c>
      <c r="I17" s="16">
        <f t="shared" si="1"/>
        <v>66.0016</v>
      </c>
      <c r="J17" s="16">
        <f t="shared" si="2"/>
        <v>75.0306</v>
      </c>
      <c r="K17" s="16">
        <f t="shared" si="3"/>
        <v>0.601847</v>
      </c>
      <c r="L17" s="16">
        <f t="shared" si="4"/>
        <v>1</v>
      </c>
    </row>
    <row r="18">
      <c r="A18" s="17">
        <v>43497.0</v>
      </c>
      <c r="B18" s="16">
        <v>65.3577</v>
      </c>
      <c r="C18" s="16">
        <v>75.2006</v>
      </c>
      <c r="D18" s="16">
        <v>0.601405</v>
      </c>
      <c r="E18" s="9">
        <v>1.0</v>
      </c>
      <c r="G18" s="9">
        <v>17.0</v>
      </c>
      <c r="H18" s="2">
        <v>43491.0</v>
      </c>
      <c r="I18" s="16">
        <f t="shared" si="1"/>
        <v>65.917</v>
      </c>
      <c r="J18" s="16">
        <f t="shared" si="2"/>
        <v>74.6312</v>
      </c>
      <c r="K18" s="16">
        <f t="shared" si="3"/>
        <v>0.600364</v>
      </c>
      <c r="L18" s="16">
        <f t="shared" si="4"/>
        <v>1</v>
      </c>
    </row>
    <row r="19">
      <c r="A19" s="17">
        <v>43498.0</v>
      </c>
      <c r="B19" s="16">
        <v>65.6601</v>
      </c>
      <c r="C19" s="16">
        <v>75.148</v>
      </c>
      <c r="D19" s="16">
        <v>0.602635</v>
      </c>
      <c r="E19" s="9">
        <v>1.0</v>
      </c>
      <c r="G19" s="9">
        <v>18.0</v>
      </c>
      <c r="H19" s="2">
        <v>43492.0</v>
      </c>
      <c r="I19" s="16">
        <f t="shared" si="1"/>
        <v>65.917</v>
      </c>
      <c r="J19" s="16">
        <f t="shared" si="2"/>
        <v>74.6312</v>
      </c>
      <c r="K19" s="16">
        <f t="shared" si="3"/>
        <v>0.600364</v>
      </c>
      <c r="L19" s="16">
        <f t="shared" si="4"/>
        <v>1</v>
      </c>
    </row>
    <row r="20">
      <c r="A20" s="17">
        <v>43501.0</v>
      </c>
      <c r="B20" s="16">
        <v>65.5859</v>
      </c>
      <c r="C20" s="16">
        <v>75.0565</v>
      </c>
      <c r="D20" s="16">
        <v>0.596914</v>
      </c>
      <c r="E20" s="9">
        <v>1.0</v>
      </c>
      <c r="G20" s="9">
        <v>19.0</v>
      </c>
      <c r="H20" s="2">
        <v>43493.0</v>
      </c>
      <c r="I20" s="16">
        <f t="shared" si="1"/>
        <v>65.917</v>
      </c>
      <c r="J20" s="16">
        <f t="shared" si="2"/>
        <v>74.6312</v>
      </c>
      <c r="K20" s="16">
        <f t="shared" si="3"/>
        <v>0.600364</v>
      </c>
      <c r="L20" s="16">
        <f t="shared" si="4"/>
        <v>1</v>
      </c>
    </row>
    <row r="21" ht="15.75" customHeight="1">
      <c r="A21" s="17">
        <v>43502.0</v>
      </c>
      <c r="B21" s="16">
        <v>65.5691</v>
      </c>
      <c r="C21" s="16">
        <v>74.9127</v>
      </c>
      <c r="D21" s="16">
        <v>0.596544</v>
      </c>
      <c r="E21" s="9">
        <v>1.0</v>
      </c>
      <c r="G21" s="9">
        <v>20.0</v>
      </c>
      <c r="H21" s="2">
        <v>43494.0</v>
      </c>
      <c r="I21" s="16">
        <f t="shared" si="1"/>
        <v>65.93</v>
      </c>
      <c r="J21" s="16">
        <f t="shared" si="2"/>
        <v>75.1932</v>
      </c>
      <c r="K21" s="16">
        <f t="shared" si="3"/>
        <v>0.602623</v>
      </c>
      <c r="L21" s="16">
        <f t="shared" si="4"/>
        <v>1</v>
      </c>
    </row>
    <row r="22" ht="15.75" customHeight="1">
      <c r="A22" s="17">
        <v>43503.0</v>
      </c>
      <c r="B22" s="16">
        <v>65.6686</v>
      </c>
      <c r="C22" s="16">
        <v>74.7703</v>
      </c>
      <c r="D22" s="16">
        <v>0.598811</v>
      </c>
      <c r="E22" s="9">
        <v>1.0</v>
      </c>
      <c r="G22" s="9">
        <v>21.0</v>
      </c>
      <c r="H22" s="2">
        <v>43495.0</v>
      </c>
      <c r="I22" s="16">
        <f t="shared" si="1"/>
        <v>66.3412</v>
      </c>
      <c r="J22" s="16">
        <f t="shared" si="2"/>
        <v>75.8811</v>
      </c>
      <c r="K22" s="16">
        <f t="shared" si="3"/>
        <v>0.607437</v>
      </c>
      <c r="L22" s="16">
        <f t="shared" si="4"/>
        <v>1</v>
      </c>
    </row>
    <row r="23" ht="15.75" customHeight="1">
      <c r="A23" s="17">
        <v>43504.0</v>
      </c>
      <c r="B23" s="16">
        <v>66.0199</v>
      </c>
      <c r="C23" s="16">
        <v>74.9656</v>
      </c>
      <c r="D23" s="16">
        <v>0.59999</v>
      </c>
      <c r="E23" s="9">
        <v>1.0</v>
      </c>
      <c r="G23" s="9">
        <v>22.0</v>
      </c>
      <c r="H23" s="2">
        <v>43496.0</v>
      </c>
      <c r="I23" s="16">
        <f t="shared" si="1"/>
        <v>66.0987</v>
      </c>
      <c r="J23" s="16">
        <f t="shared" si="2"/>
        <v>75.5706</v>
      </c>
      <c r="K23" s="16">
        <f t="shared" si="3"/>
        <v>0.604663</v>
      </c>
      <c r="L23" s="16">
        <f t="shared" si="4"/>
        <v>1</v>
      </c>
    </row>
    <row r="24" ht="15.75" customHeight="1">
      <c r="A24" s="17">
        <v>43505.0</v>
      </c>
      <c r="B24" s="16">
        <v>66.0628</v>
      </c>
      <c r="C24" s="16">
        <v>74.8954</v>
      </c>
      <c r="D24" s="16">
        <v>0.601747</v>
      </c>
      <c r="E24" s="9">
        <v>1.0</v>
      </c>
      <c r="G24" s="9">
        <v>23.0</v>
      </c>
      <c r="H24" s="2">
        <v>43497.0</v>
      </c>
      <c r="I24" s="16">
        <f t="shared" si="1"/>
        <v>65.3577</v>
      </c>
      <c r="J24" s="16">
        <f t="shared" si="2"/>
        <v>75.2006</v>
      </c>
      <c r="K24" s="16">
        <f t="shared" si="3"/>
        <v>0.601405</v>
      </c>
      <c r="L24" s="16">
        <f t="shared" si="4"/>
        <v>1</v>
      </c>
    </row>
    <row r="25" ht="15.75" customHeight="1">
      <c r="A25" s="17">
        <v>43508.0</v>
      </c>
      <c r="B25" s="16">
        <v>65.6517</v>
      </c>
      <c r="C25" s="16">
        <v>74.3243</v>
      </c>
      <c r="D25" s="16">
        <v>0.596752</v>
      </c>
      <c r="E25" s="9">
        <v>1.0</v>
      </c>
      <c r="G25" s="9">
        <v>24.0</v>
      </c>
      <c r="H25" s="2">
        <v>43498.0</v>
      </c>
      <c r="I25" s="16">
        <f t="shared" si="1"/>
        <v>65.6601</v>
      </c>
      <c r="J25" s="16">
        <f t="shared" si="2"/>
        <v>75.148</v>
      </c>
      <c r="K25" s="16">
        <f t="shared" si="3"/>
        <v>0.602635</v>
      </c>
      <c r="L25" s="16">
        <f t="shared" si="4"/>
        <v>1</v>
      </c>
    </row>
    <row r="26" ht="15.75" customHeight="1">
      <c r="A26" s="17">
        <v>43509.0</v>
      </c>
      <c r="B26" s="16">
        <v>65.7147</v>
      </c>
      <c r="C26" s="16">
        <v>74.1459</v>
      </c>
      <c r="D26" s="16">
        <v>0.59438</v>
      </c>
      <c r="E26" s="9">
        <v>1.0</v>
      </c>
      <c r="G26" s="9">
        <v>25.0</v>
      </c>
      <c r="H26" s="2">
        <v>43499.0</v>
      </c>
      <c r="I26" s="16">
        <f t="shared" si="1"/>
        <v>65.6601</v>
      </c>
      <c r="J26" s="16">
        <f t="shared" si="2"/>
        <v>75.148</v>
      </c>
      <c r="K26" s="16">
        <f t="shared" si="3"/>
        <v>0.602635</v>
      </c>
      <c r="L26" s="16">
        <f t="shared" si="4"/>
        <v>1</v>
      </c>
    </row>
    <row r="27" ht="15.75" customHeight="1">
      <c r="A27" s="17">
        <v>43510.0</v>
      </c>
      <c r="B27" s="16">
        <v>65.6783</v>
      </c>
      <c r="C27" s="16">
        <v>74.3872</v>
      </c>
      <c r="D27" s="16">
        <v>0.59322</v>
      </c>
      <c r="E27" s="9">
        <v>1.0</v>
      </c>
      <c r="G27" s="9">
        <v>26.0</v>
      </c>
      <c r="H27" s="2">
        <v>43500.0</v>
      </c>
      <c r="I27" s="16">
        <f t="shared" si="1"/>
        <v>65.6601</v>
      </c>
      <c r="J27" s="16">
        <f t="shared" si="2"/>
        <v>75.148</v>
      </c>
      <c r="K27" s="16">
        <f t="shared" si="3"/>
        <v>0.602635</v>
      </c>
      <c r="L27" s="16">
        <f t="shared" si="4"/>
        <v>1</v>
      </c>
    </row>
    <row r="28" ht="15.75" customHeight="1">
      <c r="A28" s="17">
        <v>43511.0</v>
      </c>
      <c r="B28" s="16">
        <v>66.5429</v>
      </c>
      <c r="C28" s="16">
        <v>75.0471</v>
      </c>
      <c r="D28" s="16">
        <v>0.599081</v>
      </c>
      <c r="E28" s="9">
        <v>1.0</v>
      </c>
      <c r="G28" s="9">
        <v>27.0</v>
      </c>
      <c r="H28" s="2">
        <v>43501.0</v>
      </c>
      <c r="I28" s="16">
        <f t="shared" si="1"/>
        <v>65.5859</v>
      </c>
      <c r="J28" s="16">
        <f t="shared" si="2"/>
        <v>75.0565</v>
      </c>
      <c r="K28" s="16">
        <f t="shared" si="3"/>
        <v>0.596914</v>
      </c>
      <c r="L28" s="16">
        <f t="shared" si="4"/>
        <v>1</v>
      </c>
    </row>
    <row r="29" ht="15.75" customHeight="1">
      <c r="A29" s="17">
        <v>43512.0</v>
      </c>
      <c r="B29" s="16">
        <v>66.7044</v>
      </c>
      <c r="C29" s="16">
        <v>75.2492</v>
      </c>
      <c r="D29" s="16">
        <v>0.604837</v>
      </c>
      <c r="E29" s="9">
        <v>1.0</v>
      </c>
      <c r="G29" s="9">
        <v>28.0</v>
      </c>
      <c r="H29" s="2">
        <v>43502.0</v>
      </c>
      <c r="I29" s="16">
        <f t="shared" si="1"/>
        <v>65.5691</v>
      </c>
      <c r="J29" s="16">
        <f t="shared" si="2"/>
        <v>74.9127</v>
      </c>
      <c r="K29" s="16">
        <f t="shared" si="3"/>
        <v>0.596544</v>
      </c>
      <c r="L29" s="16">
        <f t="shared" si="4"/>
        <v>1</v>
      </c>
    </row>
    <row r="30" ht="15.75" customHeight="1">
      <c r="A30" s="17">
        <v>43515.0</v>
      </c>
      <c r="B30" s="16">
        <v>66.247</v>
      </c>
      <c r="C30" s="16">
        <v>74.9055</v>
      </c>
      <c r="D30" s="16">
        <v>0.598951</v>
      </c>
      <c r="E30" s="9">
        <v>1.0</v>
      </c>
      <c r="G30" s="9">
        <v>29.0</v>
      </c>
      <c r="H30" s="2">
        <v>43503.0</v>
      </c>
      <c r="I30" s="16">
        <f t="shared" si="1"/>
        <v>65.6686</v>
      </c>
      <c r="J30" s="16">
        <f t="shared" si="2"/>
        <v>74.7703</v>
      </c>
      <c r="K30" s="16">
        <f t="shared" si="3"/>
        <v>0.598811</v>
      </c>
      <c r="L30" s="16">
        <f t="shared" si="4"/>
        <v>1</v>
      </c>
    </row>
    <row r="31" ht="15.75" customHeight="1">
      <c r="A31" s="17">
        <v>43516.0</v>
      </c>
      <c r="B31" s="16">
        <v>66.2022</v>
      </c>
      <c r="C31" s="16">
        <v>74.8151</v>
      </c>
      <c r="D31" s="16">
        <v>0.597924</v>
      </c>
      <c r="E31" s="9">
        <v>1.0</v>
      </c>
      <c r="G31" s="9">
        <v>30.0</v>
      </c>
      <c r="H31" s="2">
        <v>43504.0</v>
      </c>
      <c r="I31" s="16">
        <f t="shared" si="1"/>
        <v>66.0199</v>
      </c>
      <c r="J31" s="16">
        <f t="shared" si="2"/>
        <v>74.9656</v>
      </c>
      <c r="K31" s="16">
        <f t="shared" si="3"/>
        <v>0.59999</v>
      </c>
      <c r="L31" s="16">
        <f t="shared" si="4"/>
        <v>1</v>
      </c>
    </row>
    <row r="32" ht="15.75" customHeight="1">
      <c r="A32" s="17">
        <v>43517.0</v>
      </c>
      <c r="B32" s="16">
        <v>65.8568</v>
      </c>
      <c r="C32" s="16">
        <v>74.6816</v>
      </c>
      <c r="D32" s="16">
        <v>0.593973</v>
      </c>
      <c r="E32" s="9">
        <v>1.0</v>
      </c>
      <c r="G32" s="9">
        <v>31.0</v>
      </c>
      <c r="H32" s="2">
        <v>43505.0</v>
      </c>
      <c r="I32" s="16">
        <f t="shared" si="1"/>
        <v>66.0628</v>
      </c>
      <c r="J32" s="16">
        <f t="shared" si="2"/>
        <v>74.8954</v>
      </c>
      <c r="K32" s="16">
        <f t="shared" si="3"/>
        <v>0.601747</v>
      </c>
      <c r="L32" s="16">
        <f t="shared" si="4"/>
        <v>1</v>
      </c>
    </row>
    <row r="33" ht="15.75" customHeight="1">
      <c r="A33" s="17">
        <v>43518.0</v>
      </c>
      <c r="B33" s="16">
        <v>65.5401</v>
      </c>
      <c r="C33" s="16">
        <v>74.2963</v>
      </c>
      <c r="D33" s="16">
        <v>0.591704</v>
      </c>
      <c r="E33" s="9">
        <v>1.0</v>
      </c>
      <c r="G33" s="9">
        <v>32.0</v>
      </c>
      <c r="H33" s="2">
        <v>43506.0</v>
      </c>
      <c r="I33" s="16">
        <f t="shared" si="1"/>
        <v>66.0628</v>
      </c>
      <c r="J33" s="16">
        <f t="shared" si="2"/>
        <v>74.8954</v>
      </c>
      <c r="K33" s="16">
        <f t="shared" si="3"/>
        <v>0.601747</v>
      </c>
      <c r="L33" s="16">
        <f t="shared" si="4"/>
        <v>1</v>
      </c>
    </row>
    <row r="34" ht="15.75" customHeight="1">
      <c r="A34" s="17">
        <v>43519.0</v>
      </c>
      <c r="B34" s="16">
        <v>65.5149</v>
      </c>
      <c r="C34" s="16">
        <v>74.3332</v>
      </c>
      <c r="D34" s="16">
        <v>0.59153</v>
      </c>
      <c r="E34" s="9">
        <v>1.0</v>
      </c>
      <c r="G34" s="9">
        <v>33.0</v>
      </c>
      <c r="H34" s="2">
        <v>43507.0</v>
      </c>
      <c r="I34" s="16">
        <f t="shared" si="1"/>
        <v>66.0628</v>
      </c>
      <c r="J34" s="16">
        <f t="shared" si="2"/>
        <v>74.8954</v>
      </c>
      <c r="K34" s="16">
        <f t="shared" si="3"/>
        <v>0.601747</v>
      </c>
      <c r="L34" s="16">
        <f t="shared" si="4"/>
        <v>1</v>
      </c>
    </row>
    <row r="35" ht="15.75" customHeight="1">
      <c r="A35" s="17">
        <v>43522.0</v>
      </c>
      <c r="B35" s="16">
        <v>65.2582</v>
      </c>
      <c r="C35" s="16">
        <v>74.0876</v>
      </c>
      <c r="D35" s="16">
        <v>0.589878</v>
      </c>
      <c r="E35" s="9">
        <v>1.0</v>
      </c>
      <c r="G35" s="9">
        <v>34.0</v>
      </c>
      <c r="H35" s="2">
        <v>43508.0</v>
      </c>
      <c r="I35" s="16">
        <f t="shared" si="1"/>
        <v>65.6517</v>
      </c>
      <c r="J35" s="16">
        <f t="shared" si="2"/>
        <v>74.3243</v>
      </c>
      <c r="K35" s="16">
        <f t="shared" si="3"/>
        <v>0.596752</v>
      </c>
      <c r="L35" s="16">
        <f t="shared" si="4"/>
        <v>1</v>
      </c>
    </row>
    <row r="36" ht="15.75" customHeight="1">
      <c r="A36" s="17">
        <v>43523.0</v>
      </c>
      <c r="B36" s="16">
        <v>65.6182</v>
      </c>
      <c r="C36" s="16">
        <v>74.4898</v>
      </c>
      <c r="D36" s="16">
        <v>0.592142</v>
      </c>
      <c r="E36" s="9">
        <v>1.0</v>
      </c>
      <c r="G36" s="9">
        <v>35.0</v>
      </c>
      <c r="H36" s="2">
        <v>43509.0</v>
      </c>
      <c r="I36" s="16">
        <f t="shared" si="1"/>
        <v>65.7147</v>
      </c>
      <c r="J36" s="16">
        <f t="shared" si="2"/>
        <v>74.1459</v>
      </c>
      <c r="K36" s="16">
        <f t="shared" si="3"/>
        <v>0.59438</v>
      </c>
      <c r="L36" s="16">
        <f t="shared" si="4"/>
        <v>1</v>
      </c>
    </row>
    <row r="37" ht="15.75" customHeight="1">
      <c r="A37" s="17">
        <v>43524.0</v>
      </c>
      <c r="B37" s="16">
        <v>65.757</v>
      </c>
      <c r="C37" s="16">
        <v>74.8249</v>
      </c>
      <c r="D37" s="16">
        <v>0.595544</v>
      </c>
      <c r="E37" s="9">
        <v>1.0</v>
      </c>
      <c r="G37" s="9">
        <v>36.0</v>
      </c>
      <c r="H37" s="2">
        <v>43510.0</v>
      </c>
      <c r="I37" s="16">
        <f t="shared" si="1"/>
        <v>65.6783</v>
      </c>
      <c r="J37" s="16">
        <f t="shared" si="2"/>
        <v>74.3872</v>
      </c>
      <c r="K37" s="16">
        <f t="shared" si="3"/>
        <v>0.59322</v>
      </c>
      <c r="L37" s="16">
        <f t="shared" si="4"/>
        <v>1</v>
      </c>
    </row>
    <row r="38" ht="15.75" customHeight="1">
      <c r="A38" s="17">
        <v>43525.0</v>
      </c>
      <c r="B38" s="16">
        <v>65.8895</v>
      </c>
      <c r="C38" s="16">
        <v>74.9691</v>
      </c>
      <c r="D38" s="16">
        <v>0.594939</v>
      </c>
      <c r="E38" s="9">
        <v>1.0</v>
      </c>
      <c r="G38" s="9">
        <v>37.0</v>
      </c>
      <c r="H38" s="2">
        <v>43511.0</v>
      </c>
      <c r="I38" s="16">
        <f t="shared" si="1"/>
        <v>66.5429</v>
      </c>
      <c r="J38" s="16">
        <f t="shared" si="2"/>
        <v>75.0471</v>
      </c>
      <c r="K38" s="16">
        <f t="shared" si="3"/>
        <v>0.599081</v>
      </c>
      <c r="L38" s="16">
        <f t="shared" si="4"/>
        <v>1</v>
      </c>
    </row>
    <row r="39" ht="15.75" customHeight="1">
      <c r="A39" s="17">
        <v>43526.0</v>
      </c>
      <c r="B39" s="16">
        <v>65.8145</v>
      </c>
      <c r="C39" s="16">
        <v>74.8048</v>
      </c>
      <c r="D39" s="16">
        <v>0.588128</v>
      </c>
      <c r="E39" s="9">
        <v>1.0</v>
      </c>
      <c r="G39" s="9">
        <v>38.0</v>
      </c>
      <c r="H39" s="2">
        <v>43512.0</v>
      </c>
      <c r="I39" s="16">
        <f t="shared" si="1"/>
        <v>66.7044</v>
      </c>
      <c r="J39" s="16">
        <f t="shared" si="2"/>
        <v>75.2492</v>
      </c>
      <c r="K39" s="16">
        <f t="shared" si="3"/>
        <v>0.604837</v>
      </c>
      <c r="L39" s="16">
        <f t="shared" si="4"/>
        <v>1</v>
      </c>
    </row>
    <row r="40" ht="15.75" customHeight="1">
      <c r="A40" s="17">
        <v>43529.0</v>
      </c>
      <c r="B40" s="16">
        <v>65.7956</v>
      </c>
      <c r="C40" s="16">
        <v>74.7438</v>
      </c>
      <c r="D40" s="16">
        <v>0.587907</v>
      </c>
      <c r="E40" s="9">
        <v>1.0</v>
      </c>
      <c r="G40" s="9">
        <v>39.0</v>
      </c>
      <c r="H40" s="2">
        <v>43513.0</v>
      </c>
      <c r="I40" s="16">
        <f t="shared" si="1"/>
        <v>66.7044</v>
      </c>
      <c r="J40" s="16">
        <f t="shared" si="2"/>
        <v>75.2492</v>
      </c>
      <c r="K40" s="16">
        <f t="shared" si="3"/>
        <v>0.604837</v>
      </c>
      <c r="L40" s="16">
        <f t="shared" si="4"/>
        <v>1</v>
      </c>
    </row>
    <row r="41" ht="15.75" customHeight="1">
      <c r="A41" s="17">
        <v>43530.0</v>
      </c>
      <c r="B41" s="16">
        <v>65.8004</v>
      </c>
      <c r="C41" s="16">
        <v>74.5058</v>
      </c>
      <c r="D41" s="16">
        <v>0.588002</v>
      </c>
      <c r="E41" s="9">
        <v>1.0</v>
      </c>
      <c r="G41" s="9">
        <v>40.0</v>
      </c>
      <c r="H41" s="2">
        <v>43514.0</v>
      </c>
      <c r="I41" s="16">
        <f t="shared" si="1"/>
        <v>66.7044</v>
      </c>
      <c r="J41" s="16">
        <f t="shared" si="2"/>
        <v>75.2492</v>
      </c>
      <c r="K41" s="16">
        <f t="shared" si="3"/>
        <v>0.604837</v>
      </c>
      <c r="L41" s="16">
        <f t="shared" si="4"/>
        <v>1</v>
      </c>
    </row>
    <row r="42" ht="15.75" customHeight="1">
      <c r="A42" s="17">
        <v>43531.0</v>
      </c>
      <c r="B42" s="16">
        <v>65.843</v>
      </c>
      <c r="C42" s="16">
        <v>74.4158</v>
      </c>
      <c r="D42" s="16">
        <v>0.588778</v>
      </c>
      <c r="E42" s="9">
        <v>1.0</v>
      </c>
      <c r="G42" s="9">
        <v>41.0</v>
      </c>
      <c r="H42" s="2">
        <v>43515.0</v>
      </c>
      <c r="I42" s="16">
        <f t="shared" si="1"/>
        <v>66.247</v>
      </c>
      <c r="J42" s="16">
        <f t="shared" si="2"/>
        <v>74.9055</v>
      </c>
      <c r="K42" s="16">
        <f t="shared" si="3"/>
        <v>0.598951</v>
      </c>
      <c r="L42" s="16">
        <f t="shared" si="4"/>
        <v>1</v>
      </c>
    </row>
    <row r="43" ht="15.75" customHeight="1">
      <c r="A43" s="17">
        <v>43532.0</v>
      </c>
      <c r="B43" s="16">
        <v>65.9646</v>
      </c>
      <c r="C43" s="16">
        <v>74.573</v>
      </c>
      <c r="D43" s="16">
        <v>0.590314</v>
      </c>
      <c r="E43" s="9">
        <v>1.0</v>
      </c>
      <c r="G43" s="9">
        <v>42.0</v>
      </c>
      <c r="H43" s="2">
        <v>43516.0</v>
      </c>
      <c r="I43" s="16">
        <f t="shared" si="1"/>
        <v>66.2022</v>
      </c>
      <c r="J43" s="16">
        <f t="shared" si="2"/>
        <v>74.8151</v>
      </c>
      <c r="K43" s="16">
        <f t="shared" si="3"/>
        <v>0.597924</v>
      </c>
      <c r="L43" s="16">
        <f t="shared" si="4"/>
        <v>1</v>
      </c>
    </row>
    <row r="44" ht="15.75" customHeight="1">
      <c r="A44" s="17">
        <v>43536.0</v>
      </c>
      <c r="B44" s="16">
        <v>66.0763</v>
      </c>
      <c r="C44" s="16">
        <v>74.2896</v>
      </c>
      <c r="D44" s="16">
        <v>0.593971</v>
      </c>
      <c r="E44" s="9">
        <v>1.0</v>
      </c>
      <c r="G44" s="9">
        <v>43.0</v>
      </c>
      <c r="H44" s="2">
        <v>43517.0</v>
      </c>
      <c r="I44" s="16">
        <f t="shared" si="1"/>
        <v>65.8568</v>
      </c>
      <c r="J44" s="16">
        <f t="shared" si="2"/>
        <v>74.6816</v>
      </c>
      <c r="K44" s="16">
        <f t="shared" si="3"/>
        <v>0.593973</v>
      </c>
      <c r="L44" s="16">
        <f t="shared" si="4"/>
        <v>1</v>
      </c>
    </row>
    <row r="45" ht="15.75" customHeight="1">
      <c r="A45" s="17">
        <v>43537.0</v>
      </c>
      <c r="B45" s="16">
        <v>65.7674</v>
      </c>
      <c r="C45" s="16">
        <v>74.0672</v>
      </c>
      <c r="D45" s="16">
        <v>0.590504</v>
      </c>
      <c r="E45" s="9">
        <v>1.0</v>
      </c>
      <c r="G45" s="9">
        <v>44.0</v>
      </c>
      <c r="H45" s="2">
        <v>43518.0</v>
      </c>
      <c r="I45" s="16">
        <f t="shared" si="1"/>
        <v>65.5401</v>
      </c>
      <c r="J45" s="16">
        <f t="shared" si="2"/>
        <v>74.2963</v>
      </c>
      <c r="K45" s="16">
        <f t="shared" si="3"/>
        <v>0.591704</v>
      </c>
      <c r="L45" s="16">
        <f t="shared" si="4"/>
        <v>1</v>
      </c>
    </row>
    <row r="46" ht="15.75" customHeight="1">
      <c r="A46" s="17">
        <v>43538.0</v>
      </c>
      <c r="B46" s="16">
        <v>65.589</v>
      </c>
      <c r="C46" s="16">
        <v>74.0237</v>
      </c>
      <c r="D46" s="16">
        <v>0.588955</v>
      </c>
      <c r="E46" s="9">
        <v>1.0</v>
      </c>
      <c r="G46" s="9">
        <v>45.0</v>
      </c>
      <c r="H46" s="2">
        <v>43519.0</v>
      </c>
      <c r="I46" s="16">
        <f t="shared" si="1"/>
        <v>65.5149</v>
      </c>
      <c r="J46" s="16">
        <f t="shared" si="2"/>
        <v>74.3332</v>
      </c>
      <c r="K46" s="16">
        <f t="shared" si="3"/>
        <v>0.59153</v>
      </c>
      <c r="L46" s="16">
        <f t="shared" si="4"/>
        <v>1</v>
      </c>
    </row>
    <row r="47" ht="15.75" customHeight="1">
      <c r="A47" s="17">
        <v>43539.0</v>
      </c>
      <c r="B47" s="16">
        <v>65.4021</v>
      </c>
      <c r="C47" s="16">
        <v>74.0613</v>
      </c>
      <c r="D47" s="16">
        <v>0.585489</v>
      </c>
      <c r="E47" s="9">
        <v>1.0</v>
      </c>
      <c r="G47" s="9">
        <v>46.0</v>
      </c>
      <c r="H47" s="2">
        <v>43520.0</v>
      </c>
      <c r="I47" s="16">
        <f t="shared" si="1"/>
        <v>65.5149</v>
      </c>
      <c r="J47" s="16">
        <f t="shared" si="2"/>
        <v>74.3332</v>
      </c>
      <c r="K47" s="16">
        <f t="shared" si="3"/>
        <v>0.59153</v>
      </c>
      <c r="L47" s="16">
        <f t="shared" si="4"/>
        <v>1</v>
      </c>
    </row>
    <row r="48" ht="15.75" customHeight="1">
      <c r="A48" s="17">
        <v>43540.0</v>
      </c>
      <c r="B48" s="16">
        <v>65.4201</v>
      </c>
      <c r="C48" s="16">
        <v>74.0686</v>
      </c>
      <c r="D48" s="16">
        <v>0.585651</v>
      </c>
      <c r="E48" s="9">
        <v>1.0</v>
      </c>
      <c r="G48" s="9">
        <v>47.0</v>
      </c>
      <c r="H48" s="2">
        <v>43521.0</v>
      </c>
      <c r="I48" s="16">
        <f t="shared" si="1"/>
        <v>65.5149</v>
      </c>
      <c r="J48" s="16">
        <f t="shared" si="2"/>
        <v>74.3332</v>
      </c>
      <c r="K48" s="16">
        <f t="shared" si="3"/>
        <v>0.59153</v>
      </c>
      <c r="L48" s="16">
        <f t="shared" si="4"/>
        <v>1</v>
      </c>
    </row>
    <row r="49" ht="15.75" customHeight="1">
      <c r="A49" s="17">
        <v>43543.0</v>
      </c>
      <c r="B49" s="16">
        <v>64.6694</v>
      </c>
      <c r="C49" s="16">
        <v>73.361</v>
      </c>
      <c r="D49" s="16">
        <v>0.579917</v>
      </c>
      <c r="E49" s="9">
        <v>1.0</v>
      </c>
      <c r="G49" s="9">
        <v>48.0</v>
      </c>
      <c r="H49" s="2">
        <v>43522.0</v>
      </c>
      <c r="I49" s="16">
        <f t="shared" si="1"/>
        <v>65.2582</v>
      </c>
      <c r="J49" s="16">
        <f t="shared" si="2"/>
        <v>74.0876</v>
      </c>
      <c r="K49" s="16">
        <f t="shared" si="3"/>
        <v>0.589878</v>
      </c>
      <c r="L49" s="16">
        <f t="shared" si="4"/>
        <v>1</v>
      </c>
    </row>
    <row r="50" ht="15.75" customHeight="1">
      <c r="A50" s="17">
        <v>43544.0</v>
      </c>
      <c r="B50" s="16">
        <v>64.3167</v>
      </c>
      <c r="C50" s="16">
        <v>72.9995</v>
      </c>
      <c r="D50" s="16">
        <v>0.57805</v>
      </c>
      <c r="E50" s="9">
        <v>1.0</v>
      </c>
      <c r="G50" s="9">
        <v>49.0</v>
      </c>
      <c r="H50" s="2">
        <v>43523.0</v>
      </c>
      <c r="I50" s="16">
        <f t="shared" si="1"/>
        <v>65.6182</v>
      </c>
      <c r="J50" s="16">
        <f t="shared" si="2"/>
        <v>74.4898</v>
      </c>
      <c r="K50" s="16">
        <f t="shared" si="3"/>
        <v>0.592142</v>
      </c>
      <c r="L50" s="16">
        <f t="shared" si="4"/>
        <v>1</v>
      </c>
    </row>
    <row r="51" ht="15.75" customHeight="1">
      <c r="A51" s="17">
        <v>43545.0</v>
      </c>
      <c r="B51" s="16">
        <v>64.2803</v>
      </c>
      <c r="C51" s="16">
        <v>72.9389</v>
      </c>
      <c r="D51" s="16">
        <v>0.576169</v>
      </c>
      <c r="E51" s="9">
        <v>1.0</v>
      </c>
      <c r="G51" s="9">
        <v>50.0</v>
      </c>
      <c r="H51" s="2">
        <v>43524.0</v>
      </c>
      <c r="I51" s="16">
        <f t="shared" si="1"/>
        <v>65.757</v>
      </c>
      <c r="J51" s="16">
        <f t="shared" si="2"/>
        <v>74.8249</v>
      </c>
      <c r="K51" s="16">
        <f t="shared" si="3"/>
        <v>0.595544</v>
      </c>
      <c r="L51" s="16">
        <f t="shared" si="4"/>
        <v>1</v>
      </c>
    </row>
    <row r="52" ht="15.75" customHeight="1">
      <c r="A52" s="17">
        <v>43546.0</v>
      </c>
      <c r="B52" s="16">
        <v>63.742</v>
      </c>
      <c r="C52" s="16">
        <v>72.787</v>
      </c>
      <c r="D52" s="16">
        <v>0.577818</v>
      </c>
      <c r="E52" s="9">
        <v>1.0</v>
      </c>
      <c r="G52" s="9">
        <v>51.0</v>
      </c>
      <c r="H52" s="2">
        <v>43525.0</v>
      </c>
      <c r="I52" s="16">
        <f t="shared" si="1"/>
        <v>65.8895</v>
      </c>
      <c r="J52" s="16">
        <f t="shared" si="2"/>
        <v>74.9691</v>
      </c>
      <c r="K52" s="16">
        <f t="shared" si="3"/>
        <v>0.594939</v>
      </c>
      <c r="L52" s="16">
        <f t="shared" si="4"/>
        <v>1</v>
      </c>
    </row>
    <row r="53" ht="15.75" customHeight="1">
      <c r="A53" s="17">
        <v>43547.0</v>
      </c>
      <c r="B53" s="16">
        <v>63.7705</v>
      </c>
      <c r="C53" s="16">
        <v>72.59</v>
      </c>
      <c r="D53" s="16">
        <v>0.575572</v>
      </c>
      <c r="E53" s="9">
        <v>1.0</v>
      </c>
      <c r="G53" s="9">
        <v>52.0</v>
      </c>
      <c r="H53" s="2">
        <v>43526.0</v>
      </c>
      <c r="I53" s="16">
        <f t="shared" si="1"/>
        <v>65.8145</v>
      </c>
      <c r="J53" s="16">
        <f t="shared" si="2"/>
        <v>74.8048</v>
      </c>
      <c r="K53" s="16">
        <f t="shared" si="3"/>
        <v>0.588128</v>
      </c>
      <c r="L53" s="16">
        <f t="shared" si="4"/>
        <v>1</v>
      </c>
    </row>
    <row r="54" ht="15.75" customHeight="1">
      <c r="A54" s="17">
        <v>43550.0</v>
      </c>
      <c r="B54" s="16">
        <v>64.4993</v>
      </c>
      <c r="C54" s="16">
        <v>72.9229</v>
      </c>
      <c r="D54" s="16">
        <v>0.585958</v>
      </c>
      <c r="E54" s="9">
        <v>1.0</v>
      </c>
      <c r="G54" s="9">
        <v>53.0</v>
      </c>
      <c r="H54" s="2">
        <v>43527.0</v>
      </c>
      <c r="I54" s="16">
        <f t="shared" si="1"/>
        <v>65.8145</v>
      </c>
      <c r="J54" s="16">
        <f t="shared" si="2"/>
        <v>74.8048</v>
      </c>
      <c r="K54" s="16">
        <f t="shared" si="3"/>
        <v>0.588128</v>
      </c>
      <c r="L54" s="16">
        <f t="shared" si="4"/>
        <v>1</v>
      </c>
    </row>
    <row r="55" ht="15.75" customHeight="1">
      <c r="A55" s="17">
        <v>43551.0</v>
      </c>
      <c r="B55" s="16">
        <v>64.1683</v>
      </c>
      <c r="C55" s="16">
        <v>72.5808</v>
      </c>
      <c r="D55" s="16">
        <v>0.582554</v>
      </c>
      <c r="E55" s="9">
        <v>1.0</v>
      </c>
      <c r="G55" s="9">
        <v>54.0</v>
      </c>
      <c r="H55" s="2">
        <v>43528.0</v>
      </c>
      <c r="I55" s="16">
        <f t="shared" si="1"/>
        <v>65.8145</v>
      </c>
      <c r="J55" s="16">
        <f t="shared" si="2"/>
        <v>74.8048</v>
      </c>
      <c r="K55" s="16">
        <f t="shared" si="3"/>
        <v>0.588128</v>
      </c>
      <c r="L55" s="16">
        <f t="shared" si="4"/>
        <v>1</v>
      </c>
    </row>
    <row r="56" ht="15.75" customHeight="1">
      <c r="A56" s="17">
        <v>43552.0</v>
      </c>
      <c r="B56" s="16">
        <v>64.5925</v>
      </c>
      <c r="C56" s="16">
        <v>72.7182</v>
      </c>
      <c r="D56" s="16">
        <v>0.584098</v>
      </c>
      <c r="E56" s="9">
        <v>1.0</v>
      </c>
      <c r="G56" s="9">
        <v>55.0</v>
      </c>
      <c r="H56" s="2">
        <v>43529.0</v>
      </c>
      <c r="I56" s="16">
        <f t="shared" si="1"/>
        <v>65.7956</v>
      </c>
      <c r="J56" s="16">
        <f t="shared" si="2"/>
        <v>74.7438</v>
      </c>
      <c r="K56" s="16">
        <f t="shared" si="3"/>
        <v>0.587907</v>
      </c>
      <c r="L56" s="16">
        <f t="shared" si="4"/>
        <v>1</v>
      </c>
    </row>
    <row r="57" ht="15.75" customHeight="1">
      <c r="A57" s="17">
        <v>43553.0</v>
      </c>
      <c r="B57" s="16">
        <v>64.8012</v>
      </c>
      <c r="C57" s="16">
        <v>72.8884</v>
      </c>
      <c r="D57" s="16">
        <v>0.588593</v>
      </c>
      <c r="E57" s="9">
        <v>1.0</v>
      </c>
      <c r="G57" s="9">
        <v>56.0</v>
      </c>
      <c r="H57" s="2">
        <v>43530.0</v>
      </c>
      <c r="I57" s="16">
        <f t="shared" si="1"/>
        <v>65.8004</v>
      </c>
      <c r="J57" s="16">
        <f t="shared" si="2"/>
        <v>74.5058</v>
      </c>
      <c r="K57" s="16">
        <f t="shared" si="3"/>
        <v>0.588002</v>
      </c>
      <c r="L57" s="16">
        <f t="shared" si="4"/>
        <v>1</v>
      </c>
    </row>
    <row r="58" ht="15.75" customHeight="1">
      <c r="A58" s="17">
        <v>43554.0</v>
      </c>
      <c r="B58" s="16">
        <v>64.7347</v>
      </c>
      <c r="C58" s="16">
        <v>72.723</v>
      </c>
      <c r="D58" s="16">
        <v>0.584301</v>
      </c>
      <c r="E58" s="9">
        <v>1.0</v>
      </c>
      <c r="G58" s="9">
        <v>57.0</v>
      </c>
      <c r="H58" s="2">
        <v>43531.0</v>
      </c>
      <c r="I58" s="16">
        <f t="shared" si="1"/>
        <v>65.843</v>
      </c>
      <c r="J58" s="16">
        <f t="shared" si="2"/>
        <v>74.4158</v>
      </c>
      <c r="K58" s="16">
        <f t="shared" si="3"/>
        <v>0.588778</v>
      </c>
      <c r="L58" s="16">
        <f t="shared" si="4"/>
        <v>1</v>
      </c>
    </row>
    <row r="59" ht="15.75" customHeight="1">
      <c r="A59" s="17">
        <v>43557.0</v>
      </c>
      <c r="B59" s="16">
        <v>65.4176</v>
      </c>
      <c r="C59" s="16">
        <v>73.4967</v>
      </c>
      <c r="D59" s="16">
        <v>0.589003</v>
      </c>
      <c r="E59" s="9">
        <v>1.0</v>
      </c>
      <c r="G59" s="9">
        <v>58.0</v>
      </c>
      <c r="H59" s="2">
        <v>43532.0</v>
      </c>
      <c r="I59" s="16">
        <f t="shared" si="1"/>
        <v>65.9646</v>
      </c>
      <c r="J59" s="16">
        <f t="shared" si="2"/>
        <v>74.573</v>
      </c>
      <c r="K59" s="16">
        <f t="shared" si="3"/>
        <v>0.590314</v>
      </c>
      <c r="L59" s="16">
        <f t="shared" si="4"/>
        <v>1</v>
      </c>
    </row>
    <row r="60" ht="15.75" customHeight="1">
      <c r="A60" s="17">
        <v>43558.0</v>
      </c>
      <c r="B60" s="16">
        <v>65.4726</v>
      </c>
      <c r="C60" s="16">
        <v>73.3162</v>
      </c>
      <c r="D60" s="16">
        <v>0.587857</v>
      </c>
      <c r="E60" s="9">
        <v>1.0</v>
      </c>
      <c r="G60" s="9">
        <v>59.0</v>
      </c>
      <c r="H60" s="2">
        <v>43533.0</v>
      </c>
      <c r="I60" s="16">
        <f t="shared" si="1"/>
        <v>65.9646</v>
      </c>
      <c r="J60" s="16">
        <f t="shared" si="2"/>
        <v>74.573</v>
      </c>
      <c r="K60" s="16">
        <f t="shared" si="3"/>
        <v>0.590314</v>
      </c>
      <c r="L60" s="16">
        <f t="shared" si="4"/>
        <v>1</v>
      </c>
    </row>
    <row r="61" ht="15.75" customHeight="1">
      <c r="A61" s="17">
        <v>43559.0</v>
      </c>
      <c r="B61" s="16">
        <v>65.1639</v>
      </c>
      <c r="C61" s="16">
        <v>73.1725</v>
      </c>
      <c r="D61" s="16">
        <v>0.584141</v>
      </c>
      <c r="E61" s="9">
        <v>1.0</v>
      </c>
      <c r="G61" s="9">
        <v>60.0</v>
      </c>
      <c r="H61" s="2">
        <v>43534.0</v>
      </c>
      <c r="I61" s="16">
        <f t="shared" si="1"/>
        <v>65.9646</v>
      </c>
      <c r="J61" s="16">
        <f t="shared" si="2"/>
        <v>74.573</v>
      </c>
      <c r="K61" s="16">
        <f t="shared" si="3"/>
        <v>0.590314</v>
      </c>
      <c r="L61" s="16">
        <f t="shared" si="4"/>
        <v>1</v>
      </c>
    </row>
    <row r="62" ht="15.75" customHeight="1">
      <c r="A62" s="17">
        <v>43560.0</v>
      </c>
      <c r="B62" s="16">
        <v>65.3281</v>
      </c>
      <c r="C62" s="16">
        <v>73.4223</v>
      </c>
      <c r="D62" s="16">
        <v>0.586455</v>
      </c>
      <c r="E62" s="9">
        <v>1.0</v>
      </c>
      <c r="G62" s="9">
        <v>61.0</v>
      </c>
      <c r="H62" s="2">
        <v>43535.0</v>
      </c>
      <c r="I62" s="16">
        <f t="shared" si="1"/>
        <v>65.9646</v>
      </c>
      <c r="J62" s="16">
        <f t="shared" si="2"/>
        <v>74.573</v>
      </c>
      <c r="K62" s="16">
        <f t="shared" si="3"/>
        <v>0.590314</v>
      </c>
      <c r="L62" s="16">
        <f t="shared" si="4"/>
        <v>1</v>
      </c>
    </row>
    <row r="63" ht="15.75" customHeight="1">
      <c r="A63" s="17">
        <v>43561.0</v>
      </c>
      <c r="B63" s="16">
        <v>65.4072</v>
      </c>
      <c r="C63" s="16">
        <v>73.4392</v>
      </c>
      <c r="D63" s="16">
        <v>0.585535</v>
      </c>
      <c r="E63" s="9">
        <v>1.0</v>
      </c>
      <c r="G63" s="9">
        <v>62.0</v>
      </c>
      <c r="H63" s="2">
        <v>43536.0</v>
      </c>
      <c r="I63" s="16">
        <f t="shared" si="1"/>
        <v>66.0763</v>
      </c>
      <c r="J63" s="16">
        <f t="shared" si="2"/>
        <v>74.2896</v>
      </c>
      <c r="K63" s="16">
        <f t="shared" si="3"/>
        <v>0.593971</v>
      </c>
      <c r="L63" s="16">
        <f t="shared" si="4"/>
        <v>1</v>
      </c>
    </row>
    <row r="64" ht="15.75" customHeight="1">
      <c r="A64" s="17">
        <v>43564.0</v>
      </c>
      <c r="B64" s="16">
        <v>65.3498</v>
      </c>
      <c r="C64" s="16">
        <v>73.3617</v>
      </c>
      <c r="D64" s="16">
        <v>0.586228</v>
      </c>
      <c r="E64" s="9">
        <v>1.0</v>
      </c>
      <c r="G64" s="9">
        <v>63.0</v>
      </c>
      <c r="H64" s="2">
        <v>43537.0</v>
      </c>
      <c r="I64" s="16">
        <f t="shared" si="1"/>
        <v>65.7674</v>
      </c>
      <c r="J64" s="16">
        <f t="shared" si="2"/>
        <v>74.0672</v>
      </c>
      <c r="K64" s="16">
        <f t="shared" si="3"/>
        <v>0.590504</v>
      </c>
      <c r="L64" s="16">
        <f t="shared" si="4"/>
        <v>1</v>
      </c>
    </row>
    <row r="65" ht="15.75" customHeight="1">
      <c r="A65" s="17">
        <v>43565.0</v>
      </c>
      <c r="B65" s="16">
        <v>64.7766</v>
      </c>
      <c r="C65" s="16">
        <v>72.9708</v>
      </c>
      <c r="D65" s="16">
        <v>0.582183</v>
      </c>
      <c r="E65" s="9">
        <v>1.0</v>
      </c>
      <c r="G65" s="9">
        <v>64.0</v>
      </c>
      <c r="H65" s="2">
        <v>43538.0</v>
      </c>
      <c r="I65" s="16">
        <f t="shared" si="1"/>
        <v>65.589</v>
      </c>
      <c r="J65" s="16">
        <f t="shared" si="2"/>
        <v>74.0237</v>
      </c>
      <c r="K65" s="16">
        <f t="shared" si="3"/>
        <v>0.588955</v>
      </c>
      <c r="L65" s="16">
        <f t="shared" si="4"/>
        <v>1</v>
      </c>
    </row>
    <row r="66" ht="15.75" customHeight="1">
      <c r="A66" s="17">
        <v>43566.0</v>
      </c>
      <c r="B66" s="16">
        <v>64.7373</v>
      </c>
      <c r="C66" s="16">
        <v>72.946</v>
      </c>
      <c r="D66" s="16">
        <v>0.582458</v>
      </c>
      <c r="E66" s="9">
        <v>1.0</v>
      </c>
      <c r="G66" s="9">
        <v>65.0</v>
      </c>
      <c r="H66" s="2">
        <v>43539.0</v>
      </c>
      <c r="I66" s="16">
        <f t="shared" si="1"/>
        <v>65.4021</v>
      </c>
      <c r="J66" s="16">
        <f t="shared" si="2"/>
        <v>74.0613</v>
      </c>
      <c r="K66" s="16">
        <f t="shared" si="3"/>
        <v>0.585489</v>
      </c>
      <c r="L66" s="16">
        <f t="shared" si="4"/>
        <v>1</v>
      </c>
    </row>
    <row r="67" ht="15.75" customHeight="1">
      <c r="A67" s="17">
        <v>43567.0</v>
      </c>
      <c r="B67" s="16">
        <v>64.3991</v>
      </c>
      <c r="C67" s="16">
        <v>72.6551</v>
      </c>
      <c r="D67" s="16">
        <v>0.579415</v>
      </c>
      <c r="E67" s="9">
        <v>1.0</v>
      </c>
      <c r="G67" s="9">
        <v>66.0</v>
      </c>
      <c r="H67" s="2">
        <v>43540.0</v>
      </c>
      <c r="I67" s="16">
        <f t="shared" si="1"/>
        <v>65.4201</v>
      </c>
      <c r="J67" s="16">
        <f t="shared" si="2"/>
        <v>74.0686</v>
      </c>
      <c r="K67" s="16">
        <f t="shared" si="3"/>
        <v>0.585651</v>
      </c>
      <c r="L67" s="16">
        <f t="shared" si="4"/>
        <v>1</v>
      </c>
    </row>
    <row r="68" ht="15.75" customHeight="1">
      <c r="A68" s="17">
        <v>43568.0</v>
      </c>
      <c r="B68" s="16">
        <v>64.5171</v>
      </c>
      <c r="C68" s="16">
        <v>72.8398</v>
      </c>
      <c r="D68" s="16">
        <v>0.57638</v>
      </c>
      <c r="E68" s="9">
        <v>1.0</v>
      </c>
      <c r="G68" s="9">
        <v>67.0</v>
      </c>
      <c r="H68" s="2">
        <v>43541.0</v>
      </c>
      <c r="I68" s="16">
        <f t="shared" si="1"/>
        <v>65.4201</v>
      </c>
      <c r="J68" s="16">
        <f t="shared" si="2"/>
        <v>74.0686</v>
      </c>
      <c r="K68" s="16">
        <f t="shared" si="3"/>
        <v>0.585651</v>
      </c>
      <c r="L68" s="16">
        <f t="shared" si="4"/>
        <v>1</v>
      </c>
    </row>
    <row r="69" ht="15.75" customHeight="1">
      <c r="A69" s="17">
        <v>43571.0</v>
      </c>
      <c r="B69" s="16">
        <v>64.2469</v>
      </c>
      <c r="C69" s="16">
        <v>72.7018</v>
      </c>
      <c r="D69" s="16">
        <v>0.574069</v>
      </c>
      <c r="E69" s="9">
        <v>1.0</v>
      </c>
      <c r="G69" s="9">
        <v>68.0</v>
      </c>
      <c r="H69" s="2">
        <v>43542.0</v>
      </c>
      <c r="I69" s="16">
        <f t="shared" si="1"/>
        <v>65.4201</v>
      </c>
      <c r="J69" s="16">
        <f t="shared" si="2"/>
        <v>74.0686</v>
      </c>
      <c r="K69" s="16">
        <f t="shared" si="3"/>
        <v>0.585651</v>
      </c>
      <c r="L69" s="16">
        <f t="shared" si="4"/>
        <v>1</v>
      </c>
    </row>
    <row r="70" ht="15.75" customHeight="1">
      <c r="A70" s="17">
        <v>43572.0</v>
      </c>
      <c r="B70" s="16">
        <v>64.2422</v>
      </c>
      <c r="C70" s="16">
        <v>72.6515</v>
      </c>
      <c r="D70" s="16">
        <v>0.573975</v>
      </c>
      <c r="E70" s="9">
        <v>1.0</v>
      </c>
      <c r="G70" s="9">
        <v>69.0</v>
      </c>
      <c r="H70" s="2">
        <v>43543.0</v>
      </c>
      <c r="I70" s="16">
        <f t="shared" si="1"/>
        <v>64.6694</v>
      </c>
      <c r="J70" s="16">
        <f t="shared" si="2"/>
        <v>73.361</v>
      </c>
      <c r="K70" s="16">
        <f t="shared" si="3"/>
        <v>0.579917</v>
      </c>
      <c r="L70" s="16">
        <f t="shared" si="4"/>
        <v>1</v>
      </c>
    </row>
    <row r="71" ht="15.75" customHeight="1">
      <c r="A71" s="17">
        <v>43573.0</v>
      </c>
      <c r="B71" s="16">
        <v>63.945</v>
      </c>
      <c r="C71" s="16">
        <v>72.3602</v>
      </c>
      <c r="D71" s="16">
        <v>0.57081</v>
      </c>
      <c r="E71" s="9">
        <v>1.0</v>
      </c>
      <c r="G71" s="9">
        <v>70.0</v>
      </c>
      <c r="H71" s="2">
        <v>43544.0</v>
      </c>
      <c r="I71" s="16">
        <f t="shared" si="1"/>
        <v>64.3167</v>
      </c>
      <c r="J71" s="16">
        <f t="shared" si="2"/>
        <v>72.9995</v>
      </c>
      <c r="K71" s="16">
        <f t="shared" si="3"/>
        <v>0.57805</v>
      </c>
      <c r="L71" s="16">
        <f t="shared" si="4"/>
        <v>1</v>
      </c>
    </row>
    <row r="72" ht="15.75" customHeight="1">
      <c r="A72" s="17">
        <v>43574.0</v>
      </c>
      <c r="B72" s="16">
        <v>64.0688</v>
      </c>
      <c r="C72" s="16">
        <v>72.244</v>
      </c>
      <c r="D72" s="16">
        <v>0.572733</v>
      </c>
      <c r="E72" s="9">
        <v>1.0</v>
      </c>
      <c r="G72" s="9">
        <v>71.0</v>
      </c>
      <c r="H72" s="2">
        <v>43545.0</v>
      </c>
      <c r="I72" s="16">
        <f t="shared" si="1"/>
        <v>64.2803</v>
      </c>
      <c r="J72" s="16">
        <f t="shared" si="2"/>
        <v>72.9389</v>
      </c>
      <c r="K72" s="16">
        <f t="shared" si="3"/>
        <v>0.576169</v>
      </c>
      <c r="L72" s="16">
        <f t="shared" si="4"/>
        <v>1</v>
      </c>
    </row>
    <row r="73" ht="15.75" customHeight="1">
      <c r="A73" s="17">
        <v>43575.0</v>
      </c>
      <c r="B73" s="16">
        <v>63.9602</v>
      </c>
      <c r="C73" s="16">
        <v>71.9232</v>
      </c>
      <c r="D73" s="16">
        <v>0.571481</v>
      </c>
      <c r="E73" s="9">
        <v>1.0</v>
      </c>
      <c r="G73" s="9">
        <v>72.0</v>
      </c>
      <c r="H73" s="2">
        <v>43546.0</v>
      </c>
      <c r="I73" s="16">
        <f t="shared" si="1"/>
        <v>63.742</v>
      </c>
      <c r="J73" s="16">
        <f t="shared" si="2"/>
        <v>72.787</v>
      </c>
      <c r="K73" s="16">
        <f t="shared" si="3"/>
        <v>0.577818</v>
      </c>
      <c r="L73" s="16">
        <f t="shared" si="4"/>
        <v>1</v>
      </c>
    </row>
    <row r="74" ht="15.75" customHeight="1">
      <c r="A74" s="17">
        <v>43578.0</v>
      </c>
      <c r="B74" s="16">
        <v>63.786</v>
      </c>
      <c r="C74" s="16">
        <v>71.721</v>
      </c>
      <c r="D74" s="16">
        <v>0.56995</v>
      </c>
      <c r="E74" s="9">
        <v>1.0</v>
      </c>
      <c r="G74" s="9">
        <v>73.0</v>
      </c>
      <c r="H74" s="2">
        <v>43547.0</v>
      </c>
      <c r="I74" s="16">
        <f t="shared" si="1"/>
        <v>63.7705</v>
      </c>
      <c r="J74" s="16">
        <f t="shared" si="2"/>
        <v>72.59</v>
      </c>
      <c r="K74" s="16">
        <f t="shared" si="3"/>
        <v>0.575572</v>
      </c>
      <c r="L74" s="16">
        <f t="shared" si="4"/>
        <v>1</v>
      </c>
    </row>
    <row r="75" ht="15.75" customHeight="1">
      <c r="A75" s="17">
        <v>43579.0</v>
      </c>
      <c r="B75" s="16">
        <v>63.7906</v>
      </c>
      <c r="C75" s="16">
        <v>71.7453</v>
      </c>
      <c r="D75" s="16">
        <v>0.570348</v>
      </c>
      <c r="E75" s="9">
        <v>1.0</v>
      </c>
      <c r="G75" s="9">
        <v>74.0</v>
      </c>
      <c r="H75" s="2">
        <v>43548.0</v>
      </c>
      <c r="I75" s="16">
        <f t="shared" si="1"/>
        <v>63.7705</v>
      </c>
      <c r="J75" s="16">
        <f t="shared" si="2"/>
        <v>72.59</v>
      </c>
      <c r="K75" s="16">
        <f t="shared" si="3"/>
        <v>0.575572</v>
      </c>
      <c r="L75" s="16">
        <f t="shared" si="4"/>
        <v>1</v>
      </c>
    </row>
    <row r="76" ht="15.75" customHeight="1">
      <c r="A76" s="17">
        <v>43580.0</v>
      </c>
      <c r="B76" s="16">
        <v>63.9798</v>
      </c>
      <c r="C76" s="16">
        <v>71.715</v>
      </c>
      <c r="D76" s="16">
        <v>0.572142</v>
      </c>
      <c r="E76" s="9">
        <v>1.0</v>
      </c>
      <c r="G76" s="9">
        <v>75.0</v>
      </c>
      <c r="H76" s="2">
        <v>43549.0</v>
      </c>
      <c r="I76" s="16">
        <f t="shared" si="1"/>
        <v>63.7705</v>
      </c>
      <c r="J76" s="16">
        <f t="shared" si="2"/>
        <v>72.59</v>
      </c>
      <c r="K76" s="16">
        <f t="shared" si="3"/>
        <v>0.575572</v>
      </c>
      <c r="L76" s="16">
        <f t="shared" si="4"/>
        <v>1</v>
      </c>
    </row>
    <row r="77" ht="15.75" customHeight="1">
      <c r="A77" s="17">
        <v>43581.0</v>
      </c>
      <c r="B77" s="16">
        <v>64.6794</v>
      </c>
      <c r="C77" s="16">
        <v>72.1111</v>
      </c>
      <c r="D77" s="16">
        <v>0.57814</v>
      </c>
      <c r="E77" s="9">
        <v>1.0</v>
      </c>
      <c r="G77" s="9">
        <v>76.0</v>
      </c>
      <c r="H77" s="2">
        <v>43550.0</v>
      </c>
      <c r="I77" s="16">
        <f t="shared" si="1"/>
        <v>64.4993</v>
      </c>
      <c r="J77" s="16">
        <f t="shared" si="2"/>
        <v>72.9229</v>
      </c>
      <c r="K77" s="16">
        <f t="shared" si="3"/>
        <v>0.585958</v>
      </c>
      <c r="L77" s="16">
        <f t="shared" si="4"/>
        <v>1</v>
      </c>
    </row>
    <row r="78" ht="15.75" customHeight="1">
      <c r="A78" s="17">
        <v>43582.0</v>
      </c>
      <c r="B78" s="16">
        <v>64.7053</v>
      </c>
      <c r="C78" s="16">
        <v>72.0882</v>
      </c>
      <c r="D78" s="16">
        <v>0.579511</v>
      </c>
      <c r="E78" s="9">
        <v>1.0</v>
      </c>
      <c r="G78" s="9">
        <v>77.0</v>
      </c>
      <c r="H78" s="2">
        <v>43551.0</v>
      </c>
      <c r="I78" s="16">
        <f t="shared" si="1"/>
        <v>64.1683</v>
      </c>
      <c r="J78" s="16">
        <f t="shared" si="2"/>
        <v>72.5808</v>
      </c>
      <c r="K78" s="16">
        <f t="shared" si="3"/>
        <v>0.582554</v>
      </c>
      <c r="L78" s="16">
        <f t="shared" si="4"/>
        <v>1</v>
      </c>
    </row>
    <row r="79" ht="15.75" customHeight="1">
      <c r="A79" s="17">
        <v>43585.0</v>
      </c>
      <c r="B79" s="16">
        <v>64.6917</v>
      </c>
      <c r="C79" s="16">
        <v>72.2024</v>
      </c>
      <c r="D79" s="16">
        <v>0.578923</v>
      </c>
      <c r="E79" s="9">
        <v>1.0</v>
      </c>
      <c r="G79" s="9">
        <v>78.0</v>
      </c>
      <c r="H79" s="2">
        <v>43552.0</v>
      </c>
      <c r="I79" s="16">
        <f t="shared" si="1"/>
        <v>64.5925</v>
      </c>
      <c r="J79" s="16">
        <f t="shared" si="2"/>
        <v>72.7182</v>
      </c>
      <c r="K79" s="16">
        <f t="shared" si="3"/>
        <v>0.584098</v>
      </c>
      <c r="L79" s="16">
        <f t="shared" si="4"/>
        <v>1</v>
      </c>
    </row>
    <row r="80" ht="15.75" customHeight="1">
      <c r="A80" s="17">
        <v>43586.0</v>
      </c>
      <c r="B80" s="16">
        <v>64.6314</v>
      </c>
      <c r="C80" s="16">
        <v>72.3096</v>
      </c>
      <c r="D80" s="16">
        <v>0.580591</v>
      </c>
      <c r="E80" s="9">
        <v>1.0</v>
      </c>
      <c r="G80" s="9">
        <v>79.0</v>
      </c>
      <c r="H80" s="2">
        <v>43553.0</v>
      </c>
      <c r="I80" s="16">
        <f t="shared" si="1"/>
        <v>64.8012</v>
      </c>
      <c r="J80" s="16">
        <f t="shared" si="2"/>
        <v>72.8884</v>
      </c>
      <c r="K80" s="16">
        <f t="shared" si="3"/>
        <v>0.588593</v>
      </c>
      <c r="L80" s="16">
        <f t="shared" si="4"/>
        <v>1</v>
      </c>
    </row>
    <row r="81" ht="15.75" customHeight="1">
      <c r="A81" s="17">
        <v>43592.0</v>
      </c>
      <c r="B81" s="16">
        <v>65.335</v>
      </c>
      <c r="C81" s="16">
        <v>73.1099</v>
      </c>
      <c r="D81" s="16">
        <v>0.590119</v>
      </c>
      <c r="E81" s="9">
        <v>1.0</v>
      </c>
      <c r="G81" s="9">
        <v>80.0</v>
      </c>
      <c r="H81" s="2">
        <v>43554.0</v>
      </c>
      <c r="I81" s="16">
        <f t="shared" si="1"/>
        <v>64.7347</v>
      </c>
      <c r="J81" s="16">
        <f t="shared" si="2"/>
        <v>72.723</v>
      </c>
      <c r="K81" s="16">
        <f t="shared" si="3"/>
        <v>0.584301</v>
      </c>
      <c r="L81" s="16">
        <f t="shared" si="4"/>
        <v>1</v>
      </c>
    </row>
    <row r="82" ht="15.75" customHeight="1">
      <c r="A82" s="17">
        <v>43593.0</v>
      </c>
      <c r="B82" s="16">
        <v>65.2166</v>
      </c>
      <c r="C82" s="16">
        <v>73.0817</v>
      </c>
      <c r="D82" s="16">
        <v>0.589369</v>
      </c>
      <c r="E82" s="9">
        <v>1.0</v>
      </c>
      <c r="G82" s="9">
        <v>81.0</v>
      </c>
      <c r="H82" s="2">
        <v>43555.0</v>
      </c>
      <c r="I82" s="16">
        <f t="shared" si="1"/>
        <v>64.7347</v>
      </c>
      <c r="J82" s="16">
        <f t="shared" si="2"/>
        <v>72.723</v>
      </c>
      <c r="K82" s="16">
        <f t="shared" si="3"/>
        <v>0.584301</v>
      </c>
      <c r="L82" s="16">
        <f t="shared" si="4"/>
        <v>1</v>
      </c>
    </row>
    <row r="83" ht="15.75" customHeight="1">
      <c r="A83" s="17">
        <v>43594.0</v>
      </c>
      <c r="B83" s="16">
        <v>65.2287</v>
      </c>
      <c r="C83" s="16">
        <v>73.0888</v>
      </c>
      <c r="D83" s="16">
        <v>0.592208</v>
      </c>
      <c r="E83" s="9">
        <v>1.0</v>
      </c>
      <c r="G83" s="9">
        <v>82.0</v>
      </c>
      <c r="H83" s="2">
        <v>43556.0</v>
      </c>
      <c r="I83" s="16">
        <f t="shared" si="1"/>
        <v>64.7347</v>
      </c>
      <c r="J83" s="16">
        <f t="shared" si="2"/>
        <v>72.723</v>
      </c>
      <c r="K83" s="16">
        <f t="shared" si="3"/>
        <v>0.584301</v>
      </c>
      <c r="L83" s="16">
        <f t="shared" si="4"/>
        <v>1</v>
      </c>
    </row>
    <row r="84" ht="15.75" customHeight="1">
      <c r="A84" s="17">
        <v>43599.0</v>
      </c>
      <c r="B84" s="16">
        <v>65.4703</v>
      </c>
      <c r="C84" s="16">
        <v>73.5231</v>
      </c>
      <c r="D84" s="16">
        <v>0.597003</v>
      </c>
      <c r="E84" s="9">
        <v>1.0</v>
      </c>
      <c r="G84" s="9">
        <v>83.0</v>
      </c>
      <c r="H84" s="2">
        <v>43557.0</v>
      </c>
      <c r="I84" s="16">
        <f t="shared" si="1"/>
        <v>65.4176</v>
      </c>
      <c r="J84" s="16">
        <f t="shared" si="2"/>
        <v>73.4967</v>
      </c>
      <c r="K84" s="16">
        <f t="shared" si="3"/>
        <v>0.589003</v>
      </c>
      <c r="L84" s="16">
        <f t="shared" si="4"/>
        <v>1</v>
      </c>
    </row>
    <row r="85" ht="15.75" customHeight="1">
      <c r="A85" s="17">
        <v>43600.0</v>
      </c>
      <c r="B85" s="16">
        <v>65.3001</v>
      </c>
      <c r="C85" s="16">
        <v>73.3712</v>
      </c>
      <c r="D85" s="16">
        <v>0.595668</v>
      </c>
      <c r="E85" s="9">
        <v>1.0</v>
      </c>
      <c r="G85" s="9">
        <v>84.0</v>
      </c>
      <c r="H85" s="2">
        <v>43558.0</v>
      </c>
      <c r="I85" s="16">
        <f t="shared" si="1"/>
        <v>65.4726</v>
      </c>
      <c r="J85" s="16">
        <f t="shared" si="2"/>
        <v>73.3162</v>
      </c>
      <c r="K85" s="16">
        <f t="shared" si="3"/>
        <v>0.587857</v>
      </c>
      <c r="L85" s="16">
        <f t="shared" si="4"/>
        <v>1</v>
      </c>
    </row>
    <row r="86" ht="15.75" customHeight="1">
      <c r="A86" s="17">
        <v>43601.0</v>
      </c>
      <c r="B86" s="16">
        <v>64.8489</v>
      </c>
      <c r="C86" s="16">
        <v>72.6891</v>
      </c>
      <c r="D86" s="16">
        <v>0.592119</v>
      </c>
      <c r="E86" s="9">
        <v>1.0</v>
      </c>
      <c r="G86" s="9">
        <v>85.0</v>
      </c>
      <c r="H86" s="2">
        <v>43559.0</v>
      </c>
      <c r="I86" s="16">
        <f t="shared" si="1"/>
        <v>65.1639</v>
      </c>
      <c r="J86" s="16">
        <f t="shared" si="2"/>
        <v>73.1725</v>
      </c>
      <c r="K86" s="16">
        <f t="shared" si="3"/>
        <v>0.584141</v>
      </c>
      <c r="L86" s="16">
        <f t="shared" si="4"/>
        <v>1</v>
      </c>
    </row>
    <row r="87" ht="15.75" customHeight="1">
      <c r="A87" s="17">
        <v>43602.0</v>
      </c>
      <c r="B87" s="16">
        <v>64.5598</v>
      </c>
      <c r="C87" s="16">
        <v>72.3651</v>
      </c>
      <c r="D87" s="16">
        <v>0.589506</v>
      </c>
      <c r="E87" s="9">
        <v>1.0</v>
      </c>
      <c r="G87" s="9">
        <v>86.0</v>
      </c>
      <c r="H87" s="2">
        <v>43560.0</v>
      </c>
      <c r="I87" s="16">
        <f t="shared" si="1"/>
        <v>65.3281</v>
      </c>
      <c r="J87" s="16">
        <f t="shared" si="2"/>
        <v>73.4223</v>
      </c>
      <c r="K87" s="16">
        <f t="shared" si="3"/>
        <v>0.586455</v>
      </c>
      <c r="L87" s="16">
        <f t="shared" si="4"/>
        <v>1</v>
      </c>
    </row>
    <row r="88" ht="15.75" customHeight="1">
      <c r="A88" s="17">
        <v>43603.0</v>
      </c>
      <c r="B88" s="16">
        <v>64.6327</v>
      </c>
      <c r="C88" s="16">
        <v>72.2464</v>
      </c>
      <c r="D88" s="16">
        <v>0.589472</v>
      </c>
      <c r="E88" s="9">
        <v>1.0</v>
      </c>
      <c r="G88" s="9">
        <v>87.0</v>
      </c>
      <c r="H88" s="2">
        <v>43561.0</v>
      </c>
      <c r="I88" s="16">
        <f t="shared" si="1"/>
        <v>65.4072</v>
      </c>
      <c r="J88" s="16">
        <f t="shared" si="2"/>
        <v>73.4392</v>
      </c>
      <c r="K88" s="16">
        <f t="shared" si="3"/>
        <v>0.585535</v>
      </c>
      <c r="L88" s="16">
        <f t="shared" si="4"/>
        <v>1</v>
      </c>
    </row>
    <row r="89" ht="15.75" customHeight="1">
      <c r="A89" s="17">
        <v>43606.0</v>
      </c>
      <c r="B89" s="16">
        <v>64.4888</v>
      </c>
      <c r="C89" s="16">
        <v>71.9631</v>
      </c>
      <c r="D89" s="16">
        <v>0.585596</v>
      </c>
      <c r="E89" s="9">
        <v>1.0</v>
      </c>
      <c r="G89" s="9">
        <v>88.0</v>
      </c>
      <c r="H89" s="2">
        <v>43562.0</v>
      </c>
      <c r="I89" s="16">
        <f t="shared" si="1"/>
        <v>65.4072</v>
      </c>
      <c r="J89" s="16">
        <f t="shared" si="2"/>
        <v>73.4392</v>
      </c>
      <c r="K89" s="16">
        <f t="shared" si="3"/>
        <v>0.585535</v>
      </c>
      <c r="L89" s="16">
        <f t="shared" si="4"/>
        <v>1</v>
      </c>
    </row>
    <row r="90" ht="15.75" customHeight="1">
      <c r="A90" s="17">
        <v>43607.0</v>
      </c>
      <c r="B90" s="16">
        <v>64.5372</v>
      </c>
      <c r="C90" s="16">
        <v>71.9654</v>
      </c>
      <c r="D90" s="16">
        <v>0.585983</v>
      </c>
      <c r="E90" s="9">
        <v>1.0</v>
      </c>
      <c r="G90" s="9">
        <v>89.0</v>
      </c>
      <c r="H90" s="2">
        <v>43563.0</v>
      </c>
      <c r="I90" s="16">
        <f t="shared" si="1"/>
        <v>65.4072</v>
      </c>
      <c r="J90" s="16">
        <f t="shared" si="2"/>
        <v>73.4392</v>
      </c>
      <c r="K90" s="16">
        <f t="shared" si="3"/>
        <v>0.585535</v>
      </c>
      <c r="L90" s="16">
        <f t="shared" si="4"/>
        <v>1</v>
      </c>
    </row>
    <row r="91" ht="15.75" customHeight="1">
      <c r="A91" s="17">
        <v>43608.0</v>
      </c>
      <c r="B91" s="16">
        <v>64.4156</v>
      </c>
      <c r="C91" s="16">
        <v>71.8427</v>
      </c>
      <c r="D91" s="16">
        <v>0.58329</v>
      </c>
      <c r="E91" s="9">
        <v>1.0</v>
      </c>
      <c r="G91" s="9">
        <v>90.0</v>
      </c>
      <c r="H91" s="2">
        <v>43564.0</v>
      </c>
      <c r="I91" s="16">
        <f t="shared" si="1"/>
        <v>65.3498</v>
      </c>
      <c r="J91" s="16">
        <f t="shared" si="2"/>
        <v>73.3617</v>
      </c>
      <c r="K91" s="16">
        <f t="shared" si="3"/>
        <v>0.586228</v>
      </c>
      <c r="L91" s="16">
        <f t="shared" si="4"/>
        <v>1</v>
      </c>
    </row>
    <row r="92" ht="15.75" customHeight="1">
      <c r="A92" s="17">
        <v>43609.0</v>
      </c>
      <c r="B92" s="16">
        <v>64.4913</v>
      </c>
      <c r="C92" s="16">
        <v>71.8369</v>
      </c>
      <c r="D92" s="16">
        <v>0.585141</v>
      </c>
      <c r="E92" s="9">
        <v>1.0</v>
      </c>
      <c r="G92" s="9">
        <v>91.0</v>
      </c>
      <c r="H92" s="2">
        <v>43565.0</v>
      </c>
      <c r="I92" s="16">
        <f t="shared" si="1"/>
        <v>64.7766</v>
      </c>
      <c r="J92" s="16">
        <f t="shared" si="2"/>
        <v>72.9708</v>
      </c>
      <c r="K92" s="16">
        <f t="shared" si="3"/>
        <v>0.582183</v>
      </c>
      <c r="L92" s="16">
        <f t="shared" si="4"/>
        <v>1</v>
      </c>
    </row>
    <row r="93" ht="15.75" customHeight="1">
      <c r="A93" s="17">
        <v>43610.0</v>
      </c>
      <c r="B93" s="16">
        <v>64.6106</v>
      </c>
      <c r="C93" s="16">
        <v>72.3186</v>
      </c>
      <c r="D93" s="16">
        <v>0.589916</v>
      </c>
      <c r="E93" s="9">
        <v>1.0</v>
      </c>
      <c r="G93" s="9">
        <v>92.0</v>
      </c>
      <c r="H93" s="2">
        <v>43566.0</v>
      </c>
      <c r="I93" s="16">
        <f t="shared" si="1"/>
        <v>64.7373</v>
      </c>
      <c r="J93" s="16">
        <f t="shared" si="2"/>
        <v>72.946</v>
      </c>
      <c r="K93" s="16">
        <f t="shared" si="3"/>
        <v>0.582458</v>
      </c>
      <c r="L93" s="16">
        <f t="shared" si="4"/>
        <v>1</v>
      </c>
    </row>
    <row r="94" ht="15.75" customHeight="1">
      <c r="A94" s="17">
        <v>43613.0</v>
      </c>
      <c r="B94" s="16">
        <v>64.4636</v>
      </c>
      <c r="C94" s="16">
        <v>72.1863</v>
      </c>
      <c r="D94" s="16">
        <v>0.588521</v>
      </c>
      <c r="E94" s="9">
        <v>1.0</v>
      </c>
      <c r="G94" s="9">
        <v>93.0</v>
      </c>
      <c r="H94" s="2">
        <v>43567.0</v>
      </c>
      <c r="I94" s="16">
        <f t="shared" si="1"/>
        <v>64.3991</v>
      </c>
      <c r="J94" s="16">
        <f t="shared" si="2"/>
        <v>72.6551</v>
      </c>
      <c r="K94" s="16">
        <f t="shared" si="3"/>
        <v>0.579415</v>
      </c>
      <c r="L94" s="16">
        <f t="shared" si="4"/>
        <v>1</v>
      </c>
    </row>
    <row r="95" ht="15.75" customHeight="1">
      <c r="A95" s="17">
        <v>43614.0</v>
      </c>
      <c r="B95" s="16">
        <v>64.5394</v>
      </c>
      <c r="C95" s="16">
        <v>72.168</v>
      </c>
      <c r="D95" s="16">
        <v>0.590506</v>
      </c>
      <c r="E95" s="9">
        <v>1.0</v>
      </c>
      <c r="G95" s="9">
        <v>94.0</v>
      </c>
      <c r="H95" s="2">
        <v>43568.0</v>
      </c>
      <c r="I95" s="16">
        <f t="shared" si="1"/>
        <v>64.5171</v>
      </c>
      <c r="J95" s="16">
        <f t="shared" si="2"/>
        <v>72.8398</v>
      </c>
      <c r="K95" s="16">
        <f t="shared" si="3"/>
        <v>0.57638</v>
      </c>
      <c r="L95" s="16">
        <f t="shared" si="4"/>
        <v>1</v>
      </c>
    </row>
    <row r="96" ht="15.75" customHeight="1">
      <c r="A96" s="17">
        <v>43615.0</v>
      </c>
      <c r="B96" s="16">
        <v>64.9084</v>
      </c>
      <c r="C96" s="16">
        <v>72.4118</v>
      </c>
      <c r="D96" s="16">
        <v>0.5941</v>
      </c>
      <c r="E96" s="9">
        <v>1.0</v>
      </c>
      <c r="G96" s="9">
        <v>95.0</v>
      </c>
      <c r="H96" s="2">
        <v>43569.0</v>
      </c>
      <c r="I96" s="16">
        <f t="shared" si="1"/>
        <v>64.5171</v>
      </c>
      <c r="J96" s="16">
        <f t="shared" si="2"/>
        <v>72.8398</v>
      </c>
      <c r="K96" s="16">
        <f t="shared" si="3"/>
        <v>0.57638</v>
      </c>
      <c r="L96" s="16">
        <f t="shared" si="4"/>
        <v>1</v>
      </c>
    </row>
    <row r="97" ht="15.75" customHeight="1">
      <c r="A97" s="17">
        <v>43616.0</v>
      </c>
      <c r="B97" s="16">
        <v>65.0583</v>
      </c>
      <c r="C97" s="16">
        <v>72.4229</v>
      </c>
      <c r="D97" s="16">
        <v>0.592921</v>
      </c>
      <c r="E97" s="9">
        <v>1.0</v>
      </c>
      <c r="G97" s="9">
        <v>96.0</v>
      </c>
      <c r="H97" s="2">
        <v>43570.0</v>
      </c>
      <c r="I97" s="16">
        <f t="shared" si="1"/>
        <v>64.5171</v>
      </c>
      <c r="J97" s="16">
        <f t="shared" si="2"/>
        <v>72.8398</v>
      </c>
      <c r="K97" s="16">
        <f t="shared" si="3"/>
        <v>0.57638</v>
      </c>
      <c r="L97" s="16">
        <f t="shared" si="4"/>
        <v>1</v>
      </c>
    </row>
    <row r="98" ht="15.75" customHeight="1">
      <c r="A98" s="17">
        <v>43617.0</v>
      </c>
      <c r="B98" s="16">
        <v>65.3834</v>
      </c>
      <c r="C98" s="16">
        <v>72.8436</v>
      </c>
      <c r="D98" s="16">
        <v>0.600757</v>
      </c>
      <c r="E98" s="9">
        <v>1.0</v>
      </c>
      <c r="G98" s="9">
        <v>97.0</v>
      </c>
      <c r="H98" s="2">
        <v>43571.0</v>
      </c>
      <c r="I98" s="16">
        <f t="shared" si="1"/>
        <v>64.2469</v>
      </c>
      <c r="J98" s="16">
        <f t="shared" si="2"/>
        <v>72.7018</v>
      </c>
      <c r="K98" s="16">
        <f t="shared" si="3"/>
        <v>0.574069</v>
      </c>
      <c r="L98" s="16">
        <f t="shared" si="4"/>
        <v>1</v>
      </c>
    </row>
    <row r="99" ht="15.75" customHeight="1">
      <c r="A99" s="17">
        <v>43620.0</v>
      </c>
      <c r="B99" s="16">
        <v>65.5547</v>
      </c>
      <c r="C99" s="16">
        <v>73.218</v>
      </c>
      <c r="D99" s="16">
        <v>0.605614</v>
      </c>
      <c r="E99" s="9">
        <v>1.0</v>
      </c>
      <c r="G99" s="9">
        <v>98.0</v>
      </c>
      <c r="H99" s="2">
        <v>43572.0</v>
      </c>
      <c r="I99" s="16">
        <f t="shared" si="1"/>
        <v>64.2422</v>
      </c>
      <c r="J99" s="16">
        <f t="shared" si="2"/>
        <v>72.6515</v>
      </c>
      <c r="K99" s="16">
        <f t="shared" si="3"/>
        <v>0.573975</v>
      </c>
      <c r="L99" s="16">
        <f t="shared" si="4"/>
        <v>1</v>
      </c>
    </row>
    <row r="100" ht="15.75" customHeight="1">
      <c r="A100" s="17">
        <v>43621.0</v>
      </c>
      <c r="B100" s="16">
        <v>65.1614</v>
      </c>
      <c r="C100" s="16">
        <v>73.4239</v>
      </c>
      <c r="D100" s="16">
        <v>0.603095</v>
      </c>
      <c r="E100" s="9">
        <v>1.0</v>
      </c>
      <c r="G100" s="9">
        <v>99.0</v>
      </c>
      <c r="H100" s="2">
        <v>43573.0</v>
      </c>
      <c r="I100" s="16">
        <f t="shared" si="1"/>
        <v>63.945</v>
      </c>
      <c r="J100" s="16">
        <f t="shared" si="2"/>
        <v>72.3602</v>
      </c>
      <c r="K100" s="16">
        <f t="shared" si="3"/>
        <v>0.57081</v>
      </c>
      <c r="L100" s="16">
        <f t="shared" si="4"/>
        <v>1</v>
      </c>
    </row>
    <row r="101" ht="15.75" customHeight="1">
      <c r="A101" s="17">
        <v>43622.0</v>
      </c>
      <c r="B101" s="16">
        <v>65.1243</v>
      </c>
      <c r="C101" s="16">
        <v>73.369</v>
      </c>
      <c r="D101" s="16">
        <v>0.601582</v>
      </c>
      <c r="E101" s="9">
        <v>1.0</v>
      </c>
      <c r="G101" s="9">
        <v>100.0</v>
      </c>
      <c r="H101" s="2">
        <v>43574.0</v>
      </c>
      <c r="I101" s="16">
        <f t="shared" si="1"/>
        <v>64.0688</v>
      </c>
      <c r="J101" s="16">
        <f t="shared" si="2"/>
        <v>72.244</v>
      </c>
      <c r="K101" s="16">
        <f t="shared" si="3"/>
        <v>0.572733</v>
      </c>
      <c r="L101" s="16">
        <f t="shared" si="4"/>
        <v>1</v>
      </c>
    </row>
    <row r="102" ht="15.75" customHeight="1">
      <c r="A102" s="17">
        <v>43623.0</v>
      </c>
      <c r="B102" s="16">
        <v>65.234</v>
      </c>
      <c r="C102" s="16">
        <v>73.2708</v>
      </c>
      <c r="D102" s="16">
        <v>0.602818</v>
      </c>
      <c r="E102" s="9">
        <v>1.0</v>
      </c>
      <c r="G102" s="9">
        <v>101.0</v>
      </c>
      <c r="H102" s="2">
        <v>43575.0</v>
      </c>
      <c r="I102" s="16">
        <f t="shared" si="1"/>
        <v>63.9602</v>
      </c>
      <c r="J102" s="16">
        <f t="shared" si="2"/>
        <v>71.9232</v>
      </c>
      <c r="K102" s="16">
        <f t="shared" si="3"/>
        <v>0.571481</v>
      </c>
      <c r="L102" s="16">
        <f t="shared" si="4"/>
        <v>1</v>
      </c>
    </row>
    <row r="103" ht="15.75" customHeight="1">
      <c r="A103" s="17">
        <v>43624.0</v>
      </c>
      <c r="B103" s="16">
        <v>65.0395</v>
      </c>
      <c r="C103" s="16">
        <v>73.2605</v>
      </c>
      <c r="D103" s="16">
        <v>0.59947</v>
      </c>
      <c r="E103" s="9">
        <v>1.0</v>
      </c>
      <c r="G103" s="9">
        <v>102.0</v>
      </c>
      <c r="H103" s="2">
        <v>43576.0</v>
      </c>
      <c r="I103" s="16">
        <f t="shared" si="1"/>
        <v>63.9602</v>
      </c>
      <c r="J103" s="16">
        <f t="shared" si="2"/>
        <v>71.9232</v>
      </c>
      <c r="K103" s="16">
        <f t="shared" si="3"/>
        <v>0.571481</v>
      </c>
      <c r="L103" s="16">
        <f t="shared" si="4"/>
        <v>1</v>
      </c>
    </row>
    <row r="104" ht="15.75" customHeight="1">
      <c r="A104" s="17">
        <v>43627.0</v>
      </c>
      <c r="B104" s="16">
        <v>64.7919</v>
      </c>
      <c r="C104" s="16">
        <v>73.2148</v>
      </c>
      <c r="D104" s="16">
        <v>0.596363</v>
      </c>
      <c r="E104" s="9">
        <v>1.0</v>
      </c>
      <c r="G104" s="9">
        <v>103.0</v>
      </c>
      <c r="H104" s="2">
        <v>43577.0</v>
      </c>
      <c r="I104" s="16">
        <f t="shared" si="1"/>
        <v>63.9602</v>
      </c>
      <c r="J104" s="16">
        <f t="shared" si="2"/>
        <v>71.9232</v>
      </c>
      <c r="K104" s="16">
        <f t="shared" si="3"/>
        <v>0.571481</v>
      </c>
      <c r="L104" s="16">
        <f t="shared" si="4"/>
        <v>1</v>
      </c>
    </row>
    <row r="105" ht="15.75" customHeight="1">
      <c r="A105" s="17">
        <v>43628.0</v>
      </c>
      <c r="B105" s="16">
        <v>64.5158</v>
      </c>
      <c r="C105" s="16">
        <v>73.0448</v>
      </c>
      <c r="D105" s="16">
        <v>0.593877</v>
      </c>
      <c r="E105" s="9">
        <v>1.0</v>
      </c>
      <c r="G105" s="9">
        <v>104.0</v>
      </c>
      <c r="H105" s="2">
        <v>43578.0</v>
      </c>
      <c r="I105" s="16">
        <f t="shared" si="1"/>
        <v>63.786</v>
      </c>
      <c r="J105" s="16">
        <f t="shared" si="2"/>
        <v>71.721</v>
      </c>
      <c r="K105" s="16">
        <f t="shared" si="3"/>
        <v>0.56995</v>
      </c>
      <c r="L105" s="16">
        <f t="shared" si="4"/>
        <v>1</v>
      </c>
    </row>
    <row r="106" ht="15.75" customHeight="1">
      <c r="A106" s="17">
        <v>43630.0</v>
      </c>
      <c r="B106" s="16">
        <v>64.6314</v>
      </c>
      <c r="C106" s="16">
        <v>73.0141</v>
      </c>
      <c r="D106" s="16">
        <v>0.596451</v>
      </c>
      <c r="E106" s="9">
        <v>1.0</v>
      </c>
      <c r="G106" s="9">
        <v>105.0</v>
      </c>
      <c r="H106" s="2">
        <v>43579.0</v>
      </c>
      <c r="I106" s="16">
        <f t="shared" si="1"/>
        <v>63.7906</v>
      </c>
      <c r="J106" s="16">
        <f t="shared" si="2"/>
        <v>71.7453</v>
      </c>
      <c r="K106" s="16">
        <f t="shared" si="3"/>
        <v>0.570348</v>
      </c>
      <c r="L106" s="16">
        <f t="shared" si="4"/>
        <v>1</v>
      </c>
    </row>
    <row r="107" ht="15.75" customHeight="1">
      <c r="A107" s="17">
        <v>43631.0</v>
      </c>
      <c r="B107" s="16">
        <v>64.4326</v>
      </c>
      <c r="C107" s="16">
        <v>72.6993</v>
      </c>
      <c r="D107" s="16">
        <v>0.595413</v>
      </c>
      <c r="E107" s="9">
        <v>1.0</v>
      </c>
      <c r="G107" s="9">
        <v>106.0</v>
      </c>
      <c r="H107" s="2">
        <v>43580.0</v>
      </c>
      <c r="I107" s="16">
        <f t="shared" si="1"/>
        <v>63.9798</v>
      </c>
      <c r="J107" s="16">
        <f t="shared" si="2"/>
        <v>71.715</v>
      </c>
      <c r="K107" s="16">
        <f t="shared" si="3"/>
        <v>0.572142</v>
      </c>
      <c r="L107" s="16">
        <f t="shared" si="4"/>
        <v>1</v>
      </c>
    </row>
    <row r="108" ht="15.75" customHeight="1">
      <c r="A108" s="17">
        <v>43634.0</v>
      </c>
      <c r="B108" s="16">
        <v>64.3187</v>
      </c>
      <c r="C108" s="16">
        <v>72.1077</v>
      </c>
      <c r="D108" s="16">
        <v>0.59228</v>
      </c>
      <c r="E108" s="9">
        <v>1.0</v>
      </c>
      <c r="G108" s="9">
        <v>107.0</v>
      </c>
      <c r="H108" s="2">
        <v>43581.0</v>
      </c>
      <c r="I108" s="16">
        <f t="shared" si="1"/>
        <v>64.6794</v>
      </c>
      <c r="J108" s="16">
        <f t="shared" si="2"/>
        <v>72.1111</v>
      </c>
      <c r="K108" s="16">
        <f t="shared" si="3"/>
        <v>0.57814</v>
      </c>
      <c r="L108" s="16">
        <f t="shared" si="4"/>
        <v>1</v>
      </c>
    </row>
    <row r="109" ht="15.75" customHeight="1">
      <c r="A109" s="17">
        <v>43635.0</v>
      </c>
      <c r="B109" s="16">
        <v>64.3352</v>
      </c>
      <c r="C109" s="16">
        <v>72.2291</v>
      </c>
      <c r="D109" s="16">
        <v>0.593964</v>
      </c>
      <c r="E109" s="9">
        <v>1.0</v>
      </c>
      <c r="G109" s="9">
        <v>108.0</v>
      </c>
      <c r="H109" s="2">
        <v>43582.0</v>
      </c>
      <c r="I109" s="16">
        <f t="shared" si="1"/>
        <v>64.7053</v>
      </c>
      <c r="J109" s="16">
        <f t="shared" si="2"/>
        <v>72.0882</v>
      </c>
      <c r="K109" s="16">
        <f t="shared" si="3"/>
        <v>0.579511</v>
      </c>
      <c r="L109" s="16">
        <f t="shared" si="4"/>
        <v>1</v>
      </c>
    </row>
    <row r="110" ht="15.75" customHeight="1">
      <c r="A110" s="17">
        <v>43636.0</v>
      </c>
      <c r="B110" s="16">
        <v>63.9794</v>
      </c>
      <c r="C110" s="16">
        <v>71.6377</v>
      </c>
      <c r="D110" s="16">
        <v>0.590406</v>
      </c>
      <c r="E110" s="9">
        <v>1.0</v>
      </c>
      <c r="G110" s="9">
        <v>109.0</v>
      </c>
      <c r="H110" s="2">
        <v>43583.0</v>
      </c>
      <c r="I110" s="16">
        <f t="shared" si="1"/>
        <v>64.7053</v>
      </c>
      <c r="J110" s="16">
        <f t="shared" si="2"/>
        <v>72.0882</v>
      </c>
      <c r="K110" s="16">
        <f t="shared" si="3"/>
        <v>0.579511</v>
      </c>
      <c r="L110" s="16">
        <f t="shared" si="4"/>
        <v>1</v>
      </c>
    </row>
    <row r="111" ht="15.75" customHeight="1">
      <c r="A111" s="17">
        <v>43637.0</v>
      </c>
      <c r="B111" s="16">
        <v>63.3877</v>
      </c>
      <c r="C111" s="16">
        <v>71.5457</v>
      </c>
      <c r="D111" s="16">
        <v>0.588421</v>
      </c>
      <c r="E111" s="9">
        <v>1.0</v>
      </c>
      <c r="G111" s="9">
        <v>110.0</v>
      </c>
      <c r="H111" s="2">
        <v>43584.0</v>
      </c>
      <c r="I111" s="16">
        <f t="shared" si="1"/>
        <v>64.7053</v>
      </c>
      <c r="J111" s="16">
        <f t="shared" si="2"/>
        <v>72.0882</v>
      </c>
      <c r="K111" s="16">
        <f t="shared" si="3"/>
        <v>0.579511</v>
      </c>
      <c r="L111" s="16">
        <f t="shared" si="4"/>
        <v>1</v>
      </c>
    </row>
    <row r="112" ht="15.75" customHeight="1">
      <c r="A112" s="17">
        <v>43638.0</v>
      </c>
      <c r="B112" s="16">
        <v>63.1295</v>
      </c>
      <c r="C112" s="16">
        <v>71.349</v>
      </c>
      <c r="D112" s="16">
        <v>0.587935</v>
      </c>
      <c r="E112" s="9">
        <v>1.0</v>
      </c>
      <c r="G112" s="9">
        <v>111.0</v>
      </c>
      <c r="H112" s="2">
        <v>43585.0</v>
      </c>
      <c r="I112" s="16">
        <f t="shared" si="1"/>
        <v>64.6917</v>
      </c>
      <c r="J112" s="16">
        <f t="shared" si="2"/>
        <v>72.2024</v>
      </c>
      <c r="K112" s="16">
        <f t="shared" si="3"/>
        <v>0.578923</v>
      </c>
      <c r="L112" s="16">
        <f t="shared" si="4"/>
        <v>1</v>
      </c>
    </row>
    <row r="113" ht="15.75" customHeight="1">
      <c r="A113" s="17">
        <v>43641.0</v>
      </c>
      <c r="B113" s="16">
        <v>62.9095</v>
      </c>
      <c r="C113" s="16">
        <v>71.5973</v>
      </c>
      <c r="D113" s="16">
        <v>0.585722</v>
      </c>
      <c r="E113" s="9">
        <v>1.0</v>
      </c>
      <c r="G113" s="9">
        <v>112.0</v>
      </c>
      <c r="H113" s="2">
        <v>43586.0</v>
      </c>
      <c r="I113" s="16">
        <f t="shared" si="1"/>
        <v>64.6314</v>
      </c>
      <c r="J113" s="16">
        <f t="shared" si="2"/>
        <v>72.3096</v>
      </c>
      <c r="K113" s="16">
        <f t="shared" si="3"/>
        <v>0.580591</v>
      </c>
      <c r="L113" s="16">
        <f t="shared" si="4"/>
        <v>1</v>
      </c>
    </row>
    <row r="114" ht="15.75" customHeight="1">
      <c r="A114" s="17">
        <v>43642.0</v>
      </c>
      <c r="B114" s="16">
        <v>62.5229</v>
      </c>
      <c r="C114" s="16">
        <v>71.2323</v>
      </c>
      <c r="D114" s="16">
        <v>0.58419</v>
      </c>
      <c r="E114" s="9">
        <v>1.0</v>
      </c>
      <c r="G114" s="9">
        <v>113.0</v>
      </c>
      <c r="H114" s="2">
        <v>43587.0</v>
      </c>
      <c r="I114" s="16">
        <f t="shared" si="1"/>
        <v>64.6314</v>
      </c>
      <c r="J114" s="16">
        <f t="shared" si="2"/>
        <v>72.3096</v>
      </c>
      <c r="K114" s="16">
        <f t="shared" si="3"/>
        <v>0.580591</v>
      </c>
      <c r="L114" s="16">
        <f t="shared" si="4"/>
        <v>1</v>
      </c>
    </row>
    <row r="115" ht="15.75" customHeight="1">
      <c r="A115" s="17">
        <v>43643.0</v>
      </c>
      <c r="B115" s="16">
        <v>62.8083</v>
      </c>
      <c r="C115" s="16">
        <v>71.3816</v>
      </c>
      <c r="D115" s="16">
        <v>0.584617</v>
      </c>
      <c r="E115" s="9">
        <v>1.0</v>
      </c>
      <c r="G115" s="9">
        <v>114.0</v>
      </c>
      <c r="H115" s="2">
        <v>43588.0</v>
      </c>
      <c r="I115" s="16">
        <f t="shared" si="1"/>
        <v>64.6314</v>
      </c>
      <c r="J115" s="16">
        <f t="shared" si="2"/>
        <v>72.3096</v>
      </c>
      <c r="K115" s="16">
        <f t="shared" si="3"/>
        <v>0.580591</v>
      </c>
      <c r="L115" s="16">
        <f t="shared" si="4"/>
        <v>1</v>
      </c>
    </row>
    <row r="116" ht="15.75" customHeight="1">
      <c r="A116" s="17">
        <v>43644.0</v>
      </c>
      <c r="B116" s="16">
        <v>63.0452</v>
      </c>
      <c r="C116" s="16">
        <v>71.6635</v>
      </c>
      <c r="D116" s="16">
        <v>0.583779</v>
      </c>
      <c r="E116" s="9">
        <v>1.0</v>
      </c>
      <c r="G116" s="9">
        <v>115.0</v>
      </c>
      <c r="H116" s="2">
        <v>43589.0</v>
      </c>
      <c r="I116" s="16">
        <f t="shared" si="1"/>
        <v>64.6314</v>
      </c>
      <c r="J116" s="16">
        <f t="shared" si="2"/>
        <v>72.3096</v>
      </c>
      <c r="K116" s="16">
        <f t="shared" si="3"/>
        <v>0.580591</v>
      </c>
      <c r="L116" s="16">
        <f t="shared" si="4"/>
        <v>1</v>
      </c>
    </row>
    <row r="117" ht="15.75" customHeight="1">
      <c r="A117" s="17">
        <v>43645.0</v>
      </c>
      <c r="B117" s="16">
        <v>63.0756</v>
      </c>
      <c r="C117" s="16">
        <v>71.8179</v>
      </c>
      <c r="D117" s="16">
        <v>0.585878</v>
      </c>
      <c r="E117" s="9">
        <v>1.0</v>
      </c>
      <c r="G117" s="9">
        <v>116.0</v>
      </c>
      <c r="H117" s="2">
        <v>43590.0</v>
      </c>
      <c r="I117" s="16">
        <f t="shared" si="1"/>
        <v>64.6314</v>
      </c>
      <c r="J117" s="16">
        <f t="shared" si="2"/>
        <v>72.3096</v>
      </c>
      <c r="K117" s="16">
        <f t="shared" si="3"/>
        <v>0.580591</v>
      </c>
      <c r="L117" s="16">
        <f t="shared" si="4"/>
        <v>1</v>
      </c>
    </row>
    <row r="118" ht="15.75" customHeight="1">
      <c r="A118" s="17">
        <v>43648.0</v>
      </c>
      <c r="B118" s="16">
        <v>63.0541</v>
      </c>
      <c r="C118" s="16">
        <v>71.3962</v>
      </c>
      <c r="D118" s="16">
        <v>0.582351</v>
      </c>
      <c r="E118" s="9">
        <v>1.0</v>
      </c>
      <c r="G118" s="9">
        <v>117.0</v>
      </c>
      <c r="H118" s="2">
        <v>43591.0</v>
      </c>
      <c r="I118" s="16">
        <f t="shared" si="1"/>
        <v>64.6314</v>
      </c>
      <c r="J118" s="16">
        <f t="shared" si="2"/>
        <v>72.3096</v>
      </c>
      <c r="K118" s="16">
        <f t="shared" si="3"/>
        <v>0.580591</v>
      </c>
      <c r="L118" s="16">
        <f t="shared" si="4"/>
        <v>1</v>
      </c>
    </row>
    <row r="119" ht="15.75" customHeight="1">
      <c r="A119" s="17">
        <v>43649.0</v>
      </c>
      <c r="B119" s="16">
        <v>63.2265</v>
      </c>
      <c r="C119" s="16">
        <v>71.408</v>
      </c>
      <c r="D119" s="16">
        <v>0.584159</v>
      </c>
      <c r="E119" s="9">
        <v>1.0</v>
      </c>
      <c r="G119" s="9">
        <v>118.0</v>
      </c>
      <c r="H119" s="2">
        <v>43592.0</v>
      </c>
      <c r="I119" s="16">
        <f t="shared" si="1"/>
        <v>65.335</v>
      </c>
      <c r="J119" s="16">
        <f t="shared" si="2"/>
        <v>73.1099</v>
      </c>
      <c r="K119" s="16">
        <f t="shared" si="3"/>
        <v>0.590119</v>
      </c>
      <c r="L119" s="16">
        <f t="shared" si="4"/>
        <v>1</v>
      </c>
    </row>
    <row r="120" ht="15.75" customHeight="1">
      <c r="A120" s="17">
        <v>43650.0</v>
      </c>
      <c r="B120" s="16">
        <v>63.4951</v>
      </c>
      <c r="C120" s="16">
        <v>71.6034</v>
      </c>
      <c r="D120" s="16">
        <v>0.589364</v>
      </c>
      <c r="E120" s="9">
        <v>1.0</v>
      </c>
      <c r="G120" s="9">
        <v>119.0</v>
      </c>
      <c r="H120" s="2">
        <v>43593.0</v>
      </c>
      <c r="I120" s="16">
        <f t="shared" si="1"/>
        <v>65.2166</v>
      </c>
      <c r="J120" s="16">
        <f t="shared" si="2"/>
        <v>73.0817</v>
      </c>
      <c r="K120" s="16">
        <f t="shared" si="3"/>
        <v>0.589369</v>
      </c>
      <c r="L120" s="16">
        <f t="shared" si="4"/>
        <v>1</v>
      </c>
    </row>
    <row r="121" ht="15.75" customHeight="1">
      <c r="A121" s="17">
        <v>43651.0</v>
      </c>
      <c r="B121" s="16">
        <v>63.4013</v>
      </c>
      <c r="C121" s="16">
        <v>71.542</v>
      </c>
      <c r="D121" s="16">
        <v>0.588111</v>
      </c>
      <c r="E121" s="9">
        <v>1.0</v>
      </c>
      <c r="G121" s="9">
        <v>120.0</v>
      </c>
      <c r="H121" s="2">
        <v>43594.0</v>
      </c>
      <c r="I121" s="16">
        <f t="shared" si="1"/>
        <v>65.2287</v>
      </c>
      <c r="J121" s="16">
        <f t="shared" si="2"/>
        <v>73.0888</v>
      </c>
      <c r="K121" s="16">
        <f t="shared" si="3"/>
        <v>0.592208</v>
      </c>
      <c r="L121" s="16">
        <f t="shared" si="4"/>
        <v>1</v>
      </c>
    </row>
    <row r="122" ht="15.75" customHeight="1">
      <c r="A122" s="17">
        <v>43652.0</v>
      </c>
      <c r="B122" s="16">
        <v>63.5841</v>
      </c>
      <c r="C122" s="16">
        <v>71.6593</v>
      </c>
      <c r="D122" s="16">
        <v>0.588714</v>
      </c>
      <c r="E122" s="9">
        <v>1.0</v>
      </c>
      <c r="G122" s="9">
        <v>121.0</v>
      </c>
      <c r="H122" s="2">
        <v>43595.0</v>
      </c>
      <c r="I122" s="16">
        <f t="shared" si="1"/>
        <v>65.2287</v>
      </c>
      <c r="J122" s="16">
        <f t="shared" si="2"/>
        <v>73.0888</v>
      </c>
      <c r="K122" s="16">
        <f t="shared" si="3"/>
        <v>0.592208</v>
      </c>
      <c r="L122" s="16">
        <f t="shared" si="4"/>
        <v>1</v>
      </c>
    </row>
    <row r="123" ht="15.75" customHeight="1">
      <c r="A123" s="17">
        <v>43655.0</v>
      </c>
      <c r="B123" s="16">
        <v>63.8699</v>
      </c>
      <c r="C123" s="16">
        <v>71.7067</v>
      </c>
      <c r="D123" s="16">
        <v>0.589505</v>
      </c>
      <c r="E123" s="9">
        <v>1.0</v>
      </c>
      <c r="G123" s="9">
        <v>122.0</v>
      </c>
      <c r="H123" s="2">
        <v>43596.0</v>
      </c>
      <c r="I123" s="16">
        <f t="shared" si="1"/>
        <v>65.2287</v>
      </c>
      <c r="J123" s="16">
        <f t="shared" si="2"/>
        <v>73.0888</v>
      </c>
      <c r="K123" s="16">
        <f t="shared" si="3"/>
        <v>0.592208</v>
      </c>
      <c r="L123" s="16">
        <f t="shared" si="4"/>
        <v>1</v>
      </c>
    </row>
    <row r="124" ht="15.75" customHeight="1">
      <c r="A124" s="17">
        <v>43656.0</v>
      </c>
      <c r="B124" s="16">
        <v>63.766</v>
      </c>
      <c r="C124" s="16">
        <v>71.4626</v>
      </c>
      <c r="D124" s="16">
        <v>0.585735</v>
      </c>
      <c r="E124" s="9">
        <v>1.0</v>
      </c>
      <c r="G124" s="9">
        <v>123.0</v>
      </c>
      <c r="H124" s="2">
        <v>43597.0</v>
      </c>
      <c r="I124" s="16">
        <f t="shared" si="1"/>
        <v>65.2287</v>
      </c>
      <c r="J124" s="16">
        <f t="shared" si="2"/>
        <v>73.0888</v>
      </c>
      <c r="K124" s="16">
        <f t="shared" si="3"/>
        <v>0.592208</v>
      </c>
      <c r="L124" s="16">
        <f t="shared" si="4"/>
        <v>1</v>
      </c>
    </row>
    <row r="125" ht="15.75" customHeight="1">
      <c r="A125" s="17">
        <v>43657.0</v>
      </c>
      <c r="B125" s="16">
        <v>63.7988</v>
      </c>
      <c r="C125" s="16">
        <v>71.5631</v>
      </c>
      <c r="D125" s="16">
        <v>0.585767</v>
      </c>
      <c r="E125" s="9">
        <v>1.0</v>
      </c>
      <c r="G125" s="9">
        <v>124.0</v>
      </c>
      <c r="H125" s="2">
        <v>43598.0</v>
      </c>
      <c r="I125" s="16">
        <f t="shared" si="1"/>
        <v>65.2287</v>
      </c>
      <c r="J125" s="16">
        <f t="shared" si="2"/>
        <v>73.0888</v>
      </c>
      <c r="K125" s="16">
        <f t="shared" si="3"/>
        <v>0.592208</v>
      </c>
      <c r="L125" s="16">
        <f t="shared" si="4"/>
        <v>1</v>
      </c>
    </row>
    <row r="126" ht="15.75" customHeight="1">
      <c r="A126" s="17">
        <v>43658.0</v>
      </c>
      <c r="B126" s="16">
        <v>62.9944</v>
      </c>
      <c r="C126" s="16">
        <v>71.0073</v>
      </c>
      <c r="D126" s="16">
        <v>0.583039</v>
      </c>
      <c r="E126" s="9">
        <v>1.0</v>
      </c>
      <c r="G126" s="9">
        <v>125.0</v>
      </c>
      <c r="H126" s="2">
        <v>43599.0</v>
      </c>
      <c r="I126" s="16">
        <f t="shared" si="1"/>
        <v>65.4703</v>
      </c>
      <c r="J126" s="16">
        <f t="shared" si="2"/>
        <v>73.5231</v>
      </c>
      <c r="K126" s="16">
        <f t="shared" si="3"/>
        <v>0.597003</v>
      </c>
      <c r="L126" s="16">
        <f t="shared" si="4"/>
        <v>1</v>
      </c>
    </row>
    <row r="127" ht="15.75" customHeight="1">
      <c r="A127" s="17">
        <v>43659.0</v>
      </c>
      <c r="B127" s="16">
        <v>63.0204</v>
      </c>
      <c r="C127" s="16">
        <v>71.0114</v>
      </c>
      <c r="D127" s="16">
        <v>0.581825</v>
      </c>
      <c r="E127" s="9">
        <v>1.0</v>
      </c>
      <c r="G127" s="9">
        <v>126.0</v>
      </c>
      <c r="H127" s="2">
        <v>43600.0</v>
      </c>
      <c r="I127" s="16">
        <f t="shared" si="1"/>
        <v>65.3001</v>
      </c>
      <c r="J127" s="16">
        <f t="shared" si="2"/>
        <v>73.3712</v>
      </c>
      <c r="K127" s="16">
        <f t="shared" si="3"/>
        <v>0.595668</v>
      </c>
      <c r="L127" s="16">
        <f t="shared" si="4"/>
        <v>1</v>
      </c>
    </row>
    <row r="128" ht="15.75" customHeight="1">
      <c r="A128" s="17">
        <v>43662.0</v>
      </c>
      <c r="B128" s="16">
        <v>62.828</v>
      </c>
      <c r="C128" s="16">
        <v>70.8574</v>
      </c>
      <c r="D128" s="16">
        <v>0.582442</v>
      </c>
      <c r="E128" s="9">
        <v>1.0</v>
      </c>
      <c r="G128" s="9">
        <v>127.0</v>
      </c>
      <c r="H128" s="2">
        <v>43601.0</v>
      </c>
      <c r="I128" s="16">
        <f t="shared" si="1"/>
        <v>64.8489</v>
      </c>
      <c r="J128" s="16">
        <f t="shared" si="2"/>
        <v>72.6891</v>
      </c>
      <c r="K128" s="16">
        <f t="shared" si="3"/>
        <v>0.592119</v>
      </c>
      <c r="L128" s="16">
        <f t="shared" si="4"/>
        <v>1</v>
      </c>
    </row>
    <row r="129" ht="15.75" customHeight="1">
      <c r="A129" s="17">
        <v>43663.0</v>
      </c>
      <c r="B129" s="16">
        <v>62.8129</v>
      </c>
      <c r="C129" s="16">
        <v>70.6771</v>
      </c>
      <c r="D129" s="16">
        <v>0.581413</v>
      </c>
      <c r="E129" s="9">
        <v>1.0</v>
      </c>
      <c r="G129" s="9">
        <v>128.0</v>
      </c>
      <c r="H129" s="2">
        <v>43602.0</v>
      </c>
      <c r="I129" s="16">
        <f t="shared" si="1"/>
        <v>64.5598</v>
      </c>
      <c r="J129" s="16">
        <f t="shared" si="2"/>
        <v>72.3651</v>
      </c>
      <c r="K129" s="16">
        <f t="shared" si="3"/>
        <v>0.589506</v>
      </c>
      <c r="L129" s="16">
        <f t="shared" si="4"/>
        <v>1</v>
      </c>
    </row>
    <row r="130" ht="15.75" customHeight="1">
      <c r="A130" s="17">
        <v>43664.0</v>
      </c>
      <c r="B130" s="16">
        <v>62.9451</v>
      </c>
      <c r="C130" s="16">
        <v>70.5552</v>
      </c>
      <c r="D130" s="16">
        <v>0.581398</v>
      </c>
      <c r="E130" s="9">
        <v>1.0</v>
      </c>
      <c r="G130" s="9">
        <v>129.0</v>
      </c>
      <c r="H130" s="2">
        <v>43603.0</v>
      </c>
      <c r="I130" s="16">
        <f t="shared" si="1"/>
        <v>64.6327</v>
      </c>
      <c r="J130" s="16">
        <f t="shared" si="2"/>
        <v>72.2464</v>
      </c>
      <c r="K130" s="16">
        <f t="shared" si="3"/>
        <v>0.589472</v>
      </c>
      <c r="L130" s="16">
        <f t="shared" si="4"/>
        <v>1</v>
      </c>
    </row>
    <row r="131" ht="15.75" customHeight="1">
      <c r="A131" s="17">
        <v>43665.0</v>
      </c>
      <c r="B131" s="16">
        <v>62.8286</v>
      </c>
      <c r="C131" s="16">
        <v>70.6068</v>
      </c>
      <c r="D131" s="16">
        <v>0.583177</v>
      </c>
      <c r="E131" s="9">
        <v>1.0</v>
      </c>
      <c r="G131" s="9">
        <v>130.0</v>
      </c>
      <c r="H131" s="2">
        <v>43604.0</v>
      </c>
      <c r="I131" s="16">
        <f t="shared" si="1"/>
        <v>64.6327</v>
      </c>
      <c r="J131" s="16">
        <f t="shared" si="2"/>
        <v>72.2464</v>
      </c>
      <c r="K131" s="16">
        <f t="shared" si="3"/>
        <v>0.589472</v>
      </c>
      <c r="L131" s="16">
        <f t="shared" si="4"/>
        <v>1</v>
      </c>
    </row>
    <row r="132" ht="15.75" customHeight="1">
      <c r="A132" s="17">
        <v>43666.0</v>
      </c>
      <c r="B132" s="16">
        <v>62.8666</v>
      </c>
      <c r="C132" s="16">
        <v>70.7941</v>
      </c>
      <c r="D132" s="16">
        <v>0.583828</v>
      </c>
      <c r="E132" s="9">
        <v>1.0</v>
      </c>
      <c r="G132" s="9">
        <v>131.0</v>
      </c>
      <c r="H132" s="2">
        <v>43605.0</v>
      </c>
      <c r="I132" s="16">
        <f t="shared" si="1"/>
        <v>64.6327</v>
      </c>
      <c r="J132" s="16">
        <f t="shared" si="2"/>
        <v>72.2464</v>
      </c>
      <c r="K132" s="16">
        <f t="shared" si="3"/>
        <v>0.589472</v>
      </c>
      <c r="L132" s="16">
        <f t="shared" si="4"/>
        <v>1</v>
      </c>
    </row>
    <row r="133" ht="15.75" customHeight="1">
      <c r="A133" s="17">
        <v>43669.0</v>
      </c>
      <c r="B133" s="16">
        <v>62.9776</v>
      </c>
      <c r="C133" s="16">
        <v>70.6546</v>
      </c>
      <c r="D133" s="16">
        <v>0.583964</v>
      </c>
      <c r="E133" s="9">
        <v>1.0</v>
      </c>
      <c r="G133" s="9">
        <v>132.0</v>
      </c>
      <c r="H133" s="2">
        <v>43606.0</v>
      </c>
      <c r="I133" s="16">
        <f t="shared" si="1"/>
        <v>64.4888</v>
      </c>
      <c r="J133" s="16">
        <f t="shared" si="2"/>
        <v>71.9631</v>
      </c>
      <c r="K133" s="16">
        <f t="shared" si="3"/>
        <v>0.585596</v>
      </c>
      <c r="L133" s="16">
        <f t="shared" si="4"/>
        <v>1</v>
      </c>
    </row>
    <row r="134" ht="15.75" customHeight="1">
      <c r="A134" s="17">
        <v>43670.0</v>
      </c>
      <c r="B134" s="16">
        <v>63.129</v>
      </c>
      <c r="C134" s="16">
        <v>70.635</v>
      </c>
      <c r="D134" s="16">
        <v>0.583744</v>
      </c>
      <c r="E134" s="9">
        <v>1.0</v>
      </c>
      <c r="G134" s="9">
        <v>133.0</v>
      </c>
      <c r="H134" s="2">
        <v>43607.0</v>
      </c>
      <c r="I134" s="16">
        <f t="shared" si="1"/>
        <v>64.5372</v>
      </c>
      <c r="J134" s="16">
        <f t="shared" si="2"/>
        <v>71.9654</v>
      </c>
      <c r="K134" s="16">
        <f t="shared" si="3"/>
        <v>0.585983</v>
      </c>
      <c r="L134" s="16">
        <f t="shared" si="4"/>
        <v>1</v>
      </c>
    </row>
    <row r="135" ht="15.75" customHeight="1">
      <c r="A135" s="17">
        <v>43671.0</v>
      </c>
      <c r="B135" s="16">
        <v>63.1162</v>
      </c>
      <c r="C135" s="16">
        <v>70.3241</v>
      </c>
      <c r="D135" s="16">
        <v>0.584166</v>
      </c>
      <c r="E135" s="9">
        <v>1.0</v>
      </c>
      <c r="G135" s="9">
        <v>134.0</v>
      </c>
      <c r="H135" s="2">
        <v>43608.0</v>
      </c>
      <c r="I135" s="16">
        <f t="shared" si="1"/>
        <v>64.4156</v>
      </c>
      <c r="J135" s="16">
        <f t="shared" si="2"/>
        <v>71.8427</v>
      </c>
      <c r="K135" s="16">
        <f t="shared" si="3"/>
        <v>0.58329</v>
      </c>
      <c r="L135" s="16">
        <f t="shared" si="4"/>
        <v>1</v>
      </c>
    </row>
    <row r="136" ht="15.75" customHeight="1">
      <c r="A136" s="17">
        <v>43672.0</v>
      </c>
      <c r="B136" s="16">
        <v>63.1572</v>
      </c>
      <c r="C136" s="16">
        <v>70.294</v>
      </c>
      <c r="D136" s="16">
        <v>0.584275</v>
      </c>
      <c r="E136" s="9">
        <v>1.0</v>
      </c>
      <c r="G136" s="9">
        <v>135.0</v>
      </c>
      <c r="H136" s="2">
        <v>43609.0</v>
      </c>
      <c r="I136" s="16">
        <f t="shared" si="1"/>
        <v>64.4913</v>
      </c>
      <c r="J136" s="16">
        <f t="shared" si="2"/>
        <v>71.8369</v>
      </c>
      <c r="K136" s="16">
        <f t="shared" si="3"/>
        <v>0.585141</v>
      </c>
      <c r="L136" s="16">
        <f t="shared" si="4"/>
        <v>1</v>
      </c>
    </row>
    <row r="137" ht="15.75" customHeight="1">
      <c r="A137" s="17">
        <v>43673.0</v>
      </c>
      <c r="B137" s="16">
        <v>63.1271</v>
      </c>
      <c r="C137" s="16">
        <v>70.311</v>
      </c>
      <c r="D137" s="16">
        <v>0.580933</v>
      </c>
      <c r="E137" s="9">
        <v>1.0</v>
      </c>
      <c r="G137" s="9">
        <v>136.0</v>
      </c>
      <c r="H137" s="2">
        <v>43610.0</v>
      </c>
      <c r="I137" s="16">
        <f t="shared" si="1"/>
        <v>64.6106</v>
      </c>
      <c r="J137" s="16">
        <f t="shared" si="2"/>
        <v>72.3186</v>
      </c>
      <c r="K137" s="16">
        <f t="shared" si="3"/>
        <v>0.589916</v>
      </c>
      <c r="L137" s="16">
        <f t="shared" si="4"/>
        <v>1</v>
      </c>
    </row>
    <row r="138" ht="15.75" customHeight="1">
      <c r="A138" s="17">
        <v>43676.0</v>
      </c>
      <c r="B138" s="16">
        <v>63.521</v>
      </c>
      <c r="C138" s="16">
        <v>70.6417</v>
      </c>
      <c r="D138" s="16">
        <v>0.584504</v>
      </c>
      <c r="E138" s="9">
        <v>1.0</v>
      </c>
      <c r="G138" s="9">
        <v>137.0</v>
      </c>
      <c r="H138" s="2">
        <v>43611.0</v>
      </c>
      <c r="I138" s="16">
        <f t="shared" si="1"/>
        <v>64.6106</v>
      </c>
      <c r="J138" s="16">
        <f t="shared" si="2"/>
        <v>72.3186</v>
      </c>
      <c r="K138" s="16">
        <f t="shared" si="3"/>
        <v>0.589916</v>
      </c>
      <c r="L138" s="16">
        <f t="shared" si="4"/>
        <v>1</v>
      </c>
    </row>
    <row r="139" ht="15.75" customHeight="1">
      <c r="A139" s="17">
        <v>43677.0</v>
      </c>
      <c r="B139" s="16">
        <v>63.3791</v>
      </c>
      <c r="C139" s="16">
        <v>70.598</v>
      </c>
      <c r="D139" s="16">
        <v>0.583709</v>
      </c>
      <c r="E139" s="9">
        <v>1.0</v>
      </c>
      <c r="G139" s="9">
        <v>138.0</v>
      </c>
      <c r="H139" s="2">
        <v>43612.0</v>
      </c>
      <c r="I139" s="16">
        <f t="shared" si="1"/>
        <v>64.6106</v>
      </c>
      <c r="J139" s="16">
        <f t="shared" si="2"/>
        <v>72.3186</v>
      </c>
      <c r="K139" s="16">
        <f t="shared" si="3"/>
        <v>0.589916</v>
      </c>
      <c r="L139" s="16">
        <f t="shared" si="4"/>
        <v>1</v>
      </c>
    </row>
    <row r="140" ht="15.75" customHeight="1">
      <c r="A140" s="17">
        <v>43678.0</v>
      </c>
      <c r="B140" s="16">
        <v>63.4172</v>
      </c>
      <c r="C140" s="16">
        <v>70.7355</v>
      </c>
      <c r="D140" s="16">
        <v>0.58414</v>
      </c>
      <c r="E140" s="9">
        <v>1.0</v>
      </c>
      <c r="G140" s="9">
        <v>139.0</v>
      </c>
      <c r="H140" s="2">
        <v>43613.0</v>
      </c>
      <c r="I140" s="16">
        <f t="shared" si="1"/>
        <v>64.4636</v>
      </c>
      <c r="J140" s="16">
        <f t="shared" si="2"/>
        <v>72.1863</v>
      </c>
      <c r="K140" s="16">
        <f t="shared" si="3"/>
        <v>0.588521</v>
      </c>
      <c r="L140" s="16">
        <f t="shared" si="4"/>
        <v>1</v>
      </c>
    </row>
    <row r="141" ht="15.75" customHeight="1">
      <c r="A141" s="17">
        <v>43679.0</v>
      </c>
      <c r="B141" s="16">
        <v>63.834</v>
      </c>
      <c r="C141" s="16">
        <v>70.4727</v>
      </c>
      <c r="D141" s="16">
        <v>0.585177</v>
      </c>
      <c r="E141" s="9">
        <v>1.0</v>
      </c>
      <c r="G141" s="9">
        <v>140.0</v>
      </c>
      <c r="H141" s="2">
        <v>43614.0</v>
      </c>
      <c r="I141" s="16">
        <f t="shared" si="1"/>
        <v>64.5394</v>
      </c>
      <c r="J141" s="16">
        <f t="shared" si="2"/>
        <v>72.168</v>
      </c>
      <c r="K141" s="16">
        <f t="shared" si="3"/>
        <v>0.590506</v>
      </c>
      <c r="L141" s="16">
        <f t="shared" si="4"/>
        <v>1</v>
      </c>
    </row>
    <row r="142" ht="15.75" customHeight="1">
      <c r="A142" s="17">
        <v>43680.0</v>
      </c>
      <c r="B142" s="16">
        <v>64.6423</v>
      </c>
      <c r="C142" s="16">
        <v>71.7077</v>
      </c>
      <c r="D142" s="16">
        <v>0.604388</v>
      </c>
      <c r="E142" s="9">
        <v>1.0</v>
      </c>
      <c r="G142" s="9">
        <v>141.0</v>
      </c>
      <c r="H142" s="2">
        <v>43615.0</v>
      </c>
      <c r="I142" s="16">
        <f t="shared" si="1"/>
        <v>64.9084</v>
      </c>
      <c r="J142" s="16">
        <f t="shared" si="2"/>
        <v>72.4118</v>
      </c>
      <c r="K142" s="16">
        <f t="shared" si="3"/>
        <v>0.5941</v>
      </c>
      <c r="L142" s="16">
        <f t="shared" si="4"/>
        <v>1</v>
      </c>
    </row>
    <row r="143" ht="15.75" customHeight="1">
      <c r="A143" s="17">
        <v>43683.0</v>
      </c>
      <c r="B143" s="16">
        <v>65.0546</v>
      </c>
      <c r="C143" s="16">
        <v>72.3732</v>
      </c>
      <c r="D143" s="16">
        <v>0.613983</v>
      </c>
      <c r="E143" s="9">
        <v>1.0</v>
      </c>
      <c r="G143" s="9">
        <v>142.0</v>
      </c>
      <c r="H143" s="2">
        <v>43616.0</v>
      </c>
      <c r="I143" s="16">
        <f t="shared" si="1"/>
        <v>65.0583</v>
      </c>
      <c r="J143" s="16">
        <f t="shared" si="2"/>
        <v>72.4229</v>
      </c>
      <c r="K143" s="16">
        <f t="shared" si="3"/>
        <v>0.592921</v>
      </c>
      <c r="L143" s="16">
        <f t="shared" si="4"/>
        <v>1</v>
      </c>
    </row>
    <row r="144" ht="15.75" customHeight="1">
      <c r="A144" s="17">
        <v>43684.0</v>
      </c>
      <c r="B144" s="16">
        <v>65.203</v>
      </c>
      <c r="C144" s="16">
        <v>73.073</v>
      </c>
      <c r="D144" s="16">
        <v>0.612378</v>
      </c>
      <c r="E144" s="9">
        <v>1.0</v>
      </c>
      <c r="G144" s="9">
        <v>143.0</v>
      </c>
      <c r="H144" s="2">
        <v>43617.0</v>
      </c>
      <c r="I144" s="16">
        <f t="shared" si="1"/>
        <v>65.3834</v>
      </c>
      <c r="J144" s="16">
        <f t="shared" si="2"/>
        <v>72.8436</v>
      </c>
      <c r="K144" s="16">
        <f t="shared" si="3"/>
        <v>0.600757</v>
      </c>
      <c r="L144" s="16">
        <f t="shared" si="4"/>
        <v>1</v>
      </c>
    </row>
    <row r="145" ht="15.75" customHeight="1">
      <c r="A145" s="17">
        <v>43685.0</v>
      </c>
      <c r="B145" s="16">
        <v>65.0932</v>
      </c>
      <c r="C145" s="16">
        <v>72.8914</v>
      </c>
      <c r="D145" s="16">
        <v>0.612671</v>
      </c>
      <c r="E145" s="9">
        <v>1.0</v>
      </c>
      <c r="G145" s="9">
        <v>144.0</v>
      </c>
      <c r="H145" s="2">
        <v>43618.0</v>
      </c>
      <c r="I145" s="16">
        <f t="shared" si="1"/>
        <v>65.3834</v>
      </c>
      <c r="J145" s="16">
        <f t="shared" si="2"/>
        <v>72.8436</v>
      </c>
      <c r="K145" s="16">
        <f t="shared" si="3"/>
        <v>0.600757</v>
      </c>
      <c r="L145" s="16">
        <f t="shared" si="4"/>
        <v>1</v>
      </c>
    </row>
    <row r="146" ht="15.75" customHeight="1">
      <c r="A146" s="17">
        <v>43686.0</v>
      </c>
      <c r="B146" s="16">
        <v>65.1299</v>
      </c>
      <c r="C146" s="16">
        <v>73.0432</v>
      </c>
      <c r="D146" s="16">
        <v>0.613941</v>
      </c>
      <c r="E146" s="9">
        <v>1.0</v>
      </c>
      <c r="G146" s="9">
        <v>145.0</v>
      </c>
      <c r="H146" s="2">
        <v>43619.0</v>
      </c>
      <c r="I146" s="16">
        <f t="shared" si="1"/>
        <v>65.3834</v>
      </c>
      <c r="J146" s="16">
        <f t="shared" si="2"/>
        <v>72.8436</v>
      </c>
      <c r="K146" s="16">
        <f t="shared" si="3"/>
        <v>0.600757</v>
      </c>
      <c r="L146" s="16">
        <f t="shared" si="4"/>
        <v>1</v>
      </c>
    </row>
    <row r="147" ht="15.75" customHeight="1">
      <c r="A147" s="17">
        <v>43687.0</v>
      </c>
      <c r="B147" s="16">
        <v>65.2543</v>
      </c>
      <c r="C147" s="16">
        <v>73.0196</v>
      </c>
      <c r="D147" s="16">
        <v>0.615781</v>
      </c>
      <c r="E147" s="9">
        <v>1.0</v>
      </c>
      <c r="G147" s="9">
        <v>146.0</v>
      </c>
      <c r="H147" s="2">
        <v>43620.0</v>
      </c>
      <c r="I147" s="16">
        <f t="shared" si="1"/>
        <v>65.5547</v>
      </c>
      <c r="J147" s="16">
        <f t="shared" si="2"/>
        <v>73.218</v>
      </c>
      <c r="K147" s="16">
        <f t="shared" si="3"/>
        <v>0.605614</v>
      </c>
      <c r="L147" s="16">
        <f t="shared" si="4"/>
        <v>1</v>
      </c>
    </row>
    <row r="148" ht="15.75" customHeight="1">
      <c r="A148" s="17">
        <v>43690.0</v>
      </c>
      <c r="B148" s="16">
        <v>65.4287</v>
      </c>
      <c r="C148" s="16">
        <v>73.1231</v>
      </c>
      <c r="D148" s="16">
        <v>0.621355</v>
      </c>
      <c r="E148" s="9">
        <v>1.0</v>
      </c>
      <c r="G148" s="9">
        <v>147.0</v>
      </c>
      <c r="H148" s="2">
        <v>43621.0</v>
      </c>
      <c r="I148" s="16">
        <f t="shared" si="1"/>
        <v>65.1614</v>
      </c>
      <c r="J148" s="16">
        <f t="shared" si="2"/>
        <v>73.4239</v>
      </c>
      <c r="K148" s="16">
        <f t="shared" si="3"/>
        <v>0.603095</v>
      </c>
      <c r="L148" s="16">
        <f t="shared" si="4"/>
        <v>1</v>
      </c>
    </row>
    <row r="149" ht="15.75" customHeight="1">
      <c r="A149" s="17">
        <v>43691.0</v>
      </c>
      <c r="B149" s="16">
        <v>65.6017</v>
      </c>
      <c r="C149" s="16">
        <v>73.4149</v>
      </c>
      <c r="D149" s="16">
        <v>0.623383</v>
      </c>
      <c r="E149" s="9">
        <v>1.0</v>
      </c>
      <c r="G149" s="9">
        <v>148.0</v>
      </c>
      <c r="H149" s="2">
        <v>43622.0</v>
      </c>
      <c r="I149" s="16">
        <f t="shared" si="1"/>
        <v>65.1243</v>
      </c>
      <c r="J149" s="16">
        <f t="shared" si="2"/>
        <v>73.369</v>
      </c>
      <c r="K149" s="16">
        <f t="shared" si="3"/>
        <v>0.601582</v>
      </c>
      <c r="L149" s="16">
        <f t="shared" si="4"/>
        <v>1</v>
      </c>
    </row>
    <row r="150" ht="15.75" customHeight="1">
      <c r="A150" s="17">
        <v>43692.0</v>
      </c>
      <c r="B150" s="16">
        <v>65.2032</v>
      </c>
      <c r="C150" s="16">
        <v>72.9037</v>
      </c>
      <c r="D150" s="16">
        <v>0.612841</v>
      </c>
      <c r="E150" s="9">
        <v>1.0</v>
      </c>
      <c r="G150" s="9">
        <v>149.0</v>
      </c>
      <c r="H150" s="2">
        <v>43623.0</v>
      </c>
      <c r="I150" s="16">
        <f t="shared" si="1"/>
        <v>65.234</v>
      </c>
      <c r="J150" s="16">
        <f t="shared" si="2"/>
        <v>73.2708</v>
      </c>
      <c r="K150" s="16">
        <f t="shared" si="3"/>
        <v>0.602818</v>
      </c>
      <c r="L150" s="16">
        <f t="shared" si="4"/>
        <v>1</v>
      </c>
    </row>
    <row r="151" ht="15.75" customHeight="1">
      <c r="A151" s="17">
        <v>43693.0</v>
      </c>
      <c r="B151" s="16">
        <v>65.8907</v>
      </c>
      <c r="C151" s="16">
        <v>73.455</v>
      </c>
      <c r="D151" s="16">
        <v>0.620352</v>
      </c>
      <c r="E151" s="9">
        <v>1.0</v>
      </c>
      <c r="G151" s="9">
        <v>150.0</v>
      </c>
      <c r="H151" s="2">
        <v>43624.0</v>
      </c>
      <c r="I151" s="16">
        <f t="shared" si="1"/>
        <v>65.0395</v>
      </c>
      <c r="J151" s="16">
        <f t="shared" si="2"/>
        <v>73.2605</v>
      </c>
      <c r="K151" s="16">
        <f t="shared" si="3"/>
        <v>0.59947</v>
      </c>
      <c r="L151" s="16">
        <f t="shared" si="4"/>
        <v>1</v>
      </c>
    </row>
    <row r="152" ht="15.75" customHeight="1">
      <c r="A152" s="17">
        <v>43694.0</v>
      </c>
      <c r="B152" s="16">
        <v>65.9961</v>
      </c>
      <c r="C152" s="16">
        <v>73.2227</v>
      </c>
      <c r="D152" s="16">
        <v>0.621696</v>
      </c>
      <c r="E152" s="9">
        <v>1.0</v>
      </c>
      <c r="G152" s="9">
        <v>151.0</v>
      </c>
      <c r="H152" s="2">
        <v>43625.0</v>
      </c>
      <c r="I152" s="16">
        <f t="shared" si="1"/>
        <v>65.0395</v>
      </c>
      <c r="J152" s="16">
        <f t="shared" si="2"/>
        <v>73.2605</v>
      </c>
      <c r="K152" s="16">
        <f t="shared" si="3"/>
        <v>0.59947</v>
      </c>
      <c r="L152" s="16">
        <f t="shared" si="4"/>
        <v>1</v>
      </c>
    </row>
    <row r="153" ht="15.75" customHeight="1">
      <c r="A153" s="17">
        <v>43697.0</v>
      </c>
      <c r="B153" s="16">
        <v>66.6082</v>
      </c>
      <c r="C153" s="16">
        <v>73.9484</v>
      </c>
      <c r="D153" s="16">
        <v>0.62493</v>
      </c>
      <c r="E153" s="9">
        <v>1.0</v>
      </c>
      <c r="G153" s="9">
        <v>152.0</v>
      </c>
      <c r="H153" s="2">
        <v>43626.0</v>
      </c>
      <c r="I153" s="16">
        <f t="shared" si="1"/>
        <v>65.0395</v>
      </c>
      <c r="J153" s="16">
        <f t="shared" si="2"/>
        <v>73.2605</v>
      </c>
      <c r="K153" s="16">
        <f t="shared" si="3"/>
        <v>0.59947</v>
      </c>
      <c r="L153" s="16">
        <f t="shared" si="4"/>
        <v>1</v>
      </c>
    </row>
    <row r="154" ht="15.75" customHeight="1">
      <c r="A154" s="17">
        <v>43698.0</v>
      </c>
      <c r="B154" s="16">
        <v>66.784</v>
      </c>
      <c r="C154" s="16">
        <v>73.9766</v>
      </c>
      <c r="D154" s="16">
        <v>0.627463</v>
      </c>
      <c r="E154" s="9">
        <v>1.0</v>
      </c>
      <c r="G154" s="9">
        <v>153.0</v>
      </c>
      <c r="H154" s="2">
        <v>43627.0</v>
      </c>
      <c r="I154" s="16">
        <f t="shared" si="1"/>
        <v>64.7919</v>
      </c>
      <c r="J154" s="16">
        <f t="shared" si="2"/>
        <v>73.2148</v>
      </c>
      <c r="K154" s="16">
        <f t="shared" si="3"/>
        <v>0.596363</v>
      </c>
      <c r="L154" s="16">
        <f t="shared" si="4"/>
        <v>1</v>
      </c>
    </row>
    <row r="155" ht="15.75" customHeight="1">
      <c r="A155" s="17">
        <v>43699.0</v>
      </c>
      <c r="B155" s="16">
        <v>66.263</v>
      </c>
      <c r="C155" s="16">
        <v>73.4989</v>
      </c>
      <c r="D155" s="16">
        <v>0.622013</v>
      </c>
      <c r="E155" s="9">
        <v>1.0</v>
      </c>
      <c r="G155" s="9">
        <v>154.0</v>
      </c>
      <c r="H155" s="2">
        <v>43628.0</v>
      </c>
      <c r="I155" s="16">
        <f t="shared" si="1"/>
        <v>64.5158</v>
      </c>
      <c r="J155" s="16">
        <f t="shared" si="2"/>
        <v>73.0448</v>
      </c>
      <c r="K155" s="16">
        <f t="shared" si="3"/>
        <v>0.593877</v>
      </c>
      <c r="L155" s="16">
        <f t="shared" si="4"/>
        <v>1</v>
      </c>
    </row>
    <row r="156" ht="15.75" customHeight="1">
      <c r="A156" s="17">
        <v>43700.0</v>
      </c>
      <c r="B156" s="16">
        <v>65.6196</v>
      </c>
      <c r="C156" s="16">
        <v>72.8312</v>
      </c>
      <c r="D156" s="16">
        <v>0.616697</v>
      </c>
      <c r="E156" s="9">
        <v>1.0</v>
      </c>
      <c r="G156" s="9">
        <v>155.0</v>
      </c>
      <c r="H156" s="2">
        <v>43629.0</v>
      </c>
      <c r="I156" s="16">
        <f t="shared" si="1"/>
        <v>64.5158</v>
      </c>
      <c r="J156" s="16">
        <f t="shared" si="2"/>
        <v>73.0448</v>
      </c>
      <c r="K156" s="16">
        <f t="shared" si="3"/>
        <v>0.593877</v>
      </c>
      <c r="L156" s="16">
        <f t="shared" si="4"/>
        <v>1</v>
      </c>
    </row>
    <row r="157" ht="15.75" customHeight="1">
      <c r="A157" s="17">
        <v>43701.0</v>
      </c>
      <c r="B157" s="16">
        <v>65.6046</v>
      </c>
      <c r="C157" s="16">
        <v>72.6243</v>
      </c>
      <c r="D157" s="16">
        <v>0.615341</v>
      </c>
      <c r="E157" s="9">
        <v>1.0</v>
      </c>
      <c r="G157" s="9">
        <v>156.0</v>
      </c>
      <c r="H157" s="2">
        <v>43630.0</v>
      </c>
      <c r="I157" s="16">
        <f t="shared" si="1"/>
        <v>64.6314</v>
      </c>
      <c r="J157" s="16">
        <f t="shared" si="2"/>
        <v>73.0141</v>
      </c>
      <c r="K157" s="16">
        <f t="shared" si="3"/>
        <v>0.596451</v>
      </c>
      <c r="L157" s="16">
        <f t="shared" si="4"/>
        <v>1</v>
      </c>
    </row>
    <row r="158" ht="15.75" customHeight="1">
      <c r="A158" s="17">
        <v>43704.0</v>
      </c>
      <c r="B158" s="16">
        <v>65.9735</v>
      </c>
      <c r="C158" s="16">
        <v>73.3955</v>
      </c>
      <c r="D158" s="16">
        <v>0.623362</v>
      </c>
      <c r="E158" s="9">
        <v>1.0</v>
      </c>
      <c r="G158" s="9">
        <v>157.0</v>
      </c>
      <c r="H158" s="2">
        <v>43631.0</v>
      </c>
      <c r="I158" s="16">
        <f t="shared" si="1"/>
        <v>64.4326</v>
      </c>
      <c r="J158" s="16">
        <f t="shared" si="2"/>
        <v>72.6993</v>
      </c>
      <c r="K158" s="16">
        <f t="shared" si="3"/>
        <v>0.595413</v>
      </c>
      <c r="L158" s="16">
        <f t="shared" si="4"/>
        <v>1</v>
      </c>
    </row>
    <row r="159" ht="15.75" customHeight="1">
      <c r="A159" s="17">
        <v>43705.0</v>
      </c>
      <c r="B159" s="16">
        <v>66.2608</v>
      </c>
      <c r="C159" s="16">
        <v>73.6091</v>
      </c>
      <c r="D159" s="16">
        <v>0.626195</v>
      </c>
      <c r="E159" s="9">
        <v>1.0</v>
      </c>
      <c r="G159" s="9">
        <v>158.0</v>
      </c>
      <c r="H159" s="2">
        <v>43632.0</v>
      </c>
      <c r="I159" s="16">
        <f t="shared" si="1"/>
        <v>64.4326</v>
      </c>
      <c r="J159" s="16">
        <f t="shared" si="2"/>
        <v>72.6993</v>
      </c>
      <c r="K159" s="16">
        <f t="shared" si="3"/>
        <v>0.595413</v>
      </c>
      <c r="L159" s="16">
        <f t="shared" si="4"/>
        <v>1</v>
      </c>
    </row>
    <row r="160" ht="15.75" customHeight="1">
      <c r="A160" s="17">
        <v>43706.0</v>
      </c>
      <c r="B160" s="16">
        <v>66.4127</v>
      </c>
      <c r="C160" s="16">
        <v>73.6583</v>
      </c>
      <c r="D160" s="16">
        <v>0.627868</v>
      </c>
      <c r="E160" s="9">
        <v>1.0</v>
      </c>
      <c r="G160" s="9">
        <v>159.0</v>
      </c>
      <c r="H160" s="2">
        <v>43633.0</v>
      </c>
      <c r="I160" s="16">
        <f t="shared" si="1"/>
        <v>64.4326</v>
      </c>
      <c r="J160" s="16">
        <f t="shared" si="2"/>
        <v>72.6993</v>
      </c>
      <c r="K160" s="16">
        <f t="shared" si="3"/>
        <v>0.595413</v>
      </c>
      <c r="L160" s="16">
        <f t="shared" si="4"/>
        <v>1</v>
      </c>
    </row>
    <row r="161" ht="15.75" customHeight="1">
      <c r="A161" s="17">
        <v>43707.0</v>
      </c>
      <c r="B161" s="16">
        <v>66.7471</v>
      </c>
      <c r="C161" s="16">
        <v>73.9558</v>
      </c>
      <c r="D161" s="16">
        <v>0.628533</v>
      </c>
      <c r="E161" s="9">
        <v>1.0</v>
      </c>
      <c r="G161" s="9">
        <v>160.0</v>
      </c>
      <c r="H161" s="2">
        <v>43634.0</v>
      </c>
      <c r="I161" s="16">
        <f t="shared" si="1"/>
        <v>64.3187</v>
      </c>
      <c r="J161" s="16">
        <f t="shared" si="2"/>
        <v>72.1077</v>
      </c>
      <c r="K161" s="16">
        <f t="shared" si="3"/>
        <v>0.59228</v>
      </c>
      <c r="L161" s="16">
        <f t="shared" si="4"/>
        <v>1</v>
      </c>
    </row>
    <row r="162" ht="15.75" customHeight="1">
      <c r="A162" s="17">
        <v>43708.0</v>
      </c>
      <c r="B162" s="16">
        <v>66.4897</v>
      </c>
      <c r="C162" s="16">
        <v>73.3847</v>
      </c>
      <c r="D162" s="16">
        <v>0.624874</v>
      </c>
      <c r="E162" s="9">
        <v>1.0</v>
      </c>
      <c r="G162" s="9">
        <v>161.0</v>
      </c>
      <c r="H162" s="2">
        <v>43635.0</v>
      </c>
      <c r="I162" s="16">
        <f t="shared" si="1"/>
        <v>64.3352</v>
      </c>
      <c r="J162" s="16">
        <f t="shared" si="2"/>
        <v>72.2291</v>
      </c>
      <c r="K162" s="16">
        <f t="shared" si="3"/>
        <v>0.593964</v>
      </c>
      <c r="L162" s="16">
        <f t="shared" si="4"/>
        <v>1</v>
      </c>
    </row>
    <row r="163" ht="15.75" customHeight="1">
      <c r="A163" s="17">
        <v>43711.0</v>
      </c>
      <c r="B163" s="16">
        <v>66.6235</v>
      </c>
      <c r="C163" s="16">
        <v>73.1726</v>
      </c>
      <c r="D163" s="16">
        <v>0.626897</v>
      </c>
      <c r="E163" s="9">
        <v>1.0</v>
      </c>
      <c r="G163" s="9">
        <v>162.0</v>
      </c>
      <c r="H163" s="2">
        <v>43636.0</v>
      </c>
      <c r="I163" s="16">
        <f t="shared" si="1"/>
        <v>63.9794</v>
      </c>
      <c r="J163" s="16">
        <f t="shared" si="2"/>
        <v>71.6377</v>
      </c>
      <c r="K163" s="16">
        <f t="shared" si="3"/>
        <v>0.590406</v>
      </c>
      <c r="L163" s="16">
        <f t="shared" si="4"/>
        <v>1</v>
      </c>
    </row>
    <row r="164" ht="15.75" customHeight="1">
      <c r="A164" s="17">
        <v>43712.0</v>
      </c>
      <c r="B164" s="16">
        <v>66.9072</v>
      </c>
      <c r="C164" s="16">
        <v>73.2032</v>
      </c>
      <c r="D164" s="16">
        <v>0.630813</v>
      </c>
      <c r="E164" s="9">
        <v>1.0</v>
      </c>
      <c r="G164" s="9">
        <v>163.0</v>
      </c>
      <c r="H164" s="2">
        <v>43637.0</v>
      </c>
      <c r="I164" s="16">
        <f t="shared" si="1"/>
        <v>63.3877</v>
      </c>
      <c r="J164" s="16">
        <f t="shared" si="2"/>
        <v>71.5457</v>
      </c>
      <c r="K164" s="16">
        <f t="shared" si="3"/>
        <v>0.588421</v>
      </c>
      <c r="L164" s="16">
        <f t="shared" si="4"/>
        <v>1</v>
      </c>
    </row>
    <row r="165" ht="15.75" customHeight="1">
      <c r="A165" s="17">
        <v>43713.0</v>
      </c>
      <c r="B165" s="16">
        <v>66.5002</v>
      </c>
      <c r="C165" s="16">
        <v>73.0638</v>
      </c>
      <c r="D165" s="16">
        <v>0.62609</v>
      </c>
      <c r="E165" s="9">
        <v>1.0</v>
      </c>
      <c r="G165" s="9">
        <v>164.0</v>
      </c>
      <c r="H165" s="2">
        <v>43638.0</v>
      </c>
      <c r="I165" s="16">
        <f t="shared" si="1"/>
        <v>63.1295</v>
      </c>
      <c r="J165" s="16">
        <f t="shared" si="2"/>
        <v>71.349</v>
      </c>
      <c r="K165" s="16">
        <f t="shared" si="3"/>
        <v>0.587935</v>
      </c>
      <c r="L165" s="16">
        <f t="shared" si="4"/>
        <v>1</v>
      </c>
    </row>
    <row r="166" ht="15.75" customHeight="1">
      <c r="A166" s="17">
        <v>43714.0</v>
      </c>
      <c r="B166" s="16">
        <v>66.0528</v>
      </c>
      <c r="C166" s="16">
        <v>72.8761</v>
      </c>
      <c r="D166" s="16">
        <v>0.62036</v>
      </c>
      <c r="E166" s="9">
        <v>1.0</v>
      </c>
      <c r="G166" s="9">
        <v>165.0</v>
      </c>
      <c r="H166" s="2">
        <v>43639.0</v>
      </c>
      <c r="I166" s="16">
        <f t="shared" si="1"/>
        <v>63.1295</v>
      </c>
      <c r="J166" s="16">
        <f t="shared" si="2"/>
        <v>71.349</v>
      </c>
      <c r="K166" s="16">
        <f t="shared" si="3"/>
        <v>0.587935</v>
      </c>
      <c r="L166" s="16">
        <f t="shared" si="4"/>
        <v>1</v>
      </c>
    </row>
    <row r="167" ht="15.75" customHeight="1">
      <c r="A167" s="17">
        <v>43715.0</v>
      </c>
      <c r="B167" s="16">
        <v>65.9981</v>
      </c>
      <c r="C167" s="16">
        <v>72.8883</v>
      </c>
      <c r="D167" s="16">
        <v>0.616603</v>
      </c>
      <c r="E167" s="9">
        <v>1.0</v>
      </c>
      <c r="G167" s="9">
        <v>166.0</v>
      </c>
      <c r="H167" s="2">
        <v>43640.0</v>
      </c>
      <c r="I167" s="16">
        <f t="shared" si="1"/>
        <v>63.1295</v>
      </c>
      <c r="J167" s="16">
        <f t="shared" si="2"/>
        <v>71.349</v>
      </c>
      <c r="K167" s="16">
        <f t="shared" si="3"/>
        <v>0.587935</v>
      </c>
      <c r="L167" s="16">
        <f t="shared" si="4"/>
        <v>1</v>
      </c>
    </row>
    <row r="168" ht="15.75" customHeight="1">
      <c r="A168" s="17">
        <v>43718.0</v>
      </c>
      <c r="B168" s="16">
        <v>65.5698</v>
      </c>
      <c r="C168" s="16">
        <v>72.33</v>
      </c>
      <c r="D168" s="16">
        <v>0.613002</v>
      </c>
      <c r="E168" s="9">
        <v>1.0</v>
      </c>
      <c r="G168" s="9">
        <v>167.0</v>
      </c>
      <c r="H168" s="2">
        <v>43641.0</v>
      </c>
      <c r="I168" s="16">
        <f t="shared" si="1"/>
        <v>62.9095</v>
      </c>
      <c r="J168" s="16">
        <f t="shared" si="2"/>
        <v>71.5973</v>
      </c>
      <c r="K168" s="16">
        <f t="shared" si="3"/>
        <v>0.585722</v>
      </c>
      <c r="L168" s="16">
        <f t="shared" si="4"/>
        <v>1</v>
      </c>
    </row>
    <row r="169" ht="15.75" customHeight="1">
      <c r="A169" s="17">
        <v>43719.0</v>
      </c>
      <c r="B169" s="16">
        <v>65.4393</v>
      </c>
      <c r="C169" s="16">
        <v>72.3039</v>
      </c>
      <c r="D169" s="16">
        <v>0.610071</v>
      </c>
      <c r="E169" s="9">
        <v>1.0</v>
      </c>
      <c r="G169" s="9">
        <v>168.0</v>
      </c>
      <c r="H169" s="2">
        <v>43642.0</v>
      </c>
      <c r="I169" s="16">
        <f t="shared" si="1"/>
        <v>62.5229</v>
      </c>
      <c r="J169" s="16">
        <f t="shared" si="2"/>
        <v>71.2323</v>
      </c>
      <c r="K169" s="16">
        <f t="shared" si="3"/>
        <v>0.58419</v>
      </c>
      <c r="L169" s="16">
        <f t="shared" si="4"/>
        <v>1</v>
      </c>
    </row>
    <row r="170" ht="15.75" customHeight="1">
      <c r="A170" s="17">
        <v>43720.0</v>
      </c>
      <c r="B170" s="16">
        <v>65.4321</v>
      </c>
      <c r="C170" s="16">
        <v>72.224</v>
      </c>
      <c r="D170" s="16">
        <v>0.607118</v>
      </c>
      <c r="E170" s="9">
        <v>1.0</v>
      </c>
      <c r="G170" s="9">
        <v>169.0</v>
      </c>
      <c r="H170" s="2">
        <v>43643.0</v>
      </c>
      <c r="I170" s="16">
        <f t="shared" si="1"/>
        <v>62.8083</v>
      </c>
      <c r="J170" s="16">
        <f t="shared" si="2"/>
        <v>71.3816</v>
      </c>
      <c r="K170" s="16">
        <f t="shared" si="3"/>
        <v>0.584617</v>
      </c>
      <c r="L170" s="16">
        <f t="shared" si="4"/>
        <v>1</v>
      </c>
    </row>
    <row r="171" ht="15.75" customHeight="1">
      <c r="A171" s="17">
        <v>43721.0</v>
      </c>
      <c r="B171" s="16">
        <v>65.1909</v>
      </c>
      <c r="C171" s="16">
        <v>71.8273</v>
      </c>
      <c r="D171" s="16">
        <v>0.604375</v>
      </c>
      <c r="E171" s="9">
        <v>1.0</v>
      </c>
      <c r="G171" s="9">
        <v>170.0</v>
      </c>
      <c r="H171" s="2">
        <v>43644.0</v>
      </c>
      <c r="I171" s="16">
        <f t="shared" si="1"/>
        <v>63.0452</v>
      </c>
      <c r="J171" s="16">
        <f t="shared" si="2"/>
        <v>71.6635</v>
      </c>
      <c r="K171" s="16">
        <f t="shared" si="3"/>
        <v>0.583779</v>
      </c>
      <c r="L171" s="16">
        <f t="shared" si="4"/>
        <v>1</v>
      </c>
    </row>
    <row r="172" ht="15.75" customHeight="1">
      <c r="A172" s="17">
        <v>43722.0</v>
      </c>
      <c r="B172" s="16">
        <v>64.4711</v>
      </c>
      <c r="C172" s="16">
        <v>71.5307</v>
      </c>
      <c r="D172" s="16">
        <v>0.596927</v>
      </c>
      <c r="E172" s="9">
        <v>1.0</v>
      </c>
      <c r="G172" s="9">
        <v>171.0</v>
      </c>
      <c r="H172" s="2">
        <v>43645.0</v>
      </c>
      <c r="I172" s="16">
        <f t="shared" si="1"/>
        <v>63.0756</v>
      </c>
      <c r="J172" s="16">
        <f t="shared" si="2"/>
        <v>71.8179</v>
      </c>
      <c r="K172" s="16">
        <f t="shared" si="3"/>
        <v>0.585878</v>
      </c>
      <c r="L172" s="16">
        <f t="shared" si="4"/>
        <v>1</v>
      </c>
    </row>
    <row r="173" ht="15.75" customHeight="1">
      <c r="A173" s="17">
        <v>43725.0</v>
      </c>
      <c r="B173" s="16">
        <v>63.8272</v>
      </c>
      <c r="C173" s="16">
        <v>70.6695</v>
      </c>
      <c r="D173" s="16">
        <v>0.591568</v>
      </c>
      <c r="E173" s="9">
        <v>1.0</v>
      </c>
      <c r="G173" s="9">
        <v>172.0</v>
      </c>
      <c r="H173" s="2">
        <v>43646.0</v>
      </c>
      <c r="I173" s="16">
        <f t="shared" si="1"/>
        <v>63.0756</v>
      </c>
      <c r="J173" s="16">
        <f t="shared" si="2"/>
        <v>71.8179</v>
      </c>
      <c r="K173" s="16">
        <f t="shared" si="3"/>
        <v>0.585878</v>
      </c>
      <c r="L173" s="16">
        <f t="shared" si="4"/>
        <v>1</v>
      </c>
    </row>
    <row r="174" ht="15.75" customHeight="1">
      <c r="A174" s="17">
        <v>43726.0</v>
      </c>
      <c r="B174" s="16">
        <v>64.1213</v>
      </c>
      <c r="C174" s="16">
        <v>70.604</v>
      </c>
      <c r="D174" s="16">
        <v>0.592783</v>
      </c>
      <c r="E174" s="9">
        <v>1.0</v>
      </c>
      <c r="G174" s="9">
        <v>173.0</v>
      </c>
      <c r="H174" s="2">
        <v>43647.0</v>
      </c>
      <c r="I174" s="16">
        <f t="shared" si="1"/>
        <v>63.0756</v>
      </c>
      <c r="J174" s="16">
        <f t="shared" si="2"/>
        <v>71.8179</v>
      </c>
      <c r="K174" s="16">
        <f t="shared" si="3"/>
        <v>0.585878</v>
      </c>
      <c r="L174" s="16">
        <f t="shared" si="4"/>
        <v>1</v>
      </c>
    </row>
    <row r="175" ht="15.75" customHeight="1">
      <c r="A175" s="17">
        <v>43727.0</v>
      </c>
      <c r="B175" s="16">
        <v>64.429</v>
      </c>
      <c r="C175" s="16">
        <v>71.2391</v>
      </c>
      <c r="D175" s="16">
        <v>0.59549</v>
      </c>
      <c r="E175" s="9">
        <v>1.0</v>
      </c>
      <c r="G175" s="9">
        <v>174.0</v>
      </c>
      <c r="H175" s="2">
        <v>43648.0</v>
      </c>
      <c r="I175" s="16">
        <f t="shared" si="1"/>
        <v>63.0541</v>
      </c>
      <c r="J175" s="16">
        <f t="shared" si="2"/>
        <v>71.3962</v>
      </c>
      <c r="K175" s="16">
        <f t="shared" si="3"/>
        <v>0.582351</v>
      </c>
      <c r="L175" s="16">
        <f t="shared" si="4"/>
        <v>1</v>
      </c>
    </row>
    <row r="176" ht="15.75" customHeight="1">
      <c r="A176" s="17">
        <v>43728.0</v>
      </c>
      <c r="B176" s="16">
        <v>64.2199</v>
      </c>
      <c r="C176" s="16">
        <v>70.9373</v>
      </c>
      <c r="D176" s="16">
        <v>0.594381</v>
      </c>
      <c r="E176" s="9">
        <v>1.0</v>
      </c>
      <c r="G176" s="9">
        <v>175.0</v>
      </c>
      <c r="H176" s="2">
        <v>43649.0</v>
      </c>
      <c r="I176" s="16">
        <f t="shared" si="1"/>
        <v>63.2265</v>
      </c>
      <c r="J176" s="16">
        <f t="shared" si="2"/>
        <v>71.408</v>
      </c>
      <c r="K176" s="16">
        <f t="shared" si="3"/>
        <v>0.584159</v>
      </c>
      <c r="L176" s="16">
        <f t="shared" si="4"/>
        <v>1</v>
      </c>
    </row>
    <row r="177" ht="15.75" customHeight="1">
      <c r="A177" s="17">
        <v>43729.0</v>
      </c>
      <c r="B177" s="16">
        <v>63.8487</v>
      </c>
      <c r="C177" s="16">
        <v>70.5975</v>
      </c>
      <c r="D177" s="16">
        <v>0.591438</v>
      </c>
      <c r="E177" s="9">
        <v>1.0</v>
      </c>
      <c r="G177" s="9">
        <v>176.0</v>
      </c>
      <c r="H177" s="2">
        <v>43650.0</v>
      </c>
      <c r="I177" s="16">
        <f t="shared" si="1"/>
        <v>63.4951</v>
      </c>
      <c r="J177" s="16">
        <f t="shared" si="2"/>
        <v>71.6034</v>
      </c>
      <c r="K177" s="16">
        <f t="shared" si="3"/>
        <v>0.589364</v>
      </c>
      <c r="L177" s="16">
        <f t="shared" si="4"/>
        <v>1</v>
      </c>
    </row>
    <row r="178" ht="15.75" customHeight="1">
      <c r="A178" s="17">
        <v>43732.0</v>
      </c>
      <c r="B178" s="16">
        <v>63.9453</v>
      </c>
      <c r="C178" s="16">
        <v>70.2759</v>
      </c>
      <c r="D178" s="16">
        <v>0.594757</v>
      </c>
      <c r="E178" s="9">
        <v>1.0</v>
      </c>
      <c r="G178" s="9">
        <v>177.0</v>
      </c>
      <c r="H178" s="2">
        <v>43651.0</v>
      </c>
      <c r="I178" s="16">
        <f t="shared" si="1"/>
        <v>63.4013</v>
      </c>
      <c r="J178" s="16">
        <f t="shared" si="2"/>
        <v>71.542</v>
      </c>
      <c r="K178" s="16">
        <f t="shared" si="3"/>
        <v>0.588111</v>
      </c>
      <c r="L178" s="16">
        <f t="shared" si="4"/>
        <v>1</v>
      </c>
    </row>
    <row r="179" ht="15.75" customHeight="1">
      <c r="A179" s="17">
        <v>43733.0</v>
      </c>
      <c r="B179" s="16">
        <v>63.706</v>
      </c>
      <c r="C179" s="16">
        <v>70.0193</v>
      </c>
      <c r="D179" s="16">
        <v>0.591816</v>
      </c>
      <c r="E179" s="9">
        <v>1.0</v>
      </c>
      <c r="G179" s="9">
        <v>178.0</v>
      </c>
      <c r="H179" s="2">
        <v>43652.0</v>
      </c>
      <c r="I179" s="16">
        <f t="shared" si="1"/>
        <v>63.5841</v>
      </c>
      <c r="J179" s="16">
        <f t="shared" si="2"/>
        <v>71.6593</v>
      </c>
      <c r="K179" s="16">
        <f t="shared" si="3"/>
        <v>0.588714</v>
      </c>
      <c r="L179" s="16">
        <f t="shared" si="4"/>
        <v>1</v>
      </c>
    </row>
    <row r="180" ht="15.75" customHeight="1">
      <c r="A180" s="17">
        <v>43734.0</v>
      </c>
      <c r="B180" s="16">
        <v>64.1873</v>
      </c>
      <c r="C180" s="16">
        <v>70.5868</v>
      </c>
      <c r="D180" s="16">
        <v>0.597953</v>
      </c>
      <c r="E180" s="9">
        <v>1.0</v>
      </c>
      <c r="G180" s="9">
        <v>179.0</v>
      </c>
      <c r="H180" s="2">
        <v>43653.0</v>
      </c>
      <c r="I180" s="16">
        <f t="shared" si="1"/>
        <v>63.5841</v>
      </c>
      <c r="J180" s="16">
        <f t="shared" si="2"/>
        <v>71.6593</v>
      </c>
      <c r="K180" s="16">
        <f t="shared" si="3"/>
        <v>0.588714</v>
      </c>
      <c r="L180" s="16">
        <f t="shared" si="4"/>
        <v>1</v>
      </c>
    </row>
    <row r="181" ht="15.75" customHeight="1">
      <c r="A181" s="17">
        <v>43735.0</v>
      </c>
      <c r="B181" s="16">
        <v>64.2888</v>
      </c>
      <c r="C181" s="16">
        <v>70.3834</v>
      </c>
      <c r="D181" s="16">
        <v>0.597285</v>
      </c>
      <c r="E181" s="9">
        <v>1.0</v>
      </c>
      <c r="G181" s="9">
        <v>180.0</v>
      </c>
      <c r="H181" s="2">
        <v>43654.0</v>
      </c>
      <c r="I181" s="16">
        <f t="shared" si="1"/>
        <v>63.5841</v>
      </c>
      <c r="J181" s="16">
        <f t="shared" si="2"/>
        <v>71.6593</v>
      </c>
      <c r="K181" s="16">
        <f t="shared" si="3"/>
        <v>0.588714</v>
      </c>
      <c r="L181" s="16">
        <f t="shared" si="4"/>
        <v>1</v>
      </c>
    </row>
    <row r="182" ht="15.75" customHeight="1">
      <c r="A182" s="17">
        <v>43736.0</v>
      </c>
      <c r="B182" s="16">
        <v>64.4156</v>
      </c>
      <c r="C182" s="16">
        <v>70.3161</v>
      </c>
      <c r="D182" s="16">
        <v>0.597077</v>
      </c>
      <c r="E182" s="9">
        <v>1.0</v>
      </c>
      <c r="G182" s="9">
        <v>181.0</v>
      </c>
      <c r="H182" s="2">
        <v>43655.0</v>
      </c>
      <c r="I182" s="16">
        <f t="shared" si="1"/>
        <v>63.8699</v>
      </c>
      <c r="J182" s="16">
        <f t="shared" si="2"/>
        <v>71.7067</v>
      </c>
      <c r="K182" s="16">
        <f t="shared" si="3"/>
        <v>0.589505</v>
      </c>
      <c r="L182" s="16">
        <f t="shared" si="4"/>
        <v>1</v>
      </c>
    </row>
    <row r="183" ht="15.75" customHeight="1">
      <c r="A183" s="17">
        <v>43739.0</v>
      </c>
      <c r="B183" s="16">
        <v>64.6407</v>
      </c>
      <c r="C183" s="16">
        <v>70.7169</v>
      </c>
      <c r="D183" s="16">
        <v>0.599191</v>
      </c>
      <c r="E183" s="9">
        <v>1.0</v>
      </c>
      <c r="G183" s="9">
        <v>182.0</v>
      </c>
      <c r="H183" s="2">
        <v>43656.0</v>
      </c>
      <c r="I183" s="16">
        <f t="shared" si="1"/>
        <v>63.766</v>
      </c>
      <c r="J183" s="16">
        <f t="shared" si="2"/>
        <v>71.4626</v>
      </c>
      <c r="K183" s="16">
        <f t="shared" si="3"/>
        <v>0.585735</v>
      </c>
      <c r="L183" s="16">
        <f t="shared" si="4"/>
        <v>1</v>
      </c>
    </row>
    <row r="184" ht="15.75" customHeight="1">
      <c r="A184" s="17">
        <v>43740.0</v>
      </c>
      <c r="B184" s="16">
        <v>65.067</v>
      </c>
      <c r="C184" s="16">
        <v>70.8449</v>
      </c>
      <c r="D184" s="16">
        <v>0.600332</v>
      </c>
      <c r="E184" s="9">
        <v>1.0</v>
      </c>
      <c r="G184" s="9">
        <v>183.0</v>
      </c>
      <c r="H184" s="2">
        <v>43657.0</v>
      </c>
      <c r="I184" s="16">
        <f t="shared" si="1"/>
        <v>63.7988</v>
      </c>
      <c r="J184" s="16">
        <f t="shared" si="2"/>
        <v>71.5631</v>
      </c>
      <c r="K184" s="16">
        <f t="shared" si="3"/>
        <v>0.585767</v>
      </c>
      <c r="L184" s="16">
        <f t="shared" si="4"/>
        <v>1</v>
      </c>
    </row>
    <row r="185" ht="15.75" customHeight="1">
      <c r="A185" s="17">
        <v>43741.0</v>
      </c>
      <c r="B185" s="16">
        <v>65.4399</v>
      </c>
      <c r="C185" s="16">
        <v>71.4669</v>
      </c>
      <c r="D185" s="16">
        <v>0.607641</v>
      </c>
      <c r="E185" s="9">
        <v>1.0</v>
      </c>
      <c r="G185" s="9">
        <v>184.0</v>
      </c>
      <c r="H185" s="2">
        <v>43658.0</v>
      </c>
      <c r="I185" s="16">
        <f t="shared" si="1"/>
        <v>62.9944</v>
      </c>
      <c r="J185" s="16">
        <f t="shared" si="2"/>
        <v>71.0073</v>
      </c>
      <c r="K185" s="16">
        <f t="shared" si="3"/>
        <v>0.583039</v>
      </c>
      <c r="L185" s="16">
        <f t="shared" si="4"/>
        <v>1</v>
      </c>
    </row>
    <row r="186" ht="15.75" customHeight="1">
      <c r="A186" s="17">
        <v>43742.0</v>
      </c>
      <c r="B186" s="16">
        <v>65.1312</v>
      </c>
      <c r="C186" s="16">
        <v>71.2991</v>
      </c>
      <c r="D186" s="16">
        <v>0.607454</v>
      </c>
      <c r="E186" s="9">
        <v>1.0</v>
      </c>
      <c r="G186" s="9">
        <v>185.0</v>
      </c>
      <c r="H186" s="2">
        <v>43659.0</v>
      </c>
      <c r="I186" s="16">
        <f t="shared" si="1"/>
        <v>63.0204</v>
      </c>
      <c r="J186" s="16">
        <f t="shared" si="2"/>
        <v>71.0114</v>
      </c>
      <c r="K186" s="16">
        <f t="shared" si="3"/>
        <v>0.581825</v>
      </c>
      <c r="L186" s="16">
        <f t="shared" si="4"/>
        <v>1</v>
      </c>
    </row>
    <row r="187" ht="15.75" customHeight="1">
      <c r="A187" s="17">
        <v>43743.0</v>
      </c>
      <c r="B187" s="16">
        <v>65.03</v>
      </c>
      <c r="C187" s="16">
        <v>71.3509</v>
      </c>
      <c r="D187" s="16">
        <v>0.608981</v>
      </c>
      <c r="E187" s="9">
        <v>1.0</v>
      </c>
      <c r="G187" s="9">
        <v>186.0</v>
      </c>
      <c r="H187" s="2">
        <v>43660.0</v>
      </c>
      <c r="I187" s="16">
        <f t="shared" si="1"/>
        <v>63.0204</v>
      </c>
      <c r="J187" s="16">
        <f t="shared" si="2"/>
        <v>71.0114</v>
      </c>
      <c r="K187" s="16">
        <f t="shared" si="3"/>
        <v>0.581825</v>
      </c>
      <c r="L187" s="16">
        <f t="shared" si="4"/>
        <v>1</v>
      </c>
    </row>
    <row r="188" ht="15.75" customHeight="1">
      <c r="A188" s="17">
        <v>43746.0</v>
      </c>
      <c r="B188" s="16">
        <v>64.8259</v>
      </c>
      <c r="C188" s="16">
        <v>71.1464</v>
      </c>
      <c r="D188" s="16">
        <v>0.606728</v>
      </c>
      <c r="E188" s="9">
        <v>1.0</v>
      </c>
      <c r="G188" s="9">
        <v>187.0</v>
      </c>
      <c r="H188" s="2">
        <v>43661.0</v>
      </c>
      <c r="I188" s="16">
        <f t="shared" si="1"/>
        <v>63.0204</v>
      </c>
      <c r="J188" s="16">
        <f t="shared" si="2"/>
        <v>71.0114</v>
      </c>
      <c r="K188" s="16">
        <f t="shared" si="3"/>
        <v>0.581825</v>
      </c>
      <c r="L188" s="16">
        <f t="shared" si="4"/>
        <v>1</v>
      </c>
    </row>
    <row r="189" ht="15.75" customHeight="1">
      <c r="A189" s="17">
        <v>43747.0</v>
      </c>
      <c r="B189" s="16">
        <v>64.8672</v>
      </c>
      <c r="C189" s="16">
        <v>71.2372</v>
      </c>
      <c r="D189" s="16">
        <v>0.605133</v>
      </c>
      <c r="E189" s="9">
        <v>1.0</v>
      </c>
      <c r="G189" s="9">
        <v>188.0</v>
      </c>
      <c r="H189" s="2">
        <v>43662.0</v>
      </c>
      <c r="I189" s="16">
        <f t="shared" si="1"/>
        <v>62.828</v>
      </c>
      <c r="J189" s="16">
        <f t="shared" si="2"/>
        <v>70.8574</v>
      </c>
      <c r="K189" s="16">
        <f t="shared" si="3"/>
        <v>0.582442</v>
      </c>
      <c r="L189" s="16">
        <f t="shared" si="4"/>
        <v>1</v>
      </c>
    </row>
    <row r="190" ht="15.75" customHeight="1">
      <c r="A190" s="17">
        <v>43748.0</v>
      </c>
      <c r="B190" s="16">
        <v>65.0976</v>
      </c>
      <c r="C190" s="16">
        <v>71.4511</v>
      </c>
      <c r="D190" s="16">
        <v>0.606716</v>
      </c>
      <c r="E190" s="9">
        <v>1.0</v>
      </c>
      <c r="G190" s="9">
        <v>189.0</v>
      </c>
      <c r="H190" s="2">
        <v>43663.0</v>
      </c>
      <c r="I190" s="16">
        <f t="shared" si="1"/>
        <v>62.8129</v>
      </c>
      <c r="J190" s="16">
        <f t="shared" si="2"/>
        <v>70.6771</v>
      </c>
      <c r="K190" s="16">
        <f t="shared" si="3"/>
        <v>0.581413</v>
      </c>
      <c r="L190" s="16">
        <f t="shared" si="4"/>
        <v>1</v>
      </c>
    </row>
    <row r="191" ht="15.75" customHeight="1">
      <c r="A191" s="17">
        <v>43749.0</v>
      </c>
      <c r="B191" s="16">
        <v>64.7416</v>
      </c>
      <c r="C191" s="16">
        <v>71.2999</v>
      </c>
      <c r="D191" s="16">
        <v>0.602444</v>
      </c>
      <c r="E191" s="9">
        <v>1.0</v>
      </c>
      <c r="G191" s="9">
        <v>190.0</v>
      </c>
      <c r="H191" s="2">
        <v>43664.0</v>
      </c>
      <c r="I191" s="16">
        <f t="shared" si="1"/>
        <v>62.9451</v>
      </c>
      <c r="J191" s="16">
        <f t="shared" si="2"/>
        <v>70.5552</v>
      </c>
      <c r="K191" s="16">
        <f t="shared" si="3"/>
        <v>0.581398</v>
      </c>
      <c r="L191" s="16">
        <f t="shared" si="4"/>
        <v>1</v>
      </c>
    </row>
    <row r="192" ht="15.75" customHeight="1">
      <c r="A192" s="17">
        <v>43750.0</v>
      </c>
      <c r="B192" s="16">
        <v>64.2237</v>
      </c>
      <c r="C192" s="16">
        <v>70.7296</v>
      </c>
      <c r="D192" s="16">
        <v>0.594912</v>
      </c>
      <c r="E192" s="9">
        <v>1.0</v>
      </c>
      <c r="G192" s="9">
        <v>191.0</v>
      </c>
      <c r="H192" s="2">
        <v>43665.0</v>
      </c>
      <c r="I192" s="16">
        <f t="shared" si="1"/>
        <v>62.8286</v>
      </c>
      <c r="J192" s="16">
        <f t="shared" si="2"/>
        <v>70.6068</v>
      </c>
      <c r="K192" s="16">
        <f t="shared" si="3"/>
        <v>0.583177</v>
      </c>
      <c r="L192" s="16">
        <f t="shared" si="4"/>
        <v>1</v>
      </c>
    </row>
    <row r="193" ht="15.75" customHeight="1">
      <c r="A193" s="17">
        <v>43753.0</v>
      </c>
      <c r="B193" s="16">
        <v>64.3652</v>
      </c>
      <c r="C193" s="16">
        <v>70.9305</v>
      </c>
      <c r="D193" s="16">
        <v>0.594625</v>
      </c>
      <c r="E193" s="9">
        <v>1.0</v>
      </c>
      <c r="G193" s="9">
        <v>192.0</v>
      </c>
      <c r="H193" s="2">
        <v>43666.0</v>
      </c>
      <c r="I193" s="16">
        <f t="shared" si="1"/>
        <v>62.8666</v>
      </c>
      <c r="J193" s="16">
        <f t="shared" si="2"/>
        <v>70.7941</v>
      </c>
      <c r="K193" s="16">
        <f t="shared" si="3"/>
        <v>0.583828</v>
      </c>
      <c r="L193" s="16">
        <f t="shared" si="4"/>
        <v>1</v>
      </c>
    </row>
    <row r="194" ht="15.75" customHeight="1">
      <c r="A194" s="17">
        <v>43754.0</v>
      </c>
      <c r="B194" s="16">
        <v>64.2548</v>
      </c>
      <c r="C194" s="16">
        <v>70.8473</v>
      </c>
      <c r="D194" s="16">
        <v>0.592838</v>
      </c>
      <c r="E194" s="9">
        <v>1.0</v>
      </c>
      <c r="G194" s="9">
        <v>193.0</v>
      </c>
      <c r="H194" s="2">
        <v>43667.0</v>
      </c>
      <c r="I194" s="16">
        <f t="shared" si="1"/>
        <v>62.8666</v>
      </c>
      <c r="J194" s="16">
        <f t="shared" si="2"/>
        <v>70.7941</v>
      </c>
      <c r="K194" s="16">
        <f t="shared" si="3"/>
        <v>0.583828</v>
      </c>
      <c r="L194" s="16">
        <f t="shared" si="4"/>
        <v>1</v>
      </c>
    </row>
    <row r="195" ht="15.75" customHeight="1">
      <c r="A195" s="17">
        <v>43755.0</v>
      </c>
      <c r="B195" s="16">
        <v>64.3455</v>
      </c>
      <c r="C195" s="16">
        <v>71.0503</v>
      </c>
      <c r="D195" s="16">
        <v>0.592146</v>
      </c>
      <c r="E195" s="9">
        <v>1.0</v>
      </c>
      <c r="G195" s="9">
        <v>194.0</v>
      </c>
      <c r="H195" s="2">
        <v>43668.0</v>
      </c>
      <c r="I195" s="16">
        <f t="shared" si="1"/>
        <v>62.8666</v>
      </c>
      <c r="J195" s="16">
        <f t="shared" si="2"/>
        <v>70.7941</v>
      </c>
      <c r="K195" s="16">
        <f t="shared" si="3"/>
        <v>0.583828</v>
      </c>
      <c r="L195" s="16">
        <f t="shared" si="4"/>
        <v>1</v>
      </c>
    </row>
    <row r="196" ht="15.75" customHeight="1">
      <c r="A196" s="17">
        <v>43756.0</v>
      </c>
      <c r="B196" s="16">
        <v>64.0144</v>
      </c>
      <c r="C196" s="16">
        <v>70.9023</v>
      </c>
      <c r="D196" s="16">
        <v>0.588422</v>
      </c>
      <c r="E196" s="9">
        <v>1.0</v>
      </c>
      <c r="G196" s="9">
        <v>195.0</v>
      </c>
      <c r="H196" s="2">
        <v>43669.0</v>
      </c>
      <c r="I196" s="16">
        <f t="shared" si="1"/>
        <v>62.9776</v>
      </c>
      <c r="J196" s="16">
        <f t="shared" si="2"/>
        <v>70.6546</v>
      </c>
      <c r="K196" s="16">
        <f t="shared" si="3"/>
        <v>0.583964</v>
      </c>
      <c r="L196" s="16">
        <f t="shared" si="4"/>
        <v>1</v>
      </c>
    </row>
    <row r="197" ht="15.75" customHeight="1">
      <c r="A197" s="17">
        <v>43757.0</v>
      </c>
      <c r="B197" s="16">
        <v>63.9542</v>
      </c>
      <c r="C197" s="16">
        <v>71.1299</v>
      </c>
      <c r="D197" s="16">
        <v>0.588626</v>
      </c>
      <c r="E197" s="9">
        <v>1.0</v>
      </c>
      <c r="G197" s="9">
        <v>196.0</v>
      </c>
      <c r="H197" s="2">
        <v>43670.0</v>
      </c>
      <c r="I197" s="16">
        <f t="shared" si="1"/>
        <v>63.129</v>
      </c>
      <c r="J197" s="16">
        <f t="shared" si="2"/>
        <v>70.635</v>
      </c>
      <c r="K197" s="16">
        <f t="shared" si="3"/>
        <v>0.583744</v>
      </c>
      <c r="L197" s="16">
        <f t="shared" si="4"/>
        <v>1</v>
      </c>
    </row>
    <row r="198" ht="15.75" customHeight="1">
      <c r="A198" s="17">
        <v>43760.0</v>
      </c>
      <c r="B198" s="16">
        <v>63.7606</v>
      </c>
      <c r="C198" s="16">
        <v>71.1696</v>
      </c>
      <c r="D198" s="16">
        <v>0.586871</v>
      </c>
      <c r="E198" s="9">
        <v>1.0</v>
      </c>
      <c r="G198" s="9">
        <v>197.0</v>
      </c>
      <c r="H198" s="2">
        <v>43671.0</v>
      </c>
      <c r="I198" s="16">
        <f t="shared" si="1"/>
        <v>63.1162</v>
      </c>
      <c r="J198" s="16">
        <f t="shared" si="2"/>
        <v>70.3241</v>
      </c>
      <c r="K198" s="16">
        <f t="shared" si="3"/>
        <v>0.584166</v>
      </c>
      <c r="L198" s="16">
        <f t="shared" si="4"/>
        <v>1</v>
      </c>
    </row>
    <row r="199" ht="15.75" customHeight="1">
      <c r="A199" s="17">
        <v>43761.0</v>
      </c>
      <c r="B199" s="16">
        <v>63.6336</v>
      </c>
      <c r="C199" s="16">
        <v>70.9196</v>
      </c>
      <c r="D199" s="16">
        <v>0.586404</v>
      </c>
      <c r="E199" s="9">
        <v>1.0</v>
      </c>
      <c r="G199" s="9">
        <v>198.0</v>
      </c>
      <c r="H199" s="2">
        <v>43672.0</v>
      </c>
      <c r="I199" s="16">
        <f t="shared" si="1"/>
        <v>63.1572</v>
      </c>
      <c r="J199" s="16">
        <f t="shared" si="2"/>
        <v>70.294</v>
      </c>
      <c r="K199" s="16">
        <f t="shared" si="3"/>
        <v>0.584275</v>
      </c>
      <c r="L199" s="16">
        <f t="shared" si="4"/>
        <v>1</v>
      </c>
    </row>
    <row r="200" ht="15.75" customHeight="1">
      <c r="A200" s="17">
        <v>43762.0</v>
      </c>
      <c r="B200" s="16">
        <v>63.7997</v>
      </c>
      <c r="C200" s="16">
        <v>70.9644</v>
      </c>
      <c r="D200" s="16">
        <v>0.588694</v>
      </c>
      <c r="E200" s="9">
        <v>1.0</v>
      </c>
      <c r="G200" s="9">
        <v>199.0</v>
      </c>
      <c r="H200" s="2">
        <v>43673.0</v>
      </c>
      <c r="I200" s="16">
        <f t="shared" si="1"/>
        <v>63.1271</v>
      </c>
      <c r="J200" s="16">
        <f t="shared" si="2"/>
        <v>70.311</v>
      </c>
      <c r="K200" s="16">
        <f t="shared" si="3"/>
        <v>0.580933</v>
      </c>
      <c r="L200" s="16">
        <f t="shared" si="4"/>
        <v>1</v>
      </c>
    </row>
    <row r="201" ht="15.75" customHeight="1">
      <c r="A201" s="17">
        <v>43763.0</v>
      </c>
      <c r="B201" s="16">
        <v>63.86</v>
      </c>
      <c r="C201" s="16">
        <v>71.14</v>
      </c>
      <c r="D201" s="16">
        <v>0.587597</v>
      </c>
      <c r="E201" s="9">
        <v>1.0</v>
      </c>
      <c r="G201" s="9">
        <v>200.0</v>
      </c>
      <c r="H201" s="2">
        <v>43674.0</v>
      </c>
      <c r="I201" s="16">
        <f t="shared" si="1"/>
        <v>63.1271</v>
      </c>
      <c r="J201" s="16">
        <f t="shared" si="2"/>
        <v>70.311</v>
      </c>
      <c r="K201" s="16">
        <f t="shared" si="3"/>
        <v>0.580933</v>
      </c>
      <c r="L201" s="16">
        <f t="shared" si="4"/>
        <v>1</v>
      </c>
    </row>
    <row r="202" ht="15.75" customHeight="1">
      <c r="A202" s="17">
        <v>43764.0</v>
      </c>
      <c r="B202" s="16">
        <v>63.9966</v>
      </c>
      <c r="C202" s="16">
        <v>71.1194</v>
      </c>
      <c r="D202" s="16">
        <v>0.589206</v>
      </c>
      <c r="E202" s="9">
        <v>1.0</v>
      </c>
      <c r="G202" s="9">
        <v>201.0</v>
      </c>
      <c r="H202" s="2">
        <v>43675.0</v>
      </c>
      <c r="I202" s="16">
        <f t="shared" si="1"/>
        <v>63.1271</v>
      </c>
      <c r="J202" s="16">
        <f t="shared" si="2"/>
        <v>70.311</v>
      </c>
      <c r="K202" s="16">
        <f t="shared" si="3"/>
        <v>0.580933</v>
      </c>
      <c r="L202" s="16">
        <f t="shared" si="4"/>
        <v>1</v>
      </c>
    </row>
    <row r="203" ht="15.75" customHeight="1">
      <c r="A203" s="17">
        <v>43767.0</v>
      </c>
      <c r="B203" s="16">
        <v>63.87</v>
      </c>
      <c r="C203" s="16">
        <v>70.8382</v>
      </c>
      <c r="D203" s="16">
        <v>0.587391</v>
      </c>
      <c r="E203" s="9">
        <v>1.0</v>
      </c>
      <c r="G203" s="9">
        <v>202.0</v>
      </c>
      <c r="H203" s="2">
        <v>43676.0</v>
      </c>
      <c r="I203" s="16">
        <f t="shared" si="1"/>
        <v>63.521</v>
      </c>
      <c r="J203" s="16">
        <f t="shared" si="2"/>
        <v>70.6417</v>
      </c>
      <c r="K203" s="16">
        <f t="shared" si="3"/>
        <v>0.584504</v>
      </c>
      <c r="L203" s="16">
        <f t="shared" si="4"/>
        <v>1</v>
      </c>
    </row>
    <row r="204" ht="15.75" customHeight="1">
      <c r="A204" s="17">
        <v>43768.0</v>
      </c>
      <c r="B204" s="16">
        <v>63.832</v>
      </c>
      <c r="C204" s="16">
        <v>70.7769</v>
      </c>
      <c r="D204" s="16">
        <v>0.586341</v>
      </c>
      <c r="E204" s="9">
        <v>1.0</v>
      </c>
      <c r="G204" s="9">
        <v>203.0</v>
      </c>
      <c r="H204" s="2">
        <v>43677.0</v>
      </c>
      <c r="I204" s="16">
        <f t="shared" si="1"/>
        <v>63.3791</v>
      </c>
      <c r="J204" s="16">
        <f t="shared" si="2"/>
        <v>70.598</v>
      </c>
      <c r="K204" s="16">
        <f t="shared" si="3"/>
        <v>0.583709</v>
      </c>
      <c r="L204" s="16">
        <f t="shared" si="4"/>
        <v>1</v>
      </c>
    </row>
    <row r="205" ht="15.75" customHeight="1">
      <c r="A205" s="17">
        <v>43769.0</v>
      </c>
      <c r="B205" s="16">
        <v>63.8734</v>
      </c>
      <c r="C205" s="16">
        <v>71.0081</v>
      </c>
      <c r="D205" s="16">
        <v>0.586829</v>
      </c>
      <c r="E205" s="9">
        <v>1.0</v>
      </c>
      <c r="G205" s="9">
        <v>204.0</v>
      </c>
      <c r="H205" s="2">
        <v>43678.0</v>
      </c>
      <c r="I205" s="16">
        <f t="shared" si="1"/>
        <v>63.4172</v>
      </c>
      <c r="J205" s="16">
        <f t="shared" si="2"/>
        <v>70.7355</v>
      </c>
      <c r="K205" s="16">
        <f t="shared" si="3"/>
        <v>0.58414</v>
      </c>
      <c r="L205" s="16">
        <f t="shared" si="4"/>
        <v>1</v>
      </c>
    </row>
    <row r="206" ht="15.75" customHeight="1">
      <c r="A206" s="17">
        <v>43770.0</v>
      </c>
      <c r="B206" s="16">
        <v>63.7748</v>
      </c>
      <c r="C206" s="16">
        <v>71.1918</v>
      </c>
      <c r="D206" s="16">
        <v>0.58711</v>
      </c>
      <c r="E206" s="9">
        <v>1.0</v>
      </c>
      <c r="G206" s="9">
        <v>205.0</v>
      </c>
      <c r="H206" s="2">
        <v>43679.0</v>
      </c>
      <c r="I206" s="16">
        <f t="shared" si="1"/>
        <v>63.834</v>
      </c>
      <c r="J206" s="16">
        <f t="shared" si="2"/>
        <v>70.4727</v>
      </c>
      <c r="K206" s="16">
        <f t="shared" si="3"/>
        <v>0.585177</v>
      </c>
      <c r="L206" s="16">
        <f t="shared" si="4"/>
        <v>1</v>
      </c>
    </row>
    <row r="207" ht="15.75" customHeight="1">
      <c r="A207" s="17">
        <v>43771.0</v>
      </c>
      <c r="B207" s="16">
        <v>64.0316</v>
      </c>
      <c r="C207" s="16">
        <v>71.4785</v>
      </c>
      <c r="D207" s="16">
        <v>0.593105</v>
      </c>
      <c r="E207" s="9">
        <v>1.0</v>
      </c>
      <c r="G207" s="9">
        <v>206.0</v>
      </c>
      <c r="H207" s="2">
        <v>43680.0</v>
      </c>
      <c r="I207" s="16">
        <f t="shared" si="1"/>
        <v>64.6423</v>
      </c>
      <c r="J207" s="16">
        <f t="shared" si="2"/>
        <v>71.7077</v>
      </c>
      <c r="K207" s="16">
        <f t="shared" si="3"/>
        <v>0.604388</v>
      </c>
      <c r="L207" s="16">
        <f t="shared" si="4"/>
        <v>1</v>
      </c>
    </row>
    <row r="208" ht="15.75" customHeight="1">
      <c r="A208" s="17">
        <v>43775.0</v>
      </c>
      <c r="B208" s="16">
        <v>63.248</v>
      </c>
      <c r="C208" s="16">
        <v>70.4203</v>
      </c>
      <c r="D208" s="16">
        <v>0.581083</v>
      </c>
      <c r="E208" s="9">
        <v>1.0</v>
      </c>
      <c r="G208" s="9">
        <v>207.0</v>
      </c>
      <c r="H208" s="2">
        <v>43681.0</v>
      </c>
      <c r="I208" s="16">
        <f t="shared" si="1"/>
        <v>64.6423</v>
      </c>
      <c r="J208" s="16">
        <f t="shared" si="2"/>
        <v>71.7077</v>
      </c>
      <c r="K208" s="16">
        <f t="shared" si="3"/>
        <v>0.604388</v>
      </c>
      <c r="L208" s="16">
        <f t="shared" si="4"/>
        <v>1</v>
      </c>
    </row>
    <row r="209" ht="15.75" customHeight="1">
      <c r="A209" s="17">
        <v>43776.0</v>
      </c>
      <c r="B209" s="16">
        <v>63.588</v>
      </c>
      <c r="C209" s="16">
        <v>70.4301</v>
      </c>
      <c r="D209" s="16">
        <v>0.583189</v>
      </c>
      <c r="E209" s="9">
        <v>1.0</v>
      </c>
      <c r="G209" s="9">
        <v>208.0</v>
      </c>
      <c r="H209" s="2">
        <v>43682.0</v>
      </c>
      <c r="I209" s="16">
        <f t="shared" si="1"/>
        <v>64.6423</v>
      </c>
      <c r="J209" s="16">
        <f t="shared" si="2"/>
        <v>71.7077</v>
      </c>
      <c r="K209" s="16">
        <f t="shared" si="3"/>
        <v>0.604388</v>
      </c>
      <c r="L209" s="16">
        <f t="shared" si="4"/>
        <v>1</v>
      </c>
    </row>
    <row r="210" ht="15.75" customHeight="1">
      <c r="A210" s="17">
        <v>43777.0</v>
      </c>
      <c r="B210" s="16">
        <v>63.7298</v>
      </c>
      <c r="C210" s="16">
        <v>70.5489</v>
      </c>
      <c r="D210" s="16">
        <v>0.584892</v>
      </c>
      <c r="E210" s="9">
        <v>1.0</v>
      </c>
      <c r="G210" s="9">
        <v>209.0</v>
      </c>
      <c r="H210" s="2">
        <v>43683.0</v>
      </c>
      <c r="I210" s="16">
        <f t="shared" si="1"/>
        <v>65.0546</v>
      </c>
      <c r="J210" s="16">
        <f t="shared" si="2"/>
        <v>72.3732</v>
      </c>
      <c r="K210" s="16">
        <f t="shared" si="3"/>
        <v>0.613983</v>
      </c>
      <c r="L210" s="16">
        <f t="shared" si="4"/>
        <v>1</v>
      </c>
    </row>
    <row r="211" ht="15.75" customHeight="1">
      <c r="A211" s="17">
        <v>43778.0</v>
      </c>
      <c r="B211" s="16">
        <v>63.7295</v>
      </c>
      <c r="C211" s="16">
        <v>70.4211</v>
      </c>
      <c r="D211" s="16">
        <v>0.58315</v>
      </c>
      <c r="E211" s="9">
        <v>1.0</v>
      </c>
      <c r="G211" s="9">
        <v>210.0</v>
      </c>
      <c r="H211" s="2">
        <v>43684.0</v>
      </c>
      <c r="I211" s="16">
        <f t="shared" si="1"/>
        <v>65.203</v>
      </c>
      <c r="J211" s="16">
        <f t="shared" si="2"/>
        <v>73.073</v>
      </c>
      <c r="K211" s="16">
        <f t="shared" si="3"/>
        <v>0.612378</v>
      </c>
      <c r="L211" s="16">
        <f t="shared" si="4"/>
        <v>1</v>
      </c>
    </row>
    <row r="212" ht="15.75" customHeight="1">
      <c r="A212" s="17">
        <v>43781.0</v>
      </c>
      <c r="B212" s="16">
        <v>63.9121</v>
      </c>
      <c r="C212" s="16">
        <v>70.4759</v>
      </c>
      <c r="D212" s="16">
        <v>0.58635</v>
      </c>
      <c r="E212" s="9">
        <v>1.0</v>
      </c>
      <c r="G212" s="9">
        <v>211.0</v>
      </c>
      <c r="H212" s="2">
        <v>43685.0</v>
      </c>
      <c r="I212" s="16">
        <f t="shared" si="1"/>
        <v>65.0932</v>
      </c>
      <c r="J212" s="16">
        <f t="shared" si="2"/>
        <v>72.8914</v>
      </c>
      <c r="K212" s="16">
        <f t="shared" si="3"/>
        <v>0.612671</v>
      </c>
      <c r="L212" s="16">
        <f t="shared" si="4"/>
        <v>1</v>
      </c>
    </row>
    <row r="213" ht="15.75" customHeight="1">
      <c r="A213" s="17">
        <v>43782.0</v>
      </c>
      <c r="B213" s="16">
        <v>63.853</v>
      </c>
      <c r="C213" s="16">
        <v>70.4235</v>
      </c>
      <c r="D213" s="16">
        <v>0.584547</v>
      </c>
      <c r="E213" s="9">
        <v>1.0</v>
      </c>
      <c r="G213" s="9">
        <v>212.0</v>
      </c>
      <c r="H213" s="2">
        <v>43686.0</v>
      </c>
      <c r="I213" s="16">
        <f t="shared" si="1"/>
        <v>65.1299</v>
      </c>
      <c r="J213" s="16">
        <f t="shared" si="2"/>
        <v>73.0432</v>
      </c>
      <c r="K213" s="16">
        <f t="shared" si="3"/>
        <v>0.613941</v>
      </c>
      <c r="L213" s="16">
        <f t="shared" si="4"/>
        <v>1</v>
      </c>
    </row>
    <row r="214" ht="15.75" customHeight="1">
      <c r="A214" s="17">
        <v>43783.0</v>
      </c>
      <c r="B214" s="16">
        <v>64.2009</v>
      </c>
      <c r="C214" s="16">
        <v>70.6724</v>
      </c>
      <c r="D214" s="16">
        <v>0.588244</v>
      </c>
      <c r="E214" s="9">
        <v>1.0</v>
      </c>
      <c r="G214" s="9">
        <v>213.0</v>
      </c>
      <c r="H214" s="2">
        <v>43687.0</v>
      </c>
      <c r="I214" s="16">
        <f t="shared" si="1"/>
        <v>65.2543</v>
      </c>
      <c r="J214" s="16">
        <f t="shared" si="2"/>
        <v>73.0196</v>
      </c>
      <c r="K214" s="16">
        <f t="shared" si="3"/>
        <v>0.615781</v>
      </c>
      <c r="L214" s="16">
        <f t="shared" si="4"/>
        <v>1</v>
      </c>
    </row>
    <row r="215" ht="15.75" customHeight="1">
      <c r="A215" s="17">
        <v>43784.0</v>
      </c>
      <c r="B215" s="16">
        <v>64.2101</v>
      </c>
      <c r="C215" s="16">
        <v>70.6761</v>
      </c>
      <c r="D215" s="16">
        <v>0.590791</v>
      </c>
      <c r="E215" s="9">
        <v>1.0</v>
      </c>
      <c r="G215" s="9">
        <v>214.0</v>
      </c>
      <c r="H215" s="2">
        <v>43688.0</v>
      </c>
      <c r="I215" s="16">
        <f t="shared" si="1"/>
        <v>65.2543</v>
      </c>
      <c r="J215" s="16">
        <f t="shared" si="2"/>
        <v>73.0196</v>
      </c>
      <c r="K215" s="16">
        <f t="shared" si="3"/>
        <v>0.615781</v>
      </c>
      <c r="L215" s="16">
        <f t="shared" si="4"/>
        <v>1</v>
      </c>
    </row>
    <row r="216" ht="15.75" customHeight="1">
      <c r="A216" s="17">
        <v>43785.0</v>
      </c>
      <c r="B216" s="16">
        <v>63.8881</v>
      </c>
      <c r="C216" s="16">
        <v>70.4111</v>
      </c>
      <c r="D216" s="16">
        <v>0.588641</v>
      </c>
      <c r="E216" s="9">
        <v>1.0</v>
      </c>
      <c r="G216" s="9">
        <v>215.0</v>
      </c>
      <c r="H216" s="2">
        <v>43689.0</v>
      </c>
      <c r="I216" s="16">
        <f t="shared" si="1"/>
        <v>65.2543</v>
      </c>
      <c r="J216" s="16">
        <f t="shared" si="2"/>
        <v>73.0196</v>
      </c>
      <c r="K216" s="16">
        <f t="shared" si="3"/>
        <v>0.615781</v>
      </c>
      <c r="L216" s="16">
        <f t="shared" si="4"/>
        <v>1</v>
      </c>
    </row>
    <row r="217" ht="15.75" customHeight="1">
      <c r="A217" s="17">
        <v>43788.0</v>
      </c>
      <c r="B217" s="16">
        <v>63.7542</v>
      </c>
      <c r="C217" s="16">
        <v>70.5313</v>
      </c>
      <c r="D217" s="16">
        <v>0.585089</v>
      </c>
      <c r="E217" s="9">
        <v>1.0</v>
      </c>
      <c r="G217" s="9">
        <v>216.0</v>
      </c>
      <c r="H217" s="2">
        <v>43690.0</v>
      </c>
      <c r="I217" s="16">
        <f t="shared" si="1"/>
        <v>65.4287</v>
      </c>
      <c r="J217" s="16">
        <f t="shared" si="2"/>
        <v>73.1231</v>
      </c>
      <c r="K217" s="16">
        <f t="shared" si="3"/>
        <v>0.621355</v>
      </c>
      <c r="L217" s="16">
        <f t="shared" si="4"/>
        <v>1</v>
      </c>
    </row>
    <row r="218" ht="15.75" customHeight="1">
      <c r="A218" s="17">
        <v>43789.0</v>
      </c>
      <c r="B218" s="16">
        <v>63.773</v>
      </c>
      <c r="C218" s="16">
        <v>70.6286</v>
      </c>
      <c r="D218" s="16">
        <v>0.586715</v>
      </c>
      <c r="E218" s="9">
        <v>1.0</v>
      </c>
      <c r="G218" s="9">
        <v>217.0</v>
      </c>
      <c r="H218" s="2">
        <v>43691.0</v>
      </c>
      <c r="I218" s="16">
        <f t="shared" si="1"/>
        <v>65.6017</v>
      </c>
      <c r="J218" s="16">
        <f t="shared" si="2"/>
        <v>73.4149</v>
      </c>
      <c r="K218" s="16">
        <f t="shared" si="3"/>
        <v>0.623383</v>
      </c>
      <c r="L218" s="16">
        <f t="shared" si="4"/>
        <v>1</v>
      </c>
    </row>
    <row r="219" ht="15.75" customHeight="1">
      <c r="A219" s="17">
        <v>43790.0</v>
      </c>
      <c r="B219" s="16">
        <v>64.0213</v>
      </c>
      <c r="C219" s="16">
        <v>70.8524</v>
      </c>
      <c r="D219" s="16">
        <v>0.590575</v>
      </c>
      <c r="E219" s="9">
        <v>1.0</v>
      </c>
      <c r="G219" s="9">
        <v>218.0</v>
      </c>
      <c r="H219" s="2">
        <v>43692.0</v>
      </c>
      <c r="I219" s="16">
        <f t="shared" si="1"/>
        <v>65.2032</v>
      </c>
      <c r="J219" s="16">
        <f t="shared" si="2"/>
        <v>72.9037</v>
      </c>
      <c r="K219" s="16">
        <f t="shared" si="3"/>
        <v>0.612841</v>
      </c>
      <c r="L219" s="16">
        <f t="shared" si="4"/>
        <v>1</v>
      </c>
    </row>
    <row r="220" ht="15.75" customHeight="1">
      <c r="A220" s="17">
        <v>43791.0</v>
      </c>
      <c r="B220" s="16">
        <v>63.843</v>
      </c>
      <c r="C220" s="16">
        <v>70.6997</v>
      </c>
      <c r="D220" s="16">
        <v>0.588279</v>
      </c>
      <c r="E220" s="9">
        <v>1.0</v>
      </c>
      <c r="G220" s="9">
        <v>219.0</v>
      </c>
      <c r="H220" s="2">
        <v>43693.0</v>
      </c>
      <c r="I220" s="16">
        <f t="shared" si="1"/>
        <v>65.8907</v>
      </c>
      <c r="J220" s="16">
        <f t="shared" si="2"/>
        <v>73.455</v>
      </c>
      <c r="K220" s="16">
        <f t="shared" si="3"/>
        <v>0.620352</v>
      </c>
      <c r="L220" s="16">
        <f t="shared" si="4"/>
        <v>1</v>
      </c>
    </row>
    <row r="221" ht="15.75" customHeight="1">
      <c r="A221" s="17">
        <v>43792.0</v>
      </c>
      <c r="B221" s="16">
        <v>63.7101</v>
      </c>
      <c r="C221" s="16">
        <v>70.5207</v>
      </c>
      <c r="D221" s="16">
        <v>0.586298</v>
      </c>
      <c r="E221" s="9">
        <v>1.0</v>
      </c>
      <c r="G221" s="9">
        <v>220.0</v>
      </c>
      <c r="H221" s="2">
        <v>43694.0</v>
      </c>
      <c r="I221" s="16">
        <f t="shared" si="1"/>
        <v>65.9961</v>
      </c>
      <c r="J221" s="16">
        <f t="shared" si="2"/>
        <v>73.2227</v>
      </c>
      <c r="K221" s="16">
        <f t="shared" si="3"/>
        <v>0.621696</v>
      </c>
      <c r="L221" s="16">
        <f t="shared" si="4"/>
        <v>1</v>
      </c>
    </row>
    <row r="222" ht="15.75" customHeight="1">
      <c r="A222" s="17">
        <v>43795.0</v>
      </c>
      <c r="B222" s="16">
        <v>63.7637</v>
      </c>
      <c r="C222" s="16">
        <v>70.3122</v>
      </c>
      <c r="D222" s="16">
        <v>0.585713</v>
      </c>
      <c r="E222" s="9">
        <v>1.0</v>
      </c>
      <c r="G222" s="9">
        <v>221.0</v>
      </c>
      <c r="H222" s="2">
        <v>43695.0</v>
      </c>
      <c r="I222" s="16">
        <f t="shared" si="1"/>
        <v>65.9961</v>
      </c>
      <c r="J222" s="16">
        <f t="shared" si="2"/>
        <v>73.2227</v>
      </c>
      <c r="K222" s="16">
        <f t="shared" si="3"/>
        <v>0.621696</v>
      </c>
      <c r="L222" s="16">
        <f t="shared" si="4"/>
        <v>1</v>
      </c>
    </row>
    <row r="223" ht="15.75" customHeight="1">
      <c r="A223" s="17">
        <v>43796.0</v>
      </c>
      <c r="B223" s="16">
        <v>64.0239</v>
      </c>
      <c r="C223" s="16">
        <v>70.5159</v>
      </c>
      <c r="D223" s="16">
        <v>0.58778</v>
      </c>
      <c r="E223" s="9">
        <v>1.0</v>
      </c>
      <c r="G223" s="9">
        <v>222.0</v>
      </c>
      <c r="H223" s="2">
        <v>43696.0</v>
      </c>
      <c r="I223" s="16">
        <f t="shared" si="1"/>
        <v>65.9961</v>
      </c>
      <c r="J223" s="16">
        <f t="shared" si="2"/>
        <v>73.2227</v>
      </c>
      <c r="K223" s="16">
        <f t="shared" si="3"/>
        <v>0.621696</v>
      </c>
      <c r="L223" s="16">
        <f t="shared" si="4"/>
        <v>1</v>
      </c>
    </row>
    <row r="224" ht="15.75" customHeight="1">
      <c r="A224" s="17">
        <v>43797.0</v>
      </c>
      <c r="B224" s="16">
        <v>63.9722</v>
      </c>
      <c r="C224" s="16">
        <v>70.4398</v>
      </c>
      <c r="D224" s="16">
        <v>0.586014</v>
      </c>
      <c r="E224" s="9">
        <v>1.0</v>
      </c>
      <c r="G224" s="9">
        <v>223.0</v>
      </c>
      <c r="H224" s="2">
        <v>43697.0</v>
      </c>
      <c r="I224" s="16">
        <f t="shared" si="1"/>
        <v>66.6082</v>
      </c>
      <c r="J224" s="16">
        <f t="shared" si="2"/>
        <v>73.9484</v>
      </c>
      <c r="K224" s="16">
        <f t="shared" si="3"/>
        <v>0.62493</v>
      </c>
      <c r="L224" s="16">
        <f t="shared" si="4"/>
        <v>1</v>
      </c>
    </row>
    <row r="225" ht="15.75" customHeight="1">
      <c r="A225" s="17">
        <v>43798.0</v>
      </c>
      <c r="B225" s="16">
        <v>64.1005</v>
      </c>
      <c r="C225" s="16">
        <v>70.5747</v>
      </c>
      <c r="D225" s="16">
        <v>0.585955</v>
      </c>
      <c r="E225" s="9">
        <v>1.0</v>
      </c>
      <c r="G225" s="9">
        <v>224.0</v>
      </c>
      <c r="H225" s="2">
        <v>43698.0</v>
      </c>
      <c r="I225" s="16">
        <f t="shared" si="1"/>
        <v>66.784</v>
      </c>
      <c r="J225" s="16">
        <f t="shared" si="2"/>
        <v>73.9766</v>
      </c>
      <c r="K225" s="16">
        <f t="shared" si="3"/>
        <v>0.627463</v>
      </c>
      <c r="L225" s="16">
        <f t="shared" si="4"/>
        <v>1</v>
      </c>
    </row>
    <row r="226" ht="15.75" customHeight="1">
      <c r="A226" s="17">
        <v>43799.0</v>
      </c>
      <c r="B226" s="16">
        <v>64.0817</v>
      </c>
      <c r="C226" s="16">
        <v>70.5475</v>
      </c>
      <c r="D226" s="16">
        <v>0.585034</v>
      </c>
      <c r="E226" s="9">
        <v>1.0</v>
      </c>
      <c r="G226" s="9">
        <v>225.0</v>
      </c>
      <c r="H226" s="2">
        <v>43699.0</v>
      </c>
      <c r="I226" s="16">
        <f t="shared" si="1"/>
        <v>66.263</v>
      </c>
      <c r="J226" s="16">
        <f t="shared" si="2"/>
        <v>73.4989</v>
      </c>
      <c r="K226" s="16">
        <f t="shared" si="3"/>
        <v>0.622013</v>
      </c>
      <c r="L226" s="16">
        <f t="shared" si="4"/>
        <v>1</v>
      </c>
    </row>
    <row r="227" ht="15.75" customHeight="1">
      <c r="A227" s="17">
        <v>43802.0</v>
      </c>
      <c r="B227" s="16">
        <v>64.4097</v>
      </c>
      <c r="C227" s="16">
        <v>70.973</v>
      </c>
      <c r="D227" s="16">
        <v>0.587385</v>
      </c>
      <c r="E227" s="9">
        <v>1.0</v>
      </c>
      <c r="G227" s="9">
        <v>226.0</v>
      </c>
      <c r="H227" s="2">
        <v>43700.0</v>
      </c>
      <c r="I227" s="16">
        <f t="shared" si="1"/>
        <v>65.6196</v>
      </c>
      <c r="J227" s="16">
        <f t="shared" si="2"/>
        <v>72.8312</v>
      </c>
      <c r="K227" s="16">
        <f t="shared" si="3"/>
        <v>0.616697</v>
      </c>
      <c r="L227" s="16">
        <f t="shared" si="4"/>
        <v>1</v>
      </c>
    </row>
    <row r="228" ht="15.75" customHeight="1">
      <c r="A228" s="17">
        <v>43803.0</v>
      </c>
      <c r="B228" s="16">
        <v>64.1401</v>
      </c>
      <c r="C228" s="16">
        <v>71.0608</v>
      </c>
      <c r="D228" s="16">
        <v>0.587875</v>
      </c>
      <c r="E228" s="9">
        <v>1.0</v>
      </c>
      <c r="G228" s="9">
        <v>227.0</v>
      </c>
      <c r="H228" s="2">
        <v>43701.0</v>
      </c>
      <c r="I228" s="16">
        <f t="shared" si="1"/>
        <v>65.6046</v>
      </c>
      <c r="J228" s="16">
        <f t="shared" si="2"/>
        <v>72.6243</v>
      </c>
      <c r="K228" s="16">
        <f t="shared" si="3"/>
        <v>0.615341</v>
      </c>
      <c r="L228" s="16">
        <f t="shared" si="4"/>
        <v>1</v>
      </c>
    </row>
    <row r="229" ht="15.75" customHeight="1">
      <c r="A229" s="17">
        <v>43804.0</v>
      </c>
      <c r="B229" s="16">
        <v>64.1948</v>
      </c>
      <c r="C229" s="16">
        <v>71.1086</v>
      </c>
      <c r="D229" s="16">
        <v>0.591739</v>
      </c>
      <c r="E229" s="9">
        <v>1.0</v>
      </c>
      <c r="G229" s="9">
        <v>228.0</v>
      </c>
      <c r="H229" s="2">
        <v>43702.0</v>
      </c>
      <c r="I229" s="16">
        <f t="shared" si="1"/>
        <v>65.6046</v>
      </c>
      <c r="J229" s="16">
        <f t="shared" si="2"/>
        <v>72.6243</v>
      </c>
      <c r="K229" s="16">
        <f t="shared" si="3"/>
        <v>0.615341</v>
      </c>
      <c r="L229" s="16">
        <f t="shared" si="4"/>
        <v>1</v>
      </c>
    </row>
    <row r="230" ht="15.75" customHeight="1">
      <c r="A230" s="17">
        <v>43805.0</v>
      </c>
      <c r="B230" s="16">
        <v>63.8135</v>
      </c>
      <c r="C230" s="16">
        <v>70.7245</v>
      </c>
      <c r="D230" s="16">
        <v>0.586117</v>
      </c>
      <c r="E230" s="9">
        <v>1.0</v>
      </c>
      <c r="G230" s="9">
        <v>229.0</v>
      </c>
      <c r="H230" s="2">
        <v>43703.0</v>
      </c>
      <c r="I230" s="16">
        <f t="shared" si="1"/>
        <v>65.6046</v>
      </c>
      <c r="J230" s="16">
        <f t="shared" si="2"/>
        <v>72.6243</v>
      </c>
      <c r="K230" s="16">
        <f t="shared" si="3"/>
        <v>0.615341</v>
      </c>
      <c r="L230" s="16">
        <f t="shared" si="4"/>
        <v>1</v>
      </c>
    </row>
    <row r="231" ht="15.75" customHeight="1">
      <c r="A231" s="17">
        <v>43806.0</v>
      </c>
      <c r="B231" s="16">
        <v>63.7185</v>
      </c>
      <c r="C231" s="16">
        <v>70.7594</v>
      </c>
      <c r="D231" s="16">
        <v>0.586591</v>
      </c>
      <c r="E231" s="9">
        <v>1.0</v>
      </c>
      <c r="G231" s="9">
        <v>230.0</v>
      </c>
      <c r="H231" s="2">
        <v>43704.0</v>
      </c>
      <c r="I231" s="16">
        <f t="shared" si="1"/>
        <v>65.9735</v>
      </c>
      <c r="J231" s="16">
        <f t="shared" si="2"/>
        <v>73.3955</v>
      </c>
      <c r="K231" s="16">
        <f t="shared" si="3"/>
        <v>0.623362</v>
      </c>
      <c r="L231" s="16">
        <f t="shared" si="4"/>
        <v>1</v>
      </c>
    </row>
    <row r="232" ht="15.75" customHeight="1">
      <c r="A232" s="17">
        <v>43809.0</v>
      </c>
      <c r="B232" s="16">
        <v>63.7244</v>
      </c>
      <c r="C232" s="16">
        <v>70.5047</v>
      </c>
      <c r="D232" s="16">
        <v>0.587078</v>
      </c>
      <c r="E232" s="9">
        <v>1.0</v>
      </c>
      <c r="G232" s="9">
        <v>231.0</v>
      </c>
      <c r="H232" s="2">
        <v>43705.0</v>
      </c>
      <c r="I232" s="16">
        <f t="shared" si="1"/>
        <v>66.2608</v>
      </c>
      <c r="J232" s="16">
        <f t="shared" si="2"/>
        <v>73.6091</v>
      </c>
      <c r="K232" s="16">
        <f t="shared" si="3"/>
        <v>0.626195</v>
      </c>
      <c r="L232" s="16">
        <f t="shared" si="4"/>
        <v>1</v>
      </c>
    </row>
    <row r="233" ht="15.75" customHeight="1">
      <c r="A233" s="17">
        <v>43810.0</v>
      </c>
      <c r="B233" s="16">
        <v>63.5788</v>
      </c>
      <c r="C233" s="16">
        <v>70.3881</v>
      </c>
      <c r="D233" s="16">
        <v>0.585198</v>
      </c>
      <c r="E233" s="9">
        <v>1.0</v>
      </c>
      <c r="G233" s="9">
        <v>232.0</v>
      </c>
      <c r="H233" s="2">
        <v>43706.0</v>
      </c>
      <c r="I233" s="16">
        <f t="shared" si="1"/>
        <v>66.4127</v>
      </c>
      <c r="J233" s="16">
        <f t="shared" si="2"/>
        <v>73.6583</v>
      </c>
      <c r="K233" s="16">
        <f t="shared" si="3"/>
        <v>0.627868</v>
      </c>
      <c r="L233" s="16">
        <f t="shared" si="4"/>
        <v>1</v>
      </c>
    </row>
    <row r="234" ht="15.75" customHeight="1">
      <c r="A234" s="17">
        <v>43811.0</v>
      </c>
      <c r="B234" s="16">
        <v>63.5653</v>
      </c>
      <c r="C234" s="16">
        <v>70.4558</v>
      </c>
      <c r="D234" s="16">
        <v>0.584482</v>
      </c>
      <c r="E234" s="9">
        <v>1.0</v>
      </c>
      <c r="G234" s="9">
        <v>233.0</v>
      </c>
      <c r="H234" s="2">
        <v>43707.0</v>
      </c>
      <c r="I234" s="16">
        <f t="shared" si="1"/>
        <v>66.7471</v>
      </c>
      <c r="J234" s="16">
        <f t="shared" si="2"/>
        <v>73.9558</v>
      </c>
      <c r="K234" s="16">
        <f t="shared" si="3"/>
        <v>0.628533</v>
      </c>
      <c r="L234" s="16">
        <f t="shared" si="4"/>
        <v>1</v>
      </c>
    </row>
    <row r="235" ht="15.75" customHeight="1">
      <c r="A235" s="17">
        <v>43812.0</v>
      </c>
      <c r="B235" s="16">
        <v>63.2257</v>
      </c>
      <c r="C235" s="16">
        <v>70.4271</v>
      </c>
      <c r="D235" s="16">
        <v>0.582082</v>
      </c>
      <c r="E235" s="9">
        <v>1.0</v>
      </c>
      <c r="G235" s="9">
        <v>234.0</v>
      </c>
      <c r="H235" s="2">
        <v>43708.0</v>
      </c>
      <c r="I235" s="16">
        <f t="shared" si="1"/>
        <v>66.4897</v>
      </c>
      <c r="J235" s="16">
        <f t="shared" si="2"/>
        <v>73.3847</v>
      </c>
      <c r="K235" s="16">
        <f t="shared" si="3"/>
        <v>0.624874</v>
      </c>
      <c r="L235" s="16">
        <f t="shared" si="4"/>
        <v>1</v>
      </c>
    </row>
    <row r="236" ht="15.75" customHeight="1">
      <c r="A236" s="17">
        <v>43813.0</v>
      </c>
      <c r="B236" s="16">
        <v>62.5544</v>
      </c>
      <c r="C236" s="16">
        <v>69.8608</v>
      </c>
      <c r="D236" s="16">
        <v>0.570596</v>
      </c>
      <c r="E236" s="9">
        <v>1.0</v>
      </c>
      <c r="G236" s="9">
        <v>235.0</v>
      </c>
      <c r="H236" s="2">
        <v>43709.0</v>
      </c>
      <c r="I236" s="16">
        <f t="shared" si="1"/>
        <v>66.4897</v>
      </c>
      <c r="J236" s="16">
        <f t="shared" si="2"/>
        <v>73.3847</v>
      </c>
      <c r="K236" s="16">
        <f t="shared" si="3"/>
        <v>0.624874</v>
      </c>
      <c r="L236" s="16">
        <f t="shared" si="4"/>
        <v>1</v>
      </c>
    </row>
    <row r="237" ht="15.75" customHeight="1">
      <c r="A237" s="17">
        <v>43816.0</v>
      </c>
      <c r="B237" s="16">
        <v>62.7686</v>
      </c>
      <c r="C237" s="16">
        <v>69.9431</v>
      </c>
      <c r="D237" s="16">
        <v>0.57357</v>
      </c>
      <c r="E237" s="9">
        <v>1.0</v>
      </c>
      <c r="G237" s="9">
        <v>236.0</v>
      </c>
      <c r="H237" s="2">
        <v>43710.0</v>
      </c>
      <c r="I237" s="16">
        <f t="shared" si="1"/>
        <v>66.4897</v>
      </c>
      <c r="J237" s="16">
        <f t="shared" si="2"/>
        <v>73.3847</v>
      </c>
      <c r="K237" s="16">
        <f t="shared" si="3"/>
        <v>0.624874</v>
      </c>
      <c r="L237" s="16">
        <f t="shared" si="4"/>
        <v>1</v>
      </c>
    </row>
    <row r="238" ht="15.75" customHeight="1">
      <c r="A238" s="17">
        <v>43817.0</v>
      </c>
      <c r="B238" s="16">
        <v>62.5326</v>
      </c>
      <c r="C238" s="16">
        <v>69.6801</v>
      </c>
      <c r="D238" s="16">
        <v>0.570683</v>
      </c>
      <c r="E238" s="9">
        <v>1.0</v>
      </c>
      <c r="G238" s="9">
        <v>237.0</v>
      </c>
      <c r="H238" s="2">
        <v>43711.0</v>
      </c>
      <c r="I238" s="16">
        <f t="shared" si="1"/>
        <v>66.6235</v>
      </c>
      <c r="J238" s="16">
        <f t="shared" si="2"/>
        <v>73.1726</v>
      </c>
      <c r="K238" s="16">
        <f t="shared" si="3"/>
        <v>0.626897</v>
      </c>
      <c r="L238" s="16">
        <f t="shared" si="4"/>
        <v>1</v>
      </c>
    </row>
    <row r="239" ht="15.75" customHeight="1">
      <c r="A239" s="17">
        <v>43818.0</v>
      </c>
      <c r="B239" s="16">
        <v>62.5831</v>
      </c>
      <c r="C239" s="16">
        <v>69.6925</v>
      </c>
      <c r="D239" s="16">
        <v>0.571979</v>
      </c>
      <c r="E239" s="9">
        <v>1.0</v>
      </c>
      <c r="G239" s="9">
        <v>238.0</v>
      </c>
      <c r="H239" s="2">
        <v>43712.0</v>
      </c>
      <c r="I239" s="16">
        <f t="shared" si="1"/>
        <v>66.9072</v>
      </c>
      <c r="J239" s="16">
        <f t="shared" si="2"/>
        <v>73.2032</v>
      </c>
      <c r="K239" s="16">
        <f t="shared" si="3"/>
        <v>0.630813</v>
      </c>
      <c r="L239" s="16">
        <f t="shared" si="4"/>
        <v>1</v>
      </c>
    </row>
    <row r="240" ht="15.75" customHeight="1">
      <c r="A240" s="17">
        <v>43819.0</v>
      </c>
      <c r="B240" s="16">
        <v>62.5283</v>
      </c>
      <c r="C240" s="16">
        <v>69.5877</v>
      </c>
      <c r="D240" s="16">
        <v>0.570644</v>
      </c>
      <c r="E240" s="9">
        <v>1.0</v>
      </c>
      <c r="G240" s="9">
        <v>239.0</v>
      </c>
      <c r="H240" s="2">
        <v>43713.0</v>
      </c>
      <c r="I240" s="16">
        <f t="shared" si="1"/>
        <v>66.5002</v>
      </c>
      <c r="J240" s="16">
        <f t="shared" si="2"/>
        <v>73.0638</v>
      </c>
      <c r="K240" s="16">
        <f t="shared" si="3"/>
        <v>0.62609</v>
      </c>
      <c r="L240" s="16">
        <f t="shared" si="4"/>
        <v>1</v>
      </c>
    </row>
    <row r="241" ht="15.75" customHeight="1">
      <c r="A241" s="17">
        <v>43820.0</v>
      </c>
      <c r="B241" s="16">
        <v>62.4071</v>
      </c>
      <c r="C241" s="16">
        <v>69.378</v>
      </c>
      <c r="D241" s="16">
        <v>0.570684</v>
      </c>
      <c r="E241" s="9">
        <v>1.0</v>
      </c>
      <c r="G241" s="9">
        <v>240.0</v>
      </c>
      <c r="H241" s="2">
        <v>43714.0</v>
      </c>
      <c r="I241" s="16">
        <f t="shared" si="1"/>
        <v>66.0528</v>
      </c>
      <c r="J241" s="16">
        <f t="shared" si="2"/>
        <v>72.8761</v>
      </c>
      <c r="K241" s="16">
        <f t="shared" si="3"/>
        <v>0.62036</v>
      </c>
      <c r="L241" s="16">
        <f t="shared" si="4"/>
        <v>1</v>
      </c>
    </row>
    <row r="242" ht="15.75" customHeight="1">
      <c r="A242" s="17">
        <v>43823.0</v>
      </c>
      <c r="B242" s="16">
        <v>62.2499</v>
      </c>
      <c r="C242" s="16">
        <v>68.9978</v>
      </c>
      <c r="D242" s="16">
        <v>0.569246</v>
      </c>
      <c r="E242" s="9">
        <v>1.0</v>
      </c>
      <c r="G242" s="9">
        <v>241.0</v>
      </c>
      <c r="H242" s="2">
        <v>43715.0</v>
      </c>
      <c r="I242" s="16">
        <f t="shared" si="1"/>
        <v>65.9981</v>
      </c>
      <c r="J242" s="16">
        <f t="shared" si="2"/>
        <v>72.8883</v>
      </c>
      <c r="K242" s="16">
        <f t="shared" si="3"/>
        <v>0.616603</v>
      </c>
      <c r="L242" s="16">
        <f t="shared" si="4"/>
        <v>1</v>
      </c>
    </row>
    <row r="243" ht="15.75" customHeight="1">
      <c r="A243" s="17">
        <v>43824.0</v>
      </c>
      <c r="B243" s="16">
        <v>62.1673</v>
      </c>
      <c r="C243" s="16">
        <v>68.9062</v>
      </c>
      <c r="D243" s="16">
        <v>0.568309</v>
      </c>
      <c r="E243" s="9">
        <v>1.0</v>
      </c>
      <c r="G243" s="9">
        <v>242.0</v>
      </c>
      <c r="H243" s="2">
        <v>43716.0</v>
      </c>
      <c r="I243" s="16">
        <f t="shared" si="1"/>
        <v>65.9981</v>
      </c>
      <c r="J243" s="16">
        <f t="shared" si="2"/>
        <v>72.8883</v>
      </c>
      <c r="K243" s="16">
        <f t="shared" si="3"/>
        <v>0.616603</v>
      </c>
      <c r="L243" s="16">
        <f t="shared" si="4"/>
        <v>1</v>
      </c>
    </row>
    <row r="244" ht="15.75" customHeight="1">
      <c r="A244" s="17">
        <v>43825.0</v>
      </c>
      <c r="B244" s="16">
        <v>61.7164</v>
      </c>
      <c r="C244" s="16">
        <v>68.4065</v>
      </c>
      <c r="D244" s="16">
        <v>0.564058</v>
      </c>
      <c r="E244" s="9">
        <v>1.0</v>
      </c>
      <c r="G244" s="9">
        <v>243.0</v>
      </c>
      <c r="H244" s="2">
        <v>43717.0</v>
      </c>
      <c r="I244" s="16">
        <f t="shared" si="1"/>
        <v>65.9981</v>
      </c>
      <c r="J244" s="16">
        <f t="shared" si="2"/>
        <v>72.8883</v>
      </c>
      <c r="K244" s="16">
        <f t="shared" si="3"/>
        <v>0.616603</v>
      </c>
      <c r="L244" s="16">
        <f t="shared" si="4"/>
        <v>1</v>
      </c>
    </row>
    <row r="245" ht="15.75" customHeight="1">
      <c r="A245" s="17">
        <v>43826.0</v>
      </c>
      <c r="B245" s="16">
        <v>61.7676</v>
      </c>
      <c r="C245" s="16">
        <v>68.5003</v>
      </c>
      <c r="D245" s="16">
        <v>0.563804</v>
      </c>
      <c r="E245" s="9">
        <v>1.0</v>
      </c>
      <c r="G245" s="9">
        <v>244.0</v>
      </c>
      <c r="H245" s="2">
        <v>43718.0</v>
      </c>
      <c r="I245" s="16">
        <f t="shared" si="1"/>
        <v>65.5698</v>
      </c>
      <c r="J245" s="16">
        <f t="shared" si="2"/>
        <v>72.33</v>
      </c>
      <c r="K245" s="16">
        <f t="shared" si="3"/>
        <v>0.613002</v>
      </c>
      <c r="L245" s="16">
        <f t="shared" si="4"/>
        <v>1</v>
      </c>
    </row>
    <row r="246" ht="15.75" customHeight="1">
      <c r="A246" s="17">
        <v>43827.0</v>
      </c>
      <c r="B246" s="16">
        <v>62.0315</v>
      </c>
      <c r="C246" s="16">
        <v>69.0349</v>
      </c>
      <c r="D246" s="16">
        <v>0.566575</v>
      </c>
      <c r="E246" s="9">
        <v>1.0</v>
      </c>
      <c r="G246" s="9">
        <v>245.0</v>
      </c>
      <c r="H246" s="2">
        <v>43719.0</v>
      </c>
      <c r="I246" s="16">
        <f t="shared" si="1"/>
        <v>65.4393</v>
      </c>
      <c r="J246" s="16">
        <f t="shared" si="2"/>
        <v>72.3039</v>
      </c>
      <c r="K246" s="16">
        <f t="shared" si="3"/>
        <v>0.610071</v>
      </c>
      <c r="L246" s="16">
        <f t="shared" si="4"/>
        <v>1</v>
      </c>
    </row>
    <row r="247" ht="15.75" customHeight="1">
      <c r="A247" s="17">
        <v>43830.0</v>
      </c>
      <c r="B247" s="16">
        <v>61.9057</v>
      </c>
      <c r="C247" s="16">
        <v>69.3406</v>
      </c>
      <c r="D247" s="16">
        <v>0.567032</v>
      </c>
      <c r="E247" s="9">
        <v>1.0</v>
      </c>
      <c r="G247" s="9">
        <v>246.0</v>
      </c>
      <c r="H247" s="2">
        <v>43720.0</v>
      </c>
      <c r="I247" s="16">
        <f t="shared" si="1"/>
        <v>65.4321</v>
      </c>
      <c r="J247" s="16">
        <f t="shared" si="2"/>
        <v>72.224</v>
      </c>
      <c r="K247" s="16">
        <f t="shared" si="3"/>
        <v>0.607118</v>
      </c>
      <c r="L247" s="16">
        <f t="shared" si="4"/>
        <v>1</v>
      </c>
    </row>
    <row r="248" ht="15.75" customHeight="1">
      <c r="A248" s="17">
        <v>43831.0</v>
      </c>
      <c r="B248" s="16">
        <v>61.9057</v>
      </c>
      <c r="C248" s="16">
        <v>69.3777</v>
      </c>
      <c r="D248" s="16">
        <v>0.569746</v>
      </c>
      <c r="E248" s="9">
        <v>1.0</v>
      </c>
      <c r="G248" s="9">
        <v>247.0</v>
      </c>
      <c r="H248" s="2">
        <v>43721.0</v>
      </c>
      <c r="I248" s="16">
        <f t="shared" si="1"/>
        <v>65.1909</v>
      </c>
      <c r="J248" s="16">
        <f t="shared" si="2"/>
        <v>71.8273</v>
      </c>
      <c r="K248" s="16">
        <f t="shared" si="3"/>
        <v>0.604375</v>
      </c>
      <c r="L248" s="16">
        <f t="shared" si="4"/>
        <v>1</v>
      </c>
    </row>
    <row r="249" ht="15.75" customHeight="1">
      <c r="A249" s="17">
        <v>43840.0</v>
      </c>
      <c r="B249" s="16">
        <v>61.234</v>
      </c>
      <c r="C249" s="16">
        <v>68.0555</v>
      </c>
      <c r="D249" s="16">
        <v>0.560161</v>
      </c>
      <c r="E249" s="9">
        <v>1.0</v>
      </c>
      <c r="G249" s="9">
        <v>248.0</v>
      </c>
      <c r="H249" s="2">
        <v>43722.0</v>
      </c>
      <c r="I249" s="16">
        <f t="shared" si="1"/>
        <v>64.4711</v>
      </c>
      <c r="J249" s="16">
        <f t="shared" si="2"/>
        <v>71.5307</v>
      </c>
      <c r="K249" s="16">
        <f t="shared" si="3"/>
        <v>0.596927</v>
      </c>
      <c r="L249" s="16">
        <f t="shared" si="4"/>
        <v>1</v>
      </c>
    </row>
    <row r="250" ht="15.75" customHeight="1">
      <c r="A250" s="17">
        <v>43841.0</v>
      </c>
      <c r="B250" s="16">
        <v>61.2632</v>
      </c>
      <c r="C250" s="16">
        <v>68.045</v>
      </c>
      <c r="D250" s="16">
        <v>0.559098</v>
      </c>
      <c r="E250" s="9">
        <v>1.0</v>
      </c>
      <c r="G250" s="9">
        <v>249.0</v>
      </c>
      <c r="H250" s="2">
        <v>43723.0</v>
      </c>
      <c r="I250" s="16">
        <f t="shared" si="1"/>
        <v>64.4711</v>
      </c>
      <c r="J250" s="16">
        <f t="shared" si="2"/>
        <v>71.5307</v>
      </c>
      <c r="K250" s="16">
        <f t="shared" si="3"/>
        <v>0.596927</v>
      </c>
      <c r="L250" s="16">
        <f t="shared" si="4"/>
        <v>1</v>
      </c>
    </row>
    <row r="251" ht="15.75" customHeight="1">
      <c r="A251" s="17">
        <v>43844.0</v>
      </c>
      <c r="B251" s="16">
        <v>60.9474</v>
      </c>
      <c r="C251" s="16">
        <v>67.8162</v>
      </c>
      <c r="D251" s="16">
        <v>0.55581</v>
      </c>
      <c r="E251" s="9">
        <v>1.0</v>
      </c>
      <c r="G251" s="9">
        <v>250.0</v>
      </c>
      <c r="H251" s="2">
        <v>43724.0</v>
      </c>
      <c r="I251" s="16">
        <f t="shared" si="1"/>
        <v>64.4711</v>
      </c>
      <c r="J251" s="16">
        <f t="shared" si="2"/>
        <v>71.5307</v>
      </c>
      <c r="K251" s="16">
        <f t="shared" si="3"/>
        <v>0.596927</v>
      </c>
      <c r="L251" s="16">
        <f t="shared" si="4"/>
        <v>1</v>
      </c>
    </row>
    <row r="252" ht="15.75" customHeight="1">
      <c r="A252" s="17">
        <v>43845.0</v>
      </c>
      <c r="B252" s="16">
        <v>61.414</v>
      </c>
      <c r="C252" s="16">
        <v>68.4213</v>
      </c>
      <c r="D252" s="16">
        <v>0.558843</v>
      </c>
      <c r="E252" s="9">
        <v>1.0</v>
      </c>
      <c r="G252" s="9">
        <v>251.0</v>
      </c>
      <c r="H252" s="2">
        <v>43725.0</v>
      </c>
      <c r="I252" s="16">
        <f t="shared" si="1"/>
        <v>63.8272</v>
      </c>
      <c r="J252" s="16">
        <f t="shared" si="2"/>
        <v>70.6695</v>
      </c>
      <c r="K252" s="16">
        <f t="shared" si="3"/>
        <v>0.591568</v>
      </c>
      <c r="L252" s="16">
        <f t="shared" si="4"/>
        <v>1</v>
      </c>
    </row>
    <row r="253" ht="15.75" customHeight="1">
      <c r="A253" s="17">
        <v>43846.0</v>
      </c>
      <c r="B253" s="16">
        <v>61.4328</v>
      </c>
      <c r="C253" s="16">
        <v>68.3747</v>
      </c>
      <c r="D253" s="16">
        <v>0.558836</v>
      </c>
      <c r="E253" s="9">
        <v>1.0</v>
      </c>
      <c r="G253" s="9">
        <v>252.0</v>
      </c>
      <c r="H253" s="2">
        <v>43726.0</v>
      </c>
      <c r="I253" s="16">
        <f t="shared" si="1"/>
        <v>64.1213</v>
      </c>
      <c r="J253" s="16">
        <f t="shared" si="2"/>
        <v>70.604</v>
      </c>
      <c r="K253" s="16">
        <f t="shared" si="3"/>
        <v>0.592783</v>
      </c>
      <c r="L253" s="16">
        <f t="shared" si="4"/>
        <v>1</v>
      </c>
    </row>
    <row r="254" ht="15.75" customHeight="1">
      <c r="A254" s="17">
        <v>43847.0</v>
      </c>
      <c r="B254" s="16">
        <v>61.5694</v>
      </c>
      <c r="C254" s="16">
        <v>68.656</v>
      </c>
      <c r="D254" s="16">
        <v>0.559875</v>
      </c>
      <c r="E254" s="9">
        <v>1.0</v>
      </c>
      <c r="G254" s="9">
        <v>253.0</v>
      </c>
      <c r="H254" s="2">
        <v>43727.0</v>
      </c>
      <c r="I254" s="16">
        <f t="shared" si="1"/>
        <v>64.429</v>
      </c>
      <c r="J254" s="16">
        <f t="shared" si="2"/>
        <v>71.2391</v>
      </c>
      <c r="K254" s="16">
        <f t="shared" si="3"/>
        <v>0.59549</v>
      </c>
      <c r="L254" s="16">
        <f t="shared" si="4"/>
        <v>1</v>
      </c>
    </row>
    <row r="255" ht="15.75" customHeight="1">
      <c r="A255" s="17">
        <v>43848.0</v>
      </c>
      <c r="B255" s="16">
        <v>61.5333</v>
      </c>
      <c r="C255" s="16">
        <v>68.5358</v>
      </c>
      <c r="D255" s="16">
        <v>0.558302</v>
      </c>
      <c r="E255" s="9">
        <v>1.0</v>
      </c>
      <c r="G255" s="9">
        <v>254.0</v>
      </c>
      <c r="H255" s="2">
        <v>43728.0</v>
      </c>
      <c r="I255" s="16">
        <f t="shared" si="1"/>
        <v>64.2199</v>
      </c>
      <c r="J255" s="16">
        <f t="shared" si="2"/>
        <v>70.9373</v>
      </c>
      <c r="K255" s="16">
        <f t="shared" si="3"/>
        <v>0.594381</v>
      </c>
      <c r="L255" s="16">
        <f t="shared" si="4"/>
        <v>1</v>
      </c>
    </row>
    <row r="256" ht="15.75" customHeight="1">
      <c r="A256" s="17">
        <v>43851.0</v>
      </c>
      <c r="B256" s="16">
        <v>61.4654</v>
      </c>
      <c r="C256" s="16">
        <v>68.2082</v>
      </c>
      <c r="D256" s="16">
        <v>0.558066</v>
      </c>
      <c r="E256" s="9">
        <v>1.0</v>
      </c>
      <c r="G256" s="9">
        <v>255.0</v>
      </c>
      <c r="H256" s="2">
        <v>43729.0</v>
      </c>
      <c r="I256" s="16">
        <f t="shared" si="1"/>
        <v>63.8487</v>
      </c>
      <c r="J256" s="16">
        <f t="shared" si="2"/>
        <v>70.5975</v>
      </c>
      <c r="K256" s="16">
        <f t="shared" si="3"/>
        <v>0.591438</v>
      </c>
      <c r="L256" s="16">
        <f t="shared" si="4"/>
        <v>1</v>
      </c>
    </row>
    <row r="257" ht="15.75" customHeight="1">
      <c r="A257" s="17">
        <v>43852.0</v>
      </c>
      <c r="B257" s="16">
        <v>61.8552</v>
      </c>
      <c r="C257" s="16">
        <v>68.6222</v>
      </c>
      <c r="D257" s="16">
        <v>0.562499</v>
      </c>
      <c r="E257" s="9">
        <v>1.0</v>
      </c>
      <c r="G257" s="9">
        <v>256.0</v>
      </c>
      <c r="H257" s="2">
        <v>43730.0</v>
      </c>
      <c r="I257" s="16">
        <f t="shared" si="1"/>
        <v>63.8487</v>
      </c>
      <c r="J257" s="16">
        <f t="shared" si="2"/>
        <v>70.5975</v>
      </c>
      <c r="K257" s="16">
        <f t="shared" si="3"/>
        <v>0.591438</v>
      </c>
      <c r="L257" s="16">
        <f t="shared" si="4"/>
        <v>1</v>
      </c>
    </row>
    <row r="258" ht="15.75" customHeight="1">
      <c r="A258" s="17">
        <v>43853.0</v>
      </c>
      <c r="B258" s="16">
        <v>61.8343</v>
      </c>
      <c r="C258" s="16">
        <v>68.5186</v>
      </c>
      <c r="D258" s="16">
        <v>0.56213</v>
      </c>
      <c r="E258" s="9">
        <v>1.0</v>
      </c>
      <c r="G258" s="9">
        <v>257.0</v>
      </c>
      <c r="H258" s="2">
        <v>43731.0</v>
      </c>
      <c r="I258" s="16">
        <f t="shared" si="1"/>
        <v>63.8487</v>
      </c>
      <c r="J258" s="16">
        <f t="shared" si="2"/>
        <v>70.5975</v>
      </c>
      <c r="K258" s="16">
        <f t="shared" si="3"/>
        <v>0.591438</v>
      </c>
      <c r="L258" s="16">
        <f t="shared" si="4"/>
        <v>1</v>
      </c>
    </row>
    <row r="259" ht="15.75" customHeight="1">
      <c r="A259" s="17">
        <v>43854.0</v>
      </c>
      <c r="B259" s="16">
        <v>61.9515</v>
      </c>
      <c r="C259" s="16">
        <v>68.6856</v>
      </c>
      <c r="D259" s="16">
        <v>0.565457</v>
      </c>
      <c r="E259" s="9">
        <v>1.0</v>
      </c>
      <c r="G259" s="9">
        <v>258.0</v>
      </c>
      <c r="H259" s="2">
        <v>43732.0</v>
      </c>
      <c r="I259" s="16">
        <f t="shared" si="1"/>
        <v>63.9453</v>
      </c>
      <c r="J259" s="16">
        <f t="shared" si="2"/>
        <v>70.2759</v>
      </c>
      <c r="K259" s="16">
        <f t="shared" si="3"/>
        <v>0.594757</v>
      </c>
      <c r="L259" s="16">
        <f t="shared" si="4"/>
        <v>1</v>
      </c>
    </row>
    <row r="260" ht="15.75" customHeight="1">
      <c r="A260" s="17">
        <v>43855.0</v>
      </c>
      <c r="B260" s="16">
        <v>61.8031</v>
      </c>
      <c r="C260" s="16">
        <v>68.2924</v>
      </c>
      <c r="D260" s="16">
        <v>0.563871</v>
      </c>
      <c r="E260" s="9">
        <v>1.0</v>
      </c>
      <c r="G260" s="9">
        <v>259.0</v>
      </c>
      <c r="H260" s="2">
        <v>43733.0</v>
      </c>
      <c r="I260" s="16">
        <f t="shared" si="1"/>
        <v>63.706</v>
      </c>
      <c r="J260" s="16">
        <f t="shared" si="2"/>
        <v>70.0193</v>
      </c>
      <c r="K260" s="16">
        <f t="shared" si="3"/>
        <v>0.591816</v>
      </c>
      <c r="L260" s="16">
        <f t="shared" si="4"/>
        <v>1</v>
      </c>
    </row>
    <row r="261" ht="15.75" customHeight="1">
      <c r="A261" s="17">
        <v>43858.0</v>
      </c>
      <c r="B261" s="16">
        <v>62.338</v>
      </c>
      <c r="C261" s="16">
        <v>68.7775</v>
      </c>
      <c r="D261" s="16">
        <v>0.571253</v>
      </c>
      <c r="E261" s="9">
        <v>1.0</v>
      </c>
      <c r="G261" s="9">
        <v>260.0</v>
      </c>
      <c r="H261" s="2">
        <v>43734.0</v>
      </c>
      <c r="I261" s="16">
        <f t="shared" si="1"/>
        <v>64.1873</v>
      </c>
      <c r="J261" s="16">
        <f t="shared" si="2"/>
        <v>70.5868</v>
      </c>
      <c r="K261" s="16">
        <f t="shared" si="3"/>
        <v>0.597953</v>
      </c>
      <c r="L261" s="16">
        <f t="shared" si="4"/>
        <v>1</v>
      </c>
    </row>
    <row r="262" ht="15.75" customHeight="1">
      <c r="A262" s="17">
        <v>43859.0</v>
      </c>
      <c r="B262" s="16">
        <v>62.8299</v>
      </c>
      <c r="C262" s="16">
        <v>69.226</v>
      </c>
      <c r="D262" s="16">
        <v>0.576553</v>
      </c>
      <c r="E262" s="9">
        <v>1.0</v>
      </c>
      <c r="G262" s="9">
        <v>261.0</v>
      </c>
      <c r="H262" s="2">
        <v>43735.0</v>
      </c>
      <c r="I262" s="16">
        <f t="shared" si="1"/>
        <v>64.2888</v>
      </c>
      <c r="J262" s="16">
        <f t="shared" si="2"/>
        <v>70.3834</v>
      </c>
      <c r="K262" s="16">
        <f t="shared" si="3"/>
        <v>0.597285</v>
      </c>
      <c r="L262" s="16">
        <f t="shared" si="4"/>
        <v>1</v>
      </c>
    </row>
    <row r="263" ht="15.75" customHeight="1">
      <c r="A263" s="17">
        <v>43860.0</v>
      </c>
      <c r="B263" s="16">
        <v>62.3934</v>
      </c>
      <c r="C263" s="16">
        <v>68.6764</v>
      </c>
      <c r="D263" s="16">
        <v>0.571656</v>
      </c>
      <c r="E263" s="9">
        <v>1.0</v>
      </c>
      <c r="G263" s="9">
        <v>262.0</v>
      </c>
      <c r="H263" s="2">
        <v>43736.0</v>
      </c>
      <c r="I263" s="16">
        <f t="shared" si="1"/>
        <v>64.4156</v>
      </c>
      <c r="J263" s="16">
        <f t="shared" si="2"/>
        <v>70.3161</v>
      </c>
      <c r="K263" s="16">
        <f t="shared" si="3"/>
        <v>0.597077</v>
      </c>
      <c r="L263" s="16">
        <f t="shared" si="4"/>
        <v>1</v>
      </c>
    </row>
    <row r="264" ht="15.75" customHeight="1">
      <c r="A264" s="17">
        <v>43861.0</v>
      </c>
      <c r="B264" s="16">
        <v>63.0359</v>
      </c>
      <c r="C264" s="16">
        <v>69.4151</v>
      </c>
      <c r="D264" s="16">
        <v>0.579028</v>
      </c>
      <c r="E264" s="9">
        <v>1.0</v>
      </c>
      <c r="G264" s="9">
        <v>263.0</v>
      </c>
      <c r="H264" s="2">
        <v>43737.0</v>
      </c>
      <c r="I264" s="16">
        <f t="shared" si="1"/>
        <v>64.4156</v>
      </c>
      <c r="J264" s="16">
        <f t="shared" si="2"/>
        <v>70.3161</v>
      </c>
      <c r="K264" s="16">
        <f t="shared" si="3"/>
        <v>0.597077</v>
      </c>
      <c r="L264" s="16">
        <f t="shared" si="4"/>
        <v>1</v>
      </c>
    </row>
    <row r="265" ht="15.75" customHeight="1">
      <c r="A265" s="17">
        <v>43862.0</v>
      </c>
      <c r="B265" s="16">
        <v>63.1385</v>
      </c>
      <c r="C265" s="16">
        <v>69.5976</v>
      </c>
      <c r="D265" s="16">
        <v>0.579119</v>
      </c>
      <c r="E265" s="9">
        <v>1.0</v>
      </c>
      <c r="G265" s="9">
        <v>264.0</v>
      </c>
      <c r="H265" s="2">
        <v>43738.0</v>
      </c>
      <c r="I265" s="16">
        <f t="shared" si="1"/>
        <v>64.4156</v>
      </c>
      <c r="J265" s="16">
        <f t="shared" si="2"/>
        <v>70.3161</v>
      </c>
      <c r="K265" s="16">
        <f t="shared" si="3"/>
        <v>0.597077</v>
      </c>
      <c r="L265" s="16">
        <f t="shared" si="4"/>
        <v>1</v>
      </c>
    </row>
    <row r="266" ht="15.75" customHeight="1">
      <c r="A266" s="17">
        <v>43865.0</v>
      </c>
      <c r="B266" s="16">
        <v>63.9091</v>
      </c>
      <c r="C266" s="16">
        <v>70.7921</v>
      </c>
      <c r="D266" s="16">
        <v>0.588943</v>
      </c>
      <c r="E266" s="9">
        <v>1.0</v>
      </c>
      <c r="G266" s="9">
        <v>265.0</v>
      </c>
      <c r="H266" s="2">
        <v>43739.0</v>
      </c>
      <c r="I266" s="16">
        <f t="shared" si="1"/>
        <v>64.6407</v>
      </c>
      <c r="J266" s="16">
        <f t="shared" si="2"/>
        <v>70.7169</v>
      </c>
      <c r="K266" s="16">
        <f t="shared" si="3"/>
        <v>0.599191</v>
      </c>
      <c r="L266" s="16">
        <f t="shared" si="4"/>
        <v>1</v>
      </c>
    </row>
    <row r="267" ht="15.75" customHeight="1">
      <c r="A267" s="17">
        <v>43866.0</v>
      </c>
      <c r="B267" s="16">
        <v>63.4342</v>
      </c>
      <c r="C267" s="16">
        <v>70.1265</v>
      </c>
      <c r="D267" s="16">
        <v>0.581725</v>
      </c>
      <c r="E267" s="9">
        <v>1.0</v>
      </c>
      <c r="G267" s="9">
        <v>266.0</v>
      </c>
      <c r="H267" s="2">
        <v>43740.0</v>
      </c>
      <c r="I267" s="16">
        <f t="shared" si="1"/>
        <v>65.067</v>
      </c>
      <c r="J267" s="16">
        <f t="shared" si="2"/>
        <v>70.8449</v>
      </c>
      <c r="K267" s="16">
        <f t="shared" si="3"/>
        <v>0.600332</v>
      </c>
      <c r="L267" s="16">
        <f t="shared" si="4"/>
        <v>1</v>
      </c>
    </row>
    <row r="268" ht="15.75" customHeight="1">
      <c r="A268" s="17">
        <v>43867.0</v>
      </c>
      <c r="B268" s="16">
        <v>63.1742</v>
      </c>
      <c r="C268" s="16">
        <v>69.7443</v>
      </c>
      <c r="D268" s="16">
        <v>0.577329</v>
      </c>
      <c r="E268" s="9">
        <v>1.0</v>
      </c>
      <c r="G268" s="9">
        <v>267.0</v>
      </c>
      <c r="H268" s="2">
        <v>43741.0</v>
      </c>
      <c r="I268" s="16">
        <f t="shared" si="1"/>
        <v>65.4399</v>
      </c>
      <c r="J268" s="16">
        <f t="shared" si="2"/>
        <v>71.4669</v>
      </c>
      <c r="K268" s="16">
        <f t="shared" si="3"/>
        <v>0.607641</v>
      </c>
      <c r="L268" s="16">
        <f t="shared" si="4"/>
        <v>1</v>
      </c>
    </row>
    <row r="269" ht="15.75" customHeight="1">
      <c r="A269" s="17">
        <v>43868.0</v>
      </c>
      <c r="B269" s="16">
        <v>62.7977</v>
      </c>
      <c r="C269" s="16">
        <v>69.0837</v>
      </c>
      <c r="D269" s="16">
        <v>0.571226</v>
      </c>
      <c r="E269" s="9">
        <v>1.0</v>
      </c>
      <c r="G269" s="9">
        <v>268.0</v>
      </c>
      <c r="H269" s="2">
        <v>43742.0</v>
      </c>
      <c r="I269" s="16">
        <f t="shared" si="1"/>
        <v>65.1312</v>
      </c>
      <c r="J269" s="16">
        <f t="shared" si="2"/>
        <v>71.2991</v>
      </c>
      <c r="K269" s="16">
        <f t="shared" si="3"/>
        <v>0.607454</v>
      </c>
      <c r="L269" s="16">
        <f t="shared" si="4"/>
        <v>1</v>
      </c>
    </row>
    <row r="270" ht="15.75" customHeight="1">
      <c r="A270" s="17">
        <v>43869.0</v>
      </c>
      <c r="B270" s="16">
        <v>63.472</v>
      </c>
      <c r="C270" s="16">
        <v>69.6288</v>
      </c>
      <c r="D270" s="16">
        <v>0.577622</v>
      </c>
      <c r="E270" s="9">
        <v>1.0</v>
      </c>
      <c r="G270" s="9">
        <v>269.0</v>
      </c>
      <c r="H270" s="2">
        <v>43743.0</v>
      </c>
      <c r="I270" s="16">
        <f t="shared" si="1"/>
        <v>65.03</v>
      </c>
      <c r="J270" s="16">
        <f t="shared" si="2"/>
        <v>71.3509</v>
      </c>
      <c r="K270" s="16">
        <f t="shared" si="3"/>
        <v>0.608981</v>
      </c>
      <c r="L270" s="16">
        <f t="shared" si="4"/>
        <v>1</v>
      </c>
    </row>
    <row r="271" ht="15.75" customHeight="1">
      <c r="A271" s="17">
        <v>43872.0</v>
      </c>
      <c r="B271" s="16">
        <v>63.7708</v>
      </c>
      <c r="C271" s="16">
        <v>69.8226</v>
      </c>
      <c r="D271" s="16">
        <v>0.580923</v>
      </c>
      <c r="E271" s="9">
        <v>1.0</v>
      </c>
      <c r="G271" s="9">
        <v>270.0</v>
      </c>
      <c r="H271" s="2">
        <v>43744.0</v>
      </c>
      <c r="I271" s="16">
        <f t="shared" si="1"/>
        <v>65.03</v>
      </c>
      <c r="J271" s="16">
        <f t="shared" si="2"/>
        <v>71.3509</v>
      </c>
      <c r="K271" s="16">
        <f t="shared" si="3"/>
        <v>0.608981</v>
      </c>
      <c r="L271" s="16">
        <f t="shared" si="4"/>
        <v>1</v>
      </c>
    </row>
    <row r="272" ht="15.75" customHeight="1">
      <c r="A272" s="17">
        <v>43873.0</v>
      </c>
      <c r="B272" s="16">
        <v>63.949</v>
      </c>
      <c r="C272" s="16">
        <v>69.7684</v>
      </c>
      <c r="D272" s="16">
        <v>0.581804</v>
      </c>
      <c r="E272" s="9">
        <v>1.0</v>
      </c>
      <c r="G272" s="9">
        <v>271.0</v>
      </c>
      <c r="H272" s="2">
        <v>43745.0</v>
      </c>
      <c r="I272" s="16">
        <f t="shared" si="1"/>
        <v>65.03</v>
      </c>
      <c r="J272" s="16">
        <f t="shared" si="2"/>
        <v>71.3509</v>
      </c>
      <c r="K272" s="16">
        <f t="shared" si="3"/>
        <v>0.608981</v>
      </c>
      <c r="L272" s="16">
        <f t="shared" si="4"/>
        <v>1</v>
      </c>
    </row>
    <row r="273" ht="15.75" customHeight="1">
      <c r="A273" s="17">
        <v>43874.0</v>
      </c>
      <c r="B273" s="16">
        <v>63.047</v>
      </c>
      <c r="C273" s="16">
        <v>68.7843</v>
      </c>
      <c r="D273" s="16">
        <v>0.573493</v>
      </c>
      <c r="E273" s="9">
        <v>1.0</v>
      </c>
      <c r="G273" s="9">
        <v>272.0</v>
      </c>
      <c r="H273" s="2">
        <v>43746.0</v>
      </c>
      <c r="I273" s="16">
        <f t="shared" si="1"/>
        <v>64.8259</v>
      </c>
      <c r="J273" s="16">
        <f t="shared" si="2"/>
        <v>71.1464</v>
      </c>
      <c r="K273" s="16">
        <f t="shared" si="3"/>
        <v>0.606728</v>
      </c>
      <c r="L273" s="16">
        <f t="shared" si="4"/>
        <v>1</v>
      </c>
    </row>
    <row r="274" ht="15.75" customHeight="1">
      <c r="A274" s="17">
        <v>43875.0</v>
      </c>
      <c r="B274" s="16">
        <v>63.6016</v>
      </c>
      <c r="C274" s="16">
        <v>69.1795</v>
      </c>
      <c r="D274" s="16">
        <v>0.579487</v>
      </c>
      <c r="E274" s="9">
        <v>1.0</v>
      </c>
      <c r="G274" s="9">
        <v>273.0</v>
      </c>
      <c r="H274" s="2">
        <v>43747.0</v>
      </c>
      <c r="I274" s="16">
        <f t="shared" si="1"/>
        <v>64.8672</v>
      </c>
      <c r="J274" s="16">
        <f t="shared" si="2"/>
        <v>71.2372</v>
      </c>
      <c r="K274" s="16">
        <f t="shared" si="3"/>
        <v>0.605133</v>
      </c>
      <c r="L274" s="16">
        <f t="shared" si="4"/>
        <v>1</v>
      </c>
    </row>
    <row r="275" ht="15.75" customHeight="1">
      <c r="A275" s="17">
        <v>43876.0</v>
      </c>
      <c r="B275" s="16">
        <v>63.4536</v>
      </c>
      <c r="C275" s="16">
        <v>68.771</v>
      </c>
      <c r="D275" s="16">
        <v>0.577981</v>
      </c>
      <c r="E275" s="9">
        <v>1.0</v>
      </c>
      <c r="G275" s="9">
        <v>274.0</v>
      </c>
      <c r="H275" s="2">
        <v>43748.0</v>
      </c>
      <c r="I275" s="16">
        <f t="shared" si="1"/>
        <v>65.0976</v>
      </c>
      <c r="J275" s="16">
        <f t="shared" si="2"/>
        <v>71.4511</v>
      </c>
      <c r="K275" s="16">
        <f t="shared" si="3"/>
        <v>0.606716</v>
      </c>
      <c r="L275" s="16">
        <f t="shared" si="4"/>
        <v>1</v>
      </c>
    </row>
    <row r="276" ht="15.75" customHeight="1">
      <c r="A276" s="17">
        <v>43879.0</v>
      </c>
      <c r="B276" s="16">
        <v>63.3085</v>
      </c>
      <c r="C276" s="16">
        <v>68.6201</v>
      </c>
      <c r="D276" s="16">
        <v>0.576265</v>
      </c>
      <c r="E276" s="9">
        <v>1.0</v>
      </c>
      <c r="G276" s="9">
        <v>275.0</v>
      </c>
      <c r="H276" s="2">
        <v>43749.0</v>
      </c>
      <c r="I276" s="16">
        <f t="shared" si="1"/>
        <v>64.7416</v>
      </c>
      <c r="J276" s="16">
        <f t="shared" si="2"/>
        <v>71.2999</v>
      </c>
      <c r="K276" s="16">
        <f t="shared" si="3"/>
        <v>0.602444</v>
      </c>
      <c r="L276" s="16">
        <f t="shared" si="4"/>
        <v>1</v>
      </c>
    </row>
    <row r="277" ht="15.75" customHeight="1">
      <c r="A277" s="17">
        <v>43880.0</v>
      </c>
      <c r="B277" s="16">
        <v>63.7698</v>
      </c>
      <c r="C277" s="16">
        <v>69.0882</v>
      </c>
      <c r="D277" s="16">
        <v>0.581337</v>
      </c>
      <c r="E277" s="9">
        <v>1.0</v>
      </c>
      <c r="G277" s="9">
        <v>276.0</v>
      </c>
      <c r="H277" s="2">
        <v>43750.0</v>
      </c>
      <c r="I277" s="16">
        <f t="shared" si="1"/>
        <v>64.2237</v>
      </c>
      <c r="J277" s="16">
        <f t="shared" si="2"/>
        <v>70.7296</v>
      </c>
      <c r="K277" s="16">
        <f t="shared" si="3"/>
        <v>0.594912</v>
      </c>
      <c r="L277" s="16">
        <f t="shared" si="4"/>
        <v>1</v>
      </c>
    </row>
    <row r="278" ht="15.75" customHeight="1">
      <c r="A278" s="17">
        <v>43881.0</v>
      </c>
      <c r="B278" s="16">
        <v>63.6873</v>
      </c>
      <c r="C278" s="16">
        <v>68.7823</v>
      </c>
      <c r="D278" s="16">
        <v>0.578476</v>
      </c>
      <c r="E278" s="9">
        <v>1.0</v>
      </c>
      <c r="G278" s="9">
        <v>277.0</v>
      </c>
      <c r="H278" s="2">
        <v>43751.0</v>
      </c>
      <c r="I278" s="16">
        <f t="shared" si="1"/>
        <v>64.2237</v>
      </c>
      <c r="J278" s="16">
        <f t="shared" si="2"/>
        <v>70.7296</v>
      </c>
      <c r="K278" s="16">
        <f t="shared" si="3"/>
        <v>0.594912</v>
      </c>
      <c r="L278" s="16">
        <f t="shared" si="4"/>
        <v>1</v>
      </c>
    </row>
    <row r="279" ht="15.75" customHeight="1">
      <c r="A279" s="17">
        <v>43882.0</v>
      </c>
      <c r="B279" s="16">
        <v>63.7413</v>
      </c>
      <c r="C279" s="16">
        <v>68.7705</v>
      </c>
      <c r="D279" s="16">
        <v>0.570954</v>
      </c>
      <c r="E279" s="9">
        <v>1.0</v>
      </c>
      <c r="G279" s="9">
        <v>278.0</v>
      </c>
      <c r="H279" s="2">
        <v>43752.0</v>
      </c>
      <c r="I279" s="16">
        <f t="shared" si="1"/>
        <v>64.2237</v>
      </c>
      <c r="J279" s="16">
        <f t="shared" si="2"/>
        <v>70.7296</v>
      </c>
      <c r="K279" s="16">
        <f t="shared" si="3"/>
        <v>0.594912</v>
      </c>
      <c r="L279" s="16">
        <f t="shared" si="4"/>
        <v>1</v>
      </c>
    </row>
    <row r="280" ht="15.75" customHeight="1">
      <c r="A280" s="17">
        <v>43883.0</v>
      </c>
      <c r="B280" s="16">
        <v>64.3008</v>
      </c>
      <c r="C280" s="16">
        <v>69.4191</v>
      </c>
      <c r="D280" s="16">
        <v>0.575991</v>
      </c>
      <c r="E280" s="9">
        <v>1.0</v>
      </c>
      <c r="G280" s="9">
        <v>279.0</v>
      </c>
      <c r="H280" s="2">
        <v>43753.0</v>
      </c>
      <c r="I280" s="16">
        <f t="shared" si="1"/>
        <v>64.3652</v>
      </c>
      <c r="J280" s="16">
        <f t="shared" si="2"/>
        <v>70.9305</v>
      </c>
      <c r="K280" s="16">
        <f t="shared" si="3"/>
        <v>0.594625</v>
      </c>
      <c r="L280" s="16">
        <f t="shared" si="4"/>
        <v>1</v>
      </c>
    </row>
    <row r="281" ht="15.75" customHeight="1">
      <c r="A281" s="17">
        <v>43887.0</v>
      </c>
      <c r="B281" s="16">
        <v>64.9213</v>
      </c>
      <c r="C281" s="16">
        <v>70.4591</v>
      </c>
      <c r="D281" s="16">
        <v>0.586965</v>
      </c>
      <c r="E281" s="9">
        <v>1.0</v>
      </c>
      <c r="G281" s="9">
        <v>280.0</v>
      </c>
      <c r="H281" s="2">
        <v>43754.0</v>
      </c>
      <c r="I281" s="16">
        <f t="shared" si="1"/>
        <v>64.2548</v>
      </c>
      <c r="J281" s="16">
        <f t="shared" si="2"/>
        <v>70.8473</v>
      </c>
      <c r="K281" s="16">
        <f t="shared" si="3"/>
        <v>0.592838</v>
      </c>
      <c r="L281" s="16">
        <f t="shared" si="4"/>
        <v>1</v>
      </c>
    </row>
    <row r="282" ht="15.75" customHeight="1">
      <c r="A282" s="17">
        <v>43888.0</v>
      </c>
      <c r="B282" s="16">
        <v>65.5177</v>
      </c>
      <c r="C282" s="16">
        <v>71.2439</v>
      </c>
      <c r="D282" s="16">
        <v>0.593538</v>
      </c>
      <c r="E282" s="9">
        <v>1.0</v>
      </c>
      <c r="G282" s="9">
        <v>281.0</v>
      </c>
      <c r="H282" s="2">
        <v>43755.0</v>
      </c>
      <c r="I282" s="16">
        <f t="shared" si="1"/>
        <v>64.3455</v>
      </c>
      <c r="J282" s="16">
        <f t="shared" si="2"/>
        <v>71.0503</v>
      </c>
      <c r="K282" s="16">
        <f t="shared" si="3"/>
        <v>0.592146</v>
      </c>
      <c r="L282" s="16">
        <f t="shared" si="4"/>
        <v>1</v>
      </c>
    </row>
    <row r="283" ht="15.75" customHeight="1">
      <c r="A283" s="17">
        <v>43889.0</v>
      </c>
      <c r="B283" s="16">
        <v>65.6097</v>
      </c>
      <c r="C283" s="16">
        <v>71.6458</v>
      </c>
      <c r="D283" s="16">
        <v>0.596425</v>
      </c>
      <c r="E283" s="9">
        <v>1.0</v>
      </c>
      <c r="G283" s="9">
        <v>282.0</v>
      </c>
      <c r="H283" s="2">
        <v>43756.0</v>
      </c>
      <c r="I283" s="16">
        <f t="shared" si="1"/>
        <v>64.0144</v>
      </c>
      <c r="J283" s="16">
        <f t="shared" si="2"/>
        <v>70.9023</v>
      </c>
      <c r="K283" s="16">
        <f t="shared" si="3"/>
        <v>0.588422</v>
      </c>
      <c r="L283" s="16">
        <f t="shared" si="4"/>
        <v>1</v>
      </c>
    </row>
    <row r="284" ht="15.75" customHeight="1">
      <c r="A284" s="17">
        <v>43890.0</v>
      </c>
      <c r="B284" s="16">
        <v>66.9909</v>
      </c>
      <c r="C284" s="16">
        <v>73.7235</v>
      </c>
      <c r="D284" s="16">
        <v>0.615414</v>
      </c>
      <c r="E284" s="9">
        <v>1.0</v>
      </c>
      <c r="G284" s="9">
        <v>283.0</v>
      </c>
      <c r="H284" s="2">
        <v>43757.0</v>
      </c>
      <c r="I284" s="16">
        <f t="shared" si="1"/>
        <v>63.9542</v>
      </c>
      <c r="J284" s="16">
        <f t="shared" si="2"/>
        <v>71.1299</v>
      </c>
      <c r="K284" s="16">
        <f t="shared" si="3"/>
        <v>0.588626</v>
      </c>
      <c r="L284" s="16">
        <f t="shared" si="4"/>
        <v>1</v>
      </c>
    </row>
    <row r="285" ht="15.75" customHeight="1">
      <c r="A285" s="17">
        <v>43893.0</v>
      </c>
      <c r="B285" s="16">
        <v>66.3274</v>
      </c>
      <c r="C285" s="16">
        <v>73.4178</v>
      </c>
      <c r="D285" s="16">
        <v>0.612922</v>
      </c>
      <c r="E285" s="9">
        <v>1.0</v>
      </c>
      <c r="G285" s="9">
        <v>284.0</v>
      </c>
      <c r="H285" s="2">
        <v>43758.0</v>
      </c>
      <c r="I285" s="16">
        <f t="shared" si="1"/>
        <v>63.9542</v>
      </c>
      <c r="J285" s="16">
        <f t="shared" si="2"/>
        <v>71.1299</v>
      </c>
      <c r="K285" s="16">
        <f t="shared" si="3"/>
        <v>0.588626</v>
      </c>
      <c r="L285" s="16">
        <f t="shared" si="4"/>
        <v>1</v>
      </c>
    </row>
    <row r="286" ht="15.75" customHeight="1">
      <c r="A286" s="17">
        <v>43894.0</v>
      </c>
      <c r="B286" s="16">
        <v>66.4437</v>
      </c>
      <c r="C286" s="16">
        <v>73.9385</v>
      </c>
      <c r="D286" s="16">
        <v>0.615134</v>
      </c>
      <c r="E286" s="9">
        <v>1.0</v>
      </c>
      <c r="G286" s="9">
        <v>285.0</v>
      </c>
      <c r="H286" s="2">
        <v>43759.0</v>
      </c>
      <c r="I286" s="16">
        <f t="shared" si="1"/>
        <v>63.9542</v>
      </c>
      <c r="J286" s="16">
        <f t="shared" si="2"/>
        <v>71.1299</v>
      </c>
      <c r="K286" s="16">
        <f t="shared" si="3"/>
        <v>0.588626</v>
      </c>
      <c r="L286" s="16">
        <f t="shared" si="4"/>
        <v>1</v>
      </c>
    </row>
    <row r="287" ht="15.75" customHeight="1">
      <c r="A287" s="17">
        <v>43895.0</v>
      </c>
      <c r="B287" s="16">
        <v>66.0784</v>
      </c>
      <c r="C287" s="16">
        <v>73.7369</v>
      </c>
      <c r="D287" s="16">
        <v>0.615112</v>
      </c>
      <c r="E287" s="9">
        <v>1.0</v>
      </c>
      <c r="G287" s="9">
        <v>286.0</v>
      </c>
      <c r="H287" s="2">
        <v>43760.0</v>
      </c>
      <c r="I287" s="16">
        <f t="shared" si="1"/>
        <v>63.7606</v>
      </c>
      <c r="J287" s="16">
        <f t="shared" si="2"/>
        <v>71.1696</v>
      </c>
      <c r="K287" s="16">
        <f t="shared" si="3"/>
        <v>0.586871</v>
      </c>
      <c r="L287" s="16">
        <f t="shared" si="4"/>
        <v>1</v>
      </c>
    </row>
    <row r="288" ht="15.75" customHeight="1">
      <c r="A288" s="17">
        <v>43896.0</v>
      </c>
      <c r="B288" s="16">
        <v>66.1854</v>
      </c>
      <c r="C288" s="16">
        <v>73.6842</v>
      </c>
      <c r="D288" s="16">
        <v>0.617027</v>
      </c>
      <c r="E288" s="9">
        <v>1.0</v>
      </c>
      <c r="G288" s="9">
        <v>287.0</v>
      </c>
      <c r="H288" s="2">
        <v>43761.0</v>
      </c>
      <c r="I288" s="16">
        <f t="shared" si="1"/>
        <v>63.6336</v>
      </c>
      <c r="J288" s="16">
        <f t="shared" si="2"/>
        <v>70.9196</v>
      </c>
      <c r="K288" s="16">
        <f t="shared" si="3"/>
        <v>0.586404</v>
      </c>
      <c r="L288" s="16">
        <f t="shared" si="4"/>
        <v>1</v>
      </c>
    </row>
    <row r="289" ht="15.75" customHeight="1">
      <c r="A289" s="17">
        <v>43897.0</v>
      </c>
      <c r="B289" s="16">
        <v>67.5175</v>
      </c>
      <c r="C289" s="16">
        <v>75.8424</v>
      </c>
      <c r="D289" s="16">
        <v>0.63777</v>
      </c>
      <c r="E289" s="9">
        <v>1.0</v>
      </c>
      <c r="G289" s="9">
        <v>288.0</v>
      </c>
      <c r="H289" s="2">
        <v>43762.0</v>
      </c>
      <c r="I289" s="16">
        <f t="shared" si="1"/>
        <v>63.7997</v>
      </c>
      <c r="J289" s="16">
        <f t="shared" si="2"/>
        <v>70.9644</v>
      </c>
      <c r="K289" s="16">
        <f t="shared" si="3"/>
        <v>0.588694</v>
      </c>
      <c r="L289" s="16">
        <f t="shared" si="4"/>
        <v>1</v>
      </c>
    </row>
    <row r="290" ht="15.75" customHeight="1">
      <c r="A290" s="17">
        <v>43901.0</v>
      </c>
      <c r="B290" s="16">
        <v>72.0208</v>
      </c>
      <c r="C290" s="16">
        <v>81.8588</v>
      </c>
      <c r="D290" s="16">
        <v>0.690748</v>
      </c>
      <c r="E290" s="9">
        <v>1.0</v>
      </c>
      <c r="G290" s="9">
        <v>289.0</v>
      </c>
      <c r="H290" s="2">
        <v>43763.0</v>
      </c>
      <c r="I290" s="16">
        <f t="shared" si="1"/>
        <v>63.86</v>
      </c>
      <c r="J290" s="16">
        <f t="shared" si="2"/>
        <v>71.14</v>
      </c>
      <c r="K290" s="16">
        <f t="shared" si="3"/>
        <v>0.587597</v>
      </c>
      <c r="L290" s="16">
        <f t="shared" si="4"/>
        <v>1</v>
      </c>
    </row>
    <row r="291" ht="15.75" customHeight="1">
      <c r="A291" s="17">
        <v>43902.0</v>
      </c>
      <c r="B291" s="16">
        <v>71.472</v>
      </c>
      <c r="C291" s="16">
        <v>81.0207</v>
      </c>
      <c r="D291" s="16">
        <v>0.681042</v>
      </c>
      <c r="E291" s="9">
        <v>1.0</v>
      </c>
      <c r="G291" s="9">
        <v>290.0</v>
      </c>
      <c r="H291" s="2">
        <v>43764.0</v>
      </c>
      <c r="I291" s="16">
        <f t="shared" si="1"/>
        <v>63.9966</v>
      </c>
      <c r="J291" s="16">
        <f t="shared" si="2"/>
        <v>71.1194</v>
      </c>
      <c r="K291" s="16">
        <f t="shared" si="3"/>
        <v>0.589206</v>
      </c>
      <c r="L291" s="16">
        <f t="shared" si="4"/>
        <v>1</v>
      </c>
    </row>
    <row r="292" ht="15.75" customHeight="1">
      <c r="A292" s="17">
        <v>43903.0</v>
      </c>
      <c r="B292" s="16">
        <v>74.0274</v>
      </c>
      <c r="C292" s="16">
        <v>83.6584</v>
      </c>
      <c r="D292" s="16">
        <v>0.71424</v>
      </c>
      <c r="E292" s="9">
        <v>1.0</v>
      </c>
      <c r="G292" s="9">
        <v>291.0</v>
      </c>
      <c r="H292" s="2">
        <v>43765.0</v>
      </c>
      <c r="I292" s="16">
        <f t="shared" si="1"/>
        <v>63.9966</v>
      </c>
      <c r="J292" s="16">
        <f t="shared" si="2"/>
        <v>71.1194</v>
      </c>
      <c r="K292" s="16">
        <f t="shared" si="3"/>
        <v>0.589206</v>
      </c>
      <c r="L292" s="16">
        <f t="shared" si="4"/>
        <v>1</v>
      </c>
    </row>
    <row r="293" ht="15.75" customHeight="1">
      <c r="A293" s="17">
        <v>43904.0</v>
      </c>
      <c r="B293" s="16">
        <v>73.1882</v>
      </c>
      <c r="C293" s="16">
        <v>81.861</v>
      </c>
      <c r="D293" s="16">
        <v>0.690292</v>
      </c>
      <c r="E293" s="9">
        <v>1.0</v>
      </c>
      <c r="G293" s="9">
        <v>292.0</v>
      </c>
      <c r="H293" s="2">
        <v>43766.0</v>
      </c>
      <c r="I293" s="16">
        <f t="shared" si="1"/>
        <v>63.9966</v>
      </c>
      <c r="J293" s="16">
        <f t="shared" si="2"/>
        <v>71.1194</v>
      </c>
      <c r="K293" s="16">
        <f t="shared" si="3"/>
        <v>0.589206</v>
      </c>
      <c r="L293" s="16">
        <f t="shared" si="4"/>
        <v>1</v>
      </c>
    </row>
    <row r="294" ht="15.75" customHeight="1">
      <c r="A294" s="17">
        <v>43907.0</v>
      </c>
      <c r="B294" s="16">
        <v>74.1262</v>
      </c>
      <c r="C294" s="16">
        <v>82.7471</v>
      </c>
      <c r="D294" s="16">
        <v>0.697888</v>
      </c>
      <c r="E294" s="9">
        <v>1.0</v>
      </c>
      <c r="G294" s="9">
        <v>293.0</v>
      </c>
      <c r="H294" s="2">
        <v>43767.0</v>
      </c>
      <c r="I294" s="16">
        <f t="shared" si="1"/>
        <v>63.87</v>
      </c>
      <c r="J294" s="16">
        <f t="shared" si="2"/>
        <v>70.8382</v>
      </c>
      <c r="K294" s="16">
        <f t="shared" si="3"/>
        <v>0.587391</v>
      </c>
      <c r="L294" s="16">
        <f t="shared" si="4"/>
        <v>1</v>
      </c>
    </row>
    <row r="295" ht="15.75" customHeight="1">
      <c r="A295" s="17">
        <v>43908.0</v>
      </c>
      <c r="B295" s="16">
        <v>73.8896</v>
      </c>
      <c r="C295" s="16">
        <v>82.3056</v>
      </c>
      <c r="D295" s="16">
        <v>0.692272</v>
      </c>
      <c r="E295" s="9">
        <v>1.0</v>
      </c>
      <c r="G295" s="9">
        <v>294.0</v>
      </c>
      <c r="H295" s="2">
        <v>43768.0</v>
      </c>
      <c r="I295" s="16">
        <f t="shared" si="1"/>
        <v>63.832</v>
      </c>
      <c r="J295" s="16">
        <f t="shared" si="2"/>
        <v>70.7769</v>
      </c>
      <c r="K295" s="16">
        <f t="shared" si="3"/>
        <v>0.586341</v>
      </c>
      <c r="L295" s="16">
        <f t="shared" si="4"/>
        <v>1</v>
      </c>
    </row>
    <row r="296" ht="15.75" customHeight="1">
      <c r="A296" s="17">
        <v>43909.0</v>
      </c>
      <c r="B296" s="16">
        <v>77.2131</v>
      </c>
      <c r="C296" s="16">
        <v>84.8881</v>
      </c>
      <c r="D296" s="16">
        <v>0.719366</v>
      </c>
      <c r="E296" s="9">
        <v>1.0</v>
      </c>
      <c r="G296" s="9">
        <v>295.0</v>
      </c>
      <c r="H296" s="2">
        <v>43769.0</v>
      </c>
      <c r="I296" s="16">
        <f t="shared" si="1"/>
        <v>63.8734</v>
      </c>
      <c r="J296" s="16">
        <f t="shared" si="2"/>
        <v>71.0081</v>
      </c>
      <c r="K296" s="16">
        <f t="shared" si="3"/>
        <v>0.586829</v>
      </c>
      <c r="L296" s="16">
        <f t="shared" si="4"/>
        <v>1</v>
      </c>
    </row>
    <row r="297" ht="15.75" customHeight="1">
      <c r="A297" s="17">
        <v>43910.0</v>
      </c>
      <c r="B297" s="16">
        <v>80.157</v>
      </c>
      <c r="C297" s="16">
        <v>87.2669</v>
      </c>
      <c r="D297" s="16">
        <v>0.735453</v>
      </c>
      <c r="E297" s="9">
        <v>1.0</v>
      </c>
      <c r="G297" s="9">
        <v>296.0</v>
      </c>
      <c r="H297" s="2">
        <v>43770.0</v>
      </c>
      <c r="I297" s="16">
        <f t="shared" si="1"/>
        <v>63.7748</v>
      </c>
      <c r="J297" s="16">
        <f t="shared" si="2"/>
        <v>71.1918</v>
      </c>
      <c r="K297" s="16">
        <f t="shared" si="3"/>
        <v>0.58711</v>
      </c>
      <c r="L297" s="16">
        <f t="shared" si="4"/>
        <v>1</v>
      </c>
    </row>
    <row r="298" ht="15.75" customHeight="1">
      <c r="A298" s="17">
        <v>43911.0</v>
      </c>
      <c r="B298" s="16">
        <v>78.0443</v>
      </c>
      <c r="C298" s="16">
        <v>84.1552</v>
      </c>
      <c r="D298" s="16">
        <v>0.710624</v>
      </c>
      <c r="E298" s="9">
        <v>1.0</v>
      </c>
      <c r="G298" s="9">
        <v>297.0</v>
      </c>
      <c r="H298" s="2">
        <v>43771.0</v>
      </c>
      <c r="I298" s="16">
        <f t="shared" si="1"/>
        <v>64.0316</v>
      </c>
      <c r="J298" s="16">
        <f t="shared" si="2"/>
        <v>71.4785</v>
      </c>
      <c r="K298" s="16">
        <f t="shared" si="3"/>
        <v>0.593105</v>
      </c>
      <c r="L298" s="16">
        <f t="shared" si="4"/>
        <v>1</v>
      </c>
    </row>
    <row r="299" ht="15.75" customHeight="1">
      <c r="A299" s="17">
        <v>43914.0</v>
      </c>
      <c r="B299" s="16">
        <v>80.8815</v>
      </c>
      <c r="C299" s="16">
        <v>86.705</v>
      </c>
      <c r="D299" s="16">
        <v>0.733785</v>
      </c>
      <c r="E299" s="9">
        <v>1.0</v>
      </c>
      <c r="G299" s="9">
        <v>298.0</v>
      </c>
      <c r="H299" s="2">
        <v>43772.0</v>
      </c>
      <c r="I299" s="16">
        <f t="shared" si="1"/>
        <v>64.0316</v>
      </c>
      <c r="J299" s="16">
        <f t="shared" si="2"/>
        <v>71.4785</v>
      </c>
      <c r="K299" s="16">
        <f t="shared" si="3"/>
        <v>0.593105</v>
      </c>
      <c r="L299" s="16">
        <f t="shared" si="4"/>
        <v>1</v>
      </c>
    </row>
    <row r="300" ht="15.75" customHeight="1">
      <c r="A300" s="17">
        <v>43915.0</v>
      </c>
      <c r="B300" s="16">
        <v>78.8493</v>
      </c>
      <c r="C300" s="16">
        <v>85.4253</v>
      </c>
      <c r="D300" s="16">
        <v>0.712054</v>
      </c>
      <c r="E300" s="9">
        <v>1.0</v>
      </c>
      <c r="G300" s="9">
        <v>299.0</v>
      </c>
      <c r="H300" s="2">
        <v>43773.0</v>
      </c>
      <c r="I300" s="16">
        <f t="shared" si="1"/>
        <v>64.0316</v>
      </c>
      <c r="J300" s="16">
        <f t="shared" si="2"/>
        <v>71.4785</v>
      </c>
      <c r="K300" s="16">
        <f t="shared" si="3"/>
        <v>0.593105</v>
      </c>
      <c r="L300" s="16">
        <f t="shared" si="4"/>
        <v>1</v>
      </c>
    </row>
    <row r="301" ht="15.75" customHeight="1">
      <c r="A301" s="17">
        <v>43916.0</v>
      </c>
      <c r="B301" s="16">
        <v>77.7928</v>
      </c>
      <c r="C301" s="16">
        <v>84.1485</v>
      </c>
      <c r="D301" s="16">
        <v>0.697537</v>
      </c>
      <c r="E301" s="9">
        <v>1.0</v>
      </c>
      <c r="G301" s="9">
        <v>300.0</v>
      </c>
      <c r="H301" s="2">
        <v>43774.0</v>
      </c>
      <c r="I301" s="16">
        <f t="shared" si="1"/>
        <v>64.0316</v>
      </c>
      <c r="J301" s="16">
        <f t="shared" si="2"/>
        <v>71.4785</v>
      </c>
      <c r="K301" s="16">
        <f t="shared" si="3"/>
        <v>0.593105</v>
      </c>
      <c r="L301" s="16">
        <f t="shared" si="4"/>
        <v>1</v>
      </c>
    </row>
    <row r="302" ht="15.75" customHeight="1">
      <c r="A302" s="17">
        <v>43917.0</v>
      </c>
      <c r="B302" s="16">
        <v>78.7223</v>
      </c>
      <c r="C302" s="16">
        <v>85.9648</v>
      </c>
      <c r="D302" s="16">
        <v>0.713226</v>
      </c>
      <c r="E302" s="9">
        <v>1.0</v>
      </c>
      <c r="G302" s="9">
        <v>301.0</v>
      </c>
      <c r="H302" s="2">
        <v>43775.0</v>
      </c>
      <c r="I302" s="16">
        <f t="shared" si="1"/>
        <v>63.248</v>
      </c>
      <c r="J302" s="16">
        <f t="shared" si="2"/>
        <v>70.4203</v>
      </c>
      <c r="K302" s="16">
        <f t="shared" si="3"/>
        <v>0.581083</v>
      </c>
      <c r="L302" s="16">
        <f t="shared" si="4"/>
        <v>1</v>
      </c>
    </row>
    <row r="303" ht="15.75" customHeight="1">
      <c r="A303" s="17">
        <v>43918.0</v>
      </c>
      <c r="B303" s="16">
        <v>77.7325</v>
      </c>
      <c r="C303" s="16">
        <v>85.7389</v>
      </c>
      <c r="D303" s="16">
        <v>0.714027</v>
      </c>
      <c r="E303" s="9">
        <v>1.0</v>
      </c>
      <c r="G303" s="9">
        <v>302.0</v>
      </c>
      <c r="H303" s="2">
        <v>43776.0</v>
      </c>
      <c r="I303" s="16">
        <f t="shared" si="1"/>
        <v>63.588</v>
      </c>
      <c r="J303" s="16">
        <f t="shared" si="2"/>
        <v>70.4301</v>
      </c>
      <c r="K303" s="16">
        <f t="shared" si="3"/>
        <v>0.583189</v>
      </c>
      <c r="L303" s="16">
        <f t="shared" si="4"/>
        <v>1</v>
      </c>
    </row>
    <row r="304" ht="15.75" customHeight="1">
      <c r="A304" s="17">
        <v>43928.0</v>
      </c>
      <c r="B304" s="16">
        <v>76.4074</v>
      </c>
      <c r="C304" s="16">
        <v>82.6346</v>
      </c>
      <c r="D304" s="16">
        <v>0.700247</v>
      </c>
      <c r="E304" s="9">
        <v>1.0</v>
      </c>
      <c r="G304" s="9">
        <v>303.0</v>
      </c>
      <c r="H304" s="2">
        <v>43777.0</v>
      </c>
      <c r="I304" s="16">
        <f t="shared" si="1"/>
        <v>63.7298</v>
      </c>
      <c r="J304" s="16">
        <f t="shared" si="2"/>
        <v>70.5489</v>
      </c>
      <c r="K304" s="16">
        <f t="shared" si="3"/>
        <v>0.584892</v>
      </c>
      <c r="L304" s="16">
        <f t="shared" si="4"/>
        <v>1</v>
      </c>
    </row>
    <row r="305" ht="15.75" customHeight="1">
      <c r="A305" s="17">
        <v>43929.0</v>
      </c>
      <c r="B305" s="16">
        <v>75.455</v>
      </c>
      <c r="C305" s="16">
        <v>82.012</v>
      </c>
      <c r="D305" s="16">
        <v>0.693106</v>
      </c>
      <c r="E305" s="9">
        <v>1.0</v>
      </c>
      <c r="G305" s="9">
        <v>304.0</v>
      </c>
      <c r="H305" s="2">
        <v>43778.0</v>
      </c>
      <c r="I305" s="16">
        <f t="shared" si="1"/>
        <v>63.7295</v>
      </c>
      <c r="J305" s="16">
        <f t="shared" si="2"/>
        <v>70.4211</v>
      </c>
      <c r="K305" s="16">
        <f t="shared" si="3"/>
        <v>0.58315</v>
      </c>
      <c r="L305" s="16">
        <f t="shared" si="4"/>
        <v>1</v>
      </c>
    </row>
    <row r="306" ht="15.75" customHeight="1">
      <c r="A306" s="17">
        <v>43930.0</v>
      </c>
      <c r="B306" s="16">
        <v>75.7499</v>
      </c>
      <c r="C306" s="16">
        <v>82.2341</v>
      </c>
      <c r="D306" s="16">
        <v>0.696391</v>
      </c>
      <c r="E306" s="9">
        <v>1.0</v>
      </c>
      <c r="G306" s="9">
        <v>305.0</v>
      </c>
      <c r="H306" s="2">
        <v>43779.0</v>
      </c>
      <c r="I306" s="16">
        <f t="shared" si="1"/>
        <v>63.7295</v>
      </c>
      <c r="J306" s="16">
        <f t="shared" si="2"/>
        <v>70.4211</v>
      </c>
      <c r="K306" s="16">
        <f t="shared" si="3"/>
        <v>0.58315</v>
      </c>
      <c r="L306" s="16">
        <f t="shared" si="4"/>
        <v>1</v>
      </c>
    </row>
    <row r="307" ht="15.75" customHeight="1">
      <c r="A307" s="17">
        <v>43931.0</v>
      </c>
      <c r="B307" s="16">
        <v>74.605</v>
      </c>
      <c r="C307" s="16">
        <v>81.0882</v>
      </c>
      <c r="D307" s="16">
        <v>0.685047</v>
      </c>
      <c r="E307" s="9">
        <v>1.0</v>
      </c>
      <c r="G307" s="9">
        <v>306.0</v>
      </c>
      <c r="H307" s="2">
        <v>43780.0</v>
      </c>
      <c r="I307" s="16">
        <f t="shared" si="1"/>
        <v>63.7295</v>
      </c>
      <c r="J307" s="16">
        <f t="shared" si="2"/>
        <v>70.4211</v>
      </c>
      <c r="K307" s="16">
        <f t="shared" si="3"/>
        <v>0.58315</v>
      </c>
      <c r="L307" s="16">
        <f t="shared" si="4"/>
        <v>1</v>
      </c>
    </row>
    <row r="308" ht="15.75" customHeight="1">
      <c r="A308" s="17">
        <v>43932.0</v>
      </c>
      <c r="B308" s="16">
        <v>73.7515</v>
      </c>
      <c r="C308" s="16">
        <v>80.7358</v>
      </c>
      <c r="D308" s="16">
        <v>0.680459</v>
      </c>
      <c r="E308" s="9">
        <v>1.0</v>
      </c>
      <c r="G308" s="9">
        <v>307.0</v>
      </c>
      <c r="H308" s="2">
        <v>43781.0</v>
      </c>
      <c r="I308" s="16">
        <f t="shared" si="1"/>
        <v>63.9121</v>
      </c>
      <c r="J308" s="16">
        <f t="shared" si="2"/>
        <v>70.4759</v>
      </c>
      <c r="K308" s="16">
        <f t="shared" si="3"/>
        <v>0.58635</v>
      </c>
      <c r="L308" s="16">
        <f t="shared" si="4"/>
        <v>1</v>
      </c>
    </row>
    <row r="309" ht="15.75" customHeight="1">
      <c r="A309" s="17">
        <v>43935.0</v>
      </c>
      <c r="B309" s="16">
        <v>73.5245</v>
      </c>
      <c r="C309" s="16">
        <v>80.5387</v>
      </c>
      <c r="D309" s="16">
        <v>0.680877</v>
      </c>
      <c r="E309" s="9">
        <v>1.0</v>
      </c>
      <c r="G309" s="9">
        <v>308.0</v>
      </c>
      <c r="H309" s="2">
        <v>43782.0</v>
      </c>
      <c r="I309" s="16">
        <f t="shared" si="1"/>
        <v>63.853</v>
      </c>
      <c r="J309" s="16">
        <f t="shared" si="2"/>
        <v>70.4235</v>
      </c>
      <c r="K309" s="16">
        <f t="shared" si="3"/>
        <v>0.584547</v>
      </c>
      <c r="L309" s="16">
        <f t="shared" si="4"/>
        <v>1</v>
      </c>
    </row>
    <row r="310" ht="15.75" customHeight="1">
      <c r="A310" s="17">
        <v>43936.0</v>
      </c>
      <c r="B310" s="16">
        <v>73.315</v>
      </c>
      <c r="C310" s="16">
        <v>80.1186</v>
      </c>
      <c r="D310" s="16">
        <v>0.68143</v>
      </c>
      <c r="E310" s="9">
        <v>1.0</v>
      </c>
      <c r="G310" s="9">
        <v>309.0</v>
      </c>
      <c r="H310" s="2">
        <v>43783.0</v>
      </c>
      <c r="I310" s="16">
        <f t="shared" si="1"/>
        <v>64.2009</v>
      </c>
      <c r="J310" s="16">
        <f t="shared" si="2"/>
        <v>70.6724</v>
      </c>
      <c r="K310" s="16">
        <f t="shared" si="3"/>
        <v>0.588244</v>
      </c>
      <c r="L310" s="16">
        <f t="shared" si="4"/>
        <v>1</v>
      </c>
    </row>
    <row r="311" ht="15.75" customHeight="1">
      <c r="A311" s="17">
        <v>43937.0</v>
      </c>
      <c r="B311" s="16">
        <v>73.7145</v>
      </c>
      <c r="C311" s="16">
        <v>80.6731</v>
      </c>
      <c r="D311" s="16">
        <v>0.686642</v>
      </c>
      <c r="E311" s="9">
        <v>1.0</v>
      </c>
      <c r="G311" s="9">
        <v>310.0</v>
      </c>
      <c r="H311" s="2">
        <v>43784.0</v>
      </c>
      <c r="I311" s="16">
        <f t="shared" si="1"/>
        <v>64.2101</v>
      </c>
      <c r="J311" s="16">
        <f t="shared" si="2"/>
        <v>70.6761</v>
      </c>
      <c r="K311" s="16">
        <f t="shared" si="3"/>
        <v>0.590791</v>
      </c>
      <c r="L311" s="16">
        <f t="shared" si="4"/>
        <v>1</v>
      </c>
    </row>
    <row r="312" ht="15.75" customHeight="1">
      <c r="A312" s="17">
        <v>43938.0</v>
      </c>
      <c r="B312" s="16">
        <v>74.7119</v>
      </c>
      <c r="C312" s="16">
        <v>81.2791</v>
      </c>
      <c r="D312" s="16">
        <v>0.693285</v>
      </c>
      <c r="E312" s="9">
        <v>1.0</v>
      </c>
      <c r="G312" s="9">
        <v>311.0</v>
      </c>
      <c r="H312" s="2">
        <v>43785.0</v>
      </c>
      <c r="I312" s="16">
        <f t="shared" si="1"/>
        <v>63.8881</v>
      </c>
      <c r="J312" s="16">
        <f t="shared" si="2"/>
        <v>70.4111</v>
      </c>
      <c r="K312" s="16">
        <f t="shared" si="3"/>
        <v>0.588641</v>
      </c>
      <c r="L312" s="16">
        <f t="shared" si="4"/>
        <v>1</v>
      </c>
    </row>
    <row r="313" ht="15.75" customHeight="1">
      <c r="A313" s="17">
        <v>43939.0</v>
      </c>
      <c r="B313" s="16">
        <v>73.9441</v>
      </c>
      <c r="C313" s="16">
        <v>80.111</v>
      </c>
      <c r="D313" s="16">
        <v>0.685588</v>
      </c>
      <c r="E313" s="9">
        <v>1.0</v>
      </c>
      <c r="G313" s="9">
        <v>312.0</v>
      </c>
      <c r="H313" s="2">
        <v>43786.0</v>
      </c>
      <c r="I313" s="16">
        <f t="shared" si="1"/>
        <v>63.8881</v>
      </c>
      <c r="J313" s="16">
        <f t="shared" si="2"/>
        <v>70.4111</v>
      </c>
      <c r="K313" s="16">
        <f t="shared" si="3"/>
        <v>0.588641</v>
      </c>
      <c r="L313" s="16">
        <f t="shared" si="4"/>
        <v>1</v>
      </c>
    </row>
    <row r="314" ht="15.75" customHeight="1">
      <c r="A314" s="17">
        <v>43942.0</v>
      </c>
      <c r="B314" s="16">
        <v>74.6657</v>
      </c>
      <c r="C314" s="16">
        <v>81.1019</v>
      </c>
      <c r="D314" s="16">
        <v>0.692889</v>
      </c>
      <c r="E314" s="9">
        <v>1.0</v>
      </c>
      <c r="G314" s="9">
        <v>313.0</v>
      </c>
      <c r="H314" s="2">
        <v>43787.0</v>
      </c>
      <c r="I314" s="16">
        <f t="shared" si="1"/>
        <v>63.8881</v>
      </c>
      <c r="J314" s="16">
        <f t="shared" si="2"/>
        <v>70.4111</v>
      </c>
      <c r="K314" s="16">
        <f t="shared" si="3"/>
        <v>0.588641</v>
      </c>
      <c r="L314" s="16">
        <f t="shared" si="4"/>
        <v>1</v>
      </c>
    </row>
    <row r="315" ht="15.75" customHeight="1">
      <c r="A315" s="17">
        <v>43943.0</v>
      </c>
      <c r="B315" s="16">
        <v>76.2562</v>
      </c>
      <c r="C315" s="16">
        <v>82.616</v>
      </c>
      <c r="D315" s="16">
        <v>0.710186</v>
      </c>
      <c r="E315" s="9">
        <v>1.0</v>
      </c>
      <c r="G315" s="9">
        <v>314.0</v>
      </c>
      <c r="H315" s="2">
        <v>43788.0</v>
      </c>
      <c r="I315" s="16">
        <f t="shared" si="1"/>
        <v>63.7542</v>
      </c>
      <c r="J315" s="16">
        <f t="shared" si="2"/>
        <v>70.5313</v>
      </c>
      <c r="K315" s="16">
        <f t="shared" si="3"/>
        <v>0.585089</v>
      </c>
      <c r="L315" s="16">
        <f t="shared" si="4"/>
        <v>1</v>
      </c>
    </row>
    <row r="316" ht="15.75" customHeight="1">
      <c r="A316" s="17">
        <v>43944.0</v>
      </c>
      <c r="B316" s="16">
        <v>77.0416</v>
      </c>
      <c r="C316" s="16">
        <v>83.6826</v>
      </c>
      <c r="D316" s="16">
        <v>0.715568</v>
      </c>
      <c r="E316" s="9">
        <v>1.0</v>
      </c>
      <c r="G316" s="9">
        <v>315.0</v>
      </c>
      <c r="H316" s="2">
        <v>43789.0</v>
      </c>
      <c r="I316" s="16">
        <f t="shared" si="1"/>
        <v>63.773</v>
      </c>
      <c r="J316" s="16">
        <f t="shared" si="2"/>
        <v>70.6286</v>
      </c>
      <c r="K316" s="16">
        <f t="shared" si="3"/>
        <v>0.586715</v>
      </c>
      <c r="L316" s="16">
        <f t="shared" si="4"/>
        <v>1</v>
      </c>
    </row>
    <row r="317" ht="15.75" customHeight="1">
      <c r="A317" s="17">
        <v>43945.0</v>
      </c>
      <c r="B317" s="16">
        <v>75.129</v>
      </c>
      <c r="C317" s="16">
        <v>81.1468</v>
      </c>
      <c r="D317" s="16">
        <v>0.698063</v>
      </c>
      <c r="E317" s="9">
        <v>1.0</v>
      </c>
      <c r="G317" s="9">
        <v>316.0</v>
      </c>
      <c r="H317" s="2">
        <v>43790.0</v>
      </c>
      <c r="I317" s="16">
        <f t="shared" si="1"/>
        <v>64.0213</v>
      </c>
      <c r="J317" s="16">
        <f t="shared" si="2"/>
        <v>70.8524</v>
      </c>
      <c r="K317" s="16">
        <f t="shared" si="3"/>
        <v>0.590575</v>
      </c>
      <c r="L317" s="16">
        <f t="shared" si="4"/>
        <v>1</v>
      </c>
    </row>
    <row r="318" ht="15.75" customHeight="1">
      <c r="A318" s="17">
        <v>43946.0</v>
      </c>
      <c r="B318" s="16">
        <v>74.7163</v>
      </c>
      <c r="C318" s="16">
        <v>80.2528</v>
      </c>
      <c r="D318" s="16">
        <v>0.694035</v>
      </c>
      <c r="E318" s="9">
        <v>1.0</v>
      </c>
      <c r="G318" s="9">
        <v>317.0</v>
      </c>
      <c r="H318" s="2">
        <v>43791.0</v>
      </c>
      <c r="I318" s="16">
        <f t="shared" si="1"/>
        <v>63.843</v>
      </c>
      <c r="J318" s="16">
        <f t="shared" si="2"/>
        <v>70.6997</v>
      </c>
      <c r="K318" s="16">
        <f t="shared" si="3"/>
        <v>0.588279</v>
      </c>
      <c r="L318" s="16">
        <f t="shared" si="4"/>
        <v>1</v>
      </c>
    </row>
    <row r="319" ht="15.75" customHeight="1">
      <c r="A319" s="17">
        <v>43949.0</v>
      </c>
      <c r="B319" s="16">
        <v>74.496</v>
      </c>
      <c r="C319" s="16">
        <v>80.7611</v>
      </c>
      <c r="D319" s="16">
        <v>0.694763</v>
      </c>
      <c r="E319" s="9">
        <v>1.0</v>
      </c>
      <c r="G319" s="9">
        <v>318.0</v>
      </c>
      <c r="H319" s="2">
        <v>43792.0</v>
      </c>
      <c r="I319" s="16">
        <f t="shared" si="1"/>
        <v>63.7101</v>
      </c>
      <c r="J319" s="16">
        <f t="shared" si="2"/>
        <v>70.5207</v>
      </c>
      <c r="K319" s="16">
        <f t="shared" si="3"/>
        <v>0.586298</v>
      </c>
      <c r="L319" s="16">
        <f t="shared" si="4"/>
        <v>1</v>
      </c>
    </row>
    <row r="320" ht="15.75" customHeight="1">
      <c r="A320" s="17">
        <v>43950.0</v>
      </c>
      <c r="B320" s="16">
        <v>74.5706</v>
      </c>
      <c r="C320" s="16">
        <v>80.7749</v>
      </c>
      <c r="D320" s="16">
        <v>0.696629</v>
      </c>
      <c r="E320" s="9">
        <v>1.0</v>
      </c>
      <c r="G320" s="9">
        <v>319.0</v>
      </c>
      <c r="H320" s="2">
        <v>43793.0</v>
      </c>
      <c r="I320" s="16">
        <f t="shared" si="1"/>
        <v>63.7101</v>
      </c>
      <c r="J320" s="16">
        <f t="shared" si="2"/>
        <v>70.5207</v>
      </c>
      <c r="K320" s="16">
        <f t="shared" si="3"/>
        <v>0.586298</v>
      </c>
      <c r="L320" s="16">
        <f t="shared" si="4"/>
        <v>1</v>
      </c>
    </row>
    <row r="321" ht="15.75" customHeight="1">
      <c r="A321" s="17">
        <v>43951.0</v>
      </c>
      <c r="B321" s="16">
        <v>73.6894</v>
      </c>
      <c r="C321" s="16">
        <v>80.0488</v>
      </c>
      <c r="D321" s="16">
        <v>0.692147</v>
      </c>
      <c r="E321" s="9">
        <v>1.0</v>
      </c>
      <c r="G321" s="9">
        <v>320.0</v>
      </c>
      <c r="H321" s="2">
        <v>43794.0</v>
      </c>
      <c r="I321" s="16">
        <f t="shared" si="1"/>
        <v>63.7101</v>
      </c>
      <c r="J321" s="16">
        <f t="shared" si="2"/>
        <v>70.5207</v>
      </c>
      <c r="K321" s="16">
        <f t="shared" si="3"/>
        <v>0.586298</v>
      </c>
      <c r="L321" s="16">
        <f t="shared" si="4"/>
        <v>1</v>
      </c>
    </row>
    <row r="322" ht="15.75" customHeight="1">
      <c r="A322" s="17">
        <v>43952.0</v>
      </c>
      <c r="B322" s="16">
        <v>72.7263</v>
      </c>
      <c r="C322" s="16">
        <v>79.1189</v>
      </c>
      <c r="D322" s="16">
        <v>0.68198</v>
      </c>
      <c r="E322" s="9">
        <v>1.0</v>
      </c>
      <c r="G322" s="9">
        <v>321.0</v>
      </c>
      <c r="H322" s="2">
        <v>43795.0</v>
      </c>
      <c r="I322" s="16">
        <f t="shared" si="1"/>
        <v>63.7637</v>
      </c>
      <c r="J322" s="16">
        <f t="shared" si="2"/>
        <v>70.3122</v>
      </c>
      <c r="K322" s="16">
        <f t="shared" si="3"/>
        <v>0.585713</v>
      </c>
      <c r="L322" s="16">
        <f t="shared" si="4"/>
        <v>1</v>
      </c>
    </row>
    <row r="323" ht="15.75" customHeight="1">
      <c r="A323" s="17">
        <v>43958.0</v>
      </c>
      <c r="B323" s="16">
        <v>73.9719</v>
      </c>
      <c r="C323" s="16">
        <v>80.0598</v>
      </c>
      <c r="D323" s="16">
        <v>0.695323</v>
      </c>
      <c r="E323" s="9">
        <v>1.0</v>
      </c>
      <c r="G323" s="9">
        <v>322.0</v>
      </c>
      <c r="H323" s="2">
        <v>43796.0</v>
      </c>
      <c r="I323" s="16">
        <f t="shared" si="1"/>
        <v>64.0239</v>
      </c>
      <c r="J323" s="16">
        <f t="shared" si="2"/>
        <v>70.5159</v>
      </c>
      <c r="K323" s="16">
        <f t="shared" si="3"/>
        <v>0.58778</v>
      </c>
      <c r="L323" s="16">
        <f t="shared" si="4"/>
        <v>1</v>
      </c>
    </row>
    <row r="324" ht="15.75" customHeight="1">
      <c r="A324" s="17">
        <v>43959.0</v>
      </c>
      <c r="B324" s="16">
        <v>74.1169</v>
      </c>
      <c r="C324" s="16">
        <v>80.0611</v>
      </c>
      <c r="D324" s="16">
        <v>0.696587</v>
      </c>
      <c r="E324" s="9">
        <v>1.0</v>
      </c>
      <c r="G324" s="9">
        <v>323.0</v>
      </c>
      <c r="H324" s="2">
        <v>43797.0</v>
      </c>
      <c r="I324" s="16">
        <f t="shared" si="1"/>
        <v>63.9722</v>
      </c>
      <c r="J324" s="16">
        <f t="shared" si="2"/>
        <v>70.4398</v>
      </c>
      <c r="K324" s="16">
        <f t="shared" si="3"/>
        <v>0.586014</v>
      </c>
      <c r="L324" s="16">
        <f t="shared" si="4"/>
        <v>1</v>
      </c>
    </row>
    <row r="325" ht="15.75" customHeight="1">
      <c r="A325" s="17">
        <v>43960.0</v>
      </c>
      <c r="B325" s="16">
        <v>73.8725</v>
      </c>
      <c r="C325" s="16">
        <v>80.0039</v>
      </c>
      <c r="D325" s="16">
        <v>0.694813</v>
      </c>
      <c r="E325" s="9">
        <v>1.0</v>
      </c>
      <c r="G325" s="9">
        <v>324.0</v>
      </c>
      <c r="H325" s="2">
        <v>43798.0</v>
      </c>
      <c r="I325" s="16">
        <f t="shared" si="1"/>
        <v>64.1005</v>
      </c>
      <c r="J325" s="16">
        <f t="shared" si="2"/>
        <v>70.5747</v>
      </c>
      <c r="K325" s="16">
        <f t="shared" si="3"/>
        <v>0.585955</v>
      </c>
      <c r="L325" s="16">
        <f t="shared" si="4"/>
        <v>1</v>
      </c>
    </row>
    <row r="326" ht="15.75" customHeight="1">
      <c r="A326" s="17">
        <v>43964.0</v>
      </c>
      <c r="B326" s="16">
        <v>73.4326</v>
      </c>
      <c r="C326" s="16">
        <v>79.4394</v>
      </c>
      <c r="D326" s="16">
        <v>0.683126</v>
      </c>
      <c r="E326" s="9">
        <v>1.0</v>
      </c>
      <c r="G326" s="9">
        <v>325.0</v>
      </c>
      <c r="H326" s="2">
        <v>43799.0</v>
      </c>
      <c r="I326" s="16">
        <f t="shared" si="1"/>
        <v>64.0817</v>
      </c>
      <c r="J326" s="16">
        <f t="shared" si="2"/>
        <v>70.5475</v>
      </c>
      <c r="K326" s="16">
        <f t="shared" si="3"/>
        <v>0.585034</v>
      </c>
      <c r="L326" s="16">
        <f t="shared" si="4"/>
        <v>1</v>
      </c>
    </row>
    <row r="327" ht="15.75" customHeight="1">
      <c r="A327" s="17">
        <v>43965.0</v>
      </c>
      <c r="B327" s="16">
        <v>73.5819</v>
      </c>
      <c r="C327" s="16">
        <v>79.7775</v>
      </c>
      <c r="D327" s="16">
        <v>0.687585</v>
      </c>
      <c r="E327" s="9">
        <v>1.0</v>
      </c>
      <c r="G327" s="9">
        <v>326.0</v>
      </c>
      <c r="H327" s="2">
        <v>43800.0</v>
      </c>
      <c r="I327" s="16">
        <f t="shared" si="1"/>
        <v>64.0817</v>
      </c>
      <c r="J327" s="16">
        <f t="shared" si="2"/>
        <v>70.5475</v>
      </c>
      <c r="K327" s="16">
        <f t="shared" si="3"/>
        <v>0.585034</v>
      </c>
      <c r="L327" s="16">
        <f t="shared" si="4"/>
        <v>1</v>
      </c>
    </row>
    <row r="328" ht="15.75" customHeight="1">
      <c r="A328" s="17">
        <v>43966.0</v>
      </c>
      <c r="B328" s="16">
        <v>73.9298</v>
      </c>
      <c r="C328" s="16">
        <v>79.9033</v>
      </c>
      <c r="D328" s="16">
        <v>0.691935</v>
      </c>
      <c r="E328" s="9">
        <v>1.0</v>
      </c>
      <c r="G328" s="9">
        <v>327.0</v>
      </c>
      <c r="H328" s="2">
        <v>43801.0</v>
      </c>
      <c r="I328" s="16">
        <f t="shared" si="1"/>
        <v>64.0817</v>
      </c>
      <c r="J328" s="16">
        <f t="shared" si="2"/>
        <v>70.5475</v>
      </c>
      <c r="K328" s="16">
        <f t="shared" si="3"/>
        <v>0.585034</v>
      </c>
      <c r="L328" s="16">
        <f t="shared" si="4"/>
        <v>1</v>
      </c>
    </row>
    <row r="329" ht="15.75" customHeight="1">
      <c r="A329" s="17">
        <v>43967.0</v>
      </c>
      <c r="B329" s="16">
        <v>73.2056</v>
      </c>
      <c r="C329" s="16">
        <v>79.1279</v>
      </c>
      <c r="D329" s="16">
        <v>0.683813</v>
      </c>
      <c r="E329" s="9">
        <v>1.0</v>
      </c>
      <c r="G329" s="9">
        <v>328.0</v>
      </c>
      <c r="H329" s="2">
        <v>43802.0</v>
      </c>
      <c r="I329" s="16">
        <f t="shared" si="1"/>
        <v>64.4097</v>
      </c>
      <c r="J329" s="16">
        <f t="shared" si="2"/>
        <v>70.973</v>
      </c>
      <c r="K329" s="16">
        <f t="shared" si="3"/>
        <v>0.587385</v>
      </c>
      <c r="L329" s="16">
        <f t="shared" si="4"/>
        <v>1</v>
      </c>
    </row>
    <row r="330" ht="15.75" customHeight="1">
      <c r="A330" s="17">
        <v>43970.0</v>
      </c>
      <c r="B330" s="16">
        <v>72.9798</v>
      </c>
      <c r="C330" s="16">
        <v>78.9422</v>
      </c>
      <c r="D330" s="16">
        <v>0.680464</v>
      </c>
      <c r="E330" s="9">
        <v>1.0</v>
      </c>
      <c r="G330" s="9">
        <v>329.0</v>
      </c>
      <c r="H330" s="2">
        <v>43803.0</v>
      </c>
      <c r="I330" s="16">
        <f t="shared" si="1"/>
        <v>64.1401</v>
      </c>
      <c r="J330" s="16">
        <f t="shared" si="2"/>
        <v>71.0608</v>
      </c>
      <c r="K330" s="16">
        <f t="shared" si="3"/>
        <v>0.587875</v>
      </c>
      <c r="L330" s="16">
        <f t="shared" si="4"/>
        <v>1</v>
      </c>
    </row>
    <row r="331" ht="15.75" customHeight="1">
      <c r="A331" s="17">
        <v>43971.0</v>
      </c>
      <c r="B331" s="16">
        <v>72.3918</v>
      </c>
      <c r="C331" s="16">
        <v>79.1677</v>
      </c>
      <c r="D331" s="16">
        <v>0.674196</v>
      </c>
      <c r="E331" s="9">
        <v>1.0</v>
      </c>
      <c r="G331" s="9">
        <v>330.0</v>
      </c>
      <c r="H331" s="2">
        <v>43804.0</v>
      </c>
      <c r="I331" s="16">
        <f t="shared" si="1"/>
        <v>64.1948</v>
      </c>
      <c r="J331" s="16">
        <f t="shared" si="2"/>
        <v>71.1086</v>
      </c>
      <c r="K331" s="16">
        <f t="shared" si="3"/>
        <v>0.591739</v>
      </c>
      <c r="L331" s="16">
        <f t="shared" si="4"/>
        <v>1</v>
      </c>
    </row>
    <row r="332" ht="15.75" customHeight="1">
      <c r="A332" s="17">
        <v>43972.0</v>
      </c>
      <c r="B332" s="16">
        <v>72.3381</v>
      </c>
      <c r="C332" s="16">
        <v>79.1813</v>
      </c>
      <c r="D332" s="16">
        <v>0.671694</v>
      </c>
      <c r="E332" s="9">
        <v>1.0</v>
      </c>
      <c r="G332" s="9">
        <v>331.0</v>
      </c>
      <c r="H332" s="2">
        <v>43805.0</v>
      </c>
      <c r="I332" s="16">
        <f t="shared" si="1"/>
        <v>63.8135</v>
      </c>
      <c r="J332" s="16">
        <f t="shared" si="2"/>
        <v>70.7245</v>
      </c>
      <c r="K332" s="16">
        <f t="shared" si="3"/>
        <v>0.586117</v>
      </c>
      <c r="L332" s="16">
        <f t="shared" si="4"/>
        <v>1</v>
      </c>
    </row>
    <row r="333" ht="15.75" customHeight="1">
      <c r="A333" s="17">
        <v>43973.0</v>
      </c>
      <c r="B333" s="16">
        <v>70.924</v>
      </c>
      <c r="C333" s="16">
        <v>77.7965</v>
      </c>
      <c r="D333" s="16">
        <v>0.65838</v>
      </c>
      <c r="E333" s="9">
        <v>1.0</v>
      </c>
      <c r="G333" s="9">
        <v>332.0</v>
      </c>
      <c r="H333" s="2">
        <v>43806.0</v>
      </c>
      <c r="I333" s="16">
        <f t="shared" si="1"/>
        <v>63.7185</v>
      </c>
      <c r="J333" s="16">
        <f t="shared" si="2"/>
        <v>70.7594</v>
      </c>
      <c r="K333" s="16">
        <f t="shared" si="3"/>
        <v>0.586591</v>
      </c>
      <c r="L333" s="16">
        <f t="shared" si="4"/>
        <v>1</v>
      </c>
    </row>
    <row r="334" ht="15.75" customHeight="1">
      <c r="A334" s="17">
        <v>43974.0</v>
      </c>
      <c r="B334" s="16">
        <v>71.8804</v>
      </c>
      <c r="C334" s="16">
        <v>78.4431</v>
      </c>
      <c r="D334" s="16">
        <v>0.668748</v>
      </c>
      <c r="E334" s="9">
        <v>1.0</v>
      </c>
      <c r="G334" s="9">
        <v>333.0</v>
      </c>
      <c r="H334" s="2">
        <v>43807.0</v>
      </c>
      <c r="I334" s="16">
        <f t="shared" si="1"/>
        <v>63.7185</v>
      </c>
      <c r="J334" s="16">
        <f t="shared" si="2"/>
        <v>70.7594</v>
      </c>
      <c r="K334" s="16">
        <f t="shared" si="3"/>
        <v>0.586591</v>
      </c>
      <c r="L334" s="16">
        <f t="shared" si="4"/>
        <v>1</v>
      </c>
    </row>
    <row r="335" ht="15.75" customHeight="1">
      <c r="A335" s="17">
        <v>43977.0</v>
      </c>
      <c r="B335" s="16">
        <v>71.5962</v>
      </c>
      <c r="C335" s="16">
        <v>77.8823</v>
      </c>
      <c r="D335" s="16">
        <v>0.664528</v>
      </c>
      <c r="E335" s="9">
        <v>1.0</v>
      </c>
      <c r="G335" s="9">
        <v>334.0</v>
      </c>
      <c r="H335" s="2">
        <v>43808.0</v>
      </c>
      <c r="I335" s="16">
        <f t="shared" si="1"/>
        <v>63.7185</v>
      </c>
      <c r="J335" s="16">
        <f t="shared" si="2"/>
        <v>70.7594</v>
      </c>
      <c r="K335" s="16">
        <f t="shared" si="3"/>
        <v>0.586591</v>
      </c>
      <c r="L335" s="16">
        <f t="shared" si="4"/>
        <v>1</v>
      </c>
    </row>
    <row r="336" ht="15.75" customHeight="1">
      <c r="A336" s="17">
        <v>43978.0</v>
      </c>
      <c r="B336" s="16">
        <v>71.1408</v>
      </c>
      <c r="C336" s="16">
        <v>77.7854</v>
      </c>
      <c r="D336" s="16">
        <v>0.659872</v>
      </c>
      <c r="E336" s="9">
        <v>1.0</v>
      </c>
      <c r="G336" s="9">
        <v>335.0</v>
      </c>
      <c r="H336" s="2">
        <v>43809.0</v>
      </c>
      <c r="I336" s="16">
        <f t="shared" si="1"/>
        <v>63.7244</v>
      </c>
      <c r="J336" s="16">
        <f t="shared" si="2"/>
        <v>70.5047</v>
      </c>
      <c r="K336" s="16">
        <f t="shared" si="3"/>
        <v>0.587078</v>
      </c>
      <c r="L336" s="16">
        <f t="shared" si="4"/>
        <v>1</v>
      </c>
    </row>
    <row r="337" ht="15.75" customHeight="1">
      <c r="A337" s="17">
        <v>43979.0</v>
      </c>
      <c r="B337" s="16">
        <v>71.0635</v>
      </c>
      <c r="C337" s="16">
        <v>77.9069</v>
      </c>
      <c r="D337" s="16">
        <v>0.660841</v>
      </c>
      <c r="E337" s="9">
        <v>1.0</v>
      </c>
      <c r="G337" s="9">
        <v>336.0</v>
      </c>
      <c r="H337" s="2">
        <v>43810.0</v>
      </c>
      <c r="I337" s="16">
        <f t="shared" si="1"/>
        <v>63.5788</v>
      </c>
      <c r="J337" s="16">
        <f t="shared" si="2"/>
        <v>70.3881</v>
      </c>
      <c r="K337" s="16">
        <f t="shared" si="3"/>
        <v>0.585198</v>
      </c>
      <c r="L337" s="16">
        <f t="shared" si="4"/>
        <v>1</v>
      </c>
    </row>
    <row r="338" ht="15.75" customHeight="1">
      <c r="A338" s="17">
        <v>43980.0</v>
      </c>
      <c r="B338" s="16">
        <v>71.1012</v>
      </c>
      <c r="C338" s="16">
        <v>78.2611</v>
      </c>
      <c r="D338" s="16">
        <v>0.659413</v>
      </c>
      <c r="E338" s="9">
        <v>1.0</v>
      </c>
      <c r="G338" s="9">
        <v>337.0</v>
      </c>
      <c r="H338" s="2">
        <v>43811.0</v>
      </c>
      <c r="I338" s="16">
        <f t="shared" si="1"/>
        <v>63.5653</v>
      </c>
      <c r="J338" s="16">
        <f t="shared" si="2"/>
        <v>70.4558</v>
      </c>
      <c r="K338" s="16">
        <f t="shared" si="3"/>
        <v>0.584482</v>
      </c>
      <c r="L338" s="16">
        <f t="shared" si="4"/>
        <v>1</v>
      </c>
    </row>
    <row r="339" ht="15.75" customHeight="1">
      <c r="A339" s="17">
        <v>43981.0</v>
      </c>
      <c r="B339" s="16">
        <v>70.752</v>
      </c>
      <c r="C339" s="16">
        <v>78.5489</v>
      </c>
      <c r="D339" s="16">
        <v>0.659539</v>
      </c>
      <c r="E339" s="9">
        <v>1.0</v>
      </c>
      <c r="G339" s="9">
        <v>338.0</v>
      </c>
      <c r="H339" s="2">
        <v>43812.0</v>
      </c>
      <c r="I339" s="16">
        <f t="shared" si="1"/>
        <v>63.2257</v>
      </c>
      <c r="J339" s="16">
        <f t="shared" si="2"/>
        <v>70.4271</v>
      </c>
      <c r="K339" s="16">
        <f t="shared" si="3"/>
        <v>0.582082</v>
      </c>
      <c r="L339" s="16">
        <f t="shared" si="4"/>
        <v>1</v>
      </c>
    </row>
    <row r="340" ht="15.75" customHeight="1">
      <c r="A340" s="17">
        <v>43984.0</v>
      </c>
      <c r="B340" s="16">
        <v>69.7114</v>
      </c>
      <c r="C340" s="16">
        <v>77.6376</v>
      </c>
      <c r="D340" s="16">
        <v>0.64881</v>
      </c>
      <c r="E340" s="9">
        <v>1.0</v>
      </c>
      <c r="G340" s="9">
        <v>339.0</v>
      </c>
      <c r="H340" s="2">
        <v>43813.0</v>
      </c>
      <c r="I340" s="16">
        <f t="shared" si="1"/>
        <v>62.5544</v>
      </c>
      <c r="J340" s="16">
        <f t="shared" si="2"/>
        <v>69.8608</v>
      </c>
      <c r="K340" s="16">
        <f t="shared" si="3"/>
        <v>0.570596</v>
      </c>
      <c r="L340" s="16">
        <f t="shared" si="4"/>
        <v>1</v>
      </c>
    </row>
    <row r="341" ht="15.75" customHeight="1">
      <c r="A341" s="17">
        <v>43985.0</v>
      </c>
      <c r="B341" s="16">
        <v>68.9831</v>
      </c>
      <c r="C341" s="16">
        <v>76.7782</v>
      </c>
      <c r="D341" s="16">
        <v>0.640304</v>
      </c>
      <c r="E341" s="9">
        <v>1.0</v>
      </c>
      <c r="G341" s="9">
        <v>340.0</v>
      </c>
      <c r="H341" s="2">
        <v>43814.0</v>
      </c>
      <c r="I341" s="16">
        <f t="shared" si="1"/>
        <v>62.5544</v>
      </c>
      <c r="J341" s="16">
        <f t="shared" si="2"/>
        <v>69.8608</v>
      </c>
      <c r="K341" s="16">
        <f t="shared" si="3"/>
        <v>0.570596</v>
      </c>
      <c r="L341" s="16">
        <f t="shared" si="4"/>
        <v>1</v>
      </c>
    </row>
    <row r="342" ht="15.75" customHeight="1">
      <c r="A342" s="17">
        <v>43986.0</v>
      </c>
      <c r="B342" s="16">
        <v>68.3413</v>
      </c>
      <c r="C342" s="16">
        <v>76.6243</v>
      </c>
      <c r="D342" s="16">
        <v>0.628397</v>
      </c>
      <c r="E342" s="9">
        <v>1.0</v>
      </c>
      <c r="G342" s="9">
        <v>341.0</v>
      </c>
      <c r="H342" s="2">
        <v>43815.0</v>
      </c>
      <c r="I342" s="16">
        <f t="shared" si="1"/>
        <v>62.5544</v>
      </c>
      <c r="J342" s="16">
        <f t="shared" si="2"/>
        <v>69.8608</v>
      </c>
      <c r="K342" s="16">
        <f t="shared" si="3"/>
        <v>0.570596</v>
      </c>
      <c r="L342" s="16">
        <f t="shared" si="4"/>
        <v>1</v>
      </c>
    </row>
    <row r="343" ht="15.75" customHeight="1">
      <c r="A343" s="17">
        <v>43987.0</v>
      </c>
      <c r="B343" s="16">
        <v>69.0151</v>
      </c>
      <c r="C343" s="16">
        <v>77.3245</v>
      </c>
      <c r="D343" s="16">
        <v>0.632325</v>
      </c>
      <c r="E343" s="9">
        <v>1.0</v>
      </c>
      <c r="G343" s="9">
        <v>342.0</v>
      </c>
      <c r="H343" s="2">
        <v>43816.0</v>
      </c>
      <c r="I343" s="16">
        <f t="shared" si="1"/>
        <v>62.7686</v>
      </c>
      <c r="J343" s="16">
        <f t="shared" si="2"/>
        <v>69.9431</v>
      </c>
      <c r="K343" s="16">
        <f t="shared" si="3"/>
        <v>0.57357</v>
      </c>
      <c r="L343" s="16">
        <f t="shared" si="4"/>
        <v>1</v>
      </c>
    </row>
    <row r="344" ht="15.75" customHeight="1">
      <c r="A344" s="17">
        <v>43988.0</v>
      </c>
      <c r="B344" s="16">
        <v>68.6319</v>
      </c>
      <c r="C344" s="16">
        <v>77.9658</v>
      </c>
      <c r="D344" s="16">
        <v>0.627951</v>
      </c>
      <c r="E344" s="9">
        <v>1.0</v>
      </c>
      <c r="G344" s="9">
        <v>343.0</v>
      </c>
      <c r="H344" s="2">
        <v>43817.0</v>
      </c>
      <c r="I344" s="16">
        <f t="shared" si="1"/>
        <v>62.5326</v>
      </c>
      <c r="J344" s="16">
        <f t="shared" si="2"/>
        <v>69.6801</v>
      </c>
      <c r="K344" s="16">
        <f t="shared" si="3"/>
        <v>0.570683</v>
      </c>
      <c r="L344" s="16">
        <f t="shared" si="4"/>
        <v>1</v>
      </c>
    </row>
    <row r="345" ht="15.75" customHeight="1">
      <c r="A345" s="17">
        <v>43991.0</v>
      </c>
      <c r="B345" s="16">
        <v>68.3123</v>
      </c>
      <c r="C345" s="16">
        <v>77.1861</v>
      </c>
      <c r="D345" s="16">
        <v>0.623657</v>
      </c>
      <c r="E345" s="9">
        <v>1.0</v>
      </c>
      <c r="G345" s="9">
        <v>344.0</v>
      </c>
      <c r="H345" s="2">
        <v>43818.0</v>
      </c>
      <c r="I345" s="16">
        <f t="shared" si="1"/>
        <v>62.5831</v>
      </c>
      <c r="J345" s="16">
        <f t="shared" si="2"/>
        <v>69.6925</v>
      </c>
      <c r="K345" s="16">
        <f t="shared" si="3"/>
        <v>0.571979</v>
      </c>
      <c r="L345" s="16">
        <f t="shared" si="4"/>
        <v>1</v>
      </c>
    </row>
    <row r="346" ht="15.75" customHeight="1">
      <c r="A346" s="17">
        <v>43992.0</v>
      </c>
      <c r="B346" s="16">
        <v>68.6745</v>
      </c>
      <c r="C346" s="16">
        <v>77.3481</v>
      </c>
      <c r="D346" s="16">
        <v>0.636199</v>
      </c>
      <c r="E346" s="9">
        <v>1.0</v>
      </c>
      <c r="G346" s="9">
        <v>345.0</v>
      </c>
      <c r="H346" s="2">
        <v>43819.0</v>
      </c>
      <c r="I346" s="16">
        <f t="shared" si="1"/>
        <v>62.5283</v>
      </c>
      <c r="J346" s="16">
        <f t="shared" si="2"/>
        <v>69.5877</v>
      </c>
      <c r="K346" s="16">
        <f t="shared" si="3"/>
        <v>0.570644</v>
      </c>
      <c r="L346" s="16">
        <f t="shared" si="4"/>
        <v>1</v>
      </c>
    </row>
    <row r="347" ht="15.75" customHeight="1">
      <c r="A347" s="17">
        <v>43993.0</v>
      </c>
      <c r="B347" s="16">
        <v>68.6183</v>
      </c>
      <c r="C347" s="16">
        <v>77.9229</v>
      </c>
      <c r="D347" s="16">
        <v>0.639529</v>
      </c>
      <c r="E347" s="9">
        <v>1.0</v>
      </c>
      <c r="G347" s="9">
        <v>346.0</v>
      </c>
      <c r="H347" s="2">
        <v>43820.0</v>
      </c>
      <c r="I347" s="16">
        <f t="shared" si="1"/>
        <v>62.4071</v>
      </c>
      <c r="J347" s="16">
        <f t="shared" si="2"/>
        <v>69.378</v>
      </c>
      <c r="K347" s="16">
        <f t="shared" si="3"/>
        <v>0.570684</v>
      </c>
      <c r="L347" s="16">
        <f t="shared" si="4"/>
        <v>1</v>
      </c>
    </row>
    <row r="348" ht="15.75" customHeight="1">
      <c r="A348" s="17">
        <v>43994.0</v>
      </c>
      <c r="B348" s="16">
        <v>69.1219</v>
      </c>
      <c r="C348" s="16">
        <v>78.5225</v>
      </c>
      <c r="D348" s="16">
        <v>0.64609</v>
      </c>
      <c r="E348" s="9">
        <v>1.0</v>
      </c>
      <c r="G348" s="9">
        <v>347.0</v>
      </c>
      <c r="H348" s="2">
        <v>43821.0</v>
      </c>
      <c r="I348" s="16">
        <f t="shared" si="1"/>
        <v>62.4071</v>
      </c>
      <c r="J348" s="16">
        <f t="shared" si="2"/>
        <v>69.378</v>
      </c>
      <c r="K348" s="16">
        <f t="shared" si="3"/>
        <v>0.570684</v>
      </c>
      <c r="L348" s="16">
        <f t="shared" si="4"/>
        <v>1</v>
      </c>
    </row>
    <row r="349" ht="15.75" customHeight="1">
      <c r="A349" s="17">
        <v>43998.0</v>
      </c>
      <c r="B349" s="16">
        <v>70.395</v>
      </c>
      <c r="C349" s="16">
        <v>79.1451</v>
      </c>
      <c r="D349" s="16">
        <v>0.655691</v>
      </c>
      <c r="E349" s="9">
        <v>1.0</v>
      </c>
      <c r="G349" s="9">
        <v>348.0</v>
      </c>
      <c r="H349" s="2">
        <v>43822.0</v>
      </c>
      <c r="I349" s="16">
        <f t="shared" si="1"/>
        <v>62.4071</v>
      </c>
      <c r="J349" s="16">
        <f t="shared" si="2"/>
        <v>69.378</v>
      </c>
      <c r="K349" s="16">
        <f t="shared" si="3"/>
        <v>0.570684</v>
      </c>
      <c r="L349" s="16">
        <f t="shared" si="4"/>
        <v>1</v>
      </c>
    </row>
    <row r="350" ht="15.75" customHeight="1">
      <c r="A350" s="17">
        <v>43999.0</v>
      </c>
      <c r="B350" s="16">
        <v>69.7524</v>
      </c>
      <c r="C350" s="16">
        <v>79.0434</v>
      </c>
      <c r="D350" s="16">
        <v>0.649585</v>
      </c>
      <c r="E350" s="9">
        <v>1.0</v>
      </c>
      <c r="G350" s="9">
        <v>349.0</v>
      </c>
      <c r="H350" s="2">
        <v>43823.0</v>
      </c>
      <c r="I350" s="16">
        <f t="shared" si="1"/>
        <v>62.2499</v>
      </c>
      <c r="J350" s="16">
        <f t="shared" si="2"/>
        <v>68.9978</v>
      </c>
      <c r="K350" s="16">
        <f t="shared" si="3"/>
        <v>0.569246</v>
      </c>
      <c r="L350" s="16">
        <f t="shared" si="4"/>
        <v>1</v>
      </c>
    </row>
    <row r="351" ht="15.75" customHeight="1">
      <c r="A351" s="17">
        <v>44000.0</v>
      </c>
      <c r="B351" s="16">
        <v>69.4822</v>
      </c>
      <c r="C351" s="16">
        <v>78.3829</v>
      </c>
      <c r="D351" s="16">
        <v>0.646797</v>
      </c>
      <c r="E351" s="9">
        <v>1.0</v>
      </c>
      <c r="G351" s="9">
        <v>350.0</v>
      </c>
      <c r="H351" s="2">
        <v>43824.0</v>
      </c>
      <c r="I351" s="16">
        <f t="shared" si="1"/>
        <v>62.1673</v>
      </c>
      <c r="J351" s="16">
        <f t="shared" si="2"/>
        <v>68.9062</v>
      </c>
      <c r="K351" s="16">
        <f t="shared" si="3"/>
        <v>0.568309</v>
      </c>
      <c r="L351" s="16">
        <f t="shared" si="4"/>
        <v>1</v>
      </c>
    </row>
    <row r="352" ht="15.75" customHeight="1">
      <c r="A352" s="17">
        <v>44001.0</v>
      </c>
      <c r="B352" s="16">
        <v>69.618</v>
      </c>
      <c r="C352" s="16">
        <v>78.2924</v>
      </c>
      <c r="D352" s="16">
        <v>0.650666</v>
      </c>
      <c r="E352" s="9">
        <v>1.0</v>
      </c>
      <c r="G352" s="9">
        <v>351.0</v>
      </c>
      <c r="H352" s="2">
        <v>43825.0</v>
      </c>
      <c r="I352" s="16">
        <f t="shared" si="1"/>
        <v>61.7164</v>
      </c>
      <c r="J352" s="16">
        <f t="shared" si="2"/>
        <v>68.4065</v>
      </c>
      <c r="K352" s="16">
        <f t="shared" si="3"/>
        <v>0.564058</v>
      </c>
      <c r="L352" s="16">
        <f t="shared" si="4"/>
        <v>1</v>
      </c>
    </row>
    <row r="353" ht="15.75" customHeight="1">
      <c r="A353" s="17">
        <v>44002.0</v>
      </c>
      <c r="B353" s="16">
        <v>69.5725</v>
      </c>
      <c r="C353" s="16">
        <v>78.0047</v>
      </c>
      <c r="D353" s="16">
        <v>0.650545</v>
      </c>
      <c r="E353" s="9">
        <v>1.0</v>
      </c>
      <c r="G353" s="9">
        <v>352.0</v>
      </c>
      <c r="H353" s="2">
        <v>43826.0</v>
      </c>
      <c r="I353" s="16">
        <f t="shared" si="1"/>
        <v>61.7676</v>
      </c>
      <c r="J353" s="16">
        <f t="shared" si="2"/>
        <v>68.5003</v>
      </c>
      <c r="K353" s="16">
        <f t="shared" si="3"/>
        <v>0.563804</v>
      </c>
      <c r="L353" s="16">
        <f t="shared" si="4"/>
        <v>1</v>
      </c>
    </row>
    <row r="354" ht="15.75" customHeight="1">
      <c r="A354" s="17">
        <v>44005.0</v>
      </c>
      <c r="B354" s="16">
        <v>69.4835</v>
      </c>
      <c r="C354" s="16">
        <v>77.8285</v>
      </c>
      <c r="D354" s="16">
        <v>0.649925</v>
      </c>
      <c r="E354" s="9">
        <v>1.0</v>
      </c>
      <c r="G354" s="9">
        <v>353.0</v>
      </c>
      <c r="H354" s="2">
        <v>43827.0</v>
      </c>
      <c r="I354" s="16">
        <f t="shared" si="1"/>
        <v>62.0315</v>
      </c>
      <c r="J354" s="16">
        <f t="shared" si="2"/>
        <v>69.0349</v>
      </c>
      <c r="K354" s="16">
        <f t="shared" si="3"/>
        <v>0.566575</v>
      </c>
      <c r="L354" s="16">
        <f t="shared" si="4"/>
        <v>1</v>
      </c>
    </row>
    <row r="355" ht="15.75" customHeight="1">
      <c r="A355" s="17">
        <v>44006.0</v>
      </c>
      <c r="B355" s="16">
        <v>68.8376</v>
      </c>
      <c r="C355" s="16">
        <v>77.6832</v>
      </c>
      <c r="D355" s="16">
        <v>0.642861</v>
      </c>
      <c r="E355" s="9">
        <v>1.0</v>
      </c>
      <c r="G355" s="9">
        <v>354.0</v>
      </c>
      <c r="H355" s="2">
        <v>43828.0</v>
      </c>
      <c r="I355" s="16">
        <f t="shared" si="1"/>
        <v>62.0315</v>
      </c>
      <c r="J355" s="16">
        <f t="shared" si="2"/>
        <v>69.0349</v>
      </c>
      <c r="K355" s="16">
        <f t="shared" si="3"/>
        <v>0.566575</v>
      </c>
      <c r="L355" s="16">
        <f t="shared" si="4"/>
        <v>1</v>
      </c>
    </row>
    <row r="356" ht="15.75" customHeight="1">
      <c r="A356" s="17">
        <v>44007.0</v>
      </c>
      <c r="B356" s="16">
        <v>68.8376</v>
      </c>
      <c r="C356" s="16">
        <v>77.759</v>
      </c>
      <c r="D356" s="16">
        <v>0.64615</v>
      </c>
      <c r="E356" s="9">
        <v>1.0</v>
      </c>
      <c r="G356" s="9">
        <v>355.0</v>
      </c>
      <c r="H356" s="2">
        <v>43829.0</v>
      </c>
      <c r="I356" s="16">
        <f t="shared" si="1"/>
        <v>62.0315</v>
      </c>
      <c r="J356" s="16">
        <f t="shared" si="2"/>
        <v>69.0349</v>
      </c>
      <c r="K356" s="16">
        <f t="shared" si="3"/>
        <v>0.566575</v>
      </c>
      <c r="L356" s="16">
        <f t="shared" si="4"/>
        <v>1</v>
      </c>
    </row>
    <row r="357" ht="15.75" customHeight="1">
      <c r="A357" s="17">
        <v>44008.0</v>
      </c>
      <c r="B357" s="16">
        <v>69.466</v>
      </c>
      <c r="C357" s="16">
        <v>78.0589</v>
      </c>
      <c r="D357" s="16">
        <v>0.647974</v>
      </c>
      <c r="E357" s="9">
        <v>1.0</v>
      </c>
      <c r="G357" s="9">
        <v>356.0</v>
      </c>
      <c r="H357" s="2">
        <v>43830.0</v>
      </c>
      <c r="I357" s="16">
        <f t="shared" si="1"/>
        <v>61.9057</v>
      </c>
      <c r="J357" s="16">
        <f t="shared" si="2"/>
        <v>69.3406</v>
      </c>
      <c r="K357" s="16">
        <f t="shared" si="3"/>
        <v>0.567032</v>
      </c>
      <c r="L357" s="16">
        <f t="shared" si="4"/>
        <v>1</v>
      </c>
    </row>
    <row r="358" ht="15.75" customHeight="1">
      <c r="A358" s="17">
        <v>44009.0</v>
      </c>
      <c r="B358" s="16">
        <v>69.1284</v>
      </c>
      <c r="C358" s="16">
        <v>77.5413</v>
      </c>
      <c r="D358" s="16">
        <v>0.646332</v>
      </c>
      <c r="E358" s="9">
        <v>1.0</v>
      </c>
      <c r="G358" s="9">
        <v>357.0</v>
      </c>
      <c r="H358" s="2">
        <v>43831.0</v>
      </c>
      <c r="I358" s="16">
        <f t="shared" si="1"/>
        <v>61.9057</v>
      </c>
      <c r="J358" s="16">
        <f t="shared" si="2"/>
        <v>69.3777</v>
      </c>
      <c r="K358" s="16">
        <f t="shared" si="3"/>
        <v>0.569746</v>
      </c>
      <c r="L358" s="16">
        <f t="shared" si="4"/>
        <v>1</v>
      </c>
    </row>
    <row r="359" ht="15.75" customHeight="1">
      <c r="A359" s="17">
        <v>44012.0</v>
      </c>
      <c r="B359" s="16">
        <v>69.9513</v>
      </c>
      <c r="C359" s="16">
        <v>78.6812</v>
      </c>
      <c r="D359" s="16">
        <v>0.652683</v>
      </c>
      <c r="E359" s="9">
        <v>1.0</v>
      </c>
      <c r="G359" s="9">
        <v>358.0</v>
      </c>
      <c r="H359" s="2">
        <v>43832.0</v>
      </c>
      <c r="I359" s="16">
        <f t="shared" si="1"/>
        <v>61.9057</v>
      </c>
      <c r="J359" s="16">
        <f t="shared" si="2"/>
        <v>69.3777</v>
      </c>
      <c r="K359" s="16">
        <f t="shared" si="3"/>
        <v>0.569746</v>
      </c>
      <c r="L359" s="16">
        <f t="shared" si="4"/>
        <v>1</v>
      </c>
    </row>
    <row r="360" ht="15.75" customHeight="1">
      <c r="A360" s="17">
        <v>44013.0</v>
      </c>
      <c r="B360" s="16">
        <v>70.4413</v>
      </c>
      <c r="C360" s="16">
        <v>78.9929</v>
      </c>
      <c r="D360" s="16">
        <v>0.654264</v>
      </c>
      <c r="E360" s="9">
        <v>1.0</v>
      </c>
      <c r="G360" s="9">
        <v>359.0</v>
      </c>
      <c r="H360" s="2">
        <v>43833.0</v>
      </c>
      <c r="I360" s="16">
        <f t="shared" si="1"/>
        <v>61.9057</v>
      </c>
      <c r="J360" s="16">
        <f t="shared" si="2"/>
        <v>69.3777</v>
      </c>
      <c r="K360" s="16">
        <f t="shared" si="3"/>
        <v>0.569746</v>
      </c>
      <c r="L360" s="16">
        <f t="shared" si="4"/>
        <v>1</v>
      </c>
    </row>
    <row r="361" ht="15.75" customHeight="1">
      <c r="A361" s="17">
        <v>44014.0</v>
      </c>
      <c r="B361" s="16">
        <v>70.4413</v>
      </c>
      <c r="C361" s="16">
        <v>79.1901</v>
      </c>
      <c r="D361" s="16">
        <v>0.655176</v>
      </c>
      <c r="E361" s="9">
        <v>1.0</v>
      </c>
      <c r="G361" s="9">
        <v>360.0</v>
      </c>
      <c r="H361" s="2">
        <v>43834.0</v>
      </c>
      <c r="I361" s="16">
        <f t="shared" si="1"/>
        <v>61.9057</v>
      </c>
      <c r="J361" s="16">
        <f t="shared" si="2"/>
        <v>69.3777</v>
      </c>
      <c r="K361" s="16">
        <f t="shared" si="3"/>
        <v>0.569746</v>
      </c>
      <c r="L361" s="16">
        <f t="shared" si="4"/>
        <v>1</v>
      </c>
    </row>
    <row r="362" ht="15.75" customHeight="1">
      <c r="A362" s="17">
        <v>44015.0</v>
      </c>
      <c r="B362" s="16">
        <v>70.5198</v>
      </c>
      <c r="C362" s="16">
        <v>79.5181</v>
      </c>
      <c r="D362" s="16">
        <v>0.65664</v>
      </c>
      <c r="E362" s="9">
        <v>1.0</v>
      </c>
      <c r="G362" s="9">
        <v>361.0</v>
      </c>
      <c r="H362" s="2">
        <v>43835.0</v>
      </c>
      <c r="I362" s="16">
        <f t="shared" si="1"/>
        <v>61.9057</v>
      </c>
      <c r="J362" s="16">
        <f t="shared" si="2"/>
        <v>69.3777</v>
      </c>
      <c r="K362" s="16">
        <f t="shared" si="3"/>
        <v>0.569746</v>
      </c>
      <c r="L362" s="16">
        <f t="shared" si="4"/>
        <v>1</v>
      </c>
    </row>
    <row r="363" ht="15.75" customHeight="1">
      <c r="A363" s="17">
        <v>44016.0</v>
      </c>
      <c r="B363" s="16">
        <v>70.4999</v>
      </c>
      <c r="C363" s="16">
        <v>79.2207</v>
      </c>
      <c r="D363" s="16">
        <v>0.656027</v>
      </c>
      <c r="E363" s="9">
        <v>1.0</v>
      </c>
      <c r="G363" s="9">
        <v>362.0</v>
      </c>
      <c r="H363" s="2">
        <v>43836.0</v>
      </c>
      <c r="I363" s="16">
        <f t="shared" si="1"/>
        <v>61.9057</v>
      </c>
      <c r="J363" s="16">
        <f t="shared" si="2"/>
        <v>69.3777</v>
      </c>
      <c r="K363" s="16">
        <f t="shared" si="3"/>
        <v>0.569746</v>
      </c>
      <c r="L363" s="16">
        <f t="shared" si="4"/>
        <v>1</v>
      </c>
    </row>
    <row r="364" ht="15.75" customHeight="1">
      <c r="A364" s="17">
        <v>44019.0</v>
      </c>
      <c r="B364" s="16">
        <v>71.3409</v>
      </c>
      <c r="C364" s="16">
        <v>80.5581</v>
      </c>
      <c r="D364" s="16">
        <v>0.663174</v>
      </c>
      <c r="E364" s="9">
        <v>1.0</v>
      </c>
      <c r="G364" s="9">
        <v>363.0</v>
      </c>
      <c r="H364" s="2">
        <v>43837.0</v>
      </c>
      <c r="I364" s="16">
        <f t="shared" si="1"/>
        <v>61.9057</v>
      </c>
      <c r="J364" s="16">
        <f t="shared" si="2"/>
        <v>69.3777</v>
      </c>
      <c r="K364" s="16">
        <f t="shared" si="3"/>
        <v>0.569746</v>
      </c>
      <c r="L364" s="16">
        <f t="shared" si="4"/>
        <v>1</v>
      </c>
    </row>
    <row r="365" ht="15.75" customHeight="1">
      <c r="A365" s="17">
        <v>44020.0</v>
      </c>
      <c r="B365" s="16">
        <v>72.1719</v>
      </c>
      <c r="C365" s="16">
        <v>81.4676</v>
      </c>
      <c r="D365" s="16">
        <v>0.670275</v>
      </c>
      <c r="E365" s="9">
        <v>1.0</v>
      </c>
      <c r="G365" s="9">
        <v>364.0</v>
      </c>
      <c r="H365" s="2">
        <v>43838.0</v>
      </c>
      <c r="I365" s="16">
        <f t="shared" si="1"/>
        <v>61.9057</v>
      </c>
      <c r="J365" s="16">
        <f t="shared" si="2"/>
        <v>69.3777</v>
      </c>
      <c r="K365" s="16">
        <f t="shared" si="3"/>
        <v>0.569746</v>
      </c>
      <c r="L365" s="16">
        <f t="shared" si="4"/>
        <v>1</v>
      </c>
    </row>
    <row r="366" ht="15.75" customHeight="1">
      <c r="A366" s="17">
        <v>44021.0</v>
      </c>
      <c r="B366" s="16">
        <v>71.2379</v>
      </c>
      <c r="C366" s="16">
        <v>80.4062</v>
      </c>
      <c r="D366" s="16">
        <v>0.662647</v>
      </c>
      <c r="E366" s="9">
        <v>1.0</v>
      </c>
      <c r="G366" s="9">
        <v>365.0</v>
      </c>
      <c r="H366" s="2">
        <v>43839.0</v>
      </c>
      <c r="I366" s="16">
        <f t="shared" si="1"/>
        <v>61.9057</v>
      </c>
      <c r="J366" s="16">
        <f t="shared" si="2"/>
        <v>69.3777</v>
      </c>
      <c r="K366" s="16">
        <f t="shared" si="3"/>
        <v>0.569746</v>
      </c>
      <c r="L366" s="16">
        <f t="shared" si="4"/>
        <v>1</v>
      </c>
    </row>
    <row r="367" ht="15.75" customHeight="1">
      <c r="A367" s="17">
        <v>44022.0</v>
      </c>
      <c r="B367" s="16">
        <v>70.88</v>
      </c>
      <c r="C367" s="16">
        <v>80.4134</v>
      </c>
      <c r="D367" s="16">
        <v>0.660917</v>
      </c>
      <c r="E367" s="9">
        <v>1.0</v>
      </c>
      <c r="G367" s="9">
        <v>366.0</v>
      </c>
      <c r="H367" s="2">
        <v>43840.0</v>
      </c>
      <c r="I367" s="16">
        <f t="shared" si="1"/>
        <v>61.234</v>
      </c>
      <c r="J367" s="16">
        <f t="shared" si="2"/>
        <v>68.0555</v>
      </c>
      <c r="K367" s="16">
        <f t="shared" si="3"/>
        <v>0.560161</v>
      </c>
      <c r="L367" s="16">
        <f t="shared" si="4"/>
        <v>1</v>
      </c>
    </row>
    <row r="368" ht="15.75" customHeight="1">
      <c r="A368" s="17">
        <v>44023.0</v>
      </c>
      <c r="B368" s="16">
        <v>71.2298</v>
      </c>
      <c r="C368" s="16">
        <v>80.2689</v>
      </c>
      <c r="D368" s="16">
        <v>0.666914</v>
      </c>
      <c r="E368" s="9">
        <v>1.0</v>
      </c>
      <c r="G368" s="9">
        <v>367.0</v>
      </c>
      <c r="H368" s="2">
        <v>43841.0</v>
      </c>
      <c r="I368" s="16">
        <f t="shared" si="1"/>
        <v>61.2632</v>
      </c>
      <c r="J368" s="16">
        <f t="shared" si="2"/>
        <v>68.045</v>
      </c>
      <c r="K368" s="16">
        <f t="shared" si="3"/>
        <v>0.559098</v>
      </c>
      <c r="L368" s="16">
        <f t="shared" si="4"/>
        <v>1</v>
      </c>
    </row>
    <row r="369" ht="15.75" customHeight="1">
      <c r="A369" s="17">
        <v>44026.0</v>
      </c>
      <c r="B369" s="16">
        <v>70.7479</v>
      </c>
      <c r="C369" s="16">
        <v>80.0937</v>
      </c>
      <c r="D369" s="16">
        <v>0.66067</v>
      </c>
      <c r="E369" s="9">
        <v>1.0</v>
      </c>
      <c r="G369" s="9">
        <v>368.0</v>
      </c>
      <c r="H369" s="2">
        <v>43842.0</v>
      </c>
      <c r="I369" s="16">
        <f t="shared" si="1"/>
        <v>61.2632</v>
      </c>
      <c r="J369" s="16">
        <f t="shared" si="2"/>
        <v>68.045</v>
      </c>
      <c r="K369" s="16">
        <f t="shared" si="3"/>
        <v>0.559098</v>
      </c>
      <c r="L369" s="16">
        <f t="shared" si="4"/>
        <v>1</v>
      </c>
    </row>
    <row r="370" ht="15.75" customHeight="1">
      <c r="A370" s="17">
        <v>44027.0</v>
      </c>
      <c r="B370" s="16">
        <v>71.1275</v>
      </c>
      <c r="C370" s="16">
        <v>80.623</v>
      </c>
      <c r="D370" s="16">
        <v>0.662977</v>
      </c>
      <c r="E370" s="9">
        <v>1.0</v>
      </c>
      <c r="G370" s="9">
        <v>369.0</v>
      </c>
      <c r="H370" s="2">
        <v>43843.0</v>
      </c>
      <c r="I370" s="16">
        <f t="shared" si="1"/>
        <v>61.2632</v>
      </c>
      <c r="J370" s="16">
        <f t="shared" si="2"/>
        <v>68.045</v>
      </c>
      <c r="K370" s="16">
        <f t="shared" si="3"/>
        <v>0.559098</v>
      </c>
      <c r="L370" s="16">
        <f t="shared" si="4"/>
        <v>1</v>
      </c>
    </row>
    <row r="371" ht="15.75" customHeight="1">
      <c r="A371" s="17">
        <v>44028.0</v>
      </c>
      <c r="B371" s="16">
        <v>70.7998</v>
      </c>
      <c r="C371" s="16">
        <v>80.8392</v>
      </c>
      <c r="D371" s="16">
        <v>0.661835</v>
      </c>
      <c r="E371" s="9">
        <v>1.0</v>
      </c>
      <c r="G371" s="9">
        <v>370.0</v>
      </c>
      <c r="H371" s="2">
        <v>43844.0</v>
      </c>
      <c r="I371" s="16">
        <f t="shared" si="1"/>
        <v>60.9474</v>
      </c>
      <c r="J371" s="16">
        <f t="shared" si="2"/>
        <v>67.8162</v>
      </c>
      <c r="K371" s="16">
        <f t="shared" si="3"/>
        <v>0.55581</v>
      </c>
      <c r="L371" s="16">
        <f t="shared" si="4"/>
        <v>1</v>
      </c>
    </row>
    <row r="372" ht="15.75" customHeight="1">
      <c r="A372" s="17">
        <v>44029.0</v>
      </c>
      <c r="B372" s="16">
        <v>71.231</v>
      </c>
      <c r="C372" s="16">
        <v>81.2318</v>
      </c>
      <c r="D372" s="16">
        <v>0.665617</v>
      </c>
      <c r="E372" s="9">
        <v>1.0</v>
      </c>
      <c r="G372" s="9">
        <v>371.0</v>
      </c>
      <c r="H372" s="2">
        <v>43845.0</v>
      </c>
      <c r="I372" s="16">
        <f t="shared" si="1"/>
        <v>61.414</v>
      </c>
      <c r="J372" s="16">
        <f t="shared" si="2"/>
        <v>68.4213</v>
      </c>
      <c r="K372" s="16">
        <f t="shared" si="3"/>
        <v>0.558843</v>
      </c>
      <c r="L372" s="16">
        <f t="shared" si="4"/>
        <v>1</v>
      </c>
    </row>
    <row r="373" ht="15.75" customHeight="1">
      <c r="A373" s="17">
        <v>44030.0</v>
      </c>
      <c r="B373" s="16">
        <v>71.7139</v>
      </c>
      <c r="C373" s="16">
        <v>81.6821</v>
      </c>
      <c r="D373" s="16">
        <v>0.669191</v>
      </c>
      <c r="E373" s="9">
        <v>1.0</v>
      </c>
      <c r="G373" s="9">
        <v>372.0</v>
      </c>
      <c r="H373" s="2">
        <v>43846.0</v>
      </c>
      <c r="I373" s="16">
        <f t="shared" si="1"/>
        <v>61.4328</v>
      </c>
      <c r="J373" s="16">
        <f t="shared" si="2"/>
        <v>68.3747</v>
      </c>
      <c r="K373" s="16">
        <f t="shared" si="3"/>
        <v>0.558836</v>
      </c>
      <c r="L373" s="16">
        <f t="shared" si="4"/>
        <v>1</v>
      </c>
    </row>
    <row r="374" ht="15.75" customHeight="1">
      <c r="A374" s="17">
        <v>44033.0</v>
      </c>
      <c r="B374" s="16">
        <v>71.9628</v>
      </c>
      <c r="C374" s="16">
        <v>82.3902</v>
      </c>
      <c r="D374" s="16">
        <v>0.671577</v>
      </c>
      <c r="E374" s="9">
        <v>1.0</v>
      </c>
      <c r="G374" s="9">
        <v>373.0</v>
      </c>
      <c r="H374" s="2">
        <v>43847.0</v>
      </c>
      <c r="I374" s="16">
        <f t="shared" si="1"/>
        <v>61.5694</v>
      </c>
      <c r="J374" s="16">
        <f t="shared" si="2"/>
        <v>68.656</v>
      </c>
      <c r="K374" s="16">
        <f t="shared" si="3"/>
        <v>0.559875</v>
      </c>
      <c r="L374" s="16">
        <f t="shared" si="4"/>
        <v>1</v>
      </c>
    </row>
    <row r="375" ht="15.75" customHeight="1">
      <c r="A375" s="17">
        <v>44034.0</v>
      </c>
      <c r="B375" s="16">
        <v>70.9668</v>
      </c>
      <c r="C375" s="16">
        <v>81.2499</v>
      </c>
      <c r="D375" s="16">
        <v>0.661541</v>
      </c>
      <c r="E375" s="9">
        <v>1.0</v>
      </c>
      <c r="G375" s="9">
        <v>374.0</v>
      </c>
      <c r="H375" s="2">
        <v>43848.0</v>
      </c>
      <c r="I375" s="16">
        <f t="shared" si="1"/>
        <v>61.5333</v>
      </c>
      <c r="J375" s="16">
        <f t="shared" si="2"/>
        <v>68.5358</v>
      </c>
      <c r="K375" s="16">
        <f t="shared" si="3"/>
        <v>0.558302</v>
      </c>
      <c r="L375" s="16">
        <f t="shared" si="4"/>
        <v>1</v>
      </c>
    </row>
    <row r="376" ht="15.75" customHeight="1">
      <c r="A376" s="17">
        <v>44035.0</v>
      </c>
      <c r="B376" s="16">
        <v>70.7881</v>
      </c>
      <c r="C376" s="16">
        <v>81.5904</v>
      </c>
      <c r="D376" s="16">
        <v>0.661788</v>
      </c>
      <c r="E376" s="9">
        <v>1.0</v>
      </c>
      <c r="G376" s="9">
        <v>375.0</v>
      </c>
      <c r="H376" s="2">
        <v>43849.0</v>
      </c>
      <c r="I376" s="16">
        <f t="shared" si="1"/>
        <v>61.5333</v>
      </c>
      <c r="J376" s="16">
        <f t="shared" si="2"/>
        <v>68.5358</v>
      </c>
      <c r="K376" s="16">
        <f t="shared" si="3"/>
        <v>0.558302</v>
      </c>
      <c r="L376" s="16">
        <f t="shared" si="4"/>
        <v>1</v>
      </c>
    </row>
    <row r="377" ht="15.75" customHeight="1">
      <c r="A377" s="17">
        <v>44036.0</v>
      </c>
      <c r="B377" s="16">
        <v>70.963</v>
      </c>
      <c r="C377" s="16">
        <v>82.1893</v>
      </c>
      <c r="D377" s="16">
        <v>0.662123</v>
      </c>
      <c r="E377" s="9">
        <v>1.0</v>
      </c>
      <c r="G377" s="9">
        <v>376.0</v>
      </c>
      <c r="H377" s="2">
        <v>43850.0</v>
      </c>
      <c r="I377" s="16">
        <f t="shared" si="1"/>
        <v>61.5333</v>
      </c>
      <c r="J377" s="16">
        <f t="shared" si="2"/>
        <v>68.5358</v>
      </c>
      <c r="K377" s="16">
        <f t="shared" si="3"/>
        <v>0.558302</v>
      </c>
      <c r="L377" s="16">
        <f t="shared" si="4"/>
        <v>1</v>
      </c>
    </row>
    <row r="378" ht="15.75" customHeight="1">
      <c r="A378" s="17">
        <v>44037.0</v>
      </c>
      <c r="B378" s="16">
        <v>71.5974</v>
      </c>
      <c r="C378" s="16">
        <v>83.1031</v>
      </c>
      <c r="D378" s="16">
        <v>0.673446</v>
      </c>
      <c r="E378" s="9">
        <v>1.0</v>
      </c>
      <c r="G378" s="9">
        <v>377.0</v>
      </c>
      <c r="H378" s="2">
        <v>43851.0</v>
      </c>
      <c r="I378" s="16">
        <f t="shared" si="1"/>
        <v>61.4654</v>
      </c>
      <c r="J378" s="16">
        <f t="shared" si="2"/>
        <v>68.2082</v>
      </c>
      <c r="K378" s="16">
        <f t="shared" si="3"/>
        <v>0.558066</v>
      </c>
      <c r="L378" s="16">
        <f t="shared" si="4"/>
        <v>1</v>
      </c>
    </row>
    <row r="379" ht="15.75" customHeight="1">
      <c r="A379" s="17">
        <v>44040.0</v>
      </c>
      <c r="B379" s="16">
        <v>71.585</v>
      </c>
      <c r="C379" s="16">
        <v>83.7759</v>
      </c>
      <c r="D379" s="16">
        <v>0.678692</v>
      </c>
      <c r="E379" s="9">
        <v>1.0</v>
      </c>
      <c r="G379" s="9">
        <v>378.0</v>
      </c>
      <c r="H379" s="2">
        <v>43852.0</v>
      </c>
      <c r="I379" s="16">
        <f t="shared" si="1"/>
        <v>61.8552</v>
      </c>
      <c r="J379" s="16">
        <f t="shared" si="2"/>
        <v>68.6222</v>
      </c>
      <c r="K379" s="16">
        <f t="shared" si="3"/>
        <v>0.562499</v>
      </c>
      <c r="L379" s="16">
        <f t="shared" si="4"/>
        <v>1</v>
      </c>
    </row>
    <row r="380" ht="15.75" customHeight="1">
      <c r="A380" s="17">
        <v>44041.0</v>
      </c>
      <c r="B380" s="16">
        <v>71.9196</v>
      </c>
      <c r="C380" s="16">
        <v>84.261</v>
      </c>
      <c r="D380" s="16">
        <v>0.681154</v>
      </c>
      <c r="E380" s="9">
        <v>1.0</v>
      </c>
      <c r="G380" s="9">
        <v>379.0</v>
      </c>
      <c r="H380" s="2">
        <v>43853.0</v>
      </c>
      <c r="I380" s="16">
        <f t="shared" si="1"/>
        <v>61.8343</v>
      </c>
      <c r="J380" s="16">
        <f t="shared" si="2"/>
        <v>68.5186</v>
      </c>
      <c r="K380" s="16">
        <f t="shared" si="3"/>
        <v>0.56213</v>
      </c>
      <c r="L380" s="16">
        <f t="shared" si="4"/>
        <v>1</v>
      </c>
    </row>
    <row r="381" ht="15.75" customHeight="1">
      <c r="A381" s="17">
        <v>44042.0</v>
      </c>
      <c r="B381" s="16">
        <v>72.2348</v>
      </c>
      <c r="C381" s="16">
        <v>84.912</v>
      </c>
      <c r="D381" s="16">
        <v>0.68877</v>
      </c>
      <c r="E381" s="9">
        <v>1.0</v>
      </c>
      <c r="G381" s="9">
        <v>380.0</v>
      </c>
      <c r="H381" s="2">
        <v>43854.0</v>
      </c>
      <c r="I381" s="16">
        <f t="shared" si="1"/>
        <v>61.9515</v>
      </c>
      <c r="J381" s="16">
        <f t="shared" si="2"/>
        <v>68.6856</v>
      </c>
      <c r="K381" s="16">
        <f t="shared" si="3"/>
        <v>0.565457</v>
      </c>
      <c r="L381" s="16">
        <f t="shared" si="4"/>
        <v>1</v>
      </c>
    </row>
    <row r="382" ht="15.75" customHeight="1">
      <c r="A382" s="17">
        <v>44043.0</v>
      </c>
      <c r="B382" s="16">
        <v>73.3633</v>
      </c>
      <c r="C382" s="16">
        <v>86.2532</v>
      </c>
      <c r="D382" s="16">
        <v>0.698067</v>
      </c>
      <c r="E382" s="9">
        <v>1.0</v>
      </c>
      <c r="G382" s="9">
        <v>381.0</v>
      </c>
      <c r="H382" s="2">
        <v>43855.0</v>
      </c>
      <c r="I382" s="16">
        <f t="shared" si="1"/>
        <v>61.8031</v>
      </c>
      <c r="J382" s="16">
        <f t="shared" si="2"/>
        <v>68.2924</v>
      </c>
      <c r="K382" s="16">
        <f t="shared" si="3"/>
        <v>0.563871</v>
      </c>
      <c r="L382" s="16">
        <f t="shared" si="4"/>
        <v>1</v>
      </c>
    </row>
    <row r="383" ht="15.75" customHeight="1">
      <c r="A383" s="17">
        <v>44044.0</v>
      </c>
      <c r="B383" s="16">
        <v>73.4261</v>
      </c>
      <c r="C383" s="16">
        <v>87.2889</v>
      </c>
      <c r="D383" s="16">
        <v>0.70187</v>
      </c>
      <c r="E383" s="9">
        <v>1.0</v>
      </c>
      <c r="G383" s="9">
        <v>382.0</v>
      </c>
      <c r="H383" s="2">
        <v>43856.0</v>
      </c>
      <c r="I383" s="16">
        <f t="shared" si="1"/>
        <v>61.8031</v>
      </c>
      <c r="J383" s="16">
        <f t="shared" si="2"/>
        <v>68.2924</v>
      </c>
      <c r="K383" s="16">
        <f t="shared" si="3"/>
        <v>0.563871</v>
      </c>
      <c r="L383" s="16">
        <f t="shared" si="4"/>
        <v>1</v>
      </c>
    </row>
    <row r="384" ht="15.75" customHeight="1">
      <c r="A384" s="17">
        <v>44047.0</v>
      </c>
      <c r="B384" s="16">
        <v>74.1586</v>
      </c>
      <c r="C384" s="16">
        <v>87.2253</v>
      </c>
      <c r="D384" s="16">
        <v>0.701098</v>
      </c>
      <c r="E384" s="9">
        <v>1.0</v>
      </c>
      <c r="G384" s="9">
        <v>383.0</v>
      </c>
      <c r="H384" s="2">
        <v>43857.0</v>
      </c>
      <c r="I384" s="16">
        <f t="shared" si="1"/>
        <v>61.8031</v>
      </c>
      <c r="J384" s="16">
        <f t="shared" si="2"/>
        <v>68.2924</v>
      </c>
      <c r="K384" s="16">
        <f t="shared" si="3"/>
        <v>0.563871</v>
      </c>
      <c r="L384" s="16">
        <f t="shared" si="4"/>
        <v>1</v>
      </c>
    </row>
    <row r="385" ht="15.75" customHeight="1">
      <c r="A385" s="17">
        <v>44048.0</v>
      </c>
      <c r="B385" s="16">
        <v>73.3806</v>
      </c>
      <c r="C385" s="16">
        <v>86.5011</v>
      </c>
      <c r="D385" s="16">
        <v>0.692498</v>
      </c>
      <c r="E385" s="9">
        <v>1.0</v>
      </c>
      <c r="G385" s="9">
        <v>384.0</v>
      </c>
      <c r="H385" s="2">
        <v>43858.0</v>
      </c>
      <c r="I385" s="16">
        <f t="shared" si="1"/>
        <v>62.338</v>
      </c>
      <c r="J385" s="16">
        <f t="shared" si="2"/>
        <v>68.7775</v>
      </c>
      <c r="K385" s="16">
        <f t="shared" si="3"/>
        <v>0.571253</v>
      </c>
      <c r="L385" s="16">
        <f t="shared" si="4"/>
        <v>1</v>
      </c>
    </row>
    <row r="386" ht="15.75" customHeight="1">
      <c r="A386" s="17">
        <v>44049.0</v>
      </c>
      <c r="B386" s="16">
        <v>73.2806</v>
      </c>
      <c r="C386" s="16">
        <v>86.625</v>
      </c>
      <c r="D386" s="16">
        <v>0.693059</v>
      </c>
      <c r="E386" s="9">
        <v>1.0</v>
      </c>
      <c r="G386" s="9">
        <v>385.0</v>
      </c>
      <c r="H386" s="2">
        <v>43859.0</v>
      </c>
      <c r="I386" s="16">
        <f t="shared" si="1"/>
        <v>62.8299</v>
      </c>
      <c r="J386" s="16">
        <f t="shared" si="2"/>
        <v>69.226</v>
      </c>
      <c r="K386" s="16">
        <f t="shared" si="3"/>
        <v>0.576553</v>
      </c>
      <c r="L386" s="16">
        <f t="shared" si="4"/>
        <v>1</v>
      </c>
    </row>
    <row r="387" ht="15.75" customHeight="1">
      <c r="A387" s="17">
        <v>44050.0</v>
      </c>
      <c r="B387" s="16">
        <v>73.0397</v>
      </c>
      <c r="C387" s="16">
        <v>86.6178</v>
      </c>
      <c r="D387" s="16">
        <v>0.691631</v>
      </c>
      <c r="E387" s="9">
        <v>1.0</v>
      </c>
      <c r="G387" s="9">
        <v>386.0</v>
      </c>
      <c r="H387" s="2">
        <v>43860.0</v>
      </c>
      <c r="I387" s="16">
        <f t="shared" si="1"/>
        <v>62.3934</v>
      </c>
      <c r="J387" s="16">
        <f t="shared" si="2"/>
        <v>68.6764</v>
      </c>
      <c r="K387" s="16">
        <f t="shared" si="3"/>
        <v>0.571656</v>
      </c>
      <c r="L387" s="16">
        <f t="shared" si="4"/>
        <v>1</v>
      </c>
    </row>
    <row r="388" ht="15.75" customHeight="1">
      <c r="A388" s="17">
        <v>44051.0</v>
      </c>
      <c r="B388" s="16">
        <v>73.6376</v>
      </c>
      <c r="C388" s="16">
        <v>87.1722</v>
      </c>
      <c r="D388" s="16">
        <v>0.697227</v>
      </c>
      <c r="E388" s="9">
        <v>1.0</v>
      </c>
      <c r="G388" s="9">
        <v>387.0</v>
      </c>
      <c r="H388" s="2">
        <v>43861.0</v>
      </c>
      <c r="I388" s="16">
        <f t="shared" si="1"/>
        <v>63.0359</v>
      </c>
      <c r="J388" s="16">
        <f t="shared" si="2"/>
        <v>69.4151</v>
      </c>
      <c r="K388" s="16">
        <f t="shared" si="3"/>
        <v>0.579028</v>
      </c>
      <c r="L388" s="16">
        <f t="shared" si="4"/>
        <v>1</v>
      </c>
    </row>
    <row r="389" ht="15.75" customHeight="1">
      <c r="A389" s="17">
        <v>44054.0</v>
      </c>
      <c r="B389" s="16">
        <v>73.775</v>
      </c>
      <c r="C389" s="16">
        <v>86.8258</v>
      </c>
      <c r="D389" s="16">
        <v>0.696122</v>
      </c>
      <c r="E389" s="9">
        <v>1.0</v>
      </c>
      <c r="G389" s="9">
        <v>388.0</v>
      </c>
      <c r="H389" s="2">
        <v>43862.0</v>
      </c>
      <c r="I389" s="16">
        <f t="shared" si="1"/>
        <v>63.1385</v>
      </c>
      <c r="J389" s="16">
        <f t="shared" si="2"/>
        <v>69.5976</v>
      </c>
      <c r="K389" s="16">
        <f t="shared" si="3"/>
        <v>0.579119</v>
      </c>
      <c r="L389" s="16">
        <f t="shared" si="4"/>
        <v>1</v>
      </c>
    </row>
    <row r="390" ht="15.75" customHeight="1">
      <c r="A390" s="17">
        <v>44055.0</v>
      </c>
      <c r="B390" s="16">
        <v>73.1522</v>
      </c>
      <c r="C390" s="16">
        <v>85.9246</v>
      </c>
      <c r="D390" s="16">
        <v>0.689432</v>
      </c>
      <c r="E390" s="9">
        <v>1.0</v>
      </c>
      <c r="G390" s="9">
        <v>389.0</v>
      </c>
      <c r="H390" s="2">
        <v>43863.0</v>
      </c>
      <c r="I390" s="16">
        <f t="shared" si="1"/>
        <v>63.1385</v>
      </c>
      <c r="J390" s="16">
        <f t="shared" si="2"/>
        <v>69.5976</v>
      </c>
      <c r="K390" s="16">
        <f t="shared" si="3"/>
        <v>0.579119</v>
      </c>
      <c r="L390" s="16">
        <f t="shared" si="4"/>
        <v>1</v>
      </c>
    </row>
    <row r="391" ht="15.75" customHeight="1">
      <c r="A391" s="17">
        <v>44056.0</v>
      </c>
      <c r="B391" s="16">
        <v>73.2351</v>
      </c>
      <c r="C391" s="16">
        <v>85.956</v>
      </c>
      <c r="D391" s="16">
        <v>0.685947</v>
      </c>
      <c r="E391" s="9">
        <v>1.0</v>
      </c>
      <c r="G391" s="9">
        <v>390.0</v>
      </c>
      <c r="H391" s="2">
        <v>43864.0</v>
      </c>
      <c r="I391" s="16">
        <f t="shared" si="1"/>
        <v>63.1385</v>
      </c>
      <c r="J391" s="16">
        <f t="shared" si="2"/>
        <v>69.5976</v>
      </c>
      <c r="K391" s="16">
        <f t="shared" si="3"/>
        <v>0.579119</v>
      </c>
      <c r="L391" s="16">
        <f t="shared" si="4"/>
        <v>1</v>
      </c>
    </row>
    <row r="392" ht="15.75" customHeight="1">
      <c r="A392" s="17">
        <v>44057.0</v>
      </c>
      <c r="B392" s="16">
        <v>73.6067</v>
      </c>
      <c r="C392" s="16">
        <v>87.0399</v>
      </c>
      <c r="D392" s="16">
        <v>0.689363</v>
      </c>
      <c r="E392" s="9">
        <v>1.0</v>
      </c>
      <c r="G392" s="9">
        <v>391.0</v>
      </c>
      <c r="H392" s="2">
        <v>43865.0</v>
      </c>
      <c r="I392" s="16">
        <f t="shared" si="1"/>
        <v>63.9091</v>
      </c>
      <c r="J392" s="16">
        <f t="shared" si="2"/>
        <v>70.7921</v>
      </c>
      <c r="K392" s="16">
        <f t="shared" si="3"/>
        <v>0.588943</v>
      </c>
      <c r="L392" s="16">
        <f t="shared" si="4"/>
        <v>1</v>
      </c>
    </row>
    <row r="393" ht="15.75" customHeight="1">
      <c r="A393" s="17">
        <v>44058.0</v>
      </c>
      <c r="B393" s="16">
        <v>73.2157</v>
      </c>
      <c r="C393" s="16">
        <v>86.4092</v>
      </c>
      <c r="D393" s="16">
        <v>0.685701</v>
      </c>
      <c r="E393" s="9">
        <v>1.0</v>
      </c>
      <c r="G393" s="9">
        <v>392.0</v>
      </c>
      <c r="H393" s="2">
        <v>43866.0</v>
      </c>
      <c r="I393" s="16">
        <f t="shared" si="1"/>
        <v>63.4342</v>
      </c>
      <c r="J393" s="16">
        <f t="shared" si="2"/>
        <v>70.1265</v>
      </c>
      <c r="K393" s="16">
        <f t="shared" si="3"/>
        <v>0.581725</v>
      </c>
      <c r="L393" s="16">
        <f t="shared" si="4"/>
        <v>1</v>
      </c>
    </row>
    <row r="394" ht="15.75" customHeight="1">
      <c r="A394" s="17">
        <v>44061.0</v>
      </c>
      <c r="B394" s="16">
        <v>72.9676</v>
      </c>
      <c r="C394" s="16">
        <v>86.4666</v>
      </c>
      <c r="D394" s="16">
        <v>0.685431</v>
      </c>
      <c r="E394" s="9">
        <v>1.0</v>
      </c>
      <c r="G394" s="9">
        <v>393.0</v>
      </c>
      <c r="H394" s="2">
        <v>43867.0</v>
      </c>
      <c r="I394" s="16">
        <f t="shared" si="1"/>
        <v>63.1742</v>
      </c>
      <c r="J394" s="16">
        <f t="shared" si="2"/>
        <v>69.7443</v>
      </c>
      <c r="K394" s="16">
        <f t="shared" si="3"/>
        <v>0.577329</v>
      </c>
      <c r="L394" s="16">
        <f t="shared" si="4"/>
        <v>1</v>
      </c>
    </row>
    <row r="395" ht="15.75" customHeight="1">
      <c r="A395" s="17">
        <v>44062.0</v>
      </c>
      <c r="B395" s="16">
        <v>73.4321</v>
      </c>
      <c r="C395" s="16">
        <v>87.3401</v>
      </c>
      <c r="D395" s="16">
        <v>0.695215</v>
      </c>
      <c r="E395" s="9">
        <v>1.0</v>
      </c>
      <c r="G395" s="9">
        <v>394.0</v>
      </c>
      <c r="H395" s="2">
        <v>43868.0</v>
      </c>
      <c r="I395" s="16">
        <f t="shared" si="1"/>
        <v>62.7977</v>
      </c>
      <c r="J395" s="16">
        <f t="shared" si="2"/>
        <v>69.0837</v>
      </c>
      <c r="K395" s="16">
        <f t="shared" si="3"/>
        <v>0.571226</v>
      </c>
      <c r="L395" s="16">
        <f t="shared" si="4"/>
        <v>1</v>
      </c>
    </row>
    <row r="396" ht="15.75" customHeight="1">
      <c r="A396" s="17">
        <v>44063.0</v>
      </c>
      <c r="B396" s="16">
        <v>73.2392</v>
      </c>
      <c r="C396" s="16">
        <v>87.4037</v>
      </c>
      <c r="D396" s="16">
        <v>0.694441</v>
      </c>
      <c r="E396" s="9">
        <v>1.0</v>
      </c>
      <c r="G396" s="9">
        <v>395.0</v>
      </c>
      <c r="H396" s="2">
        <v>43869.0</v>
      </c>
      <c r="I396" s="16">
        <f t="shared" si="1"/>
        <v>63.472</v>
      </c>
      <c r="J396" s="16">
        <f t="shared" si="2"/>
        <v>69.6288</v>
      </c>
      <c r="K396" s="16">
        <f t="shared" si="3"/>
        <v>0.577622</v>
      </c>
      <c r="L396" s="16">
        <f t="shared" si="4"/>
        <v>1</v>
      </c>
    </row>
    <row r="397" ht="15.75" customHeight="1">
      <c r="A397" s="17">
        <v>44064.0</v>
      </c>
      <c r="B397" s="16">
        <v>73.7711</v>
      </c>
      <c r="C397" s="16">
        <v>87.4261</v>
      </c>
      <c r="D397" s="16">
        <v>0.695593</v>
      </c>
      <c r="E397" s="9">
        <v>1.0</v>
      </c>
      <c r="G397" s="9">
        <v>396.0</v>
      </c>
      <c r="H397" s="2">
        <v>43870.0</v>
      </c>
      <c r="I397" s="16">
        <f t="shared" si="1"/>
        <v>63.472</v>
      </c>
      <c r="J397" s="16">
        <f t="shared" si="2"/>
        <v>69.6288</v>
      </c>
      <c r="K397" s="16">
        <f t="shared" si="3"/>
        <v>0.577622</v>
      </c>
      <c r="L397" s="16">
        <f t="shared" si="4"/>
        <v>1</v>
      </c>
    </row>
    <row r="398" ht="15.75" customHeight="1">
      <c r="A398" s="17">
        <v>44065.0</v>
      </c>
      <c r="B398" s="16">
        <v>74.0999</v>
      </c>
      <c r="C398" s="16">
        <v>87.7343</v>
      </c>
      <c r="D398" s="16">
        <v>0.702302</v>
      </c>
      <c r="E398" s="9">
        <v>1.0</v>
      </c>
      <c r="G398" s="9">
        <v>397.0</v>
      </c>
      <c r="H398" s="2">
        <v>43871.0</v>
      </c>
      <c r="I398" s="16">
        <f t="shared" si="1"/>
        <v>63.472</v>
      </c>
      <c r="J398" s="16">
        <f t="shared" si="2"/>
        <v>69.6288</v>
      </c>
      <c r="K398" s="16">
        <f t="shared" si="3"/>
        <v>0.577622</v>
      </c>
      <c r="L398" s="16">
        <f t="shared" si="4"/>
        <v>1</v>
      </c>
    </row>
    <row r="399" ht="15.75" customHeight="1">
      <c r="A399" s="17">
        <v>44068.0</v>
      </c>
      <c r="B399" s="16">
        <v>74.4184</v>
      </c>
      <c r="C399" s="16">
        <v>87.903</v>
      </c>
      <c r="D399" s="16">
        <v>0.703288</v>
      </c>
      <c r="E399" s="9">
        <v>1.0</v>
      </c>
      <c r="G399" s="9">
        <v>398.0</v>
      </c>
      <c r="H399" s="2">
        <v>43872.0</v>
      </c>
      <c r="I399" s="16">
        <f t="shared" si="1"/>
        <v>63.7708</v>
      </c>
      <c r="J399" s="16">
        <f t="shared" si="2"/>
        <v>69.8226</v>
      </c>
      <c r="K399" s="16">
        <f t="shared" si="3"/>
        <v>0.580923</v>
      </c>
      <c r="L399" s="16">
        <f t="shared" si="4"/>
        <v>1</v>
      </c>
    </row>
    <row r="400" ht="15.75" customHeight="1">
      <c r="A400" s="17">
        <v>44069.0</v>
      </c>
      <c r="B400" s="16">
        <v>74.5126</v>
      </c>
      <c r="C400" s="16">
        <v>88.059</v>
      </c>
      <c r="D400" s="16">
        <v>0.701064</v>
      </c>
      <c r="E400" s="9">
        <v>1.0</v>
      </c>
      <c r="G400" s="9">
        <v>399.0</v>
      </c>
      <c r="H400" s="2">
        <v>43873.0</v>
      </c>
      <c r="I400" s="16">
        <f t="shared" si="1"/>
        <v>63.949</v>
      </c>
      <c r="J400" s="16">
        <f t="shared" si="2"/>
        <v>69.7684</v>
      </c>
      <c r="K400" s="16">
        <f t="shared" si="3"/>
        <v>0.581804</v>
      </c>
      <c r="L400" s="16">
        <f t="shared" si="4"/>
        <v>1</v>
      </c>
    </row>
    <row r="401" ht="15.75" customHeight="1">
      <c r="A401" s="17">
        <v>44070.0</v>
      </c>
      <c r="B401" s="16">
        <v>75.5379</v>
      </c>
      <c r="C401" s="16">
        <v>89.2254</v>
      </c>
      <c r="D401" s="16">
        <v>0.711045</v>
      </c>
      <c r="E401" s="9">
        <v>1.0</v>
      </c>
      <c r="G401" s="9">
        <v>400.0</v>
      </c>
      <c r="H401" s="2">
        <v>43874.0</v>
      </c>
      <c r="I401" s="16">
        <f t="shared" si="1"/>
        <v>63.047</v>
      </c>
      <c r="J401" s="16">
        <f t="shared" si="2"/>
        <v>68.7843</v>
      </c>
      <c r="K401" s="16">
        <f t="shared" si="3"/>
        <v>0.573493</v>
      </c>
      <c r="L401" s="16">
        <f t="shared" si="4"/>
        <v>1</v>
      </c>
    </row>
    <row r="402" ht="15.75" customHeight="1">
      <c r="A402" s="17">
        <v>44071.0</v>
      </c>
      <c r="B402" s="16">
        <v>75.2354</v>
      </c>
      <c r="C402" s="16">
        <v>88.996</v>
      </c>
      <c r="D402" s="16">
        <v>0.709467</v>
      </c>
      <c r="E402" s="9">
        <v>1.0</v>
      </c>
      <c r="G402" s="9">
        <v>401.0</v>
      </c>
      <c r="H402" s="2">
        <v>43875.0</v>
      </c>
      <c r="I402" s="16">
        <f t="shared" si="1"/>
        <v>63.6016</v>
      </c>
      <c r="J402" s="16">
        <f t="shared" si="2"/>
        <v>69.1795</v>
      </c>
      <c r="K402" s="16">
        <f t="shared" si="3"/>
        <v>0.579487</v>
      </c>
      <c r="L402" s="16">
        <f t="shared" si="4"/>
        <v>1</v>
      </c>
    </row>
    <row r="403" ht="15.75" customHeight="1">
      <c r="A403" s="17">
        <v>44072.0</v>
      </c>
      <c r="B403" s="16">
        <v>74.6382</v>
      </c>
      <c r="C403" s="16">
        <v>88.7448</v>
      </c>
      <c r="D403" s="16">
        <v>0.7043</v>
      </c>
      <c r="E403" s="9">
        <v>1.0</v>
      </c>
      <c r="G403" s="9">
        <v>402.0</v>
      </c>
      <c r="H403" s="2">
        <v>43876.0</v>
      </c>
      <c r="I403" s="16">
        <f t="shared" si="1"/>
        <v>63.4536</v>
      </c>
      <c r="J403" s="16">
        <f t="shared" si="2"/>
        <v>68.771</v>
      </c>
      <c r="K403" s="16">
        <f t="shared" si="3"/>
        <v>0.577981</v>
      </c>
      <c r="L403" s="16">
        <f t="shared" si="4"/>
        <v>1</v>
      </c>
    </row>
    <row r="404" ht="15.75" customHeight="1">
      <c r="A404" s="17">
        <v>44075.0</v>
      </c>
      <c r="B404" s="16">
        <v>73.8039</v>
      </c>
      <c r="C404" s="16">
        <v>87.8266</v>
      </c>
      <c r="D404" s="16">
        <v>0.697118</v>
      </c>
      <c r="E404" s="9">
        <v>1.0</v>
      </c>
      <c r="G404" s="9">
        <v>403.0</v>
      </c>
      <c r="H404" s="2">
        <v>43877.0</v>
      </c>
      <c r="I404" s="16">
        <f t="shared" si="1"/>
        <v>63.4536</v>
      </c>
      <c r="J404" s="16">
        <f t="shared" si="2"/>
        <v>68.771</v>
      </c>
      <c r="K404" s="16">
        <f t="shared" si="3"/>
        <v>0.577981</v>
      </c>
      <c r="L404" s="16">
        <f t="shared" si="4"/>
        <v>1</v>
      </c>
    </row>
    <row r="405" ht="15.75" customHeight="1">
      <c r="A405" s="17">
        <v>44076.0</v>
      </c>
      <c r="B405" s="16">
        <v>73.5849</v>
      </c>
      <c r="C405" s="16">
        <v>88.1547</v>
      </c>
      <c r="D405" s="16">
        <v>0.696464</v>
      </c>
      <c r="E405" s="9">
        <v>1.0</v>
      </c>
      <c r="G405" s="9">
        <v>404.0</v>
      </c>
      <c r="H405" s="2">
        <v>43878.0</v>
      </c>
      <c r="I405" s="16">
        <f t="shared" si="1"/>
        <v>63.4536</v>
      </c>
      <c r="J405" s="16">
        <f t="shared" si="2"/>
        <v>68.771</v>
      </c>
      <c r="K405" s="16">
        <f t="shared" si="3"/>
        <v>0.577981</v>
      </c>
      <c r="L405" s="16">
        <f t="shared" si="4"/>
        <v>1</v>
      </c>
    </row>
    <row r="406" ht="15.75" customHeight="1">
      <c r="A406" s="17">
        <v>44077.0</v>
      </c>
      <c r="B406" s="16">
        <v>73.8588</v>
      </c>
      <c r="C406" s="16">
        <v>87.7369</v>
      </c>
      <c r="D406" s="16">
        <v>0.695502</v>
      </c>
      <c r="E406" s="9">
        <v>1.0</v>
      </c>
      <c r="G406" s="9">
        <v>405.0</v>
      </c>
      <c r="H406" s="2">
        <v>43879.0</v>
      </c>
      <c r="I406" s="16">
        <f t="shared" si="1"/>
        <v>63.3085</v>
      </c>
      <c r="J406" s="16">
        <f t="shared" si="2"/>
        <v>68.6201</v>
      </c>
      <c r="K406" s="16">
        <f t="shared" si="3"/>
        <v>0.576265</v>
      </c>
      <c r="L406" s="16">
        <f t="shared" si="4"/>
        <v>1</v>
      </c>
    </row>
    <row r="407" ht="15.75" customHeight="1">
      <c r="A407" s="17">
        <v>44078.0</v>
      </c>
      <c r="B407" s="16">
        <v>75.468</v>
      </c>
      <c r="C407" s="16">
        <v>89.1353</v>
      </c>
      <c r="D407" s="16">
        <v>0.710421</v>
      </c>
      <c r="E407" s="9">
        <v>1.0</v>
      </c>
      <c r="G407" s="9">
        <v>406.0</v>
      </c>
      <c r="H407" s="2">
        <v>43880.0</v>
      </c>
      <c r="I407" s="16">
        <f t="shared" si="1"/>
        <v>63.7698</v>
      </c>
      <c r="J407" s="16">
        <f t="shared" si="2"/>
        <v>69.0882</v>
      </c>
      <c r="K407" s="16">
        <f t="shared" si="3"/>
        <v>0.581337</v>
      </c>
      <c r="L407" s="16">
        <f t="shared" si="4"/>
        <v>1</v>
      </c>
    </row>
    <row r="408" ht="15.75" customHeight="1">
      <c r="A408" s="17">
        <v>44079.0</v>
      </c>
      <c r="B408" s="16">
        <v>75.1823</v>
      </c>
      <c r="C408" s="16">
        <v>89.0384</v>
      </c>
      <c r="D408" s="16">
        <v>0.707965</v>
      </c>
      <c r="E408" s="9">
        <v>1.0</v>
      </c>
      <c r="G408" s="9">
        <v>407.0</v>
      </c>
      <c r="H408" s="2">
        <v>43881.0</v>
      </c>
      <c r="I408" s="16">
        <f t="shared" si="1"/>
        <v>63.6873</v>
      </c>
      <c r="J408" s="16">
        <f t="shared" si="2"/>
        <v>68.7823</v>
      </c>
      <c r="K408" s="16">
        <f t="shared" si="3"/>
        <v>0.578476</v>
      </c>
      <c r="L408" s="16">
        <f t="shared" si="4"/>
        <v>1</v>
      </c>
    </row>
    <row r="409" ht="15.75" customHeight="1">
      <c r="A409" s="17">
        <v>44082.0</v>
      </c>
      <c r="B409" s="16">
        <v>75.591</v>
      </c>
      <c r="C409" s="16">
        <v>89.4771</v>
      </c>
      <c r="D409" s="16">
        <v>0.712148</v>
      </c>
      <c r="E409" s="9">
        <v>1.0</v>
      </c>
      <c r="G409" s="9">
        <v>408.0</v>
      </c>
      <c r="H409" s="2">
        <v>43882.0</v>
      </c>
      <c r="I409" s="16">
        <f t="shared" si="1"/>
        <v>63.7413</v>
      </c>
      <c r="J409" s="16">
        <f t="shared" si="2"/>
        <v>68.7705</v>
      </c>
      <c r="K409" s="16">
        <f t="shared" si="3"/>
        <v>0.570954</v>
      </c>
      <c r="L409" s="16">
        <f t="shared" si="4"/>
        <v>1</v>
      </c>
    </row>
    <row r="410" ht="15.75" customHeight="1">
      <c r="A410" s="17">
        <v>44083.0</v>
      </c>
      <c r="B410" s="16">
        <v>75.9645</v>
      </c>
      <c r="C410" s="16">
        <v>89.7369</v>
      </c>
      <c r="D410" s="16">
        <v>0.714859</v>
      </c>
      <c r="E410" s="9">
        <v>1.0</v>
      </c>
      <c r="G410" s="9">
        <v>409.0</v>
      </c>
      <c r="H410" s="2">
        <v>43883.0</v>
      </c>
      <c r="I410" s="16">
        <f t="shared" si="1"/>
        <v>64.3008</v>
      </c>
      <c r="J410" s="16">
        <f t="shared" si="2"/>
        <v>69.4191</v>
      </c>
      <c r="K410" s="16">
        <f t="shared" si="3"/>
        <v>0.575991</v>
      </c>
      <c r="L410" s="16">
        <f t="shared" si="4"/>
        <v>1</v>
      </c>
    </row>
    <row r="411" ht="15.75" customHeight="1">
      <c r="A411" s="17">
        <v>44084.0</v>
      </c>
      <c r="B411" s="16">
        <v>76.0713</v>
      </c>
      <c r="C411" s="16">
        <v>89.5663</v>
      </c>
      <c r="D411" s="16">
        <v>0.717688</v>
      </c>
      <c r="E411" s="9">
        <v>1.0</v>
      </c>
      <c r="G411" s="9">
        <v>410.0</v>
      </c>
      <c r="H411" s="2">
        <v>43884.0</v>
      </c>
      <c r="I411" s="16">
        <f t="shared" si="1"/>
        <v>64.3008</v>
      </c>
      <c r="J411" s="16">
        <f t="shared" si="2"/>
        <v>69.4191</v>
      </c>
      <c r="K411" s="16">
        <f t="shared" si="3"/>
        <v>0.575991</v>
      </c>
      <c r="L411" s="16">
        <f t="shared" si="4"/>
        <v>1</v>
      </c>
    </row>
    <row r="412" ht="15.75" customHeight="1">
      <c r="A412" s="17">
        <v>44085.0</v>
      </c>
      <c r="B412" s="16">
        <v>75.5274</v>
      </c>
      <c r="C412" s="16">
        <v>89.3036</v>
      </c>
      <c r="D412" s="16">
        <v>0.712355</v>
      </c>
      <c r="E412" s="9">
        <v>1.0</v>
      </c>
      <c r="G412" s="9">
        <v>411.0</v>
      </c>
      <c r="H412" s="2">
        <v>43885.0</v>
      </c>
      <c r="I412" s="16">
        <f t="shared" si="1"/>
        <v>64.3008</v>
      </c>
      <c r="J412" s="16">
        <f t="shared" si="2"/>
        <v>69.4191</v>
      </c>
      <c r="K412" s="16">
        <f t="shared" si="3"/>
        <v>0.575991</v>
      </c>
      <c r="L412" s="16">
        <f t="shared" si="4"/>
        <v>1</v>
      </c>
    </row>
    <row r="413" ht="15.75" customHeight="1">
      <c r="A413" s="17">
        <v>44086.0</v>
      </c>
      <c r="B413" s="16">
        <v>74.8896</v>
      </c>
      <c r="C413" s="16">
        <v>88.6768</v>
      </c>
      <c r="D413" s="16">
        <v>0.705175</v>
      </c>
      <c r="E413" s="9">
        <v>1.0</v>
      </c>
      <c r="G413" s="9">
        <v>412.0</v>
      </c>
      <c r="H413" s="2">
        <v>43886.0</v>
      </c>
      <c r="I413" s="16">
        <f t="shared" si="1"/>
        <v>64.3008</v>
      </c>
      <c r="J413" s="16">
        <f t="shared" si="2"/>
        <v>69.4191</v>
      </c>
      <c r="K413" s="16">
        <f t="shared" si="3"/>
        <v>0.575991</v>
      </c>
      <c r="L413" s="16">
        <f t="shared" si="4"/>
        <v>1</v>
      </c>
    </row>
    <row r="414" ht="15.75" customHeight="1">
      <c r="A414" s="17">
        <v>44089.0</v>
      </c>
      <c r="B414" s="16">
        <v>74.7148</v>
      </c>
      <c r="C414" s="16">
        <v>88.5819</v>
      </c>
      <c r="D414" s="16">
        <v>0.705089</v>
      </c>
      <c r="E414" s="9">
        <v>1.0</v>
      </c>
      <c r="G414" s="9">
        <v>413.0</v>
      </c>
      <c r="H414" s="2">
        <v>43887.0</v>
      </c>
      <c r="I414" s="16">
        <f t="shared" si="1"/>
        <v>64.9213</v>
      </c>
      <c r="J414" s="16">
        <f t="shared" si="2"/>
        <v>70.4591</v>
      </c>
      <c r="K414" s="16">
        <f t="shared" si="3"/>
        <v>0.586965</v>
      </c>
      <c r="L414" s="16">
        <f t="shared" si="4"/>
        <v>1</v>
      </c>
    </row>
    <row r="415" ht="15.75" customHeight="1">
      <c r="A415" s="17">
        <v>44090.0</v>
      </c>
      <c r="B415" s="16">
        <v>75.1884</v>
      </c>
      <c r="C415" s="16">
        <v>89.3614</v>
      </c>
      <c r="D415" s="16">
        <v>0.711035</v>
      </c>
      <c r="E415" s="9">
        <v>1.0</v>
      </c>
      <c r="G415" s="9">
        <v>414.0</v>
      </c>
      <c r="H415" s="2">
        <v>43888.0</v>
      </c>
      <c r="I415" s="16">
        <f t="shared" si="1"/>
        <v>65.5177</v>
      </c>
      <c r="J415" s="16">
        <f t="shared" si="2"/>
        <v>71.2439</v>
      </c>
      <c r="K415" s="16">
        <f t="shared" si="3"/>
        <v>0.593538</v>
      </c>
      <c r="L415" s="16">
        <f t="shared" si="4"/>
        <v>1</v>
      </c>
    </row>
    <row r="416" ht="15.75" customHeight="1">
      <c r="A416" s="17">
        <v>44091.0</v>
      </c>
      <c r="B416" s="16">
        <v>74.9278</v>
      </c>
      <c r="C416" s="16">
        <v>88.8644</v>
      </c>
      <c r="D416" s="16">
        <v>0.71214</v>
      </c>
      <c r="E416" s="9">
        <v>1.0</v>
      </c>
      <c r="G416" s="9">
        <v>415.0</v>
      </c>
      <c r="H416" s="2">
        <v>43889.0</v>
      </c>
      <c r="I416" s="16">
        <f t="shared" si="1"/>
        <v>65.6097</v>
      </c>
      <c r="J416" s="16">
        <f t="shared" si="2"/>
        <v>71.6458</v>
      </c>
      <c r="K416" s="16">
        <f t="shared" si="3"/>
        <v>0.596425</v>
      </c>
      <c r="L416" s="16">
        <f t="shared" si="4"/>
        <v>1</v>
      </c>
    </row>
    <row r="417" ht="15.75" customHeight="1">
      <c r="A417" s="17">
        <v>44092.0</v>
      </c>
      <c r="B417" s="16">
        <v>75.1941</v>
      </c>
      <c r="C417" s="16">
        <v>88.6313</v>
      </c>
      <c r="D417" s="16">
        <v>0.717672</v>
      </c>
      <c r="E417" s="9">
        <v>1.0</v>
      </c>
      <c r="G417" s="9">
        <v>416.0</v>
      </c>
      <c r="H417" s="2">
        <v>43890.0</v>
      </c>
      <c r="I417" s="16">
        <f t="shared" si="1"/>
        <v>66.9909</v>
      </c>
      <c r="J417" s="16">
        <f t="shared" si="2"/>
        <v>73.7235</v>
      </c>
      <c r="K417" s="16">
        <f t="shared" si="3"/>
        <v>0.615414</v>
      </c>
      <c r="L417" s="16">
        <f t="shared" si="4"/>
        <v>1</v>
      </c>
    </row>
    <row r="418" ht="15.75" customHeight="1">
      <c r="A418" s="17">
        <v>44093.0</v>
      </c>
      <c r="B418" s="16">
        <v>75.0319</v>
      </c>
      <c r="C418" s="16">
        <v>88.9578</v>
      </c>
      <c r="D418" s="16">
        <v>0.717459</v>
      </c>
      <c r="E418" s="9">
        <v>1.0</v>
      </c>
      <c r="G418" s="9">
        <v>417.0</v>
      </c>
      <c r="H418" s="2">
        <v>43891.0</v>
      </c>
      <c r="I418" s="16">
        <f t="shared" si="1"/>
        <v>66.9909</v>
      </c>
      <c r="J418" s="16">
        <f t="shared" si="2"/>
        <v>73.7235</v>
      </c>
      <c r="K418" s="16">
        <f t="shared" si="3"/>
        <v>0.615414</v>
      </c>
      <c r="L418" s="16">
        <f t="shared" si="4"/>
        <v>1</v>
      </c>
    </row>
    <row r="419" ht="15.75" customHeight="1">
      <c r="A419" s="17">
        <v>44096.0</v>
      </c>
      <c r="B419" s="16">
        <v>76.0381</v>
      </c>
      <c r="C419" s="16">
        <v>90.0063</v>
      </c>
      <c r="D419" s="16">
        <v>0.730679</v>
      </c>
      <c r="E419" s="9">
        <v>1.0</v>
      </c>
      <c r="G419" s="9">
        <v>418.0</v>
      </c>
      <c r="H419" s="2">
        <v>43892.0</v>
      </c>
      <c r="I419" s="16">
        <f t="shared" si="1"/>
        <v>66.9909</v>
      </c>
      <c r="J419" s="16">
        <f t="shared" si="2"/>
        <v>73.7235</v>
      </c>
      <c r="K419" s="16">
        <f t="shared" si="3"/>
        <v>0.615414</v>
      </c>
      <c r="L419" s="16">
        <f t="shared" si="4"/>
        <v>1</v>
      </c>
    </row>
    <row r="420" ht="15.75" customHeight="1">
      <c r="A420" s="17">
        <v>44097.0</v>
      </c>
      <c r="B420" s="16">
        <v>76.2711</v>
      </c>
      <c r="C420" s="16">
        <v>89.4813</v>
      </c>
      <c r="D420" s="16">
        <v>0.728995</v>
      </c>
      <c r="E420" s="9">
        <v>1.0</v>
      </c>
      <c r="G420" s="9">
        <v>419.0</v>
      </c>
      <c r="H420" s="2">
        <v>43893.0</v>
      </c>
      <c r="I420" s="16">
        <f t="shared" si="1"/>
        <v>66.3274</v>
      </c>
      <c r="J420" s="16">
        <f t="shared" si="2"/>
        <v>73.4178</v>
      </c>
      <c r="K420" s="16">
        <f t="shared" si="3"/>
        <v>0.612922</v>
      </c>
      <c r="L420" s="16">
        <f t="shared" si="4"/>
        <v>1</v>
      </c>
    </row>
    <row r="421" ht="15.75" customHeight="1">
      <c r="A421" s="17">
        <v>44098.0</v>
      </c>
      <c r="B421" s="16">
        <v>76.3545</v>
      </c>
      <c r="C421" s="16">
        <v>89.2508</v>
      </c>
      <c r="D421" s="16">
        <v>0.726805</v>
      </c>
      <c r="E421" s="9">
        <v>1.0</v>
      </c>
      <c r="G421" s="9">
        <v>420.0</v>
      </c>
      <c r="H421" s="2">
        <v>43894.0</v>
      </c>
      <c r="I421" s="16">
        <f t="shared" si="1"/>
        <v>66.4437</v>
      </c>
      <c r="J421" s="16">
        <f t="shared" si="2"/>
        <v>73.9385</v>
      </c>
      <c r="K421" s="16">
        <f t="shared" si="3"/>
        <v>0.615134</v>
      </c>
      <c r="L421" s="16">
        <f t="shared" si="4"/>
        <v>1</v>
      </c>
    </row>
    <row r="422" ht="15.75" customHeight="1">
      <c r="A422" s="17">
        <v>44099.0</v>
      </c>
      <c r="B422" s="16">
        <v>77.178</v>
      </c>
      <c r="C422" s="16">
        <v>89.9818</v>
      </c>
      <c r="D422" s="16">
        <v>0.732691</v>
      </c>
      <c r="E422" s="9">
        <v>1.0</v>
      </c>
      <c r="G422" s="9">
        <v>421.0</v>
      </c>
      <c r="H422" s="2">
        <v>43895.0</v>
      </c>
      <c r="I422" s="16">
        <f t="shared" si="1"/>
        <v>66.0784</v>
      </c>
      <c r="J422" s="16">
        <f t="shared" si="2"/>
        <v>73.7369</v>
      </c>
      <c r="K422" s="16">
        <f t="shared" si="3"/>
        <v>0.615112</v>
      </c>
      <c r="L422" s="16">
        <f t="shared" si="4"/>
        <v>1</v>
      </c>
    </row>
    <row r="423" ht="15.75" customHeight="1">
      <c r="A423" s="17">
        <v>44100.0</v>
      </c>
      <c r="B423" s="16">
        <v>76.8195</v>
      </c>
      <c r="C423" s="16">
        <v>89.6637</v>
      </c>
      <c r="D423" s="16">
        <v>0.72863</v>
      </c>
      <c r="E423" s="9">
        <v>1.0</v>
      </c>
      <c r="G423" s="9">
        <v>422.0</v>
      </c>
      <c r="H423" s="2">
        <v>43896.0</v>
      </c>
      <c r="I423" s="16">
        <f t="shared" si="1"/>
        <v>66.1854</v>
      </c>
      <c r="J423" s="16">
        <f t="shared" si="2"/>
        <v>73.6842</v>
      </c>
      <c r="K423" s="16">
        <f t="shared" si="3"/>
        <v>0.617027</v>
      </c>
      <c r="L423" s="16">
        <f t="shared" si="4"/>
        <v>1</v>
      </c>
    </row>
    <row r="424" ht="15.75" customHeight="1">
      <c r="A424" s="17">
        <v>44103.0</v>
      </c>
      <c r="B424" s="16">
        <v>78.6713</v>
      </c>
      <c r="C424" s="16">
        <v>91.479</v>
      </c>
      <c r="D424" s="16">
        <v>0.746301</v>
      </c>
      <c r="E424" s="9">
        <v>1.0</v>
      </c>
      <c r="G424" s="9">
        <v>423.0</v>
      </c>
      <c r="H424" s="2">
        <v>43897.0</v>
      </c>
      <c r="I424" s="16">
        <f t="shared" si="1"/>
        <v>67.5175</v>
      </c>
      <c r="J424" s="16">
        <f t="shared" si="2"/>
        <v>75.8424</v>
      </c>
      <c r="K424" s="16">
        <f t="shared" si="3"/>
        <v>0.63777</v>
      </c>
      <c r="L424" s="16">
        <f t="shared" si="4"/>
        <v>1</v>
      </c>
    </row>
    <row r="425" ht="15.75" customHeight="1">
      <c r="A425" s="17">
        <v>44104.0</v>
      </c>
      <c r="B425" s="16">
        <v>79.6845</v>
      </c>
      <c r="C425" s="16">
        <v>93.0237</v>
      </c>
      <c r="D425" s="16">
        <v>0.754267</v>
      </c>
      <c r="E425" s="9">
        <v>1.0</v>
      </c>
      <c r="G425" s="9">
        <v>424.0</v>
      </c>
      <c r="H425" s="2">
        <v>43898.0</v>
      </c>
      <c r="I425" s="16">
        <f t="shared" si="1"/>
        <v>67.5175</v>
      </c>
      <c r="J425" s="16">
        <f t="shared" si="2"/>
        <v>75.8424</v>
      </c>
      <c r="K425" s="16">
        <f t="shared" si="3"/>
        <v>0.63777</v>
      </c>
      <c r="L425" s="16">
        <f t="shared" si="4"/>
        <v>1</v>
      </c>
    </row>
    <row r="426" ht="15.75" customHeight="1">
      <c r="A426" s="17">
        <v>44105.0</v>
      </c>
      <c r="B426" s="16">
        <v>78.7847</v>
      </c>
      <c r="C426" s="16">
        <v>92.4302</v>
      </c>
      <c r="D426" s="16">
        <v>0.745749</v>
      </c>
      <c r="E426" s="9">
        <v>1.0</v>
      </c>
      <c r="G426" s="9">
        <v>425.0</v>
      </c>
      <c r="H426" s="2">
        <v>43899.0</v>
      </c>
      <c r="I426" s="16">
        <f t="shared" si="1"/>
        <v>67.5175</v>
      </c>
      <c r="J426" s="16">
        <f t="shared" si="2"/>
        <v>75.8424</v>
      </c>
      <c r="K426" s="16">
        <f t="shared" si="3"/>
        <v>0.63777</v>
      </c>
      <c r="L426" s="16">
        <f t="shared" si="4"/>
        <v>1</v>
      </c>
    </row>
    <row r="427" ht="15.75" customHeight="1">
      <c r="A427" s="17">
        <v>44106.0</v>
      </c>
      <c r="B427" s="16">
        <v>77.2774</v>
      </c>
      <c r="C427" s="16">
        <v>90.7237</v>
      </c>
      <c r="D427" s="16">
        <v>0.732244</v>
      </c>
      <c r="E427" s="9">
        <v>1.0</v>
      </c>
      <c r="G427" s="9">
        <v>426.0</v>
      </c>
      <c r="H427" s="2">
        <v>43900.0</v>
      </c>
      <c r="I427" s="16">
        <f t="shared" si="1"/>
        <v>67.5175</v>
      </c>
      <c r="J427" s="16">
        <f t="shared" si="2"/>
        <v>75.8424</v>
      </c>
      <c r="K427" s="16">
        <f t="shared" si="3"/>
        <v>0.63777</v>
      </c>
      <c r="L427" s="16">
        <f t="shared" si="4"/>
        <v>1</v>
      </c>
    </row>
    <row r="428" ht="15.75" customHeight="1">
      <c r="A428" s="17">
        <v>44107.0</v>
      </c>
      <c r="B428" s="16">
        <v>78.0915</v>
      </c>
      <c r="C428" s="16">
        <v>91.5779</v>
      </c>
      <c r="D428" s="16">
        <v>0.742491</v>
      </c>
      <c r="E428" s="9">
        <v>1.0</v>
      </c>
      <c r="G428" s="9">
        <v>427.0</v>
      </c>
      <c r="H428" s="2">
        <v>43901.0</v>
      </c>
      <c r="I428" s="16">
        <f t="shared" si="1"/>
        <v>72.0208</v>
      </c>
      <c r="J428" s="16">
        <f t="shared" si="2"/>
        <v>81.8588</v>
      </c>
      <c r="K428" s="16">
        <f t="shared" si="3"/>
        <v>0.690748</v>
      </c>
      <c r="L428" s="16">
        <f t="shared" si="4"/>
        <v>1</v>
      </c>
    </row>
    <row r="429" ht="15.75" customHeight="1">
      <c r="A429" s="17">
        <v>44110.0</v>
      </c>
      <c r="B429" s="16">
        <v>78.1281</v>
      </c>
      <c r="C429" s="16">
        <v>91.6599</v>
      </c>
      <c r="D429" s="16">
        <v>0.739394</v>
      </c>
      <c r="E429" s="9">
        <v>1.0</v>
      </c>
      <c r="G429" s="9">
        <v>428.0</v>
      </c>
      <c r="H429" s="2">
        <v>43902.0</v>
      </c>
      <c r="I429" s="16">
        <f t="shared" si="1"/>
        <v>71.472</v>
      </c>
      <c r="J429" s="16">
        <f t="shared" si="2"/>
        <v>81.0207</v>
      </c>
      <c r="K429" s="16">
        <f t="shared" si="3"/>
        <v>0.681042</v>
      </c>
      <c r="L429" s="16">
        <f t="shared" si="4"/>
        <v>1</v>
      </c>
    </row>
    <row r="430" ht="15.75" customHeight="1">
      <c r="A430" s="17">
        <v>44111.0</v>
      </c>
      <c r="B430" s="16">
        <v>78.5119</v>
      </c>
      <c r="C430" s="16">
        <v>92.5184</v>
      </c>
      <c r="D430" s="16">
        <v>0.743695</v>
      </c>
      <c r="E430" s="9">
        <v>1.0</v>
      </c>
      <c r="G430" s="9">
        <v>429.0</v>
      </c>
      <c r="H430" s="2">
        <v>43903.0</v>
      </c>
      <c r="I430" s="16">
        <f t="shared" si="1"/>
        <v>74.0274</v>
      </c>
      <c r="J430" s="16">
        <f t="shared" si="2"/>
        <v>83.6584</v>
      </c>
      <c r="K430" s="16">
        <f t="shared" si="3"/>
        <v>0.71424</v>
      </c>
      <c r="L430" s="16">
        <f t="shared" si="4"/>
        <v>1</v>
      </c>
    </row>
    <row r="431" ht="15.75" customHeight="1">
      <c r="A431" s="17">
        <v>44112.0</v>
      </c>
      <c r="B431" s="16">
        <v>78.0921</v>
      </c>
      <c r="C431" s="16">
        <v>91.8129</v>
      </c>
      <c r="D431" s="16">
        <v>0.737379</v>
      </c>
      <c r="E431" s="9">
        <v>1.0</v>
      </c>
      <c r="G431" s="9">
        <v>430.0</v>
      </c>
      <c r="H431" s="2">
        <v>43904.0</v>
      </c>
      <c r="I431" s="16">
        <f t="shared" si="1"/>
        <v>73.1882</v>
      </c>
      <c r="J431" s="16">
        <f t="shared" si="2"/>
        <v>81.861</v>
      </c>
      <c r="K431" s="16">
        <f t="shared" si="3"/>
        <v>0.690292</v>
      </c>
      <c r="L431" s="16">
        <f t="shared" si="4"/>
        <v>1</v>
      </c>
    </row>
    <row r="432" ht="15.75" customHeight="1">
      <c r="A432" s="17">
        <v>44113.0</v>
      </c>
      <c r="B432" s="16">
        <v>77.9157</v>
      </c>
      <c r="C432" s="16">
        <v>91.699</v>
      </c>
      <c r="D432" s="16">
        <v>0.735401</v>
      </c>
      <c r="E432" s="9">
        <v>1.0</v>
      </c>
      <c r="G432" s="9">
        <v>431.0</v>
      </c>
      <c r="H432" s="2">
        <v>43905.0</v>
      </c>
      <c r="I432" s="16">
        <f t="shared" si="1"/>
        <v>73.1882</v>
      </c>
      <c r="J432" s="16">
        <f t="shared" si="2"/>
        <v>81.861</v>
      </c>
      <c r="K432" s="16">
        <f t="shared" si="3"/>
        <v>0.690292</v>
      </c>
      <c r="L432" s="16">
        <f t="shared" si="4"/>
        <v>1</v>
      </c>
    </row>
    <row r="433" ht="15.75" customHeight="1">
      <c r="A433" s="17">
        <v>44114.0</v>
      </c>
      <c r="B433" s="16">
        <v>77.0284</v>
      </c>
      <c r="C433" s="16">
        <v>90.7163</v>
      </c>
      <c r="D433" s="16">
        <v>0.727575</v>
      </c>
      <c r="E433" s="9">
        <v>1.0</v>
      </c>
      <c r="G433" s="9">
        <v>432.0</v>
      </c>
      <c r="H433" s="2">
        <v>43906.0</v>
      </c>
      <c r="I433" s="16">
        <f t="shared" si="1"/>
        <v>73.1882</v>
      </c>
      <c r="J433" s="16">
        <f t="shared" si="2"/>
        <v>81.861</v>
      </c>
      <c r="K433" s="16">
        <f t="shared" si="3"/>
        <v>0.690292</v>
      </c>
      <c r="L433" s="16">
        <f t="shared" si="4"/>
        <v>1</v>
      </c>
    </row>
    <row r="434" ht="15.75" customHeight="1">
      <c r="A434" s="17">
        <v>44117.0</v>
      </c>
      <c r="B434" s="16">
        <v>77.0239</v>
      </c>
      <c r="C434" s="16">
        <v>91.0037</v>
      </c>
      <c r="D434" s="16">
        <v>0.729497</v>
      </c>
      <c r="E434" s="9">
        <v>1.0</v>
      </c>
      <c r="G434" s="9">
        <v>433.0</v>
      </c>
      <c r="H434" s="2">
        <v>43907.0</v>
      </c>
      <c r="I434" s="16">
        <f t="shared" si="1"/>
        <v>74.1262</v>
      </c>
      <c r="J434" s="16">
        <f t="shared" si="2"/>
        <v>82.7471</v>
      </c>
      <c r="K434" s="16">
        <f t="shared" si="3"/>
        <v>0.697888</v>
      </c>
      <c r="L434" s="16">
        <f t="shared" si="4"/>
        <v>1</v>
      </c>
    </row>
    <row r="435" ht="15.75" customHeight="1">
      <c r="A435" s="17">
        <v>44118.0</v>
      </c>
      <c r="B435" s="16">
        <v>77.2855</v>
      </c>
      <c r="C435" s="16">
        <v>91.0732</v>
      </c>
      <c r="D435" s="16">
        <v>0.732703</v>
      </c>
      <c r="E435" s="9">
        <v>1.0</v>
      </c>
      <c r="G435" s="9">
        <v>434.0</v>
      </c>
      <c r="H435" s="2">
        <v>43908.0</v>
      </c>
      <c r="I435" s="16">
        <f t="shared" si="1"/>
        <v>73.8896</v>
      </c>
      <c r="J435" s="16">
        <f t="shared" si="2"/>
        <v>82.3056</v>
      </c>
      <c r="K435" s="16">
        <f t="shared" si="3"/>
        <v>0.692272</v>
      </c>
      <c r="L435" s="16">
        <f t="shared" si="4"/>
        <v>1</v>
      </c>
    </row>
    <row r="436" ht="15.75" customHeight="1">
      <c r="A436" s="17">
        <v>44119.0</v>
      </c>
      <c r="B436" s="16">
        <v>77.2759</v>
      </c>
      <c r="C436" s="16">
        <v>90.7065</v>
      </c>
      <c r="D436" s="16">
        <v>0.733133</v>
      </c>
      <c r="E436" s="9">
        <v>1.0</v>
      </c>
      <c r="G436" s="9">
        <v>435.0</v>
      </c>
      <c r="H436" s="2">
        <v>43909.0</v>
      </c>
      <c r="I436" s="16">
        <f t="shared" si="1"/>
        <v>77.2131</v>
      </c>
      <c r="J436" s="16">
        <f t="shared" si="2"/>
        <v>84.8881</v>
      </c>
      <c r="K436" s="16">
        <f t="shared" si="3"/>
        <v>0.719366</v>
      </c>
      <c r="L436" s="16">
        <f t="shared" si="4"/>
        <v>1</v>
      </c>
    </row>
    <row r="437" ht="15.75" customHeight="1">
      <c r="A437" s="17">
        <v>44120.0</v>
      </c>
      <c r="B437" s="16">
        <v>77.9461</v>
      </c>
      <c r="C437" s="16">
        <v>91.4542</v>
      </c>
      <c r="D437" s="16">
        <v>0.740616</v>
      </c>
      <c r="E437" s="9">
        <v>1.0</v>
      </c>
      <c r="G437" s="9">
        <v>436.0</v>
      </c>
      <c r="H437" s="2">
        <v>43910.0</v>
      </c>
      <c r="I437" s="16">
        <f t="shared" si="1"/>
        <v>80.157</v>
      </c>
      <c r="J437" s="16">
        <f t="shared" si="2"/>
        <v>87.2669</v>
      </c>
      <c r="K437" s="16">
        <f t="shared" si="3"/>
        <v>0.735453</v>
      </c>
      <c r="L437" s="16">
        <f t="shared" si="4"/>
        <v>1</v>
      </c>
    </row>
    <row r="438" ht="15.75" customHeight="1">
      <c r="A438" s="17">
        <v>44121.0</v>
      </c>
      <c r="B438" s="16">
        <v>77.9644</v>
      </c>
      <c r="C438" s="16">
        <v>91.3041</v>
      </c>
      <c r="D438" s="16">
        <v>0.740895</v>
      </c>
      <c r="E438" s="9">
        <v>1.0</v>
      </c>
      <c r="G438" s="9">
        <v>437.0</v>
      </c>
      <c r="H438" s="2">
        <v>43911.0</v>
      </c>
      <c r="I438" s="16">
        <f t="shared" si="1"/>
        <v>78.0443</v>
      </c>
      <c r="J438" s="16">
        <f t="shared" si="2"/>
        <v>84.1552</v>
      </c>
      <c r="K438" s="16">
        <f t="shared" si="3"/>
        <v>0.710624</v>
      </c>
      <c r="L438" s="16">
        <f t="shared" si="4"/>
        <v>1</v>
      </c>
    </row>
    <row r="439" ht="15.75" customHeight="1">
      <c r="A439" s="17">
        <v>44124.0</v>
      </c>
      <c r="B439" s="16">
        <v>77.9241</v>
      </c>
      <c r="C439" s="16">
        <v>91.3115</v>
      </c>
      <c r="D439" s="16">
        <v>0.739528</v>
      </c>
      <c r="E439" s="9">
        <v>1.0</v>
      </c>
      <c r="G439" s="9">
        <v>438.0</v>
      </c>
      <c r="H439" s="2">
        <v>43912.0</v>
      </c>
      <c r="I439" s="16">
        <f t="shared" si="1"/>
        <v>78.0443</v>
      </c>
      <c r="J439" s="16">
        <f t="shared" si="2"/>
        <v>84.1552</v>
      </c>
      <c r="K439" s="16">
        <f t="shared" si="3"/>
        <v>0.710624</v>
      </c>
      <c r="L439" s="16">
        <f t="shared" si="4"/>
        <v>1</v>
      </c>
    </row>
    <row r="440" ht="15.75" customHeight="1">
      <c r="A440" s="17">
        <v>44125.0</v>
      </c>
      <c r="B440" s="16">
        <v>77.778</v>
      </c>
      <c r="C440" s="16">
        <v>91.5603</v>
      </c>
      <c r="D440" s="16">
        <v>0.736848</v>
      </c>
      <c r="E440" s="9">
        <v>1.0</v>
      </c>
      <c r="G440" s="9">
        <v>439.0</v>
      </c>
      <c r="H440" s="2">
        <v>43913.0</v>
      </c>
      <c r="I440" s="16">
        <f t="shared" si="1"/>
        <v>78.0443</v>
      </c>
      <c r="J440" s="16">
        <f t="shared" si="2"/>
        <v>84.1552</v>
      </c>
      <c r="K440" s="16">
        <f t="shared" si="3"/>
        <v>0.710624</v>
      </c>
      <c r="L440" s="16">
        <f t="shared" si="4"/>
        <v>1</v>
      </c>
    </row>
    <row r="441" ht="15.75" customHeight="1">
      <c r="A441" s="17">
        <v>44126.0</v>
      </c>
      <c r="B441" s="16">
        <v>77.0322</v>
      </c>
      <c r="C441" s="16">
        <v>91.3448</v>
      </c>
      <c r="D441" s="16">
        <v>0.734269</v>
      </c>
      <c r="E441" s="9">
        <v>1.0</v>
      </c>
      <c r="G441" s="9">
        <v>440.0</v>
      </c>
      <c r="H441" s="2">
        <v>43914.0</v>
      </c>
      <c r="I441" s="16">
        <f t="shared" si="1"/>
        <v>80.8815</v>
      </c>
      <c r="J441" s="16">
        <f t="shared" si="2"/>
        <v>86.705</v>
      </c>
      <c r="K441" s="16">
        <f t="shared" si="3"/>
        <v>0.733785</v>
      </c>
      <c r="L441" s="16">
        <f t="shared" si="4"/>
        <v>1</v>
      </c>
    </row>
    <row r="442" ht="15.75" customHeight="1">
      <c r="A442" s="17">
        <v>44127.0</v>
      </c>
      <c r="B442" s="16">
        <v>77.0809</v>
      </c>
      <c r="C442" s="16">
        <v>91.3563</v>
      </c>
      <c r="D442" s="16">
        <v>0.736946</v>
      </c>
      <c r="E442" s="9">
        <v>1.0</v>
      </c>
      <c r="G442" s="9">
        <v>441.0</v>
      </c>
      <c r="H442" s="2">
        <v>43915.0</v>
      </c>
      <c r="I442" s="16">
        <f t="shared" si="1"/>
        <v>78.8493</v>
      </c>
      <c r="J442" s="16">
        <f t="shared" si="2"/>
        <v>85.4253</v>
      </c>
      <c r="K442" s="16">
        <f t="shared" si="3"/>
        <v>0.712054</v>
      </c>
      <c r="L442" s="16">
        <f t="shared" si="4"/>
        <v>1</v>
      </c>
    </row>
    <row r="443" ht="15.75" customHeight="1">
      <c r="A443" s="17">
        <v>44128.0</v>
      </c>
      <c r="B443" s="16">
        <v>76.4667</v>
      </c>
      <c r="C443" s="16">
        <v>90.4142</v>
      </c>
      <c r="D443" s="16">
        <v>0.731004</v>
      </c>
      <c r="E443" s="9">
        <v>1.0</v>
      </c>
      <c r="G443" s="9">
        <v>442.0</v>
      </c>
      <c r="H443" s="2">
        <v>43916.0</v>
      </c>
      <c r="I443" s="16">
        <f t="shared" si="1"/>
        <v>77.7928</v>
      </c>
      <c r="J443" s="16">
        <f t="shared" si="2"/>
        <v>84.1485</v>
      </c>
      <c r="K443" s="16">
        <f t="shared" si="3"/>
        <v>0.697537</v>
      </c>
      <c r="L443" s="16">
        <f t="shared" si="4"/>
        <v>1</v>
      </c>
    </row>
    <row r="444" ht="15.75" customHeight="1">
      <c r="A444" s="17">
        <v>44131.0</v>
      </c>
      <c r="B444" s="16">
        <v>76.4443</v>
      </c>
      <c r="C444" s="16">
        <v>90.4489</v>
      </c>
      <c r="D444" s="16">
        <v>0.728839</v>
      </c>
      <c r="E444" s="9">
        <v>1.0</v>
      </c>
      <c r="G444" s="9">
        <v>443.0</v>
      </c>
      <c r="H444" s="2">
        <v>43917.0</v>
      </c>
      <c r="I444" s="16">
        <f t="shared" si="1"/>
        <v>78.7223</v>
      </c>
      <c r="J444" s="16">
        <f t="shared" si="2"/>
        <v>85.9648</v>
      </c>
      <c r="K444" s="16">
        <f t="shared" si="3"/>
        <v>0.713226</v>
      </c>
      <c r="L444" s="16">
        <f t="shared" si="4"/>
        <v>1</v>
      </c>
    </row>
    <row r="445" ht="15.75" customHeight="1">
      <c r="A445" s="17">
        <v>44132.0</v>
      </c>
      <c r="B445" s="16">
        <v>76.4556</v>
      </c>
      <c r="C445" s="16">
        <v>90.3552</v>
      </c>
      <c r="D445" s="16">
        <v>0.729747</v>
      </c>
      <c r="E445" s="9">
        <v>1.0</v>
      </c>
      <c r="G445" s="9">
        <v>444.0</v>
      </c>
      <c r="H445" s="2">
        <v>43918.0</v>
      </c>
      <c r="I445" s="16">
        <f t="shared" si="1"/>
        <v>77.7325</v>
      </c>
      <c r="J445" s="16">
        <f t="shared" si="2"/>
        <v>85.7389</v>
      </c>
      <c r="K445" s="16">
        <f t="shared" si="3"/>
        <v>0.714027</v>
      </c>
      <c r="L445" s="16">
        <f t="shared" si="4"/>
        <v>1</v>
      </c>
    </row>
    <row r="446" ht="15.75" customHeight="1">
      <c r="A446" s="17">
        <v>44133.0</v>
      </c>
      <c r="B446" s="16">
        <v>77.552</v>
      </c>
      <c r="C446" s="16">
        <v>91.2632</v>
      </c>
      <c r="D446" s="16">
        <v>0.743868</v>
      </c>
      <c r="E446" s="9">
        <v>1.0</v>
      </c>
      <c r="G446" s="9">
        <v>445.0</v>
      </c>
      <c r="H446" s="2">
        <v>43919.0</v>
      </c>
      <c r="I446" s="16">
        <f t="shared" si="1"/>
        <v>77.7325</v>
      </c>
      <c r="J446" s="16">
        <f t="shared" si="2"/>
        <v>85.7389</v>
      </c>
      <c r="K446" s="16">
        <f t="shared" si="3"/>
        <v>0.714027</v>
      </c>
      <c r="L446" s="16">
        <f t="shared" si="4"/>
        <v>1</v>
      </c>
    </row>
    <row r="447" ht="15.75" customHeight="1">
      <c r="A447" s="17">
        <v>44134.0</v>
      </c>
      <c r="B447" s="16">
        <v>78.8699</v>
      </c>
      <c r="C447" s="16">
        <v>92.6011</v>
      </c>
      <c r="D447" s="16">
        <v>0.756364</v>
      </c>
      <c r="E447" s="9">
        <v>1.0</v>
      </c>
      <c r="G447" s="9">
        <v>446.0</v>
      </c>
      <c r="H447" s="2">
        <v>43920.0</v>
      </c>
      <c r="I447" s="16">
        <f t="shared" si="1"/>
        <v>77.7325</v>
      </c>
      <c r="J447" s="16">
        <f t="shared" si="2"/>
        <v>85.7389</v>
      </c>
      <c r="K447" s="16">
        <f t="shared" si="3"/>
        <v>0.714027</v>
      </c>
      <c r="L447" s="16">
        <f t="shared" si="4"/>
        <v>1</v>
      </c>
    </row>
    <row r="448" ht="15.75" customHeight="1">
      <c r="A448" s="17">
        <v>44135.0</v>
      </c>
      <c r="B448" s="16">
        <v>79.3323</v>
      </c>
      <c r="C448" s="16">
        <v>92.6284</v>
      </c>
      <c r="D448" s="16">
        <v>0.760361</v>
      </c>
      <c r="E448" s="9">
        <v>1.0</v>
      </c>
      <c r="G448" s="9">
        <v>447.0</v>
      </c>
      <c r="H448" s="2">
        <v>43921.0</v>
      </c>
      <c r="I448" s="16">
        <f t="shared" si="1"/>
        <v>77.7325</v>
      </c>
      <c r="J448" s="16">
        <f t="shared" si="2"/>
        <v>85.7389</v>
      </c>
      <c r="K448" s="16">
        <f t="shared" si="3"/>
        <v>0.714027</v>
      </c>
      <c r="L448" s="16">
        <f t="shared" si="4"/>
        <v>1</v>
      </c>
    </row>
    <row r="449" ht="15.75" customHeight="1">
      <c r="A449" s="17">
        <v>44138.0</v>
      </c>
      <c r="B449" s="16">
        <v>80.5749</v>
      </c>
      <c r="C449" s="16">
        <v>93.757</v>
      </c>
      <c r="D449" s="16">
        <v>0.768002</v>
      </c>
      <c r="E449" s="9">
        <v>1.0</v>
      </c>
      <c r="G449" s="9">
        <v>448.0</v>
      </c>
      <c r="H449" s="2">
        <v>43922.0</v>
      </c>
      <c r="I449" s="16">
        <f t="shared" si="1"/>
        <v>77.7325</v>
      </c>
      <c r="J449" s="16">
        <f t="shared" si="2"/>
        <v>85.7389</v>
      </c>
      <c r="K449" s="16">
        <f t="shared" si="3"/>
        <v>0.714027</v>
      </c>
      <c r="L449" s="16">
        <f t="shared" si="4"/>
        <v>1</v>
      </c>
    </row>
    <row r="450" ht="15.75" customHeight="1">
      <c r="A450" s="17">
        <v>44139.0</v>
      </c>
      <c r="B450" s="16">
        <v>80.0006</v>
      </c>
      <c r="C450" s="16">
        <v>93.3447</v>
      </c>
      <c r="D450" s="16">
        <v>0.764861</v>
      </c>
      <c r="E450" s="9">
        <v>1.0</v>
      </c>
      <c r="G450" s="9">
        <v>449.0</v>
      </c>
      <c r="H450" s="2">
        <v>43923.0</v>
      </c>
      <c r="I450" s="16">
        <f t="shared" si="1"/>
        <v>77.7325</v>
      </c>
      <c r="J450" s="16">
        <f t="shared" si="2"/>
        <v>85.7389</v>
      </c>
      <c r="K450" s="16">
        <f t="shared" si="3"/>
        <v>0.714027</v>
      </c>
      <c r="L450" s="16">
        <f t="shared" si="4"/>
        <v>1</v>
      </c>
    </row>
    <row r="451" ht="15.75" customHeight="1">
      <c r="A451" s="17">
        <v>44141.0</v>
      </c>
      <c r="B451" s="16">
        <v>78.4559</v>
      </c>
      <c r="C451" s="16">
        <v>92.1229</v>
      </c>
      <c r="D451" s="16">
        <v>0.752034</v>
      </c>
      <c r="E451" s="9">
        <v>1.0</v>
      </c>
      <c r="G451" s="9">
        <v>450.0</v>
      </c>
      <c r="H451" s="2">
        <v>43924.0</v>
      </c>
      <c r="I451" s="16">
        <f t="shared" si="1"/>
        <v>77.7325</v>
      </c>
      <c r="J451" s="16">
        <f t="shared" si="2"/>
        <v>85.7389</v>
      </c>
      <c r="K451" s="16">
        <f t="shared" si="3"/>
        <v>0.714027</v>
      </c>
      <c r="L451" s="16">
        <f t="shared" si="4"/>
        <v>1</v>
      </c>
    </row>
    <row r="452" ht="15.75" customHeight="1">
      <c r="A452" s="17">
        <v>44142.0</v>
      </c>
      <c r="B452" s="16">
        <v>77.1875</v>
      </c>
      <c r="C452" s="16">
        <v>91.3514</v>
      </c>
      <c r="D452" s="16">
        <v>0.745917</v>
      </c>
      <c r="E452" s="9">
        <v>1.0</v>
      </c>
      <c r="G452" s="9">
        <v>451.0</v>
      </c>
      <c r="H452" s="2">
        <v>43925.0</v>
      </c>
      <c r="I452" s="16">
        <f t="shared" si="1"/>
        <v>77.7325</v>
      </c>
      <c r="J452" s="16">
        <f t="shared" si="2"/>
        <v>85.7389</v>
      </c>
      <c r="K452" s="16">
        <f t="shared" si="3"/>
        <v>0.714027</v>
      </c>
      <c r="L452" s="16">
        <f t="shared" si="4"/>
        <v>1</v>
      </c>
    </row>
    <row r="453" ht="15.75" customHeight="1">
      <c r="A453" s="17">
        <v>44145.0</v>
      </c>
      <c r="B453" s="16">
        <v>76.9515</v>
      </c>
      <c r="C453" s="16">
        <v>91.4953</v>
      </c>
      <c r="D453" s="16">
        <v>0.743421</v>
      </c>
      <c r="E453" s="9">
        <v>1.0</v>
      </c>
      <c r="G453" s="9">
        <v>452.0</v>
      </c>
      <c r="H453" s="2">
        <v>43926.0</v>
      </c>
      <c r="I453" s="16">
        <f t="shared" si="1"/>
        <v>77.7325</v>
      </c>
      <c r="J453" s="16">
        <f t="shared" si="2"/>
        <v>85.7389</v>
      </c>
      <c r="K453" s="16">
        <f t="shared" si="3"/>
        <v>0.714027</v>
      </c>
      <c r="L453" s="16">
        <f t="shared" si="4"/>
        <v>1</v>
      </c>
    </row>
    <row r="454" ht="15.75" customHeight="1">
      <c r="A454" s="17">
        <v>44146.0</v>
      </c>
      <c r="B454" s="16">
        <v>76.3978</v>
      </c>
      <c r="C454" s="16">
        <v>90.3557</v>
      </c>
      <c r="D454" s="16">
        <v>0.727217</v>
      </c>
      <c r="E454" s="9">
        <v>1.0</v>
      </c>
      <c r="G454" s="9">
        <v>453.0</v>
      </c>
      <c r="H454" s="2">
        <v>43927.0</v>
      </c>
      <c r="I454" s="16">
        <f t="shared" si="1"/>
        <v>77.7325</v>
      </c>
      <c r="J454" s="16">
        <f t="shared" si="2"/>
        <v>85.7389</v>
      </c>
      <c r="K454" s="16">
        <f t="shared" si="3"/>
        <v>0.714027</v>
      </c>
      <c r="L454" s="16">
        <f t="shared" si="4"/>
        <v>1</v>
      </c>
    </row>
    <row r="455" ht="15.75" customHeight="1">
      <c r="A455" s="17">
        <v>44147.0</v>
      </c>
      <c r="B455" s="16">
        <v>76.2075</v>
      </c>
      <c r="C455" s="16">
        <v>90.0468</v>
      </c>
      <c r="D455" s="16">
        <v>0.722654</v>
      </c>
      <c r="E455" s="9">
        <v>1.0</v>
      </c>
      <c r="G455" s="9">
        <v>454.0</v>
      </c>
      <c r="H455" s="2">
        <v>43928.0</v>
      </c>
      <c r="I455" s="16">
        <f t="shared" si="1"/>
        <v>76.4074</v>
      </c>
      <c r="J455" s="16">
        <f t="shared" si="2"/>
        <v>82.6346</v>
      </c>
      <c r="K455" s="16">
        <f t="shared" si="3"/>
        <v>0.700247</v>
      </c>
      <c r="L455" s="16">
        <f t="shared" si="4"/>
        <v>1</v>
      </c>
    </row>
    <row r="456" ht="15.75" customHeight="1">
      <c r="A456" s="17">
        <v>44148.0</v>
      </c>
      <c r="B456" s="16">
        <v>77.1148</v>
      </c>
      <c r="C456" s="16">
        <v>90.8104</v>
      </c>
      <c r="D456" s="16">
        <v>0.732195</v>
      </c>
      <c r="E456" s="9">
        <v>1.0</v>
      </c>
      <c r="G456" s="9">
        <v>455.0</v>
      </c>
      <c r="H456" s="2">
        <v>43929.0</v>
      </c>
      <c r="I456" s="16">
        <f t="shared" si="1"/>
        <v>75.455</v>
      </c>
      <c r="J456" s="16">
        <f t="shared" si="2"/>
        <v>82.012</v>
      </c>
      <c r="K456" s="16">
        <f t="shared" si="3"/>
        <v>0.693106</v>
      </c>
      <c r="L456" s="16">
        <f t="shared" si="4"/>
        <v>1</v>
      </c>
    </row>
    <row r="457" ht="15.75" customHeight="1">
      <c r="A457" s="17">
        <v>44149.0</v>
      </c>
      <c r="B457" s="16">
        <v>77.3262</v>
      </c>
      <c r="C457" s="16">
        <v>91.3222</v>
      </c>
      <c r="D457" s="16">
        <v>0.735774</v>
      </c>
      <c r="E457" s="9">
        <v>1.0</v>
      </c>
      <c r="G457" s="9">
        <v>456.0</v>
      </c>
      <c r="H457" s="2">
        <v>43930.0</v>
      </c>
      <c r="I457" s="16">
        <f t="shared" si="1"/>
        <v>75.7499</v>
      </c>
      <c r="J457" s="16">
        <f t="shared" si="2"/>
        <v>82.2341</v>
      </c>
      <c r="K457" s="16">
        <f t="shared" si="3"/>
        <v>0.696391</v>
      </c>
      <c r="L457" s="16">
        <f t="shared" si="4"/>
        <v>1</v>
      </c>
    </row>
    <row r="458" ht="15.75" customHeight="1">
      <c r="A458" s="17">
        <v>44152.0</v>
      </c>
      <c r="B458" s="16">
        <v>76.9197</v>
      </c>
      <c r="C458" s="16">
        <v>91.1729</v>
      </c>
      <c r="D458" s="16">
        <v>0.736461</v>
      </c>
      <c r="E458" s="9">
        <v>1.0</v>
      </c>
      <c r="G458" s="9">
        <v>457.0</v>
      </c>
      <c r="H458" s="2">
        <v>43931.0</v>
      </c>
      <c r="I458" s="16">
        <f t="shared" si="1"/>
        <v>74.605</v>
      </c>
      <c r="J458" s="16">
        <f t="shared" si="2"/>
        <v>81.0882</v>
      </c>
      <c r="K458" s="16">
        <f t="shared" si="3"/>
        <v>0.685047</v>
      </c>
      <c r="L458" s="16">
        <f t="shared" si="4"/>
        <v>1</v>
      </c>
    </row>
    <row r="459" ht="15.75" customHeight="1">
      <c r="A459" s="17">
        <v>44153.0</v>
      </c>
      <c r="B459" s="16">
        <v>76.253</v>
      </c>
      <c r="C459" s="16">
        <v>90.3903</v>
      </c>
      <c r="D459" s="16">
        <v>0.730428</v>
      </c>
      <c r="E459" s="9">
        <v>1.0</v>
      </c>
      <c r="G459" s="9">
        <v>458.0</v>
      </c>
      <c r="H459" s="2">
        <v>43932.0</v>
      </c>
      <c r="I459" s="16">
        <f t="shared" si="1"/>
        <v>73.7515</v>
      </c>
      <c r="J459" s="16">
        <f t="shared" si="2"/>
        <v>80.7358</v>
      </c>
      <c r="K459" s="16">
        <f t="shared" si="3"/>
        <v>0.680459</v>
      </c>
      <c r="L459" s="16">
        <f t="shared" si="4"/>
        <v>1</v>
      </c>
    </row>
    <row r="460" ht="15.75" customHeight="1">
      <c r="A460" s="17">
        <v>44154.0</v>
      </c>
      <c r="B460" s="16">
        <v>75.9268</v>
      </c>
      <c r="C460" s="16">
        <v>90.2314</v>
      </c>
      <c r="D460" s="16">
        <v>0.730663</v>
      </c>
      <c r="E460" s="9">
        <v>1.0</v>
      </c>
      <c r="G460" s="9">
        <v>459.0</v>
      </c>
      <c r="H460" s="2">
        <v>43933.0</v>
      </c>
      <c r="I460" s="16">
        <f t="shared" si="1"/>
        <v>73.7515</v>
      </c>
      <c r="J460" s="16">
        <f t="shared" si="2"/>
        <v>80.7358</v>
      </c>
      <c r="K460" s="16">
        <f t="shared" si="3"/>
        <v>0.680459</v>
      </c>
      <c r="L460" s="16">
        <f t="shared" si="4"/>
        <v>1</v>
      </c>
    </row>
    <row r="461" ht="15.75" customHeight="1">
      <c r="A461" s="17">
        <v>44155.0</v>
      </c>
      <c r="B461" s="16">
        <v>76.2627</v>
      </c>
      <c r="C461" s="16">
        <v>90.3484</v>
      </c>
      <c r="D461" s="16">
        <v>0.733683</v>
      </c>
      <c r="E461" s="9">
        <v>1.0</v>
      </c>
      <c r="G461" s="9">
        <v>460.0</v>
      </c>
      <c r="H461" s="2">
        <v>43934.0</v>
      </c>
      <c r="I461" s="16">
        <f t="shared" si="1"/>
        <v>73.7515</v>
      </c>
      <c r="J461" s="16">
        <f t="shared" si="2"/>
        <v>80.7358</v>
      </c>
      <c r="K461" s="16">
        <f t="shared" si="3"/>
        <v>0.680459</v>
      </c>
      <c r="L461" s="16">
        <f t="shared" si="4"/>
        <v>1</v>
      </c>
    </row>
    <row r="462" ht="15.75" customHeight="1">
      <c r="A462" s="17">
        <v>44156.0</v>
      </c>
      <c r="B462" s="16">
        <v>76.012</v>
      </c>
      <c r="C462" s="16">
        <v>90.2643</v>
      </c>
      <c r="D462" s="16">
        <v>0.732011</v>
      </c>
      <c r="E462" s="9">
        <v>1.0</v>
      </c>
      <c r="G462" s="9">
        <v>461.0</v>
      </c>
      <c r="H462" s="2">
        <v>43935.0</v>
      </c>
      <c r="I462" s="16">
        <f t="shared" si="1"/>
        <v>73.5245</v>
      </c>
      <c r="J462" s="16">
        <f t="shared" si="2"/>
        <v>80.5387</v>
      </c>
      <c r="K462" s="16">
        <f t="shared" si="3"/>
        <v>0.680877</v>
      </c>
      <c r="L462" s="16">
        <f t="shared" si="4"/>
        <v>1</v>
      </c>
    </row>
    <row r="463" ht="15.75" customHeight="1">
      <c r="A463" s="17">
        <v>44159.0</v>
      </c>
      <c r="B463" s="16">
        <v>75.76</v>
      </c>
      <c r="C463" s="16">
        <v>89.9347</v>
      </c>
      <c r="D463" s="16">
        <v>0.730006</v>
      </c>
      <c r="E463" s="9">
        <v>1.0</v>
      </c>
      <c r="G463" s="9">
        <v>462.0</v>
      </c>
      <c r="H463" s="2">
        <v>43936.0</v>
      </c>
      <c r="I463" s="16">
        <f t="shared" si="1"/>
        <v>73.315</v>
      </c>
      <c r="J463" s="16">
        <f t="shared" si="2"/>
        <v>80.1186</v>
      </c>
      <c r="K463" s="16">
        <f t="shared" si="3"/>
        <v>0.68143</v>
      </c>
      <c r="L463" s="16">
        <f t="shared" si="4"/>
        <v>1</v>
      </c>
    </row>
    <row r="464" ht="15.75" customHeight="1">
      <c r="A464" s="17">
        <v>44160.0</v>
      </c>
      <c r="B464" s="16">
        <v>75.8146</v>
      </c>
      <c r="C464" s="16">
        <v>89.8934</v>
      </c>
      <c r="D464" s="16">
        <v>0.726855</v>
      </c>
      <c r="E464" s="9">
        <v>1.0</v>
      </c>
      <c r="G464" s="9">
        <v>463.0</v>
      </c>
      <c r="H464" s="2">
        <v>43937.0</v>
      </c>
      <c r="I464" s="16">
        <f t="shared" si="1"/>
        <v>73.7145</v>
      </c>
      <c r="J464" s="16">
        <f t="shared" si="2"/>
        <v>80.6731</v>
      </c>
      <c r="K464" s="16">
        <f t="shared" si="3"/>
        <v>0.686642</v>
      </c>
      <c r="L464" s="16">
        <f t="shared" si="4"/>
        <v>1</v>
      </c>
    </row>
    <row r="465" ht="15.75" customHeight="1">
      <c r="A465" s="17">
        <v>44161.0</v>
      </c>
      <c r="B465" s="16">
        <v>75.4727</v>
      </c>
      <c r="C465" s="16">
        <v>89.888</v>
      </c>
      <c r="D465" s="16">
        <v>0.722815</v>
      </c>
      <c r="E465" s="9">
        <v>1.0</v>
      </c>
      <c r="G465" s="9">
        <v>464.0</v>
      </c>
      <c r="H465" s="2">
        <v>43938.0</v>
      </c>
      <c r="I465" s="16">
        <f t="shared" si="1"/>
        <v>74.7119</v>
      </c>
      <c r="J465" s="16">
        <f t="shared" si="2"/>
        <v>81.2791</v>
      </c>
      <c r="K465" s="16">
        <f t="shared" si="3"/>
        <v>0.693285</v>
      </c>
      <c r="L465" s="16">
        <f t="shared" si="4"/>
        <v>1</v>
      </c>
    </row>
    <row r="466" ht="15.75" customHeight="1">
      <c r="A466" s="17">
        <v>44162.0</v>
      </c>
      <c r="B466" s="16">
        <v>75.4518</v>
      </c>
      <c r="C466" s="16">
        <v>90.0291</v>
      </c>
      <c r="D466" s="16">
        <v>0.723446</v>
      </c>
      <c r="E466" s="9">
        <v>1.0</v>
      </c>
      <c r="G466" s="9">
        <v>465.0</v>
      </c>
      <c r="H466" s="2">
        <v>43939.0</v>
      </c>
      <c r="I466" s="16">
        <f t="shared" si="1"/>
        <v>73.9441</v>
      </c>
      <c r="J466" s="16">
        <f t="shared" si="2"/>
        <v>80.111</v>
      </c>
      <c r="K466" s="16">
        <f t="shared" si="3"/>
        <v>0.685588</v>
      </c>
      <c r="L466" s="16">
        <f t="shared" si="4"/>
        <v>1</v>
      </c>
    </row>
    <row r="467" ht="15.75" customHeight="1">
      <c r="A467" s="17">
        <v>44163.0</v>
      </c>
      <c r="B467" s="16">
        <v>75.8599</v>
      </c>
      <c r="C467" s="16">
        <v>90.4629</v>
      </c>
      <c r="D467" s="16">
        <v>0.729177</v>
      </c>
      <c r="E467" s="9">
        <v>1.0</v>
      </c>
      <c r="G467" s="9">
        <v>466.0</v>
      </c>
      <c r="H467" s="2">
        <v>43940.0</v>
      </c>
      <c r="I467" s="16">
        <f t="shared" si="1"/>
        <v>73.9441</v>
      </c>
      <c r="J467" s="16">
        <f t="shared" si="2"/>
        <v>80.111</v>
      </c>
      <c r="K467" s="16">
        <f t="shared" si="3"/>
        <v>0.685588</v>
      </c>
      <c r="L467" s="16">
        <f t="shared" si="4"/>
        <v>1</v>
      </c>
    </row>
    <row r="468" ht="15.75" customHeight="1">
      <c r="A468" s="17">
        <v>44166.0</v>
      </c>
      <c r="B468" s="16">
        <v>76.1999</v>
      </c>
      <c r="C468" s="16">
        <v>91.2037</v>
      </c>
      <c r="D468" s="16">
        <v>0.731566</v>
      </c>
      <c r="E468" s="9">
        <v>1.0</v>
      </c>
      <c r="G468" s="9">
        <v>467.0</v>
      </c>
      <c r="H468" s="2">
        <v>43941.0</v>
      </c>
      <c r="I468" s="16">
        <f t="shared" si="1"/>
        <v>73.9441</v>
      </c>
      <c r="J468" s="16">
        <f t="shared" si="2"/>
        <v>80.111</v>
      </c>
      <c r="K468" s="16">
        <f t="shared" si="3"/>
        <v>0.685588</v>
      </c>
      <c r="L468" s="16">
        <f t="shared" si="4"/>
        <v>1</v>
      </c>
    </row>
    <row r="469" ht="15.75" customHeight="1">
      <c r="A469" s="17">
        <v>44167.0</v>
      </c>
      <c r="B469" s="16">
        <v>76.3203</v>
      </c>
      <c r="C469" s="16">
        <v>91.3096</v>
      </c>
      <c r="D469" s="16">
        <v>0.731738</v>
      </c>
      <c r="E469" s="9">
        <v>1.0</v>
      </c>
      <c r="G469" s="9">
        <v>468.0</v>
      </c>
      <c r="H469" s="2">
        <v>43942.0</v>
      </c>
      <c r="I469" s="16">
        <f t="shared" si="1"/>
        <v>74.6657</v>
      </c>
      <c r="J469" s="16">
        <f t="shared" si="2"/>
        <v>81.1019</v>
      </c>
      <c r="K469" s="16">
        <f t="shared" si="3"/>
        <v>0.692889</v>
      </c>
      <c r="L469" s="16">
        <f t="shared" si="4"/>
        <v>1</v>
      </c>
    </row>
    <row r="470" ht="15.75" customHeight="1">
      <c r="A470" s="17">
        <v>44168.0</v>
      </c>
      <c r="B470" s="16">
        <v>75.6151</v>
      </c>
      <c r="C470" s="16">
        <v>91.3052</v>
      </c>
      <c r="D470" s="16">
        <v>0.723071</v>
      </c>
      <c r="E470" s="9">
        <v>1.0</v>
      </c>
      <c r="G470" s="9">
        <v>469.0</v>
      </c>
      <c r="H470" s="2">
        <v>43943.0</v>
      </c>
      <c r="I470" s="16">
        <f t="shared" si="1"/>
        <v>76.2562</v>
      </c>
      <c r="J470" s="16">
        <f t="shared" si="2"/>
        <v>82.616</v>
      </c>
      <c r="K470" s="16">
        <f t="shared" si="3"/>
        <v>0.710186</v>
      </c>
      <c r="L470" s="16">
        <f t="shared" si="4"/>
        <v>1</v>
      </c>
    </row>
    <row r="471" ht="15.75" customHeight="1">
      <c r="A471" s="17">
        <v>44169.0</v>
      </c>
      <c r="B471" s="16">
        <v>75.1996</v>
      </c>
      <c r="C471" s="16">
        <v>91.1946</v>
      </c>
      <c r="D471" s="16">
        <v>0.72089</v>
      </c>
      <c r="E471" s="9">
        <v>1.0</v>
      </c>
      <c r="G471" s="9">
        <v>470.0</v>
      </c>
      <c r="H471" s="2">
        <v>43944.0</v>
      </c>
      <c r="I471" s="16">
        <f t="shared" si="1"/>
        <v>77.0416</v>
      </c>
      <c r="J471" s="16">
        <f t="shared" si="2"/>
        <v>83.6826</v>
      </c>
      <c r="K471" s="16">
        <f t="shared" si="3"/>
        <v>0.715568</v>
      </c>
      <c r="L471" s="16">
        <f t="shared" si="4"/>
        <v>1</v>
      </c>
    </row>
    <row r="472" ht="15.75" customHeight="1">
      <c r="A472" s="17">
        <v>44170.0</v>
      </c>
      <c r="B472" s="16">
        <v>74.2529</v>
      </c>
      <c r="C472" s="16">
        <v>90.2618</v>
      </c>
      <c r="D472" s="16">
        <v>0.714485</v>
      </c>
      <c r="E472" s="9">
        <v>1.0</v>
      </c>
      <c r="G472" s="9">
        <v>471.0</v>
      </c>
      <c r="H472" s="2">
        <v>43945.0</v>
      </c>
      <c r="I472" s="16">
        <f t="shared" si="1"/>
        <v>75.129</v>
      </c>
      <c r="J472" s="16">
        <f t="shared" si="2"/>
        <v>81.1468</v>
      </c>
      <c r="K472" s="16">
        <f t="shared" si="3"/>
        <v>0.698063</v>
      </c>
      <c r="L472" s="16">
        <f t="shared" si="4"/>
        <v>1</v>
      </c>
    </row>
    <row r="473" ht="15.75" customHeight="1">
      <c r="A473" s="17">
        <v>44173.0</v>
      </c>
      <c r="B473" s="16">
        <v>74.2506</v>
      </c>
      <c r="C473" s="16">
        <v>89.9695</v>
      </c>
      <c r="D473" s="16">
        <v>0.712475</v>
      </c>
      <c r="E473" s="9">
        <v>1.0</v>
      </c>
      <c r="G473" s="9">
        <v>472.0</v>
      </c>
      <c r="H473" s="2">
        <v>43946.0</v>
      </c>
      <c r="I473" s="16">
        <f t="shared" si="1"/>
        <v>74.7163</v>
      </c>
      <c r="J473" s="16">
        <f t="shared" si="2"/>
        <v>80.2528</v>
      </c>
      <c r="K473" s="16">
        <f t="shared" si="3"/>
        <v>0.694035</v>
      </c>
      <c r="L473" s="16">
        <f t="shared" si="4"/>
        <v>1</v>
      </c>
    </row>
    <row r="474" ht="15.75" customHeight="1">
      <c r="A474" s="17">
        <v>44174.0</v>
      </c>
      <c r="B474" s="16">
        <v>73.6618</v>
      </c>
      <c r="C474" s="16">
        <v>89.2044</v>
      </c>
      <c r="D474" s="16">
        <v>0.708048</v>
      </c>
      <c r="E474" s="9">
        <v>1.0</v>
      </c>
      <c r="G474" s="9">
        <v>473.0</v>
      </c>
      <c r="H474" s="2">
        <v>43947.0</v>
      </c>
      <c r="I474" s="16">
        <f t="shared" si="1"/>
        <v>74.7163</v>
      </c>
      <c r="J474" s="16">
        <f t="shared" si="2"/>
        <v>80.2528</v>
      </c>
      <c r="K474" s="16">
        <f t="shared" si="3"/>
        <v>0.694035</v>
      </c>
      <c r="L474" s="16">
        <f t="shared" si="4"/>
        <v>1</v>
      </c>
    </row>
    <row r="475" ht="15.75" customHeight="1">
      <c r="A475" s="17">
        <v>44175.0</v>
      </c>
      <c r="B475" s="16">
        <v>73.3057</v>
      </c>
      <c r="C475" s="16">
        <v>88.9418</v>
      </c>
      <c r="D475" s="16">
        <v>0.703341</v>
      </c>
      <c r="E475" s="9">
        <v>1.0</v>
      </c>
      <c r="G475" s="9">
        <v>474.0</v>
      </c>
      <c r="H475" s="2">
        <v>43948.0</v>
      </c>
      <c r="I475" s="16">
        <f t="shared" si="1"/>
        <v>74.7163</v>
      </c>
      <c r="J475" s="16">
        <f t="shared" si="2"/>
        <v>80.2528</v>
      </c>
      <c r="K475" s="16">
        <f t="shared" si="3"/>
        <v>0.694035</v>
      </c>
      <c r="L475" s="16">
        <f t="shared" si="4"/>
        <v>1</v>
      </c>
    </row>
    <row r="476" ht="15.75" customHeight="1">
      <c r="A476" s="17">
        <v>44176.0</v>
      </c>
      <c r="B476" s="16">
        <v>73.7124</v>
      </c>
      <c r="C476" s="16">
        <v>89.133</v>
      </c>
      <c r="D476" s="16">
        <v>0.705078</v>
      </c>
      <c r="E476" s="9">
        <v>1.0</v>
      </c>
      <c r="G476" s="9">
        <v>475.0</v>
      </c>
      <c r="H476" s="2">
        <v>43949.0</v>
      </c>
      <c r="I476" s="16">
        <f t="shared" si="1"/>
        <v>74.496</v>
      </c>
      <c r="J476" s="16">
        <f t="shared" si="2"/>
        <v>80.7611</v>
      </c>
      <c r="K476" s="16">
        <f t="shared" si="3"/>
        <v>0.694763</v>
      </c>
      <c r="L476" s="16">
        <f t="shared" si="4"/>
        <v>1</v>
      </c>
    </row>
    <row r="477" ht="15.75" customHeight="1">
      <c r="A477" s="17">
        <v>44177.0</v>
      </c>
      <c r="B477" s="16">
        <v>73.1195</v>
      </c>
      <c r="C477" s="16">
        <v>88.7744</v>
      </c>
      <c r="D477" s="16">
        <v>0.702296</v>
      </c>
      <c r="E477" s="9">
        <v>1.0</v>
      </c>
      <c r="G477" s="9">
        <v>476.0</v>
      </c>
      <c r="H477" s="2">
        <v>43950.0</v>
      </c>
      <c r="I477" s="16">
        <f t="shared" si="1"/>
        <v>74.5706</v>
      </c>
      <c r="J477" s="16">
        <f t="shared" si="2"/>
        <v>80.7749</v>
      </c>
      <c r="K477" s="16">
        <f t="shared" si="3"/>
        <v>0.696629</v>
      </c>
      <c r="L477" s="16">
        <f t="shared" si="4"/>
        <v>1</v>
      </c>
    </row>
    <row r="478" ht="15.75" customHeight="1">
      <c r="A478" s="17">
        <v>44180.0</v>
      </c>
      <c r="B478" s="16">
        <v>72.9272</v>
      </c>
      <c r="C478" s="16">
        <v>88.5847</v>
      </c>
      <c r="D478" s="16">
        <v>0.701864</v>
      </c>
      <c r="E478" s="9">
        <v>1.0</v>
      </c>
      <c r="G478" s="9">
        <v>477.0</v>
      </c>
      <c r="H478" s="2">
        <v>43951.0</v>
      </c>
      <c r="I478" s="16">
        <f t="shared" si="1"/>
        <v>73.6894</v>
      </c>
      <c r="J478" s="16">
        <f t="shared" si="2"/>
        <v>80.0488</v>
      </c>
      <c r="K478" s="16">
        <f t="shared" si="3"/>
        <v>0.692147</v>
      </c>
      <c r="L478" s="16">
        <f t="shared" si="4"/>
        <v>1</v>
      </c>
    </row>
    <row r="479" ht="15.75" customHeight="1">
      <c r="A479" s="17">
        <v>44181.0</v>
      </c>
      <c r="B479" s="16">
        <v>73.4453</v>
      </c>
      <c r="C479" s="16">
        <v>89.1846</v>
      </c>
      <c r="D479" s="16">
        <v>0.705493</v>
      </c>
      <c r="E479" s="9">
        <v>1.0</v>
      </c>
      <c r="G479" s="9">
        <v>478.0</v>
      </c>
      <c r="H479" s="2">
        <v>43952.0</v>
      </c>
      <c r="I479" s="16">
        <f t="shared" si="1"/>
        <v>72.7263</v>
      </c>
      <c r="J479" s="16">
        <f t="shared" si="2"/>
        <v>79.1189</v>
      </c>
      <c r="K479" s="16">
        <f t="shared" si="3"/>
        <v>0.68198</v>
      </c>
      <c r="L479" s="16">
        <f t="shared" si="4"/>
        <v>1</v>
      </c>
    </row>
    <row r="480" ht="15.75" customHeight="1">
      <c r="A480" s="17">
        <v>44182.0</v>
      </c>
      <c r="B480" s="16">
        <v>73.4201</v>
      </c>
      <c r="C480" s="16">
        <v>89.3229</v>
      </c>
      <c r="D480" s="16">
        <v>0.710025</v>
      </c>
      <c r="E480" s="9">
        <v>1.0</v>
      </c>
      <c r="G480" s="9">
        <v>479.0</v>
      </c>
      <c r="H480" s="2">
        <v>43953.0</v>
      </c>
      <c r="I480" s="16">
        <f t="shared" si="1"/>
        <v>72.7263</v>
      </c>
      <c r="J480" s="16">
        <f t="shared" si="2"/>
        <v>79.1189</v>
      </c>
      <c r="K480" s="16">
        <f t="shared" si="3"/>
        <v>0.68198</v>
      </c>
      <c r="L480" s="16">
        <f t="shared" si="4"/>
        <v>1</v>
      </c>
    </row>
    <row r="481" ht="15.75" customHeight="1">
      <c r="A481" s="17">
        <v>44183.0</v>
      </c>
      <c r="B481" s="16">
        <v>72.9781</v>
      </c>
      <c r="C481" s="16">
        <v>89.2887</v>
      </c>
      <c r="D481" s="16">
        <v>0.707118</v>
      </c>
      <c r="E481" s="9">
        <v>1.0</v>
      </c>
      <c r="G481" s="9">
        <v>480.0</v>
      </c>
      <c r="H481" s="2">
        <v>43954.0</v>
      </c>
      <c r="I481" s="16">
        <f t="shared" si="1"/>
        <v>72.7263</v>
      </c>
      <c r="J481" s="16">
        <f t="shared" si="2"/>
        <v>79.1189</v>
      </c>
      <c r="K481" s="16">
        <f t="shared" si="3"/>
        <v>0.68198</v>
      </c>
      <c r="L481" s="16">
        <f t="shared" si="4"/>
        <v>1</v>
      </c>
    </row>
    <row r="482" ht="15.75" customHeight="1">
      <c r="A482" s="17">
        <v>44184.0</v>
      </c>
      <c r="B482" s="16">
        <v>73.3155</v>
      </c>
      <c r="C482" s="16">
        <v>89.8262</v>
      </c>
      <c r="D482" s="16">
        <v>0.707849</v>
      </c>
      <c r="E482" s="9">
        <v>1.0</v>
      </c>
      <c r="G482" s="9">
        <v>481.0</v>
      </c>
      <c r="H482" s="2">
        <v>43955.0</v>
      </c>
      <c r="I482" s="16">
        <f t="shared" si="1"/>
        <v>72.7263</v>
      </c>
      <c r="J482" s="16">
        <f t="shared" si="2"/>
        <v>79.1189</v>
      </c>
      <c r="K482" s="16">
        <f t="shared" si="3"/>
        <v>0.68198</v>
      </c>
      <c r="L482" s="16">
        <f t="shared" si="4"/>
        <v>1</v>
      </c>
    </row>
    <row r="483" ht="15.75" customHeight="1">
      <c r="A483" s="17">
        <v>44187.0</v>
      </c>
      <c r="B483" s="16">
        <v>74.6721</v>
      </c>
      <c r="C483" s="16">
        <v>91.0029</v>
      </c>
      <c r="D483" s="16">
        <v>0.721086</v>
      </c>
      <c r="E483" s="9">
        <v>1.0</v>
      </c>
      <c r="G483" s="9">
        <v>482.0</v>
      </c>
      <c r="H483" s="2">
        <v>43956.0</v>
      </c>
      <c r="I483" s="16">
        <f t="shared" si="1"/>
        <v>72.7263</v>
      </c>
      <c r="J483" s="16">
        <f t="shared" si="2"/>
        <v>79.1189</v>
      </c>
      <c r="K483" s="16">
        <f t="shared" si="3"/>
        <v>0.68198</v>
      </c>
      <c r="L483" s="16">
        <f t="shared" si="4"/>
        <v>1</v>
      </c>
    </row>
    <row r="484" ht="15.75" customHeight="1">
      <c r="A484" s="17">
        <v>44188.0</v>
      </c>
      <c r="B484" s="16">
        <v>75.3498</v>
      </c>
      <c r="C484" s="16">
        <v>92.0699</v>
      </c>
      <c r="D484" s="16">
        <v>0.728792</v>
      </c>
      <c r="E484" s="9">
        <v>1.0</v>
      </c>
      <c r="G484" s="9">
        <v>483.0</v>
      </c>
      <c r="H484" s="2">
        <v>43957.0</v>
      </c>
      <c r="I484" s="16">
        <f t="shared" si="1"/>
        <v>72.7263</v>
      </c>
      <c r="J484" s="16">
        <f t="shared" si="2"/>
        <v>79.1189</v>
      </c>
      <c r="K484" s="16">
        <f t="shared" si="3"/>
        <v>0.68198</v>
      </c>
      <c r="L484" s="16">
        <f t="shared" si="4"/>
        <v>1</v>
      </c>
    </row>
    <row r="485" ht="15.75" customHeight="1">
      <c r="A485" s="17">
        <v>44189.0</v>
      </c>
      <c r="B485" s="16">
        <v>75.4571</v>
      </c>
      <c r="C485" s="16">
        <v>91.9822</v>
      </c>
      <c r="D485" s="16">
        <v>0.729265</v>
      </c>
      <c r="E485" s="9">
        <v>1.0</v>
      </c>
      <c r="G485" s="9">
        <v>484.0</v>
      </c>
      <c r="H485" s="2">
        <v>43958.0</v>
      </c>
      <c r="I485" s="16">
        <f t="shared" si="1"/>
        <v>73.9719</v>
      </c>
      <c r="J485" s="16">
        <f t="shared" si="2"/>
        <v>80.0598</v>
      </c>
      <c r="K485" s="16">
        <f t="shared" si="3"/>
        <v>0.695323</v>
      </c>
      <c r="L485" s="16">
        <f t="shared" si="4"/>
        <v>1</v>
      </c>
    </row>
    <row r="486" ht="15.75" customHeight="1">
      <c r="A486" s="17">
        <v>44190.0</v>
      </c>
      <c r="B486" s="16">
        <v>74.8392</v>
      </c>
      <c r="C486" s="16">
        <v>91.3487</v>
      </c>
      <c r="D486" s="16">
        <v>0.722282</v>
      </c>
      <c r="E486" s="9">
        <v>1.0</v>
      </c>
      <c r="G486" s="9">
        <v>485.0</v>
      </c>
      <c r="H486" s="2">
        <v>43959.0</v>
      </c>
      <c r="I486" s="16">
        <f t="shared" si="1"/>
        <v>74.1169</v>
      </c>
      <c r="J486" s="16">
        <f t="shared" si="2"/>
        <v>80.0611</v>
      </c>
      <c r="K486" s="16">
        <f t="shared" si="3"/>
        <v>0.696587</v>
      </c>
      <c r="L486" s="16">
        <f t="shared" si="4"/>
        <v>1</v>
      </c>
    </row>
    <row r="487" ht="15.75" customHeight="1">
      <c r="A487" s="17">
        <v>44191.0</v>
      </c>
      <c r="B487" s="16">
        <v>73.6921</v>
      </c>
      <c r="C487" s="16">
        <v>89.8749</v>
      </c>
      <c r="D487" s="16">
        <v>0.711692</v>
      </c>
      <c r="E487" s="9">
        <v>1.0</v>
      </c>
      <c r="G487" s="9">
        <v>486.0</v>
      </c>
      <c r="H487" s="2">
        <v>43960.0</v>
      </c>
      <c r="I487" s="16">
        <f t="shared" si="1"/>
        <v>73.8725</v>
      </c>
      <c r="J487" s="16">
        <f t="shared" si="2"/>
        <v>80.0039</v>
      </c>
      <c r="K487" s="16">
        <f t="shared" si="3"/>
        <v>0.694813</v>
      </c>
      <c r="L487" s="16">
        <f t="shared" si="4"/>
        <v>1</v>
      </c>
    </row>
    <row r="488" ht="15.75" customHeight="1">
      <c r="A488" s="17">
        <v>44194.0</v>
      </c>
      <c r="B488" s="16">
        <v>73.7175</v>
      </c>
      <c r="C488" s="16">
        <v>90.127</v>
      </c>
      <c r="D488" s="16">
        <v>0.71266</v>
      </c>
      <c r="E488" s="9">
        <v>1.0</v>
      </c>
      <c r="G488" s="9">
        <v>487.0</v>
      </c>
      <c r="H488" s="2">
        <v>43961.0</v>
      </c>
      <c r="I488" s="16">
        <f t="shared" si="1"/>
        <v>73.8725</v>
      </c>
      <c r="J488" s="16">
        <f t="shared" si="2"/>
        <v>80.0039</v>
      </c>
      <c r="K488" s="16">
        <f t="shared" si="3"/>
        <v>0.694813</v>
      </c>
      <c r="L488" s="16">
        <f t="shared" si="4"/>
        <v>1</v>
      </c>
    </row>
    <row r="489" ht="15.75" customHeight="1">
      <c r="A489" s="17">
        <v>44195.0</v>
      </c>
      <c r="B489" s="16">
        <v>73.6567</v>
      </c>
      <c r="C489" s="16">
        <v>90.2074</v>
      </c>
      <c r="D489" s="16">
        <v>0.710732</v>
      </c>
      <c r="E489" s="9">
        <v>1.0</v>
      </c>
      <c r="G489" s="9">
        <v>488.0</v>
      </c>
      <c r="H489" s="2">
        <v>43962.0</v>
      </c>
      <c r="I489" s="16">
        <f t="shared" si="1"/>
        <v>73.8725</v>
      </c>
      <c r="J489" s="16">
        <f t="shared" si="2"/>
        <v>80.0039</v>
      </c>
      <c r="K489" s="16">
        <f t="shared" si="3"/>
        <v>0.694813</v>
      </c>
      <c r="L489" s="16">
        <f t="shared" si="4"/>
        <v>1</v>
      </c>
    </row>
    <row r="490" ht="15.75" customHeight="1">
      <c r="A490" s="17">
        <v>44196.0</v>
      </c>
      <c r="B490" s="16">
        <v>73.8757</v>
      </c>
      <c r="C490" s="16">
        <v>90.6824</v>
      </c>
      <c r="D490" s="16">
        <v>0.714915</v>
      </c>
      <c r="E490" s="9">
        <v>1.0</v>
      </c>
      <c r="G490" s="9">
        <v>489.0</v>
      </c>
      <c r="H490" s="2">
        <v>43963.0</v>
      </c>
      <c r="I490" s="16">
        <f t="shared" si="1"/>
        <v>73.8725</v>
      </c>
      <c r="J490" s="16">
        <f t="shared" si="2"/>
        <v>80.0039</v>
      </c>
      <c r="K490" s="16">
        <f t="shared" si="3"/>
        <v>0.694813</v>
      </c>
      <c r="L490" s="16">
        <f t="shared" si="4"/>
        <v>1</v>
      </c>
    </row>
    <row r="491" ht="15.75" customHeight="1">
      <c r="A491" s="17">
        <v>44197.0</v>
      </c>
      <c r="B491" s="16">
        <v>73.8757</v>
      </c>
      <c r="C491" s="16">
        <v>90.7932</v>
      </c>
      <c r="D491" s="16">
        <v>0.716058</v>
      </c>
      <c r="E491" s="9">
        <v>1.0</v>
      </c>
      <c r="G491" s="9">
        <v>490.0</v>
      </c>
      <c r="H491" s="2">
        <v>43964.0</v>
      </c>
      <c r="I491" s="16">
        <f t="shared" si="1"/>
        <v>73.4326</v>
      </c>
      <c r="J491" s="16">
        <f t="shared" si="2"/>
        <v>79.4394</v>
      </c>
      <c r="K491" s="16">
        <f t="shared" si="3"/>
        <v>0.683126</v>
      </c>
      <c r="L491" s="16">
        <f t="shared" si="4"/>
        <v>1</v>
      </c>
    </row>
    <row r="492" ht="15.75" customHeight="1">
      <c r="A492" s="17">
        <v>44208.0</v>
      </c>
      <c r="B492" s="16">
        <v>74.5157</v>
      </c>
      <c r="C492" s="16">
        <v>90.8123</v>
      </c>
      <c r="D492" s="16">
        <v>0.715706</v>
      </c>
      <c r="E492" s="9">
        <v>1.0</v>
      </c>
      <c r="G492" s="9">
        <v>491.0</v>
      </c>
      <c r="H492" s="2">
        <v>43965.0</v>
      </c>
      <c r="I492" s="16">
        <f t="shared" si="1"/>
        <v>73.5819</v>
      </c>
      <c r="J492" s="16">
        <f t="shared" si="2"/>
        <v>79.7775</v>
      </c>
      <c r="K492" s="16">
        <f t="shared" si="3"/>
        <v>0.687585</v>
      </c>
      <c r="L492" s="16">
        <f t="shared" si="4"/>
        <v>1</v>
      </c>
    </row>
    <row r="493" ht="15.75" customHeight="1">
      <c r="A493" s="17">
        <v>44209.0</v>
      </c>
      <c r="B493" s="16">
        <v>74.2663</v>
      </c>
      <c r="C493" s="16">
        <v>90.3227</v>
      </c>
      <c r="D493" s="16">
        <v>0.712694</v>
      </c>
      <c r="E493" s="9">
        <v>1.0</v>
      </c>
      <c r="G493" s="9">
        <v>492.0</v>
      </c>
      <c r="H493" s="2">
        <v>43966.0</v>
      </c>
      <c r="I493" s="16">
        <f t="shared" si="1"/>
        <v>73.9298</v>
      </c>
      <c r="J493" s="16">
        <f t="shared" si="2"/>
        <v>79.9033</v>
      </c>
      <c r="K493" s="16">
        <f t="shared" si="3"/>
        <v>0.691935</v>
      </c>
      <c r="L493" s="16">
        <f t="shared" si="4"/>
        <v>1</v>
      </c>
    </row>
    <row r="494" ht="15.75" customHeight="1">
      <c r="A494" s="17">
        <v>44210.0</v>
      </c>
      <c r="B494" s="16">
        <v>73.5264</v>
      </c>
      <c r="C494" s="16">
        <v>89.7831</v>
      </c>
      <c r="D494" s="16">
        <v>0.708791</v>
      </c>
      <c r="E494" s="9">
        <v>1.0</v>
      </c>
      <c r="G494" s="9">
        <v>493.0</v>
      </c>
      <c r="H494" s="2">
        <v>43967.0</v>
      </c>
      <c r="I494" s="16">
        <f t="shared" si="1"/>
        <v>73.2056</v>
      </c>
      <c r="J494" s="16">
        <f t="shared" si="2"/>
        <v>79.1279</v>
      </c>
      <c r="K494" s="16">
        <f t="shared" si="3"/>
        <v>0.683813</v>
      </c>
      <c r="L494" s="16">
        <f t="shared" si="4"/>
        <v>1</v>
      </c>
    </row>
    <row r="495" ht="15.75" customHeight="1">
      <c r="A495" s="17">
        <v>44211.0</v>
      </c>
      <c r="B495" s="16">
        <v>73.7961</v>
      </c>
      <c r="C495" s="16">
        <v>89.6475</v>
      </c>
      <c r="D495" s="16">
        <v>0.709339</v>
      </c>
      <c r="E495" s="9">
        <v>1.0</v>
      </c>
      <c r="G495" s="9">
        <v>494.0</v>
      </c>
      <c r="H495" s="2">
        <v>43968.0</v>
      </c>
      <c r="I495" s="16">
        <f t="shared" si="1"/>
        <v>73.2056</v>
      </c>
      <c r="J495" s="16">
        <f t="shared" si="2"/>
        <v>79.1279</v>
      </c>
      <c r="K495" s="16">
        <f t="shared" si="3"/>
        <v>0.683813</v>
      </c>
      <c r="L495" s="16">
        <f t="shared" si="4"/>
        <v>1</v>
      </c>
    </row>
    <row r="496" ht="15.75" customHeight="1">
      <c r="A496" s="17">
        <v>44212.0</v>
      </c>
      <c r="B496" s="16">
        <v>73.5453</v>
      </c>
      <c r="C496" s="16">
        <v>89.2546</v>
      </c>
      <c r="D496" s="16">
        <v>0.709246</v>
      </c>
      <c r="E496" s="9">
        <v>1.0</v>
      </c>
      <c r="G496" s="9">
        <v>495.0</v>
      </c>
      <c r="H496" s="2">
        <v>43969.0</v>
      </c>
      <c r="I496" s="16">
        <f t="shared" si="1"/>
        <v>73.2056</v>
      </c>
      <c r="J496" s="16">
        <f t="shared" si="2"/>
        <v>79.1279</v>
      </c>
      <c r="K496" s="16">
        <f t="shared" si="3"/>
        <v>0.683813</v>
      </c>
      <c r="L496" s="16">
        <f t="shared" si="4"/>
        <v>1</v>
      </c>
    </row>
    <row r="497" ht="15.75" customHeight="1">
      <c r="A497" s="17">
        <v>44215.0</v>
      </c>
      <c r="B497" s="16">
        <v>73.9735</v>
      </c>
      <c r="C497" s="16">
        <v>89.3304</v>
      </c>
      <c r="D497" s="16">
        <v>0.71286</v>
      </c>
      <c r="E497" s="9">
        <v>1.0</v>
      </c>
      <c r="G497" s="9">
        <v>496.0</v>
      </c>
      <c r="H497" s="2">
        <v>43970.0</v>
      </c>
      <c r="I497" s="16">
        <f t="shared" si="1"/>
        <v>72.9798</v>
      </c>
      <c r="J497" s="16">
        <f t="shared" si="2"/>
        <v>78.9422</v>
      </c>
      <c r="K497" s="16">
        <f t="shared" si="3"/>
        <v>0.680464</v>
      </c>
      <c r="L497" s="16">
        <f t="shared" si="4"/>
        <v>1</v>
      </c>
    </row>
    <row r="498" ht="15.75" customHeight="1">
      <c r="A498" s="17">
        <v>44216.0</v>
      </c>
      <c r="B498" s="16">
        <v>73.7243</v>
      </c>
      <c r="C498" s="16">
        <v>89.2064</v>
      </c>
      <c r="D498" s="16">
        <v>0.708922</v>
      </c>
      <c r="E498" s="9">
        <v>1.0</v>
      </c>
      <c r="G498" s="9">
        <v>497.0</v>
      </c>
      <c r="H498" s="2">
        <v>43971.0</v>
      </c>
      <c r="I498" s="16">
        <f t="shared" si="1"/>
        <v>72.3918</v>
      </c>
      <c r="J498" s="16">
        <f t="shared" si="2"/>
        <v>79.1677</v>
      </c>
      <c r="K498" s="16">
        <f t="shared" si="3"/>
        <v>0.674196</v>
      </c>
      <c r="L498" s="16">
        <f t="shared" si="4"/>
        <v>1</v>
      </c>
    </row>
    <row r="499" ht="15.75" customHeight="1">
      <c r="A499" s="17">
        <v>44217.0</v>
      </c>
      <c r="B499" s="16">
        <v>73.355</v>
      </c>
      <c r="C499" s="16">
        <v>89.1483</v>
      </c>
      <c r="D499" s="16">
        <v>0.707002</v>
      </c>
      <c r="E499" s="9">
        <v>1.0</v>
      </c>
      <c r="G499" s="9">
        <v>498.0</v>
      </c>
      <c r="H499" s="2">
        <v>43972.0</v>
      </c>
      <c r="I499" s="16">
        <f t="shared" si="1"/>
        <v>72.3381</v>
      </c>
      <c r="J499" s="16">
        <f t="shared" si="2"/>
        <v>79.1813</v>
      </c>
      <c r="K499" s="16">
        <f t="shared" si="3"/>
        <v>0.671694</v>
      </c>
      <c r="L499" s="16">
        <f t="shared" si="4"/>
        <v>1</v>
      </c>
    </row>
    <row r="500" ht="15.75" customHeight="1">
      <c r="A500" s="17">
        <v>44218.0</v>
      </c>
      <c r="B500" s="16">
        <v>73.3694</v>
      </c>
      <c r="C500" s="16">
        <v>88.9677</v>
      </c>
      <c r="D500" s="16">
        <v>0.708643</v>
      </c>
      <c r="E500" s="9">
        <v>1.0</v>
      </c>
      <c r="G500" s="9">
        <v>499.0</v>
      </c>
      <c r="H500" s="2">
        <v>43973.0</v>
      </c>
      <c r="I500" s="16">
        <f t="shared" si="1"/>
        <v>70.924</v>
      </c>
      <c r="J500" s="16">
        <f t="shared" si="2"/>
        <v>77.7965</v>
      </c>
      <c r="K500" s="16">
        <f t="shared" si="3"/>
        <v>0.65838</v>
      </c>
      <c r="L500" s="16">
        <f t="shared" si="4"/>
        <v>1</v>
      </c>
    </row>
    <row r="501" ht="15.75" customHeight="1">
      <c r="A501" s="17">
        <v>44219.0</v>
      </c>
      <c r="B501" s="16">
        <v>74.3615</v>
      </c>
      <c r="C501" s="16">
        <v>90.4087</v>
      </c>
      <c r="D501" s="16">
        <v>0.717602</v>
      </c>
      <c r="E501" s="9">
        <v>1.0</v>
      </c>
      <c r="G501" s="9">
        <v>500.0</v>
      </c>
      <c r="H501" s="2">
        <v>43974.0</v>
      </c>
      <c r="I501" s="16">
        <f t="shared" si="1"/>
        <v>71.8804</v>
      </c>
      <c r="J501" s="16">
        <f t="shared" si="2"/>
        <v>78.4431</v>
      </c>
      <c r="K501" s="16">
        <f t="shared" si="3"/>
        <v>0.668748</v>
      </c>
      <c r="L501" s="16">
        <f t="shared" si="4"/>
        <v>1</v>
      </c>
    </row>
    <row r="502" ht="15.75" customHeight="1">
      <c r="A502" s="17">
        <v>44222.0</v>
      </c>
      <c r="B502" s="16">
        <v>74.8569</v>
      </c>
      <c r="C502" s="16">
        <v>91.1458</v>
      </c>
      <c r="D502" s="16">
        <v>0.721617</v>
      </c>
      <c r="E502" s="9">
        <v>1.0</v>
      </c>
      <c r="G502" s="9">
        <v>501.0</v>
      </c>
      <c r="H502" s="2">
        <v>43975.0</v>
      </c>
      <c r="I502" s="16">
        <f t="shared" si="1"/>
        <v>71.8804</v>
      </c>
      <c r="J502" s="16">
        <f t="shared" si="2"/>
        <v>78.4431</v>
      </c>
      <c r="K502" s="16">
        <f t="shared" si="3"/>
        <v>0.668748</v>
      </c>
      <c r="L502" s="16">
        <f t="shared" si="4"/>
        <v>1</v>
      </c>
    </row>
    <row r="503" ht="15.75" customHeight="1">
      <c r="A503" s="17">
        <v>44223.0</v>
      </c>
      <c r="B503" s="16">
        <v>75.6354</v>
      </c>
      <c r="C503" s="16">
        <v>91.6701</v>
      </c>
      <c r="D503" s="16">
        <v>0.728805</v>
      </c>
      <c r="E503" s="9">
        <v>1.0</v>
      </c>
      <c r="G503" s="9">
        <v>502.0</v>
      </c>
      <c r="H503" s="2">
        <v>43976.0</v>
      </c>
      <c r="I503" s="16">
        <f t="shared" si="1"/>
        <v>71.8804</v>
      </c>
      <c r="J503" s="16">
        <f t="shared" si="2"/>
        <v>78.4431</v>
      </c>
      <c r="K503" s="16">
        <f t="shared" si="3"/>
        <v>0.668748</v>
      </c>
      <c r="L503" s="16">
        <f t="shared" si="4"/>
        <v>1</v>
      </c>
    </row>
    <row r="504" ht="15.75" customHeight="1">
      <c r="A504" s="17">
        <v>44224.0</v>
      </c>
      <c r="B504" s="16">
        <v>75.04</v>
      </c>
      <c r="C504" s="16">
        <v>91.2186</v>
      </c>
      <c r="D504" s="16">
        <v>0.723591</v>
      </c>
      <c r="E504" s="9">
        <v>1.0</v>
      </c>
      <c r="G504" s="9">
        <v>503.0</v>
      </c>
      <c r="H504" s="2">
        <v>43977.0</v>
      </c>
      <c r="I504" s="16">
        <f t="shared" si="1"/>
        <v>71.5962</v>
      </c>
      <c r="J504" s="16">
        <f t="shared" si="2"/>
        <v>77.8823</v>
      </c>
      <c r="K504" s="16">
        <f t="shared" si="3"/>
        <v>0.664528</v>
      </c>
      <c r="L504" s="16">
        <f t="shared" si="4"/>
        <v>1</v>
      </c>
    </row>
    <row r="505" ht="15.75" customHeight="1">
      <c r="A505" s="17">
        <v>44225.0</v>
      </c>
      <c r="B505" s="16">
        <v>76.1854</v>
      </c>
      <c r="C505" s="16">
        <v>92.131</v>
      </c>
      <c r="D505" s="16">
        <v>0.730375</v>
      </c>
      <c r="E505" s="9">
        <v>1.0</v>
      </c>
      <c r="G505" s="9">
        <v>504.0</v>
      </c>
      <c r="H505" s="2">
        <v>43978.0</v>
      </c>
      <c r="I505" s="16">
        <f t="shared" si="1"/>
        <v>71.1408</v>
      </c>
      <c r="J505" s="16">
        <f t="shared" si="2"/>
        <v>77.7854</v>
      </c>
      <c r="K505" s="16">
        <f t="shared" si="3"/>
        <v>0.659872</v>
      </c>
      <c r="L505" s="16">
        <f t="shared" si="4"/>
        <v>1</v>
      </c>
    </row>
    <row r="506" ht="15.75" customHeight="1">
      <c r="A506" s="17">
        <v>44226.0</v>
      </c>
      <c r="B506" s="16">
        <v>76.2527</v>
      </c>
      <c r="C506" s="16">
        <v>92.2963</v>
      </c>
      <c r="D506" s="16">
        <v>0.728784</v>
      </c>
      <c r="E506" s="9">
        <v>1.0</v>
      </c>
      <c r="G506" s="9">
        <v>505.0</v>
      </c>
      <c r="H506" s="2">
        <v>43979.0</v>
      </c>
      <c r="I506" s="16">
        <f t="shared" si="1"/>
        <v>71.0635</v>
      </c>
      <c r="J506" s="16">
        <f t="shared" si="2"/>
        <v>77.9069</v>
      </c>
      <c r="K506" s="16">
        <f t="shared" si="3"/>
        <v>0.660841</v>
      </c>
      <c r="L506" s="16">
        <f t="shared" si="4"/>
        <v>1</v>
      </c>
    </row>
    <row r="507" ht="15.75" customHeight="1">
      <c r="A507" s="17">
        <v>44229.0</v>
      </c>
      <c r="B507" s="16">
        <v>75.5053</v>
      </c>
      <c r="C507" s="16">
        <v>91.5426</v>
      </c>
      <c r="D507" s="16">
        <v>0.720711</v>
      </c>
      <c r="E507" s="9">
        <v>1.0</v>
      </c>
      <c r="G507" s="9">
        <v>506.0</v>
      </c>
      <c r="H507" s="2">
        <v>43980.0</v>
      </c>
      <c r="I507" s="16">
        <f t="shared" si="1"/>
        <v>71.1012</v>
      </c>
      <c r="J507" s="16">
        <f t="shared" si="2"/>
        <v>78.2611</v>
      </c>
      <c r="K507" s="16">
        <f t="shared" si="3"/>
        <v>0.659413</v>
      </c>
      <c r="L507" s="16">
        <f t="shared" si="4"/>
        <v>1</v>
      </c>
    </row>
    <row r="508" ht="15.75" customHeight="1">
      <c r="A508" s="17">
        <v>44230.0</v>
      </c>
      <c r="B508" s="16">
        <v>75.9051</v>
      </c>
      <c r="C508" s="16">
        <v>91.625</v>
      </c>
      <c r="D508" s="16">
        <v>0.723216</v>
      </c>
      <c r="E508" s="9">
        <v>1.0</v>
      </c>
      <c r="G508" s="9">
        <v>507.0</v>
      </c>
      <c r="H508" s="2">
        <v>43981.0</v>
      </c>
      <c r="I508" s="16">
        <f t="shared" si="1"/>
        <v>70.752</v>
      </c>
      <c r="J508" s="16">
        <f t="shared" si="2"/>
        <v>78.5489</v>
      </c>
      <c r="K508" s="16">
        <f t="shared" si="3"/>
        <v>0.659539</v>
      </c>
      <c r="L508" s="16">
        <f t="shared" si="4"/>
        <v>1</v>
      </c>
    </row>
    <row r="509" ht="15.75" customHeight="1">
      <c r="A509" s="17">
        <v>44231.0</v>
      </c>
      <c r="B509" s="16">
        <v>76.0801</v>
      </c>
      <c r="C509" s="16">
        <v>91.5624</v>
      </c>
      <c r="D509" s="16">
        <v>0.724434</v>
      </c>
      <c r="E509" s="9">
        <v>1.0</v>
      </c>
      <c r="G509" s="9">
        <v>508.0</v>
      </c>
      <c r="H509" s="2">
        <v>43982.0</v>
      </c>
      <c r="I509" s="16">
        <f t="shared" si="1"/>
        <v>70.752</v>
      </c>
      <c r="J509" s="16">
        <f t="shared" si="2"/>
        <v>78.5489</v>
      </c>
      <c r="K509" s="16">
        <f t="shared" si="3"/>
        <v>0.659539</v>
      </c>
      <c r="L509" s="16">
        <f t="shared" si="4"/>
        <v>1</v>
      </c>
    </row>
    <row r="510" ht="15.75" customHeight="1">
      <c r="A510" s="17">
        <v>44232.0</v>
      </c>
      <c r="B510" s="16">
        <v>75.7293</v>
      </c>
      <c r="C510" s="16">
        <v>90.9206</v>
      </c>
      <c r="D510" s="16">
        <v>0.719826</v>
      </c>
      <c r="E510" s="9">
        <v>1.0</v>
      </c>
      <c r="G510" s="9">
        <v>509.0</v>
      </c>
      <c r="H510" s="2">
        <v>43983.0</v>
      </c>
      <c r="I510" s="16">
        <f t="shared" si="1"/>
        <v>70.752</v>
      </c>
      <c r="J510" s="16">
        <f t="shared" si="2"/>
        <v>78.5489</v>
      </c>
      <c r="K510" s="16">
        <f t="shared" si="3"/>
        <v>0.659539</v>
      </c>
      <c r="L510" s="16">
        <f t="shared" si="4"/>
        <v>1</v>
      </c>
    </row>
    <row r="511" ht="15.75" customHeight="1">
      <c r="A511" s="17">
        <v>44233.0</v>
      </c>
      <c r="B511" s="16">
        <v>75.1107</v>
      </c>
      <c r="C511" s="16">
        <v>89.885</v>
      </c>
      <c r="D511" s="16">
        <v>0.712287</v>
      </c>
      <c r="E511" s="9">
        <v>1.0</v>
      </c>
      <c r="G511" s="9">
        <v>510.0</v>
      </c>
      <c r="H511" s="2">
        <v>43984.0</v>
      </c>
      <c r="I511" s="16">
        <f t="shared" si="1"/>
        <v>69.7114</v>
      </c>
      <c r="J511" s="16">
        <f t="shared" si="2"/>
        <v>77.6376</v>
      </c>
      <c r="K511" s="16">
        <f t="shared" si="3"/>
        <v>0.64881</v>
      </c>
      <c r="L511" s="16">
        <f t="shared" si="4"/>
        <v>1</v>
      </c>
    </row>
    <row r="512" ht="15.75" customHeight="1">
      <c r="A512" s="17">
        <v>44236.0</v>
      </c>
      <c r="B512" s="16">
        <v>74.2602</v>
      </c>
      <c r="C512" s="16">
        <v>89.4019</v>
      </c>
      <c r="D512" s="16">
        <v>0.703388</v>
      </c>
      <c r="E512" s="9">
        <v>1.0</v>
      </c>
      <c r="G512" s="9">
        <v>511.0</v>
      </c>
      <c r="H512" s="2">
        <v>43985.0</v>
      </c>
      <c r="I512" s="16">
        <f t="shared" si="1"/>
        <v>68.9831</v>
      </c>
      <c r="J512" s="16">
        <f t="shared" si="2"/>
        <v>76.7782</v>
      </c>
      <c r="K512" s="16">
        <f t="shared" si="3"/>
        <v>0.640304</v>
      </c>
      <c r="L512" s="16">
        <f t="shared" si="4"/>
        <v>1</v>
      </c>
    </row>
    <row r="513" ht="15.75" customHeight="1">
      <c r="A513" s="17">
        <v>44237.0</v>
      </c>
      <c r="B513" s="16">
        <v>74.1192</v>
      </c>
      <c r="C513" s="16">
        <v>89.5286</v>
      </c>
      <c r="D513" s="16">
        <v>0.706772</v>
      </c>
      <c r="E513" s="9">
        <v>1.0</v>
      </c>
      <c r="G513" s="9">
        <v>512.0</v>
      </c>
      <c r="H513" s="2">
        <v>43986.0</v>
      </c>
      <c r="I513" s="16">
        <f t="shared" si="1"/>
        <v>68.3413</v>
      </c>
      <c r="J513" s="16">
        <f t="shared" si="2"/>
        <v>76.6243</v>
      </c>
      <c r="K513" s="16">
        <f t="shared" si="3"/>
        <v>0.628397</v>
      </c>
      <c r="L513" s="16">
        <f t="shared" si="4"/>
        <v>1</v>
      </c>
    </row>
    <row r="514" ht="15.75" customHeight="1">
      <c r="A514" s="17">
        <v>44238.0</v>
      </c>
      <c r="B514" s="16">
        <v>73.8526</v>
      </c>
      <c r="C514" s="16">
        <v>89.5684</v>
      </c>
      <c r="D514" s="16">
        <v>0.706284</v>
      </c>
      <c r="E514" s="9">
        <v>1.0</v>
      </c>
      <c r="G514" s="9">
        <v>513.0</v>
      </c>
      <c r="H514" s="2">
        <v>43987.0</v>
      </c>
      <c r="I514" s="16">
        <f t="shared" si="1"/>
        <v>69.0151</v>
      </c>
      <c r="J514" s="16">
        <f t="shared" si="2"/>
        <v>77.3245</v>
      </c>
      <c r="K514" s="16">
        <f t="shared" si="3"/>
        <v>0.632325</v>
      </c>
      <c r="L514" s="16">
        <f t="shared" si="4"/>
        <v>1</v>
      </c>
    </row>
    <row r="515" ht="15.75" customHeight="1">
      <c r="A515" s="17">
        <v>44239.0</v>
      </c>
      <c r="B515" s="16">
        <v>73.7579</v>
      </c>
      <c r="C515" s="16">
        <v>89.4388</v>
      </c>
      <c r="D515" s="16">
        <v>0.704772</v>
      </c>
      <c r="E515" s="9">
        <v>1.0</v>
      </c>
      <c r="G515" s="9">
        <v>514.0</v>
      </c>
      <c r="H515" s="2">
        <v>43988.0</v>
      </c>
      <c r="I515" s="16">
        <f t="shared" si="1"/>
        <v>68.6319</v>
      </c>
      <c r="J515" s="16">
        <f t="shared" si="2"/>
        <v>77.9658</v>
      </c>
      <c r="K515" s="16">
        <f t="shared" si="3"/>
        <v>0.627951</v>
      </c>
      <c r="L515" s="16">
        <f t="shared" si="4"/>
        <v>1</v>
      </c>
    </row>
    <row r="516" ht="15.75" customHeight="1">
      <c r="A516" s="17">
        <v>44240.0</v>
      </c>
      <c r="B516" s="16">
        <v>73.9378</v>
      </c>
      <c r="C516" s="16">
        <v>89.6052</v>
      </c>
      <c r="D516" s="16">
        <v>0.704337</v>
      </c>
      <c r="E516" s="9">
        <v>1.0</v>
      </c>
      <c r="G516" s="9">
        <v>515.0</v>
      </c>
      <c r="H516" s="2">
        <v>43989.0</v>
      </c>
      <c r="I516" s="16">
        <f t="shared" si="1"/>
        <v>68.6319</v>
      </c>
      <c r="J516" s="16">
        <f t="shared" si="2"/>
        <v>77.9658</v>
      </c>
      <c r="K516" s="16">
        <f t="shared" si="3"/>
        <v>0.627951</v>
      </c>
      <c r="L516" s="16">
        <f t="shared" si="4"/>
        <v>1</v>
      </c>
    </row>
    <row r="517" ht="15.75" customHeight="1">
      <c r="A517" s="17">
        <v>44243.0</v>
      </c>
      <c r="B517" s="16">
        <v>73.3092</v>
      </c>
      <c r="C517" s="16">
        <v>88.9754</v>
      </c>
      <c r="D517" s="16">
        <v>0.696756</v>
      </c>
      <c r="E517" s="9">
        <v>1.0</v>
      </c>
      <c r="G517" s="9">
        <v>516.0</v>
      </c>
      <c r="H517" s="2">
        <v>43990.0</v>
      </c>
      <c r="I517" s="16">
        <f t="shared" si="1"/>
        <v>68.6319</v>
      </c>
      <c r="J517" s="16">
        <f t="shared" si="2"/>
        <v>77.9658</v>
      </c>
      <c r="K517" s="16">
        <f t="shared" si="3"/>
        <v>0.627951</v>
      </c>
      <c r="L517" s="16">
        <f t="shared" si="4"/>
        <v>1</v>
      </c>
    </row>
    <row r="518" ht="15.75" customHeight="1">
      <c r="A518" s="17">
        <v>44244.0</v>
      </c>
      <c r="B518" s="16">
        <v>73.2895</v>
      </c>
      <c r="C518" s="16">
        <v>88.9441</v>
      </c>
      <c r="D518" s="16">
        <v>0.694687</v>
      </c>
      <c r="E518" s="9">
        <v>1.0</v>
      </c>
      <c r="G518" s="9">
        <v>517.0</v>
      </c>
      <c r="H518" s="2">
        <v>43991.0</v>
      </c>
      <c r="I518" s="16">
        <f t="shared" si="1"/>
        <v>68.3123</v>
      </c>
      <c r="J518" s="16">
        <f t="shared" si="2"/>
        <v>77.1861</v>
      </c>
      <c r="K518" s="16">
        <f t="shared" si="3"/>
        <v>0.623657</v>
      </c>
      <c r="L518" s="16">
        <f t="shared" si="4"/>
        <v>1</v>
      </c>
    </row>
    <row r="519" ht="15.75" customHeight="1">
      <c r="A519" s="17">
        <v>44245.0</v>
      </c>
      <c r="B519" s="16">
        <v>73.7669</v>
      </c>
      <c r="C519" s="16">
        <v>89.0809</v>
      </c>
      <c r="D519" s="16">
        <v>0.69598</v>
      </c>
      <c r="E519" s="9">
        <v>1.0</v>
      </c>
      <c r="G519" s="9">
        <v>518.0</v>
      </c>
      <c r="H519" s="2">
        <v>43992.0</v>
      </c>
      <c r="I519" s="16">
        <f t="shared" si="1"/>
        <v>68.6745</v>
      </c>
      <c r="J519" s="16">
        <f t="shared" si="2"/>
        <v>77.3481</v>
      </c>
      <c r="K519" s="16">
        <f t="shared" si="3"/>
        <v>0.636199</v>
      </c>
      <c r="L519" s="16">
        <f t="shared" si="4"/>
        <v>1</v>
      </c>
    </row>
    <row r="520" ht="15.75" customHeight="1">
      <c r="A520" s="17">
        <v>44246.0</v>
      </c>
      <c r="B520" s="16">
        <v>73.7755</v>
      </c>
      <c r="C520" s="16">
        <v>88.87</v>
      </c>
      <c r="D520" s="16">
        <v>0.697674</v>
      </c>
      <c r="E520" s="9">
        <v>1.0</v>
      </c>
      <c r="G520" s="9">
        <v>519.0</v>
      </c>
      <c r="H520" s="2">
        <v>43993.0</v>
      </c>
      <c r="I520" s="16">
        <f t="shared" si="1"/>
        <v>68.6183</v>
      </c>
      <c r="J520" s="16">
        <f t="shared" si="2"/>
        <v>77.9229</v>
      </c>
      <c r="K520" s="16">
        <f t="shared" si="3"/>
        <v>0.639529</v>
      </c>
      <c r="L520" s="16">
        <f t="shared" si="4"/>
        <v>1</v>
      </c>
    </row>
    <row r="521" ht="15.75" customHeight="1">
      <c r="A521" s="17">
        <v>44247.0</v>
      </c>
      <c r="B521" s="16">
        <v>73.9717</v>
      </c>
      <c r="C521" s="16">
        <v>89.5427</v>
      </c>
      <c r="D521" s="16">
        <v>0.700987</v>
      </c>
      <c r="E521" s="9">
        <v>1.0</v>
      </c>
      <c r="G521" s="9">
        <v>520.0</v>
      </c>
      <c r="H521" s="2">
        <v>43994.0</v>
      </c>
      <c r="I521" s="16">
        <f t="shared" si="1"/>
        <v>69.1219</v>
      </c>
      <c r="J521" s="16">
        <f t="shared" si="2"/>
        <v>78.5225</v>
      </c>
      <c r="K521" s="16">
        <f t="shared" si="3"/>
        <v>0.64609</v>
      </c>
      <c r="L521" s="16">
        <f t="shared" si="4"/>
        <v>1</v>
      </c>
    </row>
    <row r="522" ht="15.75" customHeight="1">
      <c r="A522" s="17">
        <v>44248.0</v>
      </c>
      <c r="B522" s="16">
        <v>73.9833</v>
      </c>
      <c r="C522" s="16">
        <v>89.6604</v>
      </c>
      <c r="D522" s="16">
        <v>0.701629</v>
      </c>
      <c r="E522" s="9">
        <v>1.0</v>
      </c>
      <c r="G522" s="9">
        <v>521.0</v>
      </c>
      <c r="H522" s="2">
        <v>43995.0</v>
      </c>
      <c r="I522" s="16">
        <f t="shared" si="1"/>
        <v>69.1219</v>
      </c>
      <c r="J522" s="16">
        <f t="shared" si="2"/>
        <v>78.5225</v>
      </c>
      <c r="K522" s="16">
        <f t="shared" si="3"/>
        <v>0.64609</v>
      </c>
      <c r="L522" s="16">
        <f t="shared" si="4"/>
        <v>1</v>
      </c>
    </row>
    <row r="523" ht="15.75" customHeight="1">
      <c r="A523" s="17">
        <v>44252.0</v>
      </c>
      <c r="B523" s="16">
        <v>73.7532</v>
      </c>
      <c r="C523" s="16">
        <v>89.6691</v>
      </c>
      <c r="D523" s="16">
        <v>0.69852</v>
      </c>
      <c r="E523" s="9">
        <v>1.0</v>
      </c>
      <c r="G523" s="9">
        <v>522.0</v>
      </c>
      <c r="H523" s="2">
        <v>43996.0</v>
      </c>
      <c r="I523" s="16">
        <f t="shared" si="1"/>
        <v>69.1219</v>
      </c>
      <c r="J523" s="16">
        <f t="shared" si="2"/>
        <v>78.5225</v>
      </c>
      <c r="K523" s="16">
        <f t="shared" si="3"/>
        <v>0.64609</v>
      </c>
      <c r="L523" s="16">
        <f t="shared" si="4"/>
        <v>1</v>
      </c>
    </row>
    <row r="524" ht="15.75" customHeight="1">
      <c r="A524" s="17">
        <v>44253.0</v>
      </c>
      <c r="B524" s="16">
        <v>73.4747</v>
      </c>
      <c r="C524" s="16">
        <v>89.4995</v>
      </c>
      <c r="D524" s="16">
        <v>0.692537</v>
      </c>
      <c r="E524" s="9">
        <v>1.0</v>
      </c>
      <c r="G524" s="9">
        <v>523.0</v>
      </c>
      <c r="H524" s="2">
        <v>43997.0</v>
      </c>
      <c r="I524" s="16">
        <f t="shared" si="1"/>
        <v>69.1219</v>
      </c>
      <c r="J524" s="16">
        <f t="shared" si="2"/>
        <v>78.5225</v>
      </c>
      <c r="K524" s="16">
        <f t="shared" si="3"/>
        <v>0.64609</v>
      </c>
      <c r="L524" s="16">
        <f t="shared" si="4"/>
        <v>1</v>
      </c>
    </row>
    <row r="525" ht="15.75" customHeight="1">
      <c r="A525" s="17">
        <v>44254.0</v>
      </c>
      <c r="B525" s="16">
        <v>74.4373</v>
      </c>
      <c r="C525" s="16">
        <v>90.3743</v>
      </c>
      <c r="D525" s="16">
        <v>0.70204</v>
      </c>
      <c r="E525" s="9">
        <v>1.0</v>
      </c>
      <c r="G525" s="9">
        <v>524.0</v>
      </c>
      <c r="H525" s="2">
        <v>43998.0</v>
      </c>
      <c r="I525" s="16">
        <f t="shared" si="1"/>
        <v>70.395</v>
      </c>
      <c r="J525" s="16">
        <f t="shared" si="2"/>
        <v>79.1451</v>
      </c>
      <c r="K525" s="16">
        <f t="shared" si="3"/>
        <v>0.655691</v>
      </c>
      <c r="L525" s="16">
        <f t="shared" si="4"/>
        <v>1</v>
      </c>
    </row>
    <row r="526" ht="15.75" customHeight="1">
      <c r="A526" s="17">
        <v>44257.0</v>
      </c>
      <c r="B526" s="16">
        <v>74.0448</v>
      </c>
      <c r="C526" s="16">
        <v>89.4461</v>
      </c>
      <c r="D526" s="16">
        <v>0.694702</v>
      </c>
      <c r="E526" s="9">
        <v>1.0</v>
      </c>
      <c r="G526" s="9">
        <v>525.0</v>
      </c>
      <c r="H526" s="2">
        <v>43999.0</v>
      </c>
      <c r="I526" s="16">
        <f t="shared" si="1"/>
        <v>69.7524</v>
      </c>
      <c r="J526" s="16">
        <f t="shared" si="2"/>
        <v>79.0434</v>
      </c>
      <c r="K526" s="16">
        <f t="shared" si="3"/>
        <v>0.649585</v>
      </c>
      <c r="L526" s="16">
        <f t="shared" si="4"/>
        <v>1</v>
      </c>
    </row>
    <row r="527" ht="15.75" customHeight="1">
      <c r="A527" s="17">
        <v>44258.0</v>
      </c>
      <c r="B527" s="16">
        <v>74.5755</v>
      </c>
      <c r="C527" s="16">
        <v>89.5652</v>
      </c>
      <c r="D527" s="16">
        <v>0.697913</v>
      </c>
      <c r="E527" s="9">
        <v>1.0</v>
      </c>
      <c r="G527" s="9">
        <v>526.0</v>
      </c>
      <c r="H527" s="2">
        <v>44000.0</v>
      </c>
      <c r="I527" s="16">
        <f t="shared" si="1"/>
        <v>69.4822</v>
      </c>
      <c r="J527" s="16">
        <f t="shared" si="2"/>
        <v>78.3829</v>
      </c>
      <c r="K527" s="16">
        <f t="shared" si="3"/>
        <v>0.646797</v>
      </c>
      <c r="L527" s="16">
        <f t="shared" si="4"/>
        <v>1</v>
      </c>
    </row>
    <row r="528" ht="15.75" customHeight="1">
      <c r="A528" s="17">
        <v>44259.0</v>
      </c>
      <c r="B528" s="16">
        <v>73.5187</v>
      </c>
      <c r="C528" s="16">
        <v>88.8768</v>
      </c>
      <c r="D528" s="16">
        <v>0.687798</v>
      </c>
      <c r="E528" s="9">
        <v>1.0</v>
      </c>
      <c r="G528" s="9">
        <v>527.0</v>
      </c>
      <c r="H528" s="2">
        <v>44001.0</v>
      </c>
      <c r="I528" s="16">
        <f t="shared" si="1"/>
        <v>69.618</v>
      </c>
      <c r="J528" s="16">
        <f t="shared" si="2"/>
        <v>78.2924</v>
      </c>
      <c r="K528" s="16">
        <f t="shared" si="3"/>
        <v>0.650666</v>
      </c>
      <c r="L528" s="16">
        <f t="shared" si="4"/>
        <v>1</v>
      </c>
    </row>
    <row r="529" ht="15.75" customHeight="1">
      <c r="A529" s="17">
        <v>44260.0</v>
      </c>
      <c r="B529" s="16">
        <v>73.7864</v>
      </c>
      <c r="C529" s="16">
        <v>88.9421</v>
      </c>
      <c r="D529" s="16">
        <v>0.688049</v>
      </c>
      <c r="E529" s="9">
        <v>1.0</v>
      </c>
      <c r="G529" s="9">
        <v>528.0</v>
      </c>
      <c r="H529" s="2">
        <v>44002.0</v>
      </c>
      <c r="I529" s="16">
        <f t="shared" si="1"/>
        <v>69.5725</v>
      </c>
      <c r="J529" s="16">
        <f t="shared" si="2"/>
        <v>78.0047</v>
      </c>
      <c r="K529" s="16">
        <f t="shared" si="3"/>
        <v>0.650545</v>
      </c>
      <c r="L529" s="16">
        <f t="shared" si="4"/>
        <v>1</v>
      </c>
    </row>
    <row r="530" ht="15.75" customHeight="1">
      <c r="A530" s="17">
        <v>44261.0</v>
      </c>
      <c r="B530" s="16">
        <v>74.4275</v>
      </c>
      <c r="C530" s="16">
        <v>88.9334</v>
      </c>
      <c r="D530" s="16">
        <v>0.686822</v>
      </c>
      <c r="E530" s="9">
        <v>1.0</v>
      </c>
      <c r="G530" s="9">
        <v>529.0</v>
      </c>
      <c r="H530" s="2">
        <v>44003.0</v>
      </c>
      <c r="I530" s="16">
        <f t="shared" si="1"/>
        <v>69.5725</v>
      </c>
      <c r="J530" s="16">
        <f t="shared" si="2"/>
        <v>78.0047</v>
      </c>
      <c r="K530" s="16">
        <f t="shared" si="3"/>
        <v>0.650545</v>
      </c>
      <c r="L530" s="16">
        <f t="shared" si="4"/>
        <v>1</v>
      </c>
    </row>
    <row r="531" ht="15.75" customHeight="1">
      <c r="A531" s="17">
        <v>44265.0</v>
      </c>
      <c r="B531" s="16">
        <v>74.264</v>
      </c>
      <c r="C531" s="16">
        <v>88.1736</v>
      </c>
      <c r="D531" s="16">
        <v>0.682166</v>
      </c>
      <c r="E531" s="9">
        <v>1.0</v>
      </c>
      <c r="G531" s="9">
        <v>530.0</v>
      </c>
      <c r="H531" s="2">
        <v>44004.0</v>
      </c>
      <c r="I531" s="16">
        <f t="shared" si="1"/>
        <v>69.5725</v>
      </c>
      <c r="J531" s="16">
        <f t="shared" si="2"/>
        <v>78.0047</v>
      </c>
      <c r="K531" s="16">
        <f t="shared" si="3"/>
        <v>0.650545</v>
      </c>
      <c r="L531" s="16">
        <f t="shared" si="4"/>
        <v>1</v>
      </c>
    </row>
    <row r="532" ht="15.75" customHeight="1">
      <c r="A532" s="17">
        <v>44266.0</v>
      </c>
      <c r="B532" s="16">
        <v>74.0393</v>
      </c>
      <c r="C532" s="16">
        <v>87.9587</v>
      </c>
      <c r="D532" s="16">
        <v>0.680477</v>
      </c>
      <c r="E532" s="9">
        <v>1.0</v>
      </c>
      <c r="G532" s="9">
        <v>531.0</v>
      </c>
      <c r="H532" s="2">
        <v>44005.0</v>
      </c>
      <c r="I532" s="16">
        <f t="shared" si="1"/>
        <v>69.4835</v>
      </c>
      <c r="J532" s="16">
        <f t="shared" si="2"/>
        <v>77.8285</v>
      </c>
      <c r="K532" s="16">
        <f t="shared" si="3"/>
        <v>0.649925</v>
      </c>
      <c r="L532" s="16">
        <f t="shared" si="4"/>
        <v>1</v>
      </c>
    </row>
    <row r="533" ht="15.75" customHeight="1">
      <c r="A533" s="17">
        <v>44267.0</v>
      </c>
      <c r="B533" s="16">
        <v>73.4996</v>
      </c>
      <c r="C533" s="16">
        <v>87.7585</v>
      </c>
      <c r="D533" s="16">
        <v>0.67726</v>
      </c>
      <c r="E533" s="9">
        <v>1.0</v>
      </c>
      <c r="G533" s="9">
        <v>532.0</v>
      </c>
      <c r="H533" s="2">
        <v>44006.0</v>
      </c>
      <c r="I533" s="16">
        <f t="shared" si="1"/>
        <v>68.8376</v>
      </c>
      <c r="J533" s="16">
        <f t="shared" si="2"/>
        <v>77.6832</v>
      </c>
      <c r="K533" s="16">
        <f t="shared" si="3"/>
        <v>0.642861</v>
      </c>
      <c r="L533" s="16">
        <f t="shared" si="4"/>
        <v>1</v>
      </c>
    </row>
    <row r="534" ht="15.75" customHeight="1">
      <c r="A534" s="17">
        <v>44268.0</v>
      </c>
      <c r="B534" s="16">
        <v>73.5081</v>
      </c>
      <c r="C534" s="16">
        <v>87.7981</v>
      </c>
      <c r="D534" s="16">
        <v>0.673552</v>
      </c>
      <c r="E534" s="9">
        <v>1.0</v>
      </c>
      <c r="G534" s="9">
        <v>533.0</v>
      </c>
      <c r="H534" s="2">
        <v>44007.0</v>
      </c>
      <c r="I534" s="16">
        <f t="shared" si="1"/>
        <v>68.8376</v>
      </c>
      <c r="J534" s="16">
        <f t="shared" si="2"/>
        <v>77.759</v>
      </c>
      <c r="K534" s="16">
        <f t="shared" si="3"/>
        <v>0.64615</v>
      </c>
      <c r="L534" s="16">
        <f t="shared" si="4"/>
        <v>1</v>
      </c>
    </row>
    <row r="535" ht="15.75" customHeight="1">
      <c r="A535" s="17">
        <v>44271.0</v>
      </c>
      <c r="B535" s="16">
        <v>73.2317</v>
      </c>
      <c r="C535" s="16">
        <v>87.3508</v>
      </c>
      <c r="D535" s="16">
        <v>0.67105</v>
      </c>
      <c r="E535" s="9">
        <v>1.0</v>
      </c>
      <c r="G535" s="9">
        <v>534.0</v>
      </c>
      <c r="H535" s="2">
        <v>44008.0</v>
      </c>
      <c r="I535" s="16">
        <f t="shared" si="1"/>
        <v>69.466</v>
      </c>
      <c r="J535" s="16">
        <f t="shared" si="2"/>
        <v>78.0589</v>
      </c>
      <c r="K535" s="16">
        <f t="shared" si="3"/>
        <v>0.647974</v>
      </c>
      <c r="L535" s="16">
        <f t="shared" si="4"/>
        <v>1</v>
      </c>
    </row>
    <row r="536" ht="15.75" customHeight="1">
      <c r="A536" s="17">
        <v>44272.0</v>
      </c>
      <c r="B536" s="16">
        <v>72.9619</v>
      </c>
      <c r="C536" s="16">
        <v>86.9852</v>
      </c>
      <c r="D536" s="16">
        <v>0.667996</v>
      </c>
      <c r="E536" s="9">
        <v>1.0</v>
      </c>
      <c r="G536" s="9">
        <v>535.0</v>
      </c>
      <c r="H536" s="2">
        <v>44009.0</v>
      </c>
      <c r="I536" s="16">
        <f t="shared" si="1"/>
        <v>69.1284</v>
      </c>
      <c r="J536" s="16">
        <f t="shared" si="2"/>
        <v>77.5413</v>
      </c>
      <c r="K536" s="16">
        <f t="shared" si="3"/>
        <v>0.646332</v>
      </c>
      <c r="L536" s="16">
        <f t="shared" si="4"/>
        <v>1</v>
      </c>
    </row>
    <row r="537" ht="15.75" customHeight="1">
      <c r="A537" s="17">
        <v>44273.0</v>
      </c>
      <c r="B537" s="16">
        <v>73.1019</v>
      </c>
      <c r="C537" s="16">
        <v>86.9693</v>
      </c>
      <c r="D537" s="16">
        <v>0.669738</v>
      </c>
      <c r="E537" s="9">
        <v>1.0</v>
      </c>
      <c r="G537" s="9">
        <v>536.0</v>
      </c>
      <c r="H537" s="2">
        <v>44010.0</v>
      </c>
      <c r="I537" s="16">
        <f t="shared" si="1"/>
        <v>69.1284</v>
      </c>
      <c r="J537" s="16">
        <f t="shared" si="2"/>
        <v>77.5413</v>
      </c>
      <c r="K537" s="16">
        <f t="shared" si="3"/>
        <v>0.646332</v>
      </c>
      <c r="L537" s="16">
        <f t="shared" si="4"/>
        <v>1</v>
      </c>
    </row>
    <row r="538" ht="15.75" customHeight="1">
      <c r="A538" s="17">
        <v>44274.0</v>
      </c>
      <c r="B538" s="16">
        <v>73.6582</v>
      </c>
      <c r="C538" s="16">
        <v>88.1173</v>
      </c>
      <c r="D538" s="16">
        <v>0.674835</v>
      </c>
      <c r="E538" s="9">
        <v>1.0</v>
      </c>
      <c r="G538" s="9">
        <v>537.0</v>
      </c>
      <c r="H538" s="2">
        <v>44011.0</v>
      </c>
      <c r="I538" s="16">
        <f t="shared" si="1"/>
        <v>69.1284</v>
      </c>
      <c r="J538" s="16">
        <f t="shared" si="2"/>
        <v>77.5413</v>
      </c>
      <c r="K538" s="16">
        <f t="shared" si="3"/>
        <v>0.646332</v>
      </c>
      <c r="L538" s="16">
        <f t="shared" si="4"/>
        <v>1</v>
      </c>
    </row>
    <row r="539" ht="15.75" customHeight="1">
      <c r="A539" s="17">
        <v>44275.0</v>
      </c>
      <c r="B539" s="16">
        <v>74.139</v>
      </c>
      <c r="C539" s="16">
        <v>88.433</v>
      </c>
      <c r="D539" s="16">
        <v>0.682208</v>
      </c>
      <c r="E539" s="9">
        <v>1.0</v>
      </c>
      <c r="G539" s="9">
        <v>538.0</v>
      </c>
      <c r="H539" s="2">
        <v>44012.0</v>
      </c>
      <c r="I539" s="16">
        <f t="shared" si="1"/>
        <v>69.9513</v>
      </c>
      <c r="J539" s="16">
        <f t="shared" si="2"/>
        <v>78.6812</v>
      </c>
      <c r="K539" s="16">
        <f t="shared" si="3"/>
        <v>0.652683</v>
      </c>
      <c r="L539" s="16">
        <f t="shared" si="4"/>
        <v>1</v>
      </c>
    </row>
    <row r="540" ht="15.75" customHeight="1">
      <c r="A540" s="17">
        <v>44278.0</v>
      </c>
      <c r="B540" s="16">
        <v>74.6085</v>
      </c>
      <c r="C540" s="16">
        <v>88.6573</v>
      </c>
      <c r="D540" s="16">
        <v>0.686402</v>
      </c>
      <c r="E540" s="9">
        <v>1.0</v>
      </c>
      <c r="G540" s="9">
        <v>539.0</v>
      </c>
      <c r="H540" s="2">
        <v>44013.0</v>
      </c>
      <c r="I540" s="16">
        <f t="shared" si="1"/>
        <v>70.4413</v>
      </c>
      <c r="J540" s="16">
        <f t="shared" si="2"/>
        <v>78.9929</v>
      </c>
      <c r="K540" s="16">
        <f t="shared" si="3"/>
        <v>0.654264</v>
      </c>
      <c r="L540" s="16">
        <f t="shared" si="4"/>
        <v>1</v>
      </c>
    </row>
    <row r="541" ht="15.75" customHeight="1">
      <c r="A541" s="17">
        <v>44279.0</v>
      </c>
      <c r="B541" s="16">
        <v>75.3585</v>
      </c>
      <c r="C541" s="16">
        <v>89.767</v>
      </c>
      <c r="D541" s="16">
        <v>0.692856</v>
      </c>
      <c r="E541" s="9">
        <v>1.0</v>
      </c>
      <c r="G541" s="9">
        <v>540.0</v>
      </c>
      <c r="H541" s="2">
        <v>44014.0</v>
      </c>
      <c r="I541" s="16">
        <f t="shared" si="1"/>
        <v>70.4413</v>
      </c>
      <c r="J541" s="16">
        <f t="shared" si="2"/>
        <v>79.1901</v>
      </c>
      <c r="K541" s="16">
        <f t="shared" si="3"/>
        <v>0.655176</v>
      </c>
      <c r="L541" s="16">
        <f t="shared" si="4"/>
        <v>1</v>
      </c>
    </row>
    <row r="542" ht="15.75" customHeight="1">
      <c r="A542" s="17">
        <v>44280.0</v>
      </c>
      <c r="B542" s="16">
        <v>76.1535</v>
      </c>
      <c r="C542" s="16">
        <v>90.0515</v>
      </c>
      <c r="D542" s="16">
        <v>0.700874</v>
      </c>
      <c r="E542" s="9">
        <v>1.0</v>
      </c>
      <c r="G542" s="9">
        <v>541.0</v>
      </c>
      <c r="H542" s="2">
        <v>44015.0</v>
      </c>
      <c r="I542" s="16">
        <f t="shared" si="1"/>
        <v>70.5198</v>
      </c>
      <c r="J542" s="16">
        <f t="shared" si="2"/>
        <v>79.5181</v>
      </c>
      <c r="K542" s="16">
        <f t="shared" si="3"/>
        <v>0.65664</v>
      </c>
      <c r="L542" s="16">
        <f t="shared" si="4"/>
        <v>1</v>
      </c>
    </row>
    <row r="543" ht="15.75" customHeight="1">
      <c r="A543" s="17">
        <v>44281.0</v>
      </c>
      <c r="B543" s="16">
        <v>76.1741</v>
      </c>
      <c r="C543" s="16">
        <v>89.9768</v>
      </c>
      <c r="D543" s="16">
        <v>0.698236</v>
      </c>
      <c r="E543" s="9">
        <v>1.0</v>
      </c>
      <c r="G543" s="9">
        <v>542.0</v>
      </c>
      <c r="H543" s="2">
        <v>44016.0</v>
      </c>
      <c r="I543" s="16">
        <f t="shared" si="1"/>
        <v>70.4999</v>
      </c>
      <c r="J543" s="16">
        <f t="shared" si="2"/>
        <v>79.2207</v>
      </c>
      <c r="K543" s="16">
        <f t="shared" si="3"/>
        <v>0.656027</v>
      </c>
      <c r="L543" s="16">
        <f t="shared" si="4"/>
        <v>1</v>
      </c>
    </row>
    <row r="544" ht="15.75" customHeight="1">
      <c r="A544" s="17">
        <v>44282.0</v>
      </c>
      <c r="B544" s="16">
        <v>75.7576</v>
      </c>
      <c r="C544" s="16">
        <v>89.2576</v>
      </c>
      <c r="D544" s="16">
        <v>0.692324</v>
      </c>
      <c r="E544" s="9">
        <v>1.0</v>
      </c>
      <c r="G544" s="9">
        <v>543.0</v>
      </c>
      <c r="H544" s="2">
        <v>44017.0</v>
      </c>
      <c r="I544" s="16">
        <f t="shared" si="1"/>
        <v>70.4999</v>
      </c>
      <c r="J544" s="16">
        <f t="shared" si="2"/>
        <v>79.2207</v>
      </c>
      <c r="K544" s="16">
        <f t="shared" si="3"/>
        <v>0.656027</v>
      </c>
      <c r="L544" s="16">
        <f t="shared" si="4"/>
        <v>1</v>
      </c>
    </row>
    <row r="545" ht="15.75" customHeight="1">
      <c r="A545" s="17">
        <v>44285.0</v>
      </c>
      <c r="B545" s="16">
        <v>75.8287</v>
      </c>
      <c r="C545" s="16">
        <v>89.349</v>
      </c>
      <c r="D545" s="16">
        <v>0.691584</v>
      </c>
      <c r="E545" s="9">
        <v>1.0</v>
      </c>
      <c r="G545" s="9">
        <v>544.0</v>
      </c>
      <c r="H545" s="2">
        <v>44018.0</v>
      </c>
      <c r="I545" s="16">
        <f t="shared" si="1"/>
        <v>70.4999</v>
      </c>
      <c r="J545" s="16">
        <f t="shared" si="2"/>
        <v>79.2207</v>
      </c>
      <c r="K545" s="16">
        <f t="shared" si="3"/>
        <v>0.656027</v>
      </c>
      <c r="L545" s="16">
        <f t="shared" si="4"/>
        <v>1</v>
      </c>
    </row>
    <row r="546" ht="15.75" customHeight="1">
      <c r="A546" s="17">
        <v>44286.0</v>
      </c>
      <c r="B546" s="16">
        <v>75.7023</v>
      </c>
      <c r="C546" s="16">
        <v>88.8821</v>
      </c>
      <c r="D546" s="16">
        <v>0.686362</v>
      </c>
      <c r="E546" s="9">
        <v>1.0</v>
      </c>
      <c r="G546" s="9">
        <v>545.0</v>
      </c>
      <c r="H546" s="2">
        <v>44019.0</v>
      </c>
      <c r="I546" s="16">
        <f t="shared" si="1"/>
        <v>71.3409</v>
      </c>
      <c r="J546" s="16">
        <f t="shared" si="2"/>
        <v>80.5581</v>
      </c>
      <c r="K546" s="16">
        <f t="shared" si="3"/>
        <v>0.663174</v>
      </c>
      <c r="L546" s="16">
        <f t="shared" si="4"/>
        <v>1</v>
      </c>
    </row>
    <row r="547" ht="15.75" customHeight="1">
      <c r="A547" s="17">
        <v>44287.0</v>
      </c>
      <c r="B547" s="16">
        <v>75.6373</v>
      </c>
      <c r="C547" s="16">
        <v>88.7452</v>
      </c>
      <c r="D547" s="16">
        <v>0.683665</v>
      </c>
      <c r="E547" s="9">
        <v>1.0</v>
      </c>
      <c r="G547" s="9">
        <v>546.0</v>
      </c>
      <c r="H547" s="2">
        <v>44020.0</v>
      </c>
      <c r="I547" s="16">
        <f t="shared" si="1"/>
        <v>72.1719</v>
      </c>
      <c r="J547" s="16">
        <f t="shared" si="2"/>
        <v>81.4676</v>
      </c>
      <c r="K547" s="16">
        <f t="shared" si="3"/>
        <v>0.670275</v>
      </c>
      <c r="L547" s="16">
        <f t="shared" si="4"/>
        <v>1</v>
      </c>
    </row>
    <row r="548" ht="15.75" customHeight="1">
      <c r="A548" s="17">
        <v>44288.0</v>
      </c>
      <c r="B548" s="16">
        <v>75.8073</v>
      </c>
      <c r="C548" s="16">
        <v>88.9523</v>
      </c>
      <c r="D548" s="16">
        <v>0.684521</v>
      </c>
      <c r="E548" s="9">
        <v>1.0</v>
      </c>
      <c r="G548" s="9">
        <v>547.0</v>
      </c>
      <c r="H548" s="2">
        <v>44021.0</v>
      </c>
      <c r="I548" s="16">
        <f t="shared" si="1"/>
        <v>71.2379</v>
      </c>
      <c r="J548" s="16">
        <f t="shared" si="2"/>
        <v>80.4062</v>
      </c>
      <c r="K548" s="16">
        <f t="shared" si="3"/>
        <v>0.662647</v>
      </c>
      <c r="L548" s="16">
        <f t="shared" si="4"/>
        <v>1</v>
      </c>
    </row>
    <row r="549" ht="15.75" customHeight="1">
      <c r="A549" s="17">
        <v>44289.0</v>
      </c>
      <c r="B549" s="16">
        <v>76.0734</v>
      </c>
      <c r="C549" s="16">
        <v>89.5916</v>
      </c>
      <c r="D549" s="16">
        <v>0.688291</v>
      </c>
      <c r="E549" s="9">
        <v>1.0</v>
      </c>
      <c r="G549" s="9">
        <v>548.0</v>
      </c>
      <c r="H549" s="2">
        <v>44022.0</v>
      </c>
      <c r="I549" s="16">
        <f t="shared" si="1"/>
        <v>70.88</v>
      </c>
      <c r="J549" s="16">
        <f t="shared" si="2"/>
        <v>80.4134</v>
      </c>
      <c r="K549" s="16">
        <f t="shared" si="3"/>
        <v>0.660917</v>
      </c>
      <c r="L549" s="16">
        <f t="shared" si="4"/>
        <v>1</v>
      </c>
    </row>
    <row r="550" ht="15.75" customHeight="1">
      <c r="A550" s="17">
        <v>44292.0</v>
      </c>
      <c r="B550" s="16">
        <v>76.6052</v>
      </c>
      <c r="C550" s="16">
        <v>89.9958</v>
      </c>
      <c r="D550" s="16">
        <v>0.692821</v>
      </c>
      <c r="E550" s="9">
        <v>1.0</v>
      </c>
      <c r="G550" s="9">
        <v>549.0</v>
      </c>
      <c r="H550" s="2">
        <v>44023.0</v>
      </c>
      <c r="I550" s="16">
        <f t="shared" si="1"/>
        <v>71.2298</v>
      </c>
      <c r="J550" s="16">
        <f t="shared" si="2"/>
        <v>80.2689</v>
      </c>
      <c r="K550" s="16">
        <f t="shared" si="3"/>
        <v>0.666914</v>
      </c>
      <c r="L550" s="16">
        <f t="shared" si="4"/>
        <v>1</v>
      </c>
    </row>
    <row r="551" ht="15.75" customHeight="1">
      <c r="A551" s="17">
        <v>44293.0</v>
      </c>
      <c r="B551" s="16">
        <v>76.3802</v>
      </c>
      <c r="C551" s="16">
        <v>90.1821</v>
      </c>
      <c r="D551" s="16">
        <v>0.692132</v>
      </c>
      <c r="E551" s="9">
        <v>1.0</v>
      </c>
      <c r="G551" s="9">
        <v>550.0</v>
      </c>
      <c r="H551" s="2">
        <v>44024.0</v>
      </c>
      <c r="I551" s="16">
        <f t="shared" si="1"/>
        <v>71.2298</v>
      </c>
      <c r="J551" s="16">
        <f t="shared" si="2"/>
        <v>80.2689</v>
      </c>
      <c r="K551" s="16">
        <f t="shared" si="3"/>
        <v>0.666914</v>
      </c>
      <c r="L551" s="16">
        <f t="shared" si="4"/>
        <v>1</v>
      </c>
    </row>
    <row r="552" ht="15.75" customHeight="1">
      <c r="A552" s="17">
        <v>44294.0</v>
      </c>
      <c r="B552" s="16">
        <v>77.773</v>
      </c>
      <c r="C552" s="16">
        <v>92.3321</v>
      </c>
      <c r="D552" s="16">
        <v>0.707638</v>
      </c>
      <c r="E552" s="9">
        <v>1.0</v>
      </c>
      <c r="G552" s="9">
        <v>551.0</v>
      </c>
      <c r="H552" s="2">
        <v>44025.0</v>
      </c>
      <c r="I552" s="16">
        <f t="shared" si="1"/>
        <v>71.2298</v>
      </c>
      <c r="J552" s="16">
        <f t="shared" si="2"/>
        <v>80.2689</v>
      </c>
      <c r="K552" s="16">
        <f t="shared" si="3"/>
        <v>0.666914</v>
      </c>
      <c r="L552" s="16">
        <f t="shared" si="4"/>
        <v>1</v>
      </c>
    </row>
    <row r="553" ht="15.75" customHeight="1">
      <c r="A553" s="17">
        <v>44295.0</v>
      </c>
      <c r="B553" s="16">
        <v>77.1011</v>
      </c>
      <c r="C553" s="16">
        <v>91.6192</v>
      </c>
      <c r="D553" s="16">
        <v>0.704345</v>
      </c>
      <c r="E553" s="9">
        <v>1.0</v>
      </c>
      <c r="G553" s="9">
        <v>552.0</v>
      </c>
      <c r="H553" s="2">
        <v>44026.0</v>
      </c>
      <c r="I553" s="16">
        <f t="shared" si="1"/>
        <v>70.7479</v>
      </c>
      <c r="J553" s="16">
        <f t="shared" si="2"/>
        <v>80.0937</v>
      </c>
      <c r="K553" s="16">
        <f t="shared" si="3"/>
        <v>0.66067</v>
      </c>
      <c r="L553" s="16">
        <f t="shared" si="4"/>
        <v>1</v>
      </c>
    </row>
    <row r="554" ht="15.75" customHeight="1">
      <c r="A554" s="17">
        <v>44296.0</v>
      </c>
      <c r="B554" s="16">
        <v>77.1657</v>
      </c>
      <c r="C554" s="16">
        <v>91.7809</v>
      </c>
      <c r="D554" s="16">
        <v>0.704324</v>
      </c>
      <c r="E554" s="9">
        <v>1.0</v>
      </c>
      <c r="G554" s="9">
        <v>553.0</v>
      </c>
      <c r="H554" s="2">
        <v>44027.0</v>
      </c>
      <c r="I554" s="16">
        <f t="shared" si="1"/>
        <v>71.1275</v>
      </c>
      <c r="J554" s="16">
        <f t="shared" si="2"/>
        <v>80.623</v>
      </c>
      <c r="K554" s="16">
        <f t="shared" si="3"/>
        <v>0.662977</v>
      </c>
      <c r="L554" s="16">
        <f t="shared" si="4"/>
        <v>1</v>
      </c>
    </row>
    <row r="555" ht="15.75" customHeight="1">
      <c r="A555" s="17">
        <v>44299.0</v>
      </c>
      <c r="B555" s="16">
        <v>77.5104</v>
      </c>
      <c r="C555" s="16">
        <v>92.0669</v>
      </c>
      <c r="D555" s="16">
        <v>0.708375</v>
      </c>
      <c r="E555" s="9">
        <v>1.0</v>
      </c>
      <c r="G555" s="9">
        <v>554.0</v>
      </c>
      <c r="H555" s="2">
        <v>44028.0</v>
      </c>
      <c r="I555" s="16">
        <f t="shared" si="1"/>
        <v>70.7998</v>
      </c>
      <c r="J555" s="16">
        <f t="shared" si="2"/>
        <v>80.8392</v>
      </c>
      <c r="K555" s="16">
        <f t="shared" si="3"/>
        <v>0.661835</v>
      </c>
      <c r="L555" s="16">
        <f t="shared" si="4"/>
        <v>1</v>
      </c>
    </row>
    <row r="556" ht="15.75" customHeight="1">
      <c r="A556" s="17">
        <v>44300.0</v>
      </c>
      <c r="B556" s="16">
        <v>77.2535</v>
      </c>
      <c r="C556" s="16">
        <v>91.9162</v>
      </c>
      <c r="D556" s="16">
        <v>0.706382</v>
      </c>
      <c r="E556" s="9">
        <v>1.0</v>
      </c>
      <c r="G556" s="9">
        <v>555.0</v>
      </c>
      <c r="H556" s="2">
        <v>44029.0</v>
      </c>
      <c r="I556" s="16">
        <f t="shared" si="1"/>
        <v>71.231</v>
      </c>
      <c r="J556" s="16">
        <f t="shared" si="2"/>
        <v>81.2318</v>
      </c>
      <c r="K556" s="16">
        <f t="shared" si="3"/>
        <v>0.665617</v>
      </c>
      <c r="L556" s="16">
        <f t="shared" si="4"/>
        <v>1</v>
      </c>
    </row>
    <row r="557" ht="15.75" customHeight="1">
      <c r="A557" s="17">
        <v>44301.0</v>
      </c>
      <c r="B557" s="16">
        <v>75.6826</v>
      </c>
      <c r="C557" s="16">
        <v>90.5391</v>
      </c>
      <c r="D557" s="16">
        <v>0.694431</v>
      </c>
      <c r="E557" s="9">
        <v>1.0</v>
      </c>
      <c r="G557" s="9">
        <v>556.0</v>
      </c>
      <c r="H557" s="2">
        <v>44030.0</v>
      </c>
      <c r="I557" s="16">
        <f t="shared" si="1"/>
        <v>71.7139</v>
      </c>
      <c r="J557" s="16">
        <f t="shared" si="2"/>
        <v>81.6821</v>
      </c>
      <c r="K557" s="16">
        <f t="shared" si="3"/>
        <v>0.669191</v>
      </c>
      <c r="L557" s="16">
        <f t="shared" si="4"/>
        <v>1</v>
      </c>
    </row>
    <row r="558" ht="15.75" customHeight="1">
      <c r="A558" s="17">
        <v>44302.0</v>
      </c>
      <c r="B558" s="16">
        <v>76.9808</v>
      </c>
      <c r="C558" s="16">
        <v>92.2307</v>
      </c>
      <c r="D558" s="16">
        <v>0.707122</v>
      </c>
      <c r="E558" s="9">
        <v>1.0</v>
      </c>
      <c r="G558" s="9">
        <v>557.0</v>
      </c>
      <c r="H558" s="2">
        <v>44031.0</v>
      </c>
      <c r="I558" s="16">
        <f t="shared" si="1"/>
        <v>71.7139</v>
      </c>
      <c r="J558" s="16">
        <f t="shared" si="2"/>
        <v>81.6821</v>
      </c>
      <c r="K558" s="16">
        <f t="shared" si="3"/>
        <v>0.669191</v>
      </c>
      <c r="L558" s="16">
        <f t="shared" si="4"/>
        <v>1</v>
      </c>
    </row>
    <row r="559" ht="15.75" customHeight="1">
      <c r="A559" s="17">
        <v>44303.0</v>
      </c>
      <c r="B559" s="16">
        <v>75.5535</v>
      </c>
      <c r="C559" s="16">
        <v>90.4602</v>
      </c>
      <c r="D559" s="16">
        <v>0.694202</v>
      </c>
      <c r="E559" s="9">
        <v>1.0</v>
      </c>
      <c r="G559" s="9">
        <v>558.0</v>
      </c>
      <c r="H559" s="2">
        <v>44032.0</v>
      </c>
      <c r="I559" s="16">
        <f t="shared" si="1"/>
        <v>71.7139</v>
      </c>
      <c r="J559" s="16">
        <f t="shared" si="2"/>
        <v>81.6821</v>
      </c>
      <c r="K559" s="16">
        <f t="shared" si="3"/>
        <v>0.669191</v>
      </c>
      <c r="L559" s="16">
        <f t="shared" si="4"/>
        <v>1</v>
      </c>
    </row>
    <row r="560" ht="15.75" customHeight="1">
      <c r="A560" s="17">
        <v>44306.0</v>
      </c>
      <c r="B560" s="16">
        <v>76.2491</v>
      </c>
      <c r="C560" s="16">
        <v>91.476</v>
      </c>
      <c r="D560" s="16">
        <v>0.705324</v>
      </c>
      <c r="E560" s="9">
        <v>1.0</v>
      </c>
      <c r="G560" s="9">
        <v>559.0</v>
      </c>
      <c r="H560" s="2">
        <v>44033.0</v>
      </c>
      <c r="I560" s="16">
        <f t="shared" si="1"/>
        <v>71.9628</v>
      </c>
      <c r="J560" s="16">
        <f t="shared" si="2"/>
        <v>82.3902</v>
      </c>
      <c r="K560" s="16">
        <f t="shared" si="3"/>
        <v>0.671577</v>
      </c>
      <c r="L560" s="16">
        <f t="shared" si="4"/>
        <v>1</v>
      </c>
    </row>
    <row r="561" ht="15.75" customHeight="1">
      <c r="A561" s="17">
        <v>44307.0</v>
      </c>
      <c r="B561" s="16">
        <v>76.0155</v>
      </c>
      <c r="C561" s="16">
        <v>91.7507</v>
      </c>
      <c r="D561" s="16">
        <v>0.701024</v>
      </c>
      <c r="E561" s="9">
        <v>1.0</v>
      </c>
      <c r="G561" s="9">
        <v>560.0</v>
      </c>
      <c r="H561" s="2">
        <v>44034.0</v>
      </c>
      <c r="I561" s="16">
        <f t="shared" si="1"/>
        <v>70.9668</v>
      </c>
      <c r="J561" s="16">
        <f t="shared" si="2"/>
        <v>81.2499</v>
      </c>
      <c r="K561" s="16">
        <f t="shared" si="3"/>
        <v>0.661541</v>
      </c>
      <c r="L561" s="16">
        <f t="shared" si="4"/>
        <v>1</v>
      </c>
    </row>
    <row r="562" ht="15.75" customHeight="1">
      <c r="A562" s="17">
        <v>44308.0</v>
      </c>
      <c r="B562" s="16">
        <v>76.8198</v>
      </c>
      <c r="C562" s="16">
        <v>92.2913</v>
      </c>
      <c r="D562" s="16">
        <v>0.709947</v>
      </c>
      <c r="E562" s="9">
        <v>1.0</v>
      </c>
      <c r="G562" s="9">
        <v>561.0</v>
      </c>
      <c r="H562" s="2">
        <v>44035.0</v>
      </c>
      <c r="I562" s="16">
        <f t="shared" si="1"/>
        <v>70.7881</v>
      </c>
      <c r="J562" s="16">
        <f t="shared" si="2"/>
        <v>81.5904</v>
      </c>
      <c r="K562" s="16">
        <f t="shared" si="3"/>
        <v>0.661788</v>
      </c>
      <c r="L562" s="16">
        <f t="shared" si="4"/>
        <v>1</v>
      </c>
    </row>
    <row r="563" ht="15.75" customHeight="1">
      <c r="A563" s="17">
        <v>44309.0</v>
      </c>
      <c r="B563" s="16">
        <v>76.4217</v>
      </c>
      <c r="C563" s="16">
        <v>92.0423</v>
      </c>
      <c r="D563" s="16">
        <v>0.707641</v>
      </c>
      <c r="E563" s="9">
        <v>1.0</v>
      </c>
      <c r="G563" s="9">
        <v>562.0</v>
      </c>
      <c r="H563" s="2">
        <v>44036.0</v>
      </c>
      <c r="I563" s="16">
        <f t="shared" si="1"/>
        <v>70.963</v>
      </c>
      <c r="J563" s="16">
        <f t="shared" si="2"/>
        <v>82.1893</v>
      </c>
      <c r="K563" s="16">
        <f t="shared" si="3"/>
        <v>0.662123</v>
      </c>
      <c r="L563" s="16">
        <f t="shared" si="4"/>
        <v>1</v>
      </c>
    </row>
    <row r="564" ht="15.75" customHeight="1">
      <c r="A564" s="17">
        <v>44310.0</v>
      </c>
      <c r="B564" s="16">
        <v>75.0893</v>
      </c>
      <c r="C564" s="16">
        <v>90.4676</v>
      </c>
      <c r="D564" s="16">
        <v>0.695883</v>
      </c>
      <c r="E564" s="9">
        <v>1.0</v>
      </c>
      <c r="G564" s="9">
        <v>563.0</v>
      </c>
      <c r="H564" s="2">
        <v>44037.0</v>
      </c>
      <c r="I564" s="16">
        <f t="shared" si="1"/>
        <v>71.5974</v>
      </c>
      <c r="J564" s="16">
        <f t="shared" si="2"/>
        <v>83.1031</v>
      </c>
      <c r="K564" s="16">
        <f t="shared" si="3"/>
        <v>0.673446</v>
      </c>
      <c r="L564" s="16">
        <f t="shared" si="4"/>
        <v>1</v>
      </c>
    </row>
    <row r="565" ht="15.75" customHeight="1">
      <c r="A565" s="17">
        <v>44313.0</v>
      </c>
      <c r="B565" s="16">
        <v>74.768</v>
      </c>
      <c r="C565" s="16">
        <v>90.4468</v>
      </c>
      <c r="D565" s="16">
        <v>0.694321</v>
      </c>
      <c r="E565" s="9">
        <v>1.0</v>
      </c>
      <c r="G565" s="9">
        <v>564.0</v>
      </c>
      <c r="H565" s="2">
        <v>44038.0</v>
      </c>
      <c r="I565" s="16">
        <f t="shared" si="1"/>
        <v>71.5974</v>
      </c>
      <c r="J565" s="16">
        <f t="shared" si="2"/>
        <v>83.1031</v>
      </c>
      <c r="K565" s="16">
        <f t="shared" si="3"/>
        <v>0.673446</v>
      </c>
      <c r="L565" s="16">
        <f t="shared" si="4"/>
        <v>1</v>
      </c>
    </row>
    <row r="566" ht="15.75" customHeight="1">
      <c r="A566" s="17">
        <v>44314.0</v>
      </c>
      <c r="B566" s="16">
        <v>74.9578</v>
      </c>
      <c r="C566" s="16">
        <v>90.4666</v>
      </c>
      <c r="D566" s="16">
        <v>0.69178</v>
      </c>
      <c r="E566" s="9">
        <v>1.0</v>
      </c>
      <c r="G566" s="9">
        <v>565.0</v>
      </c>
      <c r="H566" s="2">
        <v>44039.0</v>
      </c>
      <c r="I566" s="16">
        <f t="shared" si="1"/>
        <v>71.5974</v>
      </c>
      <c r="J566" s="16">
        <f t="shared" si="2"/>
        <v>83.1031</v>
      </c>
      <c r="K566" s="16">
        <f t="shared" si="3"/>
        <v>0.673446</v>
      </c>
      <c r="L566" s="16">
        <f t="shared" si="4"/>
        <v>1</v>
      </c>
    </row>
    <row r="567" ht="15.75" customHeight="1">
      <c r="A567" s="17">
        <v>44315.0</v>
      </c>
      <c r="B567" s="16">
        <v>74.939</v>
      </c>
      <c r="C567" s="16">
        <v>90.4289</v>
      </c>
      <c r="D567" s="16">
        <v>0.68824</v>
      </c>
      <c r="E567" s="9">
        <v>1.0</v>
      </c>
      <c r="G567" s="9">
        <v>566.0</v>
      </c>
      <c r="H567" s="2">
        <v>44040.0</v>
      </c>
      <c r="I567" s="16">
        <f t="shared" si="1"/>
        <v>71.585</v>
      </c>
      <c r="J567" s="16">
        <f t="shared" si="2"/>
        <v>83.7759</v>
      </c>
      <c r="K567" s="16">
        <f t="shared" si="3"/>
        <v>0.678692</v>
      </c>
      <c r="L567" s="16">
        <f t="shared" si="4"/>
        <v>1</v>
      </c>
    </row>
    <row r="568" ht="15.75" customHeight="1">
      <c r="A568" s="17">
        <v>44316.0</v>
      </c>
      <c r="B568" s="16">
        <v>74.3823</v>
      </c>
      <c r="C568" s="16">
        <v>90.1513</v>
      </c>
      <c r="D568" s="16">
        <v>0.682939</v>
      </c>
      <c r="E568" s="9">
        <v>1.0</v>
      </c>
      <c r="G568" s="9">
        <v>567.0</v>
      </c>
      <c r="H568" s="2">
        <v>44041.0</v>
      </c>
      <c r="I568" s="16">
        <f t="shared" si="1"/>
        <v>71.9196</v>
      </c>
      <c r="J568" s="16">
        <f t="shared" si="2"/>
        <v>84.261</v>
      </c>
      <c r="K568" s="16">
        <f t="shared" si="3"/>
        <v>0.681154</v>
      </c>
      <c r="L568" s="16">
        <f t="shared" si="4"/>
        <v>1</v>
      </c>
    </row>
    <row r="569" ht="15.75" customHeight="1">
      <c r="A569" s="17">
        <v>44317.0</v>
      </c>
      <c r="B569" s="16">
        <v>74.8451</v>
      </c>
      <c r="C569" s="16">
        <v>90.585</v>
      </c>
      <c r="D569" s="16">
        <v>0.68763</v>
      </c>
      <c r="E569" s="9">
        <v>1.0</v>
      </c>
      <c r="G569" s="9">
        <v>568.0</v>
      </c>
      <c r="H569" s="2">
        <v>44042.0</v>
      </c>
      <c r="I569" s="16">
        <f t="shared" si="1"/>
        <v>72.2348</v>
      </c>
      <c r="J569" s="16">
        <f t="shared" si="2"/>
        <v>84.912</v>
      </c>
      <c r="K569" s="16">
        <f t="shared" si="3"/>
        <v>0.68877</v>
      </c>
      <c r="L569" s="16">
        <f t="shared" si="4"/>
        <v>1</v>
      </c>
    </row>
    <row r="570" ht="15.75" customHeight="1">
      <c r="A570" s="17">
        <v>44321.0</v>
      </c>
      <c r="B570" s="16">
        <v>75.2567</v>
      </c>
      <c r="C570" s="16">
        <v>90.451</v>
      </c>
      <c r="D570" s="16">
        <v>0.68825</v>
      </c>
      <c r="E570" s="9">
        <v>1.0</v>
      </c>
      <c r="G570" s="9">
        <v>569.0</v>
      </c>
      <c r="H570" s="2">
        <v>44043.0</v>
      </c>
      <c r="I570" s="16">
        <f t="shared" si="1"/>
        <v>73.3633</v>
      </c>
      <c r="J570" s="16">
        <f t="shared" si="2"/>
        <v>86.2532</v>
      </c>
      <c r="K570" s="16">
        <f t="shared" si="3"/>
        <v>0.698067</v>
      </c>
      <c r="L570" s="16">
        <f t="shared" si="4"/>
        <v>1</v>
      </c>
    </row>
    <row r="571" ht="15.75" customHeight="1">
      <c r="A571" s="17">
        <v>44322.0</v>
      </c>
      <c r="B571" s="16">
        <v>74.8617</v>
      </c>
      <c r="C571" s="16">
        <v>89.7742</v>
      </c>
      <c r="D571" s="16">
        <v>0.684763</v>
      </c>
      <c r="E571" s="9">
        <v>1.0</v>
      </c>
      <c r="G571" s="9">
        <v>570.0</v>
      </c>
      <c r="H571" s="2">
        <v>44044.0</v>
      </c>
      <c r="I571" s="16">
        <f t="shared" si="1"/>
        <v>73.4261</v>
      </c>
      <c r="J571" s="16">
        <f t="shared" si="2"/>
        <v>87.2889</v>
      </c>
      <c r="K571" s="16">
        <f t="shared" si="3"/>
        <v>0.70187</v>
      </c>
      <c r="L571" s="16">
        <f t="shared" si="4"/>
        <v>1</v>
      </c>
    </row>
    <row r="572" ht="15.75" customHeight="1">
      <c r="A572" s="17">
        <v>44323.0</v>
      </c>
      <c r="B572" s="16">
        <v>74.577</v>
      </c>
      <c r="C572" s="16">
        <v>89.6788</v>
      </c>
      <c r="D572" s="16">
        <v>0.682284</v>
      </c>
      <c r="E572" s="9">
        <v>1.0</v>
      </c>
      <c r="G572" s="9">
        <v>571.0</v>
      </c>
      <c r="H572" s="2">
        <v>44045.0</v>
      </c>
      <c r="I572" s="16">
        <f t="shared" si="1"/>
        <v>73.4261</v>
      </c>
      <c r="J572" s="16">
        <f t="shared" si="2"/>
        <v>87.2889</v>
      </c>
      <c r="K572" s="16">
        <f t="shared" si="3"/>
        <v>0.70187</v>
      </c>
      <c r="L572" s="16">
        <f t="shared" si="4"/>
        <v>1</v>
      </c>
    </row>
    <row r="573" ht="15.75" customHeight="1">
      <c r="A573" s="17">
        <v>44324.0</v>
      </c>
      <c r="B573" s="16">
        <v>74.1373</v>
      </c>
      <c r="C573" s="16">
        <v>89.506</v>
      </c>
      <c r="D573" s="16">
        <v>0.679255</v>
      </c>
      <c r="E573" s="9">
        <v>1.0</v>
      </c>
      <c r="G573" s="9">
        <v>572.0</v>
      </c>
      <c r="H573" s="2">
        <v>44046.0</v>
      </c>
      <c r="I573" s="16">
        <f t="shared" si="1"/>
        <v>73.4261</v>
      </c>
      <c r="J573" s="16">
        <f t="shared" si="2"/>
        <v>87.2889</v>
      </c>
      <c r="K573" s="16">
        <f t="shared" si="3"/>
        <v>0.70187</v>
      </c>
      <c r="L573" s="16">
        <f t="shared" si="4"/>
        <v>1</v>
      </c>
    </row>
    <row r="574" ht="15.75" customHeight="1">
      <c r="A574" s="17">
        <v>44328.0</v>
      </c>
      <c r="B574" s="16">
        <v>74.1567</v>
      </c>
      <c r="C574" s="16">
        <v>90.004</v>
      </c>
      <c r="D574" s="16">
        <v>0.680805</v>
      </c>
      <c r="E574" s="9">
        <v>1.0</v>
      </c>
      <c r="G574" s="9">
        <v>573.0</v>
      </c>
      <c r="H574" s="2">
        <v>44047.0</v>
      </c>
      <c r="I574" s="16">
        <f t="shared" si="1"/>
        <v>74.1586</v>
      </c>
      <c r="J574" s="16">
        <f t="shared" si="2"/>
        <v>87.2253</v>
      </c>
      <c r="K574" s="16">
        <f t="shared" si="3"/>
        <v>0.701098</v>
      </c>
      <c r="L574" s="16">
        <f t="shared" si="4"/>
        <v>1</v>
      </c>
    </row>
    <row r="575" ht="15.75" customHeight="1">
      <c r="A575" s="17">
        <v>44329.0</v>
      </c>
      <c r="B575" s="16">
        <v>74.04</v>
      </c>
      <c r="C575" s="16">
        <v>89.8475</v>
      </c>
      <c r="D575" s="16">
        <v>0.680765</v>
      </c>
      <c r="E575" s="9">
        <v>1.0</v>
      </c>
      <c r="G575" s="9">
        <v>574.0</v>
      </c>
      <c r="H575" s="2">
        <v>44048.0</v>
      </c>
      <c r="I575" s="16">
        <f t="shared" si="1"/>
        <v>73.3806</v>
      </c>
      <c r="J575" s="16">
        <f t="shared" si="2"/>
        <v>86.5011</v>
      </c>
      <c r="K575" s="16">
        <f t="shared" si="3"/>
        <v>0.692498</v>
      </c>
      <c r="L575" s="16">
        <f t="shared" si="4"/>
        <v>1</v>
      </c>
    </row>
    <row r="576" ht="15.75" customHeight="1">
      <c r="A576" s="17">
        <v>44330.0</v>
      </c>
      <c r="B576" s="16">
        <v>74.3566</v>
      </c>
      <c r="C576" s="16">
        <v>89.9343</v>
      </c>
      <c r="D576" s="16">
        <v>0.67825</v>
      </c>
      <c r="E576" s="9">
        <v>1.0</v>
      </c>
      <c r="G576" s="9">
        <v>575.0</v>
      </c>
      <c r="H576" s="2">
        <v>44049.0</v>
      </c>
      <c r="I576" s="16">
        <f t="shared" si="1"/>
        <v>73.2806</v>
      </c>
      <c r="J576" s="16">
        <f t="shared" si="2"/>
        <v>86.625</v>
      </c>
      <c r="K576" s="16">
        <f t="shared" si="3"/>
        <v>0.693059</v>
      </c>
      <c r="L576" s="16">
        <f t="shared" si="4"/>
        <v>1</v>
      </c>
    </row>
    <row r="577" ht="15.75" customHeight="1">
      <c r="A577" s="17">
        <v>44331.0</v>
      </c>
      <c r="B577" s="16">
        <v>73.9968</v>
      </c>
      <c r="C577" s="16">
        <v>89.6249</v>
      </c>
      <c r="D577" s="16">
        <v>0.677223</v>
      </c>
      <c r="E577" s="9">
        <v>1.0</v>
      </c>
      <c r="G577" s="9">
        <v>576.0</v>
      </c>
      <c r="H577" s="2">
        <v>44050.0</v>
      </c>
      <c r="I577" s="16">
        <f t="shared" si="1"/>
        <v>73.0397</v>
      </c>
      <c r="J577" s="16">
        <f t="shared" si="2"/>
        <v>86.6178</v>
      </c>
      <c r="K577" s="16">
        <f t="shared" si="3"/>
        <v>0.691631</v>
      </c>
      <c r="L577" s="16">
        <f t="shared" si="4"/>
        <v>1</v>
      </c>
    </row>
    <row r="578" ht="15.75" customHeight="1">
      <c r="A578" s="17">
        <v>44334.0</v>
      </c>
      <c r="B578" s="16">
        <v>73.8537</v>
      </c>
      <c r="C578" s="16">
        <v>89.6584</v>
      </c>
      <c r="D578" s="16">
        <v>0.675728</v>
      </c>
      <c r="E578" s="9">
        <v>1.0</v>
      </c>
      <c r="G578" s="9">
        <v>577.0</v>
      </c>
      <c r="H578" s="2">
        <v>44051.0</v>
      </c>
      <c r="I578" s="16">
        <f t="shared" si="1"/>
        <v>73.6376</v>
      </c>
      <c r="J578" s="16">
        <f t="shared" si="2"/>
        <v>87.1722</v>
      </c>
      <c r="K578" s="16">
        <f t="shared" si="3"/>
        <v>0.697227</v>
      </c>
      <c r="L578" s="16">
        <f t="shared" si="4"/>
        <v>1</v>
      </c>
    </row>
    <row r="579" ht="15.75" customHeight="1">
      <c r="A579" s="17">
        <v>44335.0</v>
      </c>
      <c r="B579" s="16">
        <v>73.6992</v>
      </c>
      <c r="C579" s="16">
        <v>89.9057</v>
      </c>
      <c r="D579" s="16">
        <v>0.676791</v>
      </c>
      <c r="E579" s="9">
        <v>1.0</v>
      </c>
      <c r="G579" s="9">
        <v>578.0</v>
      </c>
      <c r="H579" s="2">
        <v>44052.0</v>
      </c>
      <c r="I579" s="16">
        <f t="shared" si="1"/>
        <v>73.6376</v>
      </c>
      <c r="J579" s="16">
        <f t="shared" si="2"/>
        <v>87.1722</v>
      </c>
      <c r="K579" s="16">
        <f t="shared" si="3"/>
        <v>0.697227</v>
      </c>
      <c r="L579" s="16">
        <f t="shared" si="4"/>
        <v>1</v>
      </c>
    </row>
    <row r="580" ht="15.75" customHeight="1">
      <c r="A580" s="17">
        <v>44336.0</v>
      </c>
      <c r="B580" s="16">
        <v>73.6778</v>
      </c>
      <c r="C580" s="16">
        <v>90.1006</v>
      </c>
      <c r="D580" s="16">
        <v>0.675478</v>
      </c>
      <c r="E580" s="9">
        <v>1.0</v>
      </c>
      <c r="G580" s="9">
        <v>579.0</v>
      </c>
      <c r="H580" s="2">
        <v>44053.0</v>
      </c>
      <c r="I580" s="16">
        <f t="shared" si="1"/>
        <v>73.6376</v>
      </c>
      <c r="J580" s="16">
        <f t="shared" si="2"/>
        <v>87.1722</v>
      </c>
      <c r="K580" s="16">
        <f t="shared" si="3"/>
        <v>0.697227</v>
      </c>
      <c r="L580" s="16">
        <f t="shared" si="4"/>
        <v>1</v>
      </c>
    </row>
    <row r="581" ht="15.75" customHeight="1">
      <c r="A581" s="17">
        <v>44337.0</v>
      </c>
      <c r="B581" s="16">
        <v>73.6007</v>
      </c>
      <c r="C581" s="16">
        <v>89.7708</v>
      </c>
      <c r="D581" s="16">
        <v>0.675546</v>
      </c>
      <c r="E581" s="9">
        <v>1.0</v>
      </c>
      <c r="G581" s="9">
        <v>580.0</v>
      </c>
      <c r="H581" s="2">
        <v>44054.0</v>
      </c>
      <c r="I581" s="16">
        <f t="shared" si="1"/>
        <v>73.775</v>
      </c>
      <c r="J581" s="16">
        <f t="shared" si="2"/>
        <v>86.8258</v>
      </c>
      <c r="K581" s="16">
        <f t="shared" si="3"/>
        <v>0.696122</v>
      </c>
      <c r="L581" s="16">
        <f t="shared" si="4"/>
        <v>1</v>
      </c>
    </row>
    <row r="582" ht="15.75" customHeight="1">
      <c r="A582" s="17">
        <v>44338.0</v>
      </c>
      <c r="B582" s="16">
        <v>73.5803</v>
      </c>
      <c r="C582" s="16">
        <v>89.9446</v>
      </c>
      <c r="D582" s="16">
        <v>0.677192</v>
      </c>
      <c r="E582" s="9">
        <v>1.0</v>
      </c>
      <c r="G582" s="9">
        <v>581.0</v>
      </c>
      <c r="H582" s="2">
        <v>44055.0</v>
      </c>
      <c r="I582" s="16">
        <f t="shared" si="1"/>
        <v>73.1522</v>
      </c>
      <c r="J582" s="16">
        <f t="shared" si="2"/>
        <v>85.9246</v>
      </c>
      <c r="K582" s="16">
        <f t="shared" si="3"/>
        <v>0.689432</v>
      </c>
      <c r="L582" s="16">
        <f t="shared" si="4"/>
        <v>1</v>
      </c>
    </row>
    <row r="583" ht="15.75" customHeight="1">
      <c r="A583" s="17">
        <v>44341.0</v>
      </c>
      <c r="B583" s="16">
        <v>73.5266</v>
      </c>
      <c r="C583" s="16">
        <v>89.6877</v>
      </c>
      <c r="D583" s="16">
        <v>0.67592</v>
      </c>
      <c r="E583" s="9">
        <v>1.0</v>
      </c>
      <c r="G583" s="9">
        <v>582.0</v>
      </c>
      <c r="H583" s="2">
        <v>44056.0</v>
      </c>
      <c r="I583" s="16">
        <f t="shared" si="1"/>
        <v>73.2351</v>
      </c>
      <c r="J583" s="16">
        <f t="shared" si="2"/>
        <v>85.956</v>
      </c>
      <c r="K583" s="16">
        <f t="shared" si="3"/>
        <v>0.685947</v>
      </c>
      <c r="L583" s="16">
        <f t="shared" si="4"/>
        <v>1</v>
      </c>
    </row>
    <row r="584" ht="15.75" customHeight="1">
      <c r="A584" s="17">
        <v>44342.0</v>
      </c>
      <c r="B584" s="16">
        <v>73.3963</v>
      </c>
      <c r="C584" s="16">
        <v>89.9545</v>
      </c>
      <c r="D584" s="16">
        <v>0.674877</v>
      </c>
      <c r="E584" s="9">
        <v>1.0</v>
      </c>
      <c r="G584" s="9">
        <v>583.0</v>
      </c>
      <c r="H584" s="2">
        <v>44057.0</v>
      </c>
      <c r="I584" s="16">
        <f t="shared" si="1"/>
        <v>73.6067</v>
      </c>
      <c r="J584" s="16">
        <f t="shared" si="2"/>
        <v>87.0399</v>
      </c>
      <c r="K584" s="16">
        <f t="shared" si="3"/>
        <v>0.689363</v>
      </c>
      <c r="L584" s="16">
        <f t="shared" si="4"/>
        <v>1</v>
      </c>
    </row>
    <row r="585" ht="15.75" customHeight="1">
      <c r="A585" s="17">
        <v>44343.0</v>
      </c>
      <c r="B585" s="16">
        <v>73.4737</v>
      </c>
      <c r="C585" s="16">
        <v>89.9392</v>
      </c>
      <c r="D585" s="16">
        <v>0.675031</v>
      </c>
      <c r="E585" s="9">
        <v>1.0</v>
      </c>
      <c r="G585" s="9">
        <v>584.0</v>
      </c>
      <c r="H585" s="2">
        <v>44058.0</v>
      </c>
      <c r="I585" s="16">
        <f t="shared" si="1"/>
        <v>73.2157</v>
      </c>
      <c r="J585" s="16">
        <f t="shared" si="2"/>
        <v>86.4092</v>
      </c>
      <c r="K585" s="16">
        <f t="shared" si="3"/>
        <v>0.685701</v>
      </c>
      <c r="L585" s="16">
        <f t="shared" si="4"/>
        <v>1</v>
      </c>
    </row>
    <row r="586" ht="15.75" customHeight="1">
      <c r="A586" s="17">
        <v>44344.0</v>
      </c>
      <c r="B586" s="16">
        <v>73.458</v>
      </c>
      <c r="C586" s="16">
        <v>89.6555</v>
      </c>
      <c r="D586" s="16">
        <v>0.673525</v>
      </c>
      <c r="E586" s="9">
        <v>1.0</v>
      </c>
      <c r="G586" s="9">
        <v>585.0</v>
      </c>
      <c r="H586" s="2">
        <v>44059.0</v>
      </c>
      <c r="I586" s="16">
        <f t="shared" si="1"/>
        <v>73.2157</v>
      </c>
      <c r="J586" s="16">
        <f t="shared" si="2"/>
        <v>86.4092</v>
      </c>
      <c r="K586" s="16">
        <f t="shared" si="3"/>
        <v>0.685701</v>
      </c>
      <c r="L586" s="16">
        <f t="shared" si="4"/>
        <v>1</v>
      </c>
    </row>
    <row r="587" ht="15.75" customHeight="1">
      <c r="A587" s="17">
        <v>44345.0</v>
      </c>
      <c r="B587" s="16">
        <v>73.587</v>
      </c>
      <c r="C587" s="16">
        <v>89.6731</v>
      </c>
      <c r="D587" s="16">
        <v>0.669917</v>
      </c>
      <c r="E587" s="9">
        <v>1.0</v>
      </c>
      <c r="G587" s="9">
        <v>586.0</v>
      </c>
      <c r="H587" s="2">
        <v>44060.0</v>
      </c>
      <c r="I587" s="16">
        <f t="shared" si="1"/>
        <v>73.2157</v>
      </c>
      <c r="J587" s="16">
        <f t="shared" si="2"/>
        <v>86.4092</v>
      </c>
      <c r="K587" s="16">
        <f t="shared" si="3"/>
        <v>0.685701</v>
      </c>
      <c r="L587" s="16">
        <f t="shared" si="4"/>
        <v>1</v>
      </c>
    </row>
    <row r="588" ht="15.75" customHeight="1">
      <c r="A588" s="17">
        <v>44348.0</v>
      </c>
      <c r="B588" s="16">
        <v>73.2965</v>
      </c>
      <c r="C588" s="16">
        <v>89.3778</v>
      </c>
      <c r="D588" s="16">
        <v>0.668063</v>
      </c>
      <c r="E588" s="9">
        <v>1.0</v>
      </c>
      <c r="G588" s="9">
        <v>587.0</v>
      </c>
      <c r="H588" s="2">
        <v>44061.0</v>
      </c>
      <c r="I588" s="16">
        <f t="shared" si="1"/>
        <v>72.9676</v>
      </c>
      <c r="J588" s="16">
        <f t="shared" si="2"/>
        <v>86.4666</v>
      </c>
      <c r="K588" s="16">
        <f t="shared" si="3"/>
        <v>0.685431</v>
      </c>
      <c r="L588" s="16">
        <f t="shared" si="4"/>
        <v>1</v>
      </c>
    </row>
    <row r="589" ht="15.75" customHeight="1">
      <c r="A589" s="17">
        <v>44349.0</v>
      </c>
      <c r="B589" s="16">
        <v>73.2411</v>
      </c>
      <c r="C589" s="16">
        <v>89.5958</v>
      </c>
      <c r="D589" s="16">
        <v>0.668167</v>
      </c>
      <c r="E589" s="9">
        <v>1.0</v>
      </c>
      <c r="G589" s="9">
        <v>588.0</v>
      </c>
      <c r="H589" s="2">
        <v>44062.0</v>
      </c>
      <c r="I589" s="16">
        <f t="shared" si="1"/>
        <v>73.4321</v>
      </c>
      <c r="J589" s="16">
        <f t="shared" si="2"/>
        <v>87.3401</v>
      </c>
      <c r="K589" s="16">
        <f t="shared" si="3"/>
        <v>0.695215</v>
      </c>
      <c r="L589" s="16">
        <f t="shared" si="4"/>
        <v>1</v>
      </c>
    </row>
    <row r="590" ht="15.75" customHeight="1">
      <c r="A590" s="17">
        <v>44350.0</v>
      </c>
      <c r="B590" s="16">
        <v>73.4979</v>
      </c>
      <c r="C590" s="16">
        <v>89.6895</v>
      </c>
      <c r="D590" s="16">
        <v>0.66941</v>
      </c>
      <c r="E590" s="9">
        <v>1.0</v>
      </c>
      <c r="G590" s="9">
        <v>589.0</v>
      </c>
      <c r="H590" s="2">
        <v>44063.0</v>
      </c>
      <c r="I590" s="16">
        <f t="shared" si="1"/>
        <v>73.2392</v>
      </c>
      <c r="J590" s="16">
        <f t="shared" si="2"/>
        <v>87.4037</v>
      </c>
      <c r="K590" s="16">
        <f t="shared" si="3"/>
        <v>0.694441</v>
      </c>
      <c r="L590" s="16">
        <f t="shared" si="4"/>
        <v>1</v>
      </c>
    </row>
    <row r="591" ht="15.75" customHeight="1">
      <c r="A591" s="17">
        <v>44351.0</v>
      </c>
      <c r="B591" s="16">
        <v>73.2636</v>
      </c>
      <c r="C591" s="16">
        <v>89.2644</v>
      </c>
      <c r="D591" s="16">
        <v>0.667276</v>
      </c>
      <c r="E591" s="9">
        <v>1.0</v>
      </c>
      <c r="G591" s="9">
        <v>590.0</v>
      </c>
      <c r="H591" s="2">
        <v>44064.0</v>
      </c>
      <c r="I591" s="16">
        <f t="shared" si="1"/>
        <v>73.7711</v>
      </c>
      <c r="J591" s="16">
        <f t="shared" si="2"/>
        <v>87.4261</v>
      </c>
      <c r="K591" s="16">
        <f t="shared" si="3"/>
        <v>0.695593</v>
      </c>
      <c r="L591" s="16">
        <f t="shared" si="4"/>
        <v>1</v>
      </c>
    </row>
    <row r="592" ht="15.75" customHeight="1">
      <c r="A592" s="17">
        <v>44352.0</v>
      </c>
      <c r="B592" s="16">
        <v>73.2721</v>
      </c>
      <c r="C592" s="16">
        <v>88.7545</v>
      </c>
      <c r="D592" s="16">
        <v>0.664871</v>
      </c>
      <c r="E592" s="9">
        <v>1.0</v>
      </c>
      <c r="G592" s="9">
        <v>591.0</v>
      </c>
      <c r="H592" s="2">
        <v>44065.0</v>
      </c>
      <c r="I592" s="16">
        <f t="shared" si="1"/>
        <v>74.0999</v>
      </c>
      <c r="J592" s="16">
        <f t="shared" si="2"/>
        <v>87.7343</v>
      </c>
      <c r="K592" s="16">
        <f t="shared" si="3"/>
        <v>0.702302</v>
      </c>
      <c r="L592" s="16">
        <f t="shared" si="4"/>
        <v>1</v>
      </c>
    </row>
    <row r="593" ht="15.75" customHeight="1">
      <c r="A593" s="17">
        <v>44355.0</v>
      </c>
      <c r="B593" s="16">
        <v>72.9294</v>
      </c>
      <c r="C593" s="16">
        <v>88.653</v>
      </c>
      <c r="D593" s="16">
        <v>0.666235</v>
      </c>
      <c r="E593" s="9">
        <v>1.0</v>
      </c>
      <c r="G593" s="9">
        <v>592.0</v>
      </c>
      <c r="H593" s="2">
        <v>44066.0</v>
      </c>
      <c r="I593" s="16">
        <f t="shared" si="1"/>
        <v>74.0999</v>
      </c>
      <c r="J593" s="16">
        <f t="shared" si="2"/>
        <v>87.7343</v>
      </c>
      <c r="K593" s="16">
        <f t="shared" si="3"/>
        <v>0.702302</v>
      </c>
      <c r="L593" s="16">
        <f t="shared" si="4"/>
        <v>1</v>
      </c>
    </row>
    <row r="594" ht="15.75" customHeight="1">
      <c r="A594" s="17">
        <v>44356.0</v>
      </c>
      <c r="B594" s="16">
        <v>72.8256</v>
      </c>
      <c r="C594" s="16">
        <v>88.6433</v>
      </c>
      <c r="D594" s="16">
        <v>0.664983</v>
      </c>
      <c r="E594" s="9">
        <v>1.0</v>
      </c>
      <c r="G594" s="9">
        <v>593.0</v>
      </c>
      <c r="H594" s="2">
        <v>44067.0</v>
      </c>
      <c r="I594" s="16">
        <f t="shared" si="1"/>
        <v>74.0999</v>
      </c>
      <c r="J594" s="16">
        <f t="shared" si="2"/>
        <v>87.7343</v>
      </c>
      <c r="K594" s="16">
        <f t="shared" si="3"/>
        <v>0.702302</v>
      </c>
      <c r="L594" s="16">
        <f t="shared" si="4"/>
        <v>1</v>
      </c>
    </row>
    <row r="595" ht="15.75" customHeight="1">
      <c r="A595" s="17">
        <v>44357.0</v>
      </c>
      <c r="B595" s="16">
        <v>72.0829</v>
      </c>
      <c r="C595" s="16">
        <v>87.8114</v>
      </c>
      <c r="D595" s="16">
        <v>0.658622</v>
      </c>
      <c r="E595" s="9">
        <v>1.0</v>
      </c>
      <c r="G595" s="9">
        <v>594.0</v>
      </c>
      <c r="H595" s="2">
        <v>44068.0</v>
      </c>
      <c r="I595" s="16">
        <f t="shared" si="1"/>
        <v>74.4184</v>
      </c>
      <c r="J595" s="16">
        <f t="shared" si="2"/>
        <v>87.903</v>
      </c>
      <c r="K595" s="16">
        <f t="shared" si="3"/>
        <v>0.703288</v>
      </c>
      <c r="L595" s="16">
        <f t="shared" si="4"/>
        <v>1</v>
      </c>
    </row>
    <row r="596" ht="15.75" customHeight="1">
      <c r="A596" s="17">
        <v>44358.0</v>
      </c>
      <c r="B596" s="16">
        <v>72.1974</v>
      </c>
      <c r="C596" s="16">
        <v>87.8065</v>
      </c>
      <c r="D596" s="16">
        <v>0.659277</v>
      </c>
      <c r="E596" s="9">
        <v>1.0</v>
      </c>
      <c r="G596" s="9">
        <v>595.0</v>
      </c>
      <c r="H596" s="2">
        <v>44069.0</v>
      </c>
      <c r="I596" s="16">
        <f t="shared" si="1"/>
        <v>74.5126</v>
      </c>
      <c r="J596" s="16">
        <f t="shared" si="2"/>
        <v>88.059</v>
      </c>
      <c r="K596" s="16">
        <f t="shared" si="3"/>
        <v>0.701064</v>
      </c>
      <c r="L596" s="16">
        <f t="shared" si="4"/>
        <v>1</v>
      </c>
    </row>
    <row r="597" ht="15.75" customHeight="1">
      <c r="A597" s="17">
        <v>44359.0</v>
      </c>
      <c r="B597" s="16">
        <v>71.6797</v>
      </c>
      <c r="C597" s="16">
        <v>87.3274</v>
      </c>
      <c r="D597" s="16">
        <v>0.654221</v>
      </c>
      <c r="E597" s="9">
        <v>1.0</v>
      </c>
      <c r="G597" s="9">
        <v>596.0</v>
      </c>
      <c r="H597" s="2">
        <v>44070.0</v>
      </c>
      <c r="I597" s="16">
        <f t="shared" si="1"/>
        <v>75.5379</v>
      </c>
      <c r="J597" s="16">
        <f t="shared" si="2"/>
        <v>89.2254</v>
      </c>
      <c r="K597" s="16">
        <f t="shared" si="3"/>
        <v>0.711045</v>
      </c>
      <c r="L597" s="16">
        <f t="shared" si="4"/>
        <v>1</v>
      </c>
    </row>
    <row r="598" ht="15.75" customHeight="1">
      <c r="A598" s="17">
        <v>44363.0</v>
      </c>
      <c r="B598" s="16">
        <v>71.8318</v>
      </c>
      <c r="C598" s="16">
        <v>87.211</v>
      </c>
      <c r="D598" s="16">
        <v>0.652631</v>
      </c>
      <c r="E598" s="9">
        <v>1.0</v>
      </c>
      <c r="G598" s="9">
        <v>597.0</v>
      </c>
      <c r="H598" s="2">
        <v>44071.0</v>
      </c>
      <c r="I598" s="16">
        <f t="shared" si="1"/>
        <v>75.2354</v>
      </c>
      <c r="J598" s="16">
        <f t="shared" si="2"/>
        <v>88.996</v>
      </c>
      <c r="K598" s="16">
        <f t="shared" si="3"/>
        <v>0.709467</v>
      </c>
      <c r="L598" s="16">
        <f t="shared" si="4"/>
        <v>1</v>
      </c>
    </row>
    <row r="599" ht="15.75" customHeight="1">
      <c r="A599" s="17">
        <v>44364.0</v>
      </c>
      <c r="B599" s="16">
        <v>72.0323</v>
      </c>
      <c r="C599" s="16">
        <v>87.3536</v>
      </c>
      <c r="D599" s="16">
        <v>0.655286</v>
      </c>
      <c r="E599" s="9">
        <v>1.0</v>
      </c>
      <c r="G599" s="9">
        <v>598.0</v>
      </c>
      <c r="H599" s="2">
        <v>44072.0</v>
      </c>
      <c r="I599" s="16">
        <f t="shared" si="1"/>
        <v>74.6382</v>
      </c>
      <c r="J599" s="16">
        <f t="shared" si="2"/>
        <v>88.7448</v>
      </c>
      <c r="K599" s="16">
        <f t="shared" si="3"/>
        <v>0.7043</v>
      </c>
      <c r="L599" s="16">
        <f t="shared" si="4"/>
        <v>1</v>
      </c>
    </row>
    <row r="600" ht="15.75" customHeight="1">
      <c r="A600" s="17">
        <v>44365.0</v>
      </c>
      <c r="B600" s="16">
        <v>72.5048</v>
      </c>
      <c r="C600" s="16">
        <v>86.7012</v>
      </c>
      <c r="D600" s="16">
        <v>0.6555</v>
      </c>
      <c r="E600" s="9">
        <v>1.0</v>
      </c>
      <c r="G600" s="9">
        <v>599.0</v>
      </c>
      <c r="H600" s="2">
        <v>44073.0</v>
      </c>
      <c r="I600" s="16">
        <f t="shared" si="1"/>
        <v>74.6382</v>
      </c>
      <c r="J600" s="16">
        <f t="shared" si="2"/>
        <v>88.7448</v>
      </c>
      <c r="K600" s="16">
        <f t="shared" si="3"/>
        <v>0.7043</v>
      </c>
      <c r="L600" s="16">
        <f t="shared" si="4"/>
        <v>1</v>
      </c>
    </row>
    <row r="601" ht="15.75" customHeight="1">
      <c r="A601" s="17">
        <v>44366.0</v>
      </c>
      <c r="B601" s="16">
        <v>72.2216</v>
      </c>
      <c r="C601" s="16">
        <v>85.9943</v>
      </c>
      <c r="D601" s="16">
        <v>0.656292</v>
      </c>
      <c r="E601" s="9">
        <v>1.0</v>
      </c>
      <c r="G601" s="9">
        <v>600.0</v>
      </c>
      <c r="H601" s="2">
        <v>44074.0</v>
      </c>
      <c r="I601" s="16">
        <f t="shared" si="1"/>
        <v>74.6382</v>
      </c>
      <c r="J601" s="16">
        <f t="shared" si="2"/>
        <v>88.7448</v>
      </c>
      <c r="K601" s="16">
        <f t="shared" si="3"/>
        <v>0.7043</v>
      </c>
      <c r="L601" s="16">
        <f t="shared" si="4"/>
        <v>1</v>
      </c>
    </row>
    <row r="602" ht="15.75" customHeight="1">
      <c r="A602" s="17">
        <v>44369.0</v>
      </c>
      <c r="B602" s="16">
        <v>73.1987</v>
      </c>
      <c r="C602" s="16">
        <v>86.8942</v>
      </c>
      <c r="D602" s="16">
        <v>0.665352</v>
      </c>
      <c r="E602" s="9">
        <v>1.0</v>
      </c>
      <c r="G602" s="9">
        <v>601.0</v>
      </c>
      <c r="H602" s="2">
        <v>44075.0</v>
      </c>
      <c r="I602" s="16">
        <f t="shared" si="1"/>
        <v>73.8039</v>
      </c>
      <c r="J602" s="16">
        <f t="shared" si="2"/>
        <v>87.8266</v>
      </c>
      <c r="K602" s="16">
        <f t="shared" si="3"/>
        <v>0.697118</v>
      </c>
      <c r="L602" s="16">
        <f t="shared" si="4"/>
        <v>1</v>
      </c>
    </row>
    <row r="603" ht="15.75" customHeight="1">
      <c r="A603" s="17">
        <v>44370.0</v>
      </c>
      <c r="B603" s="16">
        <v>73.1661</v>
      </c>
      <c r="C603" s="16">
        <v>87.0677</v>
      </c>
      <c r="D603" s="16">
        <v>0.662346</v>
      </c>
      <c r="E603" s="9">
        <v>1.0</v>
      </c>
      <c r="G603" s="9">
        <v>602.0</v>
      </c>
      <c r="H603" s="2">
        <v>44076.0</v>
      </c>
      <c r="I603" s="16">
        <f t="shared" si="1"/>
        <v>73.5849</v>
      </c>
      <c r="J603" s="16">
        <f t="shared" si="2"/>
        <v>88.1547</v>
      </c>
      <c r="K603" s="16">
        <f t="shared" si="3"/>
        <v>0.696464</v>
      </c>
      <c r="L603" s="16">
        <f t="shared" si="4"/>
        <v>1</v>
      </c>
    </row>
    <row r="604" ht="15.75" customHeight="1">
      <c r="A604" s="17">
        <v>44371.0</v>
      </c>
      <c r="B604" s="16">
        <v>72.6671</v>
      </c>
      <c r="C604" s="16">
        <v>86.7137</v>
      </c>
      <c r="D604" s="16">
        <v>0.655367</v>
      </c>
      <c r="E604" s="9">
        <v>1.0</v>
      </c>
      <c r="G604" s="9">
        <v>603.0</v>
      </c>
      <c r="H604" s="2">
        <v>44077.0</v>
      </c>
      <c r="I604" s="16">
        <f t="shared" si="1"/>
        <v>73.8588</v>
      </c>
      <c r="J604" s="16">
        <f t="shared" si="2"/>
        <v>87.7369</v>
      </c>
      <c r="K604" s="16">
        <f t="shared" si="3"/>
        <v>0.695502</v>
      </c>
      <c r="L604" s="16">
        <f t="shared" si="4"/>
        <v>1</v>
      </c>
    </row>
    <row r="605" ht="15.75" customHeight="1">
      <c r="A605" s="17">
        <v>44372.0</v>
      </c>
      <c r="B605" s="16">
        <v>72.326</v>
      </c>
      <c r="C605" s="16">
        <v>86.3283</v>
      </c>
      <c r="D605" s="16">
        <v>0.652438</v>
      </c>
      <c r="E605" s="9">
        <v>1.0</v>
      </c>
      <c r="G605" s="9">
        <v>604.0</v>
      </c>
      <c r="H605" s="2">
        <v>44078.0</v>
      </c>
      <c r="I605" s="16">
        <f t="shared" si="1"/>
        <v>75.468</v>
      </c>
      <c r="J605" s="16">
        <f t="shared" si="2"/>
        <v>89.1353</v>
      </c>
      <c r="K605" s="16">
        <f t="shared" si="3"/>
        <v>0.710421</v>
      </c>
      <c r="L605" s="16">
        <f t="shared" si="4"/>
        <v>1</v>
      </c>
    </row>
    <row r="606" ht="15.75" customHeight="1">
      <c r="A606" s="17">
        <v>44373.0</v>
      </c>
      <c r="B606" s="16">
        <v>72.1694</v>
      </c>
      <c r="C606" s="16">
        <v>86.1919</v>
      </c>
      <c r="D606" s="16">
        <v>0.651701</v>
      </c>
      <c r="E606" s="9">
        <v>1.0</v>
      </c>
      <c r="G606" s="9">
        <v>605.0</v>
      </c>
      <c r="H606" s="2">
        <v>44079.0</v>
      </c>
      <c r="I606" s="16">
        <f t="shared" si="1"/>
        <v>75.1823</v>
      </c>
      <c r="J606" s="16">
        <f t="shared" si="2"/>
        <v>89.0384</v>
      </c>
      <c r="K606" s="16">
        <f t="shared" si="3"/>
        <v>0.707965</v>
      </c>
      <c r="L606" s="16">
        <f t="shared" si="4"/>
        <v>1</v>
      </c>
    </row>
    <row r="607" ht="15.75" customHeight="1">
      <c r="A607" s="17">
        <v>44376.0</v>
      </c>
      <c r="B607" s="16">
        <v>72.1777</v>
      </c>
      <c r="C607" s="16">
        <v>86.1657</v>
      </c>
      <c r="D607" s="16">
        <v>0.651982</v>
      </c>
      <c r="E607" s="9">
        <v>1.0</v>
      </c>
      <c r="G607" s="9">
        <v>606.0</v>
      </c>
      <c r="H607" s="2">
        <v>44080.0</v>
      </c>
      <c r="I607" s="16">
        <f t="shared" si="1"/>
        <v>75.1823</v>
      </c>
      <c r="J607" s="16">
        <f t="shared" si="2"/>
        <v>89.0384</v>
      </c>
      <c r="K607" s="16">
        <f t="shared" si="3"/>
        <v>0.707965</v>
      </c>
      <c r="L607" s="16">
        <f t="shared" si="4"/>
        <v>1</v>
      </c>
    </row>
    <row r="608" ht="15.75" customHeight="1">
      <c r="A608" s="17">
        <v>44377.0</v>
      </c>
      <c r="B608" s="16">
        <v>72.3723</v>
      </c>
      <c r="C608" s="16">
        <v>86.2026</v>
      </c>
      <c r="D608" s="16">
        <v>0.653534</v>
      </c>
      <c r="E608" s="9">
        <v>1.0</v>
      </c>
      <c r="G608" s="9">
        <v>607.0</v>
      </c>
      <c r="H608" s="2">
        <v>44081.0</v>
      </c>
      <c r="I608" s="16">
        <f t="shared" si="1"/>
        <v>75.1823</v>
      </c>
      <c r="J608" s="16">
        <f t="shared" si="2"/>
        <v>89.0384</v>
      </c>
      <c r="K608" s="16">
        <f t="shared" si="3"/>
        <v>0.707965</v>
      </c>
      <c r="L608" s="16">
        <f t="shared" si="4"/>
        <v>1</v>
      </c>
    </row>
    <row r="609" ht="15.75" customHeight="1">
      <c r="A609" s="17">
        <v>44378.0</v>
      </c>
      <c r="B609" s="16">
        <v>72.7234</v>
      </c>
      <c r="C609" s="16">
        <v>86.5118</v>
      </c>
      <c r="D609" s="16">
        <v>0.658309</v>
      </c>
      <c r="E609" s="9">
        <v>1.0</v>
      </c>
      <c r="G609" s="9">
        <v>608.0</v>
      </c>
      <c r="H609" s="2">
        <v>44082.0</v>
      </c>
      <c r="I609" s="16">
        <f t="shared" si="1"/>
        <v>75.591</v>
      </c>
      <c r="J609" s="16">
        <f t="shared" si="2"/>
        <v>89.4771</v>
      </c>
      <c r="K609" s="16">
        <f t="shared" si="3"/>
        <v>0.712148</v>
      </c>
      <c r="L609" s="16">
        <f t="shared" si="4"/>
        <v>1</v>
      </c>
    </row>
    <row r="610" ht="15.75" customHeight="1">
      <c r="A610" s="17">
        <v>44379.0</v>
      </c>
      <c r="B610" s="16">
        <v>72.9086</v>
      </c>
      <c r="C610" s="16">
        <v>86.4113</v>
      </c>
      <c r="D610" s="16">
        <v>0.65474</v>
      </c>
      <c r="E610" s="9">
        <v>1.0</v>
      </c>
      <c r="G610" s="9">
        <v>609.0</v>
      </c>
      <c r="H610" s="2">
        <v>44083.0</v>
      </c>
      <c r="I610" s="16">
        <f t="shared" si="1"/>
        <v>75.9645</v>
      </c>
      <c r="J610" s="16">
        <f t="shared" si="2"/>
        <v>89.7369</v>
      </c>
      <c r="K610" s="16">
        <f t="shared" si="3"/>
        <v>0.714859</v>
      </c>
      <c r="L610" s="16">
        <f t="shared" si="4"/>
        <v>1</v>
      </c>
    </row>
    <row r="611" ht="15.75" customHeight="1">
      <c r="A611" s="17">
        <v>44380.0</v>
      </c>
      <c r="B611" s="16">
        <v>73.6175</v>
      </c>
      <c r="C611" s="16">
        <v>87.0748</v>
      </c>
      <c r="D611" s="16">
        <v>0.660632</v>
      </c>
      <c r="E611" s="9">
        <v>1.0</v>
      </c>
      <c r="G611" s="9">
        <v>610.0</v>
      </c>
      <c r="H611" s="2">
        <v>44084.0</v>
      </c>
      <c r="I611" s="16">
        <f t="shared" si="1"/>
        <v>76.0713</v>
      </c>
      <c r="J611" s="16">
        <f t="shared" si="2"/>
        <v>89.5663</v>
      </c>
      <c r="K611" s="16">
        <f t="shared" si="3"/>
        <v>0.717688</v>
      </c>
      <c r="L611" s="16">
        <f t="shared" si="4"/>
        <v>1</v>
      </c>
    </row>
    <row r="612" ht="15.75" customHeight="1">
      <c r="A612" s="17">
        <v>44383.0</v>
      </c>
      <c r="B612" s="16">
        <v>73.354</v>
      </c>
      <c r="C612" s="16">
        <v>87.0272</v>
      </c>
      <c r="D612" s="16">
        <v>0.661473</v>
      </c>
      <c r="E612" s="9">
        <v>1.0</v>
      </c>
      <c r="G612" s="9">
        <v>611.0</v>
      </c>
      <c r="H612" s="2">
        <v>44085.0</v>
      </c>
      <c r="I612" s="16">
        <f t="shared" si="1"/>
        <v>75.5274</v>
      </c>
      <c r="J612" s="16">
        <f t="shared" si="2"/>
        <v>89.3036</v>
      </c>
      <c r="K612" s="16">
        <f t="shared" si="3"/>
        <v>0.712355</v>
      </c>
      <c r="L612" s="16">
        <f t="shared" si="4"/>
        <v>1</v>
      </c>
    </row>
    <row r="613" ht="15.75" customHeight="1">
      <c r="A613" s="17">
        <v>44384.0</v>
      </c>
      <c r="B613" s="16">
        <v>73.266</v>
      </c>
      <c r="C613" s="16">
        <v>87.0034</v>
      </c>
      <c r="D613" s="16">
        <v>0.661275</v>
      </c>
      <c r="E613" s="9">
        <v>1.0</v>
      </c>
      <c r="G613" s="9">
        <v>612.0</v>
      </c>
      <c r="H613" s="2">
        <v>44086.0</v>
      </c>
      <c r="I613" s="16">
        <f t="shared" si="1"/>
        <v>74.8896</v>
      </c>
      <c r="J613" s="16">
        <f t="shared" si="2"/>
        <v>88.6768</v>
      </c>
      <c r="K613" s="16">
        <f t="shared" si="3"/>
        <v>0.705175</v>
      </c>
      <c r="L613" s="16">
        <f t="shared" si="4"/>
        <v>1</v>
      </c>
    </row>
    <row r="614" ht="15.75" customHeight="1">
      <c r="A614" s="17">
        <v>44385.0</v>
      </c>
      <c r="B614" s="16">
        <v>74.058</v>
      </c>
      <c r="C614" s="16">
        <v>87.5588</v>
      </c>
      <c r="D614" s="16">
        <v>0.669028</v>
      </c>
      <c r="E614" s="9">
        <v>1.0</v>
      </c>
      <c r="G614" s="9">
        <v>613.0</v>
      </c>
      <c r="H614" s="2">
        <v>44087.0</v>
      </c>
      <c r="I614" s="16">
        <f t="shared" si="1"/>
        <v>74.8896</v>
      </c>
      <c r="J614" s="16">
        <f t="shared" si="2"/>
        <v>88.6768</v>
      </c>
      <c r="K614" s="16">
        <f t="shared" si="3"/>
        <v>0.705175</v>
      </c>
      <c r="L614" s="16">
        <f t="shared" si="4"/>
        <v>1</v>
      </c>
    </row>
    <row r="615" ht="15.75" customHeight="1">
      <c r="A615" s="17">
        <v>44386.0</v>
      </c>
      <c r="B615" s="16">
        <v>75.1952</v>
      </c>
      <c r="C615" s="16">
        <v>88.7755</v>
      </c>
      <c r="D615" s="16">
        <v>0.68462</v>
      </c>
      <c r="E615" s="9">
        <v>1.0</v>
      </c>
      <c r="G615" s="9">
        <v>614.0</v>
      </c>
      <c r="H615" s="2">
        <v>44088.0</v>
      </c>
      <c r="I615" s="16">
        <f t="shared" si="1"/>
        <v>74.8896</v>
      </c>
      <c r="J615" s="16">
        <f t="shared" si="2"/>
        <v>88.6768</v>
      </c>
      <c r="K615" s="16">
        <f t="shared" si="3"/>
        <v>0.705175</v>
      </c>
      <c r="L615" s="16">
        <f t="shared" si="4"/>
        <v>1</v>
      </c>
    </row>
    <row r="616" ht="15.75" customHeight="1">
      <c r="A616" s="17">
        <v>44387.0</v>
      </c>
      <c r="B616" s="16">
        <v>74.4675</v>
      </c>
      <c r="C616" s="16">
        <v>88.1397</v>
      </c>
      <c r="D616" s="16">
        <v>0.676639</v>
      </c>
      <c r="E616" s="9">
        <v>1.0</v>
      </c>
      <c r="G616" s="9">
        <v>615.0</v>
      </c>
      <c r="H616" s="2">
        <v>44089.0</v>
      </c>
      <c r="I616" s="16">
        <f t="shared" si="1"/>
        <v>74.7148</v>
      </c>
      <c r="J616" s="16">
        <f t="shared" si="2"/>
        <v>88.5819</v>
      </c>
      <c r="K616" s="16">
        <f t="shared" si="3"/>
        <v>0.705089</v>
      </c>
      <c r="L616" s="16">
        <f t="shared" si="4"/>
        <v>1</v>
      </c>
    </row>
    <row r="617" ht="15.75" customHeight="1">
      <c r="A617" s="17">
        <v>44390.0</v>
      </c>
      <c r="B617" s="16">
        <v>74.6336</v>
      </c>
      <c r="C617" s="16">
        <v>88.605</v>
      </c>
      <c r="D617" s="16">
        <v>0.678087</v>
      </c>
      <c r="E617" s="9">
        <v>1.0</v>
      </c>
      <c r="G617" s="9">
        <v>616.0</v>
      </c>
      <c r="H617" s="2">
        <v>44090.0</v>
      </c>
      <c r="I617" s="16">
        <f t="shared" si="1"/>
        <v>75.1884</v>
      </c>
      <c r="J617" s="16">
        <f t="shared" si="2"/>
        <v>89.3614</v>
      </c>
      <c r="K617" s="16">
        <f t="shared" si="3"/>
        <v>0.711035</v>
      </c>
      <c r="L617" s="16">
        <f t="shared" si="4"/>
        <v>1</v>
      </c>
    </row>
    <row r="618" ht="15.75" customHeight="1">
      <c r="A618" s="17">
        <v>44391.0</v>
      </c>
      <c r="B618" s="16">
        <v>74.0589</v>
      </c>
      <c r="C618" s="16">
        <v>87.782</v>
      </c>
      <c r="D618" s="16">
        <v>0.670854</v>
      </c>
      <c r="E618" s="9">
        <v>1.0</v>
      </c>
      <c r="G618" s="9">
        <v>617.0</v>
      </c>
      <c r="H618" s="2">
        <v>44091.0</v>
      </c>
      <c r="I618" s="16">
        <f t="shared" si="1"/>
        <v>74.9278</v>
      </c>
      <c r="J618" s="16">
        <f t="shared" si="2"/>
        <v>88.8644</v>
      </c>
      <c r="K618" s="16">
        <f t="shared" si="3"/>
        <v>0.71214</v>
      </c>
      <c r="L618" s="16">
        <f t="shared" si="4"/>
        <v>1</v>
      </c>
    </row>
    <row r="619" ht="15.75" customHeight="1">
      <c r="A619" s="17">
        <v>44392.0</v>
      </c>
      <c r="B619" s="16">
        <v>74.1236</v>
      </c>
      <c r="C619" s="16">
        <v>87.3917</v>
      </c>
      <c r="D619" s="16">
        <v>0.670832</v>
      </c>
      <c r="E619" s="9">
        <v>1.0</v>
      </c>
      <c r="G619" s="9">
        <v>618.0</v>
      </c>
      <c r="H619" s="2">
        <v>44092.0</v>
      </c>
      <c r="I619" s="16">
        <f t="shared" si="1"/>
        <v>75.1941</v>
      </c>
      <c r="J619" s="16">
        <f t="shared" si="2"/>
        <v>88.6313</v>
      </c>
      <c r="K619" s="16">
        <f t="shared" si="3"/>
        <v>0.717672</v>
      </c>
      <c r="L619" s="16">
        <f t="shared" si="4"/>
        <v>1</v>
      </c>
    </row>
    <row r="620" ht="15.75" customHeight="1">
      <c r="A620" s="17">
        <v>44393.0</v>
      </c>
      <c r="B620" s="16">
        <v>74.2197</v>
      </c>
      <c r="C620" s="16">
        <v>87.8316</v>
      </c>
      <c r="D620" s="16">
        <v>0.676169</v>
      </c>
      <c r="E620" s="9">
        <v>1.0</v>
      </c>
      <c r="G620" s="9">
        <v>619.0</v>
      </c>
      <c r="H620" s="2">
        <v>44093.0</v>
      </c>
      <c r="I620" s="16">
        <f t="shared" si="1"/>
        <v>75.0319</v>
      </c>
      <c r="J620" s="16">
        <f t="shared" si="2"/>
        <v>88.9578</v>
      </c>
      <c r="K620" s="16">
        <f t="shared" si="3"/>
        <v>0.717459</v>
      </c>
      <c r="L620" s="16">
        <f t="shared" si="4"/>
        <v>1</v>
      </c>
    </row>
    <row r="621" ht="15.75" customHeight="1">
      <c r="A621" s="17">
        <v>44394.0</v>
      </c>
      <c r="B621" s="16">
        <v>74.1656</v>
      </c>
      <c r="C621" s="16">
        <v>87.5673</v>
      </c>
      <c r="D621" s="16">
        <v>0.673498</v>
      </c>
      <c r="E621" s="9">
        <v>1.0</v>
      </c>
      <c r="G621" s="9">
        <v>620.0</v>
      </c>
      <c r="H621" s="2">
        <v>44094.0</v>
      </c>
      <c r="I621" s="16">
        <f t="shared" si="1"/>
        <v>75.0319</v>
      </c>
      <c r="J621" s="16">
        <f t="shared" si="2"/>
        <v>88.9578</v>
      </c>
      <c r="K621" s="16">
        <f t="shared" si="3"/>
        <v>0.717459</v>
      </c>
      <c r="L621" s="16">
        <f t="shared" si="4"/>
        <v>1</v>
      </c>
    </row>
    <row r="622" ht="15.75" customHeight="1">
      <c r="A622" s="17">
        <v>44397.0</v>
      </c>
      <c r="B622" s="16">
        <v>74.3463</v>
      </c>
      <c r="C622" s="16">
        <v>87.6097</v>
      </c>
      <c r="D622" s="16">
        <v>0.677137</v>
      </c>
      <c r="E622" s="9">
        <v>1.0</v>
      </c>
      <c r="G622" s="9">
        <v>621.0</v>
      </c>
      <c r="H622" s="2">
        <v>44095.0</v>
      </c>
      <c r="I622" s="16">
        <f t="shared" si="1"/>
        <v>75.0319</v>
      </c>
      <c r="J622" s="16">
        <f t="shared" si="2"/>
        <v>88.9578</v>
      </c>
      <c r="K622" s="16">
        <f t="shared" si="3"/>
        <v>0.717459</v>
      </c>
      <c r="L622" s="16">
        <f t="shared" si="4"/>
        <v>1</v>
      </c>
    </row>
    <row r="623" ht="15.75" customHeight="1">
      <c r="A623" s="17">
        <v>44398.0</v>
      </c>
      <c r="B623" s="16">
        <v>74.491</v>
      </c>
      <c r="C623" s="16">
        <v>87.7727</v>
      </c>
      <c r="D623" s="16">
        <v>0.679105</v>
      </c>
      <c r="E623" s="9">
        <v>1.0</v>
      </c>
      <c r="G623" s="9">
        <v>622.0</v>
      </c>
      <c r="H623" s="2">
        <v>44096.0</v>
      </c>
      <c r="I623" s="16">
        <f t="shared" si="1"/>
        <v>76.0381</v>
      </c>
      <c r="J623" s="16">
        <f t="shared" si="2"/>
        <v>90.0063</v>
      </c>
      <c r="K623" s="16">
        <f t="shared" si="3"/>
        <v>0.730679</v>
      </c>
      <c r="L623" s="16">
        <f t="shared" si="4"/>
        <v>1</v>
      </c>
    </row>
    <row r="624" ht="15.75" customHeight="1">
      <c r="A624" s="17">
        <v>44399.0</v>
      </c>
      <c r="B624" s="16">
        <v>74.4947</v>
      </c>
      <c r="C624" s="16">
        <v>87.5983</v>
      </c>
      <c r="D624" s="16">
        <v>0.67621</v>
      </c>
      <c r="E624" s="9">
        <v>1.0</v>
      </c>
      <c r="G624" s="9">
        <v>623.0</v>
      </c>
      <c r="H624" s="2">
        <v>44097.0</v>
      </c>
      <c r="I624" s="16">
        <f t="shared" si="1"/>
        <v>76.2711</v>
      </c>
      <c r="J624" s="16">
        <f t="shared" si="2"/>
        <v>89.4813</v>
      </c>
      <c r="K624" s="16">
        <f t="shared" si="3"/>
        <v>0.728995</v>
      </c>
      <c r="L624" s="16">
        <f t="shared" si="4"/>
        <v>1</v>
      </c>
    </row>
    <row r="625" ht="15.75" customHeight="1">
      <c r="A625" s="17">
        <v>44400.0</v>
      </c>
      <c r="B625" s="16">
        <v>73.6945</v>
      </c>
      <c r="C625" s="16">
        <v>86.9227</v>
      </c>
      <c r="D625" s="16">
        <v>0.667976</v>
      </c>
      <c r="E625" s="9">
        <v>1.0</v>
      </c>
      <c r="G625" s="9">
        <v>624.0</v>
      </c>
      <c r="H625" s="2">
        <v>44098.0</v>
      </c>
      <c r="I625" s="16">
        <f t="shared" si="1"/>
        <v>76.3545</v>
      </c>
      <c r="J625" s="16">
        <f t="shared" si="2"/>
        <v>89.2508</v>
      </c>
      <c r="K625" s="16">
        <f t="shared" si="3"/>
        <v>0.726805</v>
      </c>
      <c r="L625" s="16">
        <f t="shared" si="4"/>
        <v>1</v>
      </c>
    </row>
    <row r="626" ht="15.75" customHeight="1">
      <c r="A626" s="17">
        <v>44401.0</v>
      </c>
      <c r="B626" s="16">
        <v>73.7663</v>
      </c>
      <c r="C626" s="16">
        <v>86.8451</v>
      </c>
      <c r="D626" s="16">
        <v>0.667901</v>
      </c>
      <c r="E626" s="9">
        <v>1.0</v>
      </c>
      <c r="G626" s="9">
        <v>625.0</v>
      </c>
      <c r="H626" s="2">
        <v>44099.0</v>
      </c>
      <c r="I626" s="16">
        <f t="shared" si="1"/>
        <v>77.178</v>
      </c>
      <c r="J626" s="16">
        <f t="shared" si="2"/>
        <v>89.9818</v>
      </c>
      <c r="K626" s="16">
        <f t="shared" si="3"/>
        <v>0.732691</v>
      </c>
      <c r="L626" s="16">
        <f t="shared" si="4"/>
        <v>1</v>
      </c>
    </row>
    <row r="627" ht="15.75" customHeight="1">
      <c r="A627" s="17">
        <v>44404.0</v>
      </c>
      <c r="B627" s="16">
        <v>74.098</v>
      </c>
      <c r="C627" s="16">
        <v>87.3171</v>
      </c>
      <c r="D627" s="16">
        <v>0.672335</v>
      </c>
      <c r="E627" s="9">
        <v>1.0</v>
      </c>
      <c r="G627" s="9">
        <v>626.0</v>
      </c>
      <c r="H627" s="2">
        <v>44100.0</v>
      </c>
      <c r="I627" s="16">
        <f t="shared" si="1"/>
        <v>76.8195</v>
      </c>
      <c r="J627" s="16">
        <f t="shared" si="2"/>
        <v>89.6637</v>
      </c>
      <c r="K627" s="16">
        <f t="shared" si="3"/>
        <v>0.72863</v>
      </c>
      <c r="L627" s="16">
        <f t="shared" si="4"/>
        <v>1</v>
      </c>
    </row>
    <row r="628" ht="15.75" customHeight="1">
      <c r="A628" s="17">
        <v>44405.0</v>
      </c>
      <c r="B628" s="16">
        <v>73.8471</v>
      </c>
      <c r="C628" s="16">
        <v>86.9919</v>
      </c>
      <c r="D628" s="16">
        <v>0.670819</v>
      </c>
      <c r="E628" s="9">
        <v>1.0</v>
      </c>
      <c r="G628" s="9">
        <v>627.0</v>
      </c>
      <c r="H628" s="2">
        <v>44101.0</v>
      </c>
      <c r="I628" s="16">
        <f t="shared" si="1"/>
        <v>76.8195</v>
      </c>
      <c r="J628" s="16">
        <f t="shared" si="2"/>
        <v>89.6637</v>
      </c>
      <c r="K628" s="16">
        <f t="shared" si="3"/>
        <v>0.72863</v>
      </c>
      <c r="L628" s="16">
        <f t="shared" si="4"/>
        <v>1</v>
      </c>
    </row>
    <row r="629" ht="15.75" customHeight="1">
      <c r="A629" s="17">
        <v>44406.0</v>
      </c>
      <c r="B629" s="16">
        <v>73.6088</v>
      </c>
      <c r="C629" s="16">
        <v>86.9173</v>
      </c>
      <c r="D629" s="16">
        <v>0.669414</v>
      </c>
      <c r="E629" s="9">
        <v>1.0</v>
      </c>
      <c r="G629" s="9">
        <v>628.0</v>
      </c>
      <c r="H629" s="2">
        <v>44102.0</v>
      </c>
      <c r="I629" s="16">
        <f t="shared" si="1"/>
        <v>76.8195</v>
      </c>
      <c r="J629" s="16">
        <f t="shared" si="2"/>
        <v>89.6637</v>
      </c>
      <c r="K629" s="16">
        <f t="shared" si="3"/>
        <v>0.72863</v>
      </c>
      <c r="L629" s="16">
        <f t="shared" si="4"/>
        <v>1</v>
      </c>
    </row>
    <row r="630" ht="15.75" customHeight="1">
      <c r="A630" s="17">
        <v>44407.0</v>
      </c>
      <c r="B630" s="16">
        <v>73.1904</v>
      </c>
      <c r="C630" s="16">
        <v>86.8624</v>
      </c>
      <c r="D630" s="16">
        <v>0.66667</v>
      </c>
      <c r="E630" s="9">
        <v>1.0</v>
      </c>
      <c r="G630" s="9">
        <v>629.0</v>
      </c>
      <c r="H630" s="2">
        <v>44103.0</v>
      </c>
      <c r="I630" s="16">
        <f t="shared" si="1"/>
        <v>78.6713</v>
      </c>
      <c r="J630" s="16">
        <f t="shared" si="2"/>
        <v>91.479</v>
      </c>
      <c r="K630" s="16">
        <f t="shared" si="3"/>
        <v>0.746301</v>
      </c>
      <c r="L630" s="16">
        <f t="shared" si="4"/>
        <v>1</v>
      </c>
    </row>
    <row r="631" ht="15.75" customHeight="1">
      <c r="A631" s="17">
        <v>44408.0</v>
      </c>
      <c r="B631" s="16">
        <v>73.1388</v>
      </c>
      <c r="C631" s="16">
        <v>86.9913</v>
      </c>
      <c r="D631" s="16">
        <v>0.667873</v>
      </c>
      <c r="E631" s="9">
        <v>1.0</v>
      </c>
      <c r="G631" s="9">
        <v>630.0</v>
      </c>
      <c r="H631" s="2">
        <v>44104.0</v>
      </c>
      <c r="I631" s="16">
        <f t="shared" si="1"/>
        <v>79.6845</v>
      </c>
      <c r="J631" s="16">
        <f t="shared" si="2"/>
        <v>93.0237</v>
      </c>
      <c r="K631" s="16">
        <f t="shared" si="3"/>
        <v>0.754267</v>
      </c>
      <c r="L631" s="16">
        <f t="shared" si="4"/>
        <v>1</v>
      </c>
    </row>
    <row r="632" ht="15.75" customHeight="1">
      <c r="A632" s="17">
        <v>44411.0</v>
      </c>
      <c r="B632" s="16">
        <v>73.0156</v>
      </c>
      <c r="C632" s="16">
        <v>86.7717</v>
      </c>
      <c r="D632" s="16">
        <v>0.665684</v>
      </c>
      <c r="E632" s="9">
        <v>1.0</v>
      </c>
      <c r="G632" s="9">
        <v>631.0</v>
      </c>
      <c r="H632" s="2">
        <v>44105.0</v>
      </c>
      <c r="I632" s="16">
        <f t="shared" si="1"/>
        <v>78.7847</v>
      </c>
      <c r="J632" s="16">
        <f t="shared" si="2"/>
        <v>92.4302</v>
      </c>
      <c r="K632" s="16">
        <f t="shared" si="3"/>
        <v>0.745749</v>
      </c>
      <c r="L632" s="16">
        <f t="shared" si="4"/>
        <v>1</v>
      </c>
    </row>
    <row r="633" ht="15.75" customHeight="1">
      <c r="A633" s="17">
        <v>44412.0</v>
      </c>
      <c r="B633" s="16">
        <v>72.8724</v>
      </c>
      <c r="C633" s="16">
        <v>86.5578</v>
      </c>
      <c r="D633" s="16">
        <v>0.667299</v>
      </c>
      <c r="E633" s="9">
        <v>1.0</v>
      </c>
      <c r="G633" s="9">
        <v>632.0</v>
      </c>
      <c r="H633" s="2">
        <v>44106.0</v>
      </c>
      <c r="I633" s="16">
        <f t="shared" si="1"/>
        <v>77.2774</v>
      </c>
      <c r="J633" s="16">
        <f t="shared" si="2"/>
        <v>90.7237</v>
      </c>
      <c r="K633" s="16">
        <f t="shared" si="3"/>
        <v>0.732244</v>
      </c>
      <c r="L633" s="16">
        <f t="shared" si="4"/>
        <v>1</v>
      </c>
    </row>
    <row r="634" ht="15.75" customHeight="1">
      <c r="A634" s="17">
        <v>44413.0</v>
      </c>
      <c r="B634" s="16">
        <v>72.7857</v>
      </c>
      <c r="C634" s="16">
        <v>86.4112</v>
      </c>
      <c r="D634" s="16">
        <v>0.666536</v>
      </c>
      <c r="E634" s="9">
        <v>1.0</v>
      </c>
      <c r="G634" s="9">
        <v>633.0</v>
      </c>
      <c r="H634" s="2">
        <v>44107.0</v>
      </c>
      <c r="I634" s="16">
        <f t="shared" si="1"/>
        <v>78.0915</v>
      </c>
      <c r="J634" s="16">
        <f t="shared" si="2"/>
        <v>91.5779</v>
      </c>
      <c r="K634" s="16">
        <f t="shared" si="3"/>
        <v>0.742491</v>
      </c>
      <c r="L634" s="16">
        <f t="shared" si="4"/>
        <v>1</v>
      </c>
    </row>
    <row r="635" ht="15.75" customHeight="1">
      <c r="A635" s="17">
        <v>44414.0</v>
      </c>
      <c r="B635" s="16">
        <v>73.168</v>
      </c>
      <c r="C635" s="16">
        <v>86.6529</v>
      </c>
      <c r="D635" s="16">
        <v>0.6675</v>
      </c>
      <c r="E635" s="9">
        <v>1.0</v>
      </c>
      <c r="G635" s="9">
        <v>634.0</v>
      </c>
      <c r="H635" s="2">
        <v>44108.0</v>
      </c>
      <c r="I635" s="16">
        <f t="shared" si="1"/>
        <v>78.0915</v>
      </c>
      <c r="J635" s="16">
        <f t="shared" si="2"/>
        <v>91.5779</v>
      </c>
      <c r="K635" s="16">
        <f t="shared" si="3"/>
        <v>0.742491</v>
      </c>
      <c r="L635" s="16">
        <f t="shared" si="4"/>
        <v>1</v>
      </c>
    </row>
    <row r="636" ht="15.75" customHeight="1">
      <c r="A636" s="17">
        <v>44415.0</v>
      </c>
      <c r="B636" s="16">
        <v>73.1304</v>
      </c>
      <c r="C636" s="16">
        <v>86.4621</v>
      </c>
      <c r="D636" s="16">
        <v>0.666397</v>
      </c>
      <c r="E636" s="9">
        <v>1.0</v>
      </c>
      <c r="G636" s="9">
        <v>635.0</v>
      </c>
      <c r="H636" s="2">
        <v>44109.0</v>
      </c>
      <c r="I636" s="16">
        <f t="shared" si="1"/>
        <v>78.0915</v>
      </c>
      <c r="J636" s="16">
        <f t="shared" si="2"/>
        <v>91.5779</v>
      </c>
      <c r="K636" s="16">
        <f t="shared" si="3"/>
        <v>0.742491</v>
      </c>
      <c r="L636" s="16">
        <f t="shared" si="4"/>
        <v>1</v>
      </c>
    </row>
    <row r="637" ht="15.75" customHeight="1">
      <c r="A637" s="17">
        <v>44418.0</v>
      </c>
      <c r="B637" s="16">
        <v>73.5078</v>
      </c>
      <c r="C637" s="16">
        <v>86.4378</v>
      </c>
      <c r="D637" s="16">
        <v>0.66707</v>
      </c>
      <c r="E637" s="9">
        <v>1.0</v>
      </c>
      <c r="G637" s="9">
        <v>636.0</v>
      </c>
      <c r="H637" s="2">
        <v>44110.0</v>
      </c>
      <c r="I637" s="16">
        <f t="shared" si="1"/>
        <v>78.1281</v>
      </c>
      <c r="J637" s="16">
        <f t="shared" si="2"/>
        <v>91.6599</v>
      </c>
      <c r="K637" s="16">
        <f t="shared" si="3"/>
        <v>0.739394</v>
      </c>
      <c r="L637" s="16">
        <f t="shared" si="4"/>
        <v>1</v>
      </c>
    </row>
    <row r="638" ht="15.75" customHeight="1">
      <c r="A638" s="17">
        <v>44419.0</v>
      </c>
      <c r="B638" s="16">
        <v>73.5962</v>
      </c>
      <c r="C638" s="16">
        <v>86.3578</v>
      </c>
      <c r="D638" s="16">
        <v>0.666119</v>
      </c>
      <c r="E638" s="9">
        <v>1.0</v>
      </c>
      <c r="G638" s="9">
        <v>637.0</v>
      </c>
      <c r="H638" s="2">
        <v>44111.0</v>
      </c>
      <c r="I638" s="16">
        <f t="shared" si="1"/>
        <v>78.5119</v>
      </c>
      <c r="J638" s="16">
        <f t="shared" si="2"/>
        <v>92.5184</v>
      </c>
      <c r="K638" s="16">
        <f t="shared" si="3"/>
        <v>0.743695</v>
      </c>
      <c r="L638" s="16">
        <f t="shared" si="4"/>
        <v>1</v>
      </c>
    </row>
    <row r="639" ht="15.75" customHeight="1">
      <c r="A639" s="17">
        <v>44420.0</v>
      </c>
      <c r="B639" s="16">
        <v>73.9695</v>
      </c>
      <c r="C639" s="16">
        <v>86.6257</v>
      </c>
      <c r="D639" s="16">
        <v>0.667685</v>
      </c>
      <c r="E639" s="9">
        <v>1.0</v>
      </c>
      <c r="G639" s="9">
        <v>638.0</v>
      </c>
      <c r="H639" s="2">
        <v>44112.0</v>
      </c>
      <c r="I639" s="16">
        <f t="shared" si="1"/>
        <v>78.0921</v>
      </c>
      <c r="J639" s="16">
        <f t="shared" si="2"/>
        <v>91.8129</v>
      </c>
      <c r="K639" s="16">
        <f t="shared" si="3"/>
        <v>0.737379</v>
      </c>
      <c r="L639" s="16">
        <f t="shared" si="4"/>
        <v>1</v>
      </c>
    </row>
    <row r="640" ht="15.75" customHeight="1">
      <c r="A640" s="17">
        <v>44421.0</v>
      </c>
      <c r="B640" s="16">
        <v>73.5671</v>
      </c>
      <c r="C640" s="16">
        <v>86.3457</v>
      </c>
      <c r="D640" s="16">
        <v>0.666429</v>
      </c>
      <c r="E640" s="9">
        <v>1.0</v>
      </c>
      <c r="G640" s="9">
        <v>639.0</v>
      </c>
      <c r="H640" s="2">
        <v>44113.0</v>
      </c>
      <c r="I640" s="16">
        <f t="shared" si="1"/>
        <v>77.9157</v>
      </c>
      <c r="J640" s="16">
        <f t="shared" si="2"/>
        <v>91.699</v>
      </c>
      <c r="K640" s="16">
        <f t="shared" si="3"/>
        <v>0.735401</v>
      </c>
      <c r="L640" s="16">
        <f t="shared" si="4"/>
        <v>1</v>
      </c>
    </row>
    <row r="641" ht="15.75" customHeight="1">
      <c r="A641" s="17">
        <v>44422.0</v>
      </c>
      <c r="B641" s="16">
        <v>73.4721</v>
      </c>
      <c r="C641" s="16">
        <v>86.2195</v>
      </c>
      <c r="D641" s="16">
        <v>0.666383</v>
      </c>
      <c r="E641" s="9">
        <v>1.0</v>
      </c>
      <c r="G641" s="9">
        <v>640.0</v>
      </c>
      <c r="H641" s="2">
        <v>44114.0</v>
      </c>
      <c r="I641" s="16">
        <f t="shared" si="1"/>
        <v>77.0284</v>
      </c>
      <c r="J641" s="16">
        <f t="shared" si="2"/>
        <v>90.7163</v>
      </c>
      <c r="K641" s="16">
        <f t="shared" si="3"/>
        <v>0.727575</v>
      </c>
      <c r="L641" s="16">
        <f t="shared" si="4"/>
        <v>1</v>
      </c>
    </row>
    <row r="642" ht="15.75" customHeight="1">
      <c r="A642" s="17">
        <v>44425.0</v>
      </c>
      <c r="B642" s="16">
        <v>73.392</v>
      </c>
      <c r="C642" s="16">
        <v>86.5072</v>
      </c>
      <c r="D642" s="16">
        <v>0.671135</v>
      </c>
      <c r="E642" s="9">
        <v>1.0</v>
      </c>
      <c r="G642" s="9">
        <v>641.0</v>
      </c>
      <c r="H642" s="2">
        <v>44115.0</v>
      </c>
      <c r="I642" s="16">
        <f t="shared" si="1"/>
        <v>77.0284</v>
      </c>
      <c r="J642" s="16">
        <f t="shared" si="2"/>
        <v>90.7163</v>
      </c>
      <c r="K642" s="16">
        <f t="shared" si="3"/>
        <v>0.727575</v>
      </c>
      <c r="L642" s="16">
        <f t="shared" si="4"/>
        <v>1</v>
      </c>
    </row>
    <row r="643" ht="15.75" customHeight="1">
      <c r="A643" s="17">
        <v>44426.0</v>
      </c>
      <c r="B643" s="16">
        <v>73.4753</v>
      </c>
      <c r="C643" s="16">
        <v>86.4804</v>
      </c>
      <c r="D643" s="16">
        <v>0.672143</v>
      </c>
      <c r="E643" s="9">
        <v>1.0</v>
      </c>
      <c r="G643" s="9">
        <v>642.0</v>
      </c>
      <c r="H643" s="2">
        <v>44116.0</v>
      </c>
      <c r="I643" s="16">
        <f t="shared" si="1"/>
        <v>77.0284</v>
      </c>
      <c r="J643" s="16">
        <f t="shared" si="2"/>
        <v>90.7163</v>
      </c>
      <c r="K643" s="16">
        <f t="shared" si="3"/>
        <v>0.727575</v>
      </c>
      <c r="L643" s="16">
        <f t="shared" si="4"/>
        <v>1</v>
      </c>
    </row>
    <row r="644" ht="15.75" customHeight="1">
      <c r="A644" s="17">
        <v>44427.0</v>
      </c>
      <c r="B644" s="16">
        <v>73.4633</v>
      </c>
      <c r="C644" s="16">
        <v>86.121</v>
      </c>
      <c r="D644" s="16">
        <v>0.670194</v>
      </c>
      <c r="E644" s="9">
        <v>1.0</v>
      </c>
      <c r="G644" s="9">
        <v>643.0</v>
      </c>
      <c r="H644" s="2">
        <v>44117.0</v>
      </c>
      <c r="I644" s="16">
        <f t="shared" si="1"/>
        <v>77.0239</v>
      </c>
      <c r="J644" s="16">
        <f t="shared" si="2"/>
        <v>91.0037</v>
      </c>
      <c r="K644" s="16">
        <f t="shared" si="3"/>
        <v>0.729497</v>
      </c>
      <c r="L644" s="16">
        <f t="shared" si="4"/>
        <v>1</v>
      </c>
    </row>
    <row r="645" ht="15.75" customHeight="1">
      <c r="A645" s="17">
        <v>44428.0</v>
      </c>
      <c r="B645" s="16">
        <v>74.1503</v>
      </c>
      <c r="C645" s="16">
        <v>86.615</v>
      </c>
      <c r="D645" s="16">
        <v>0.676276</v>
      </c>
      <c r="E645" s="9">
        <v>1.0</v>
      </c>
      <c r="G645" s="9">
        <v>644.0</v>
      </c>
      <c r="H645" s="2">
        <v>44118.0</v>
      </c>
      <c r="I645" s="16">
        <f t="shared" si="1"/>
        <v>77.2855</v>
      </c>
      <c r="J645" s="16">
        <f t="shared" si="2"/>
        <v>91.0732</v>
      </c>
      <c r="K645" s="16">
        <f t="shared" si="3"/>
        <v>0.732703</v>
      </c>
      <c r="L645" s="16">
        <f t="shared" si="4"/>
        <v>1</v>
      </c>
    </row>
    <row r="646" ht="15.75" customHeight="1">
      <c r="A646" s="26"/>
      <c r="G646" s="9">
        <v>645.0</v>
      </c>
      <c r="H646" s="2">
        <v>44119.0</v>
      </c>
      <c r="I646" s="16">
        <f t="shared" si="1"/>
        <v>77.2759</v>
      </c>
      <c r="J646" s="16">
        <f t="shared" si="2"/>
        <v>90.7065</v>
      </c>
      <c r="K646" s="16">
        <f t="shared" si="3"/>
        <v>0.733133</v>
      </c>
      <c r="L646" s="16">
        <f t="shared" si="4"/>
        <v>1</v>
      </c>
    </row>
    <row r="647" ht="15.75" customHeight="1">
      <c r="A647" s="26"/>
      <c r="G647" s="9">
        <v>646.0</v>
      </c>
      <c r="H647" s="2">
        <v>44120.0</v>
      </c>
      <c r="I647" s="16">
        <f t="shared" si="1"/>
        <v>77.9461</v>
      </c>
      <c r="J647" s="16">
        <f t="shared" si="2"/>
        <v>91.4542</v>
      </c>
      <c r="K647" s="16">
        <f t="shared" si="3"/>
        <v>0.740616</v>
      </c>
      <c r="L647" s="16">
        <f t="shared" si="4"/>
        <v>1</v>
      </c>
    </row>
    <row r="648" ht="15.75" customHeight="1">
      <c r="A648" s="26"/>
      <c r="G648" s="9">
        <v>647.0</v>
      </c>
      <c r="H648" s="2">
        <v>44121.0</v>
      </c>
      <c r="I648" s="16">
        <f t="shared" si="1"/>
        <v>77.9644</v>
      </c>
      <c r="J648" s="16">
        <f t="shared" si="2"/>
        <v>91.3041</v>
      </c>
      <c r="K648" s="16">
        <f t="shared" si="3"/>
        <v>0.740895</v>
      </c>
      <c r="L648" s="16">
        <f t="shared" si="4"/>
        <v>1</v>
      </c>
    </row>
    <row r="649" ht="15.75" customHeight="1">
      <c r="A649" s="26"/>
      <c r="G649" s="9">
        <v>648.0</v>
      </c>
      <c r="H649" s="2">
        <v>44122.0</v>
      </c>
      <c r="I649" s="16">
        <f t="shared" si="1"/>
        <v>77.9644</v>
      </c>
      <c r="J649" s="16">
        <f t="shared" si="2"/>
        <v>91.3041</v>
      </c>
      <c r="K649" s="16">
        <f t="shared" si="3"/>
        <v>0.740895</v>
      </c>
      <c r="L649" s="16">
        <f t="shared" si="4"/>
        <v>1</v>
      </c>
    </row>
    <row r="650" ht="15.75" customHeight="1">
      <c r="A650" s="26"/>
      <c r="G650" s="9">
        <v>649.0</v>
      </c>
      <c r="H650" s="2">
        <v>44123.0</v>
      </c>
      <c r="I650" s="16">
        <f t="shared" si="1"/>
        <v>77.9644</v>
      </c>
      <c r="J650" s="16">
        <f t="shared" si="2"/>
        <v>91.3041</v>
      </c>
      <c r="K650" s="16">
        <f t="shared" si="3"/>
        <v>0.740895</v>
      </c>
      <c r="L650" s="16">
        <f t="shared" si="4"/>
        <v>1</v>
      </c>
    </row>
    <row r="651" ht="15.75" customHeight="1">
      <c r="A651" s="26"/>
      <c r="G651" s="9">
        <v>650.0</v>
      </c>
      <c r="H651" s="2">
        <v>44124.0</v>
      </c>
      <c r="I651" s="16">
        <f t="shared" si="1"/>
        <v>77.9241</v>
      </c>
      <c r="J651" s="16">
        <f t="shared" si="2"/>
        <v>91.3115</v>
      </c>
      <c r="K651" s="16">
        <f t="shared" si="3"/>
        <v>0.739528</v>
      </c>
      <c r="L651" s="16">
        <f t="shared" si="4"/>
        <v>1</v>
      </c>
    </row>
    <row r="652" ht="15.75" customHeight="1">
      <c r="A652" s="26"/>
      <c r="G652" s="9">
        <v>651.0</v>
      </c>
      <c r="H652" s="2">
        <v>44125.0</v>
      </c>
      <c r="I652" s="16">
        <f t="shared" si="1"/>
        <v>77.778</v>
      </c>
      <c r="J652" s="16">
        <f t="shared" si="2"/>
        <v>91.5603</v>
      </c>
      <c r="K652" s="16">
        <f t="shared" si="3"/>
        <v>0.736848</v>
      </c>
      <c r="L652" s="16">
        <f t="shared" si="4"/>
        <v>1</v>
      </c>
    </row>
    <row r="653" ht="15.75" customHeight="1">
      <c r="A653" s="26"/>
      <c r="G653" s="9">
        <v>652.0</v>
      </c>
      <c r="H653" s="2">
        <v>44126.0</v>
      </c>
      <c r="I653" s="16">
        <f t="shared" si="1"/>
        <v>77.0322</v>
      </c>
      <c r="J653" s="16">
        <f t="shared" si="2"/>
        <v>91.3448</v>
      </c>
      <c r="K653" s="16">
        <f t="shared" si="3"/>
        <v>0.734269</v>
      </c>
      <c r="L653" s="16">
        <f t="shared" si="4"/>
        <v>1</v>
      </c>
    </row>
    <row r="654" ht="15.75" customHeight="1">
      <c r="A654" s="26"/>
      <c r="G654" s="9">
        <v>653.0</v>
      </c>
      <c r="H654" s="2">
        <v>44127.0</v>
      </c>
      <c r="I654" s="16">
        <f t="shared" si="1"/>
        <v>77.0809</v>
      </c>
      <c r="J654" s="16">
        <f t="shared" si="2"/>
        <v>91.3563</v>
      </c>
      <c r="K654" s="16">
        <f t="shared" si="3"/>
        <v>0.736946</v>
      </c>
      <c r="L654" s="16">
        <f t="shared" si="4"/>
        <v>1</v>
      </c>
    </row>
    <row r="655" ht="15.75" customHeight="1">
      <c r="A655" s="26"/>
      <c r="G655" s="9">
        <v>654.0</v>
      </c>
      <c r="H655" s="2">
        <v>44128.0</v>
      </c>
      <c r="I655" s="16">
        <f t="shared" si="1"/>
        <v>76.4667</v>
      </c>
      <c r="J655" s="16">
        <f t="shared" si="2"/>
        <v>90.4142</v>
      </c>
      <c r="K655" s="16">
        <f t="shared" si="3"/>
        <v>0.731004</v>
      </c>
      <c r="L655" s="16">
        <f t="shared" si="4"/>
        <v>1</v>
      </c>
    </row>
    <row r="656" ht="15.75" customHeight="1">
      <c r="A656" s="26"/>
      <c r="G656" s="9">
        <v>655.0</v>
      </c>
      <c r="H656" s="2">
        <v>44129.0</v>
      </c>
      <c r="I656" s="16">
        <f t="shared" si="1"/>
        <v>76.4667</v>
      </c>
      <c r="J656" s="16">
        <f t="shared" si="2"/>
        <v>90.4142</v>
      </c>
      <c r="K656" s="16">
        <f t="shared" si="3"/>
        <v>0.731004</v>
      </c>
      <c r="L656" s="16">
        <f t="shared" si="4"/>
        <v>1</v>
      </c>
    </row>
    <row r="657" ht="15.75" customHeight="1">
      <c r="A657" s="26"/>
      <c r="G657" s="9">
        <v>656.0</v>
      </c>
      <c r="H657" s="2">
        <v>44130.0</v>
      </c>
      <c r="I657" s="16">
        <f t="shared" si="1"/>
        <v>76.4667</v>
      </c>
      <c r="J657" s="16">
        <f t="shared" si="2"/>
        <v>90.4142</v>
      </c>
      <c r="K657" s="16">
        <f t="shared" si="3"/>
        <v>0.731004</v>
      </c>
      <c r="L657" s="16">
        <f t="shared" si="4"/>
        <v>1</v>
      </c>
    </row>
    <row r="658" ht="15.75" customHeight="1">
      <c r="A658" s="26"/>
      <c r="G658" s="9">
        <v>657.0</v>
      </c>
      <c r="H658" s="2">
        <v>44131.0</v>
      </c>
      <c r="I658" s="16">
        <f t="shared" si="1"/>
        <v>76.4443</v>
      </c>
      <c r="J658" s="16">
        <f t="shared" si="2"/>
        <v>90.4489</v>
      </c>
      <c r="K658" s="16">
        <f t="shared" si="3"/>
        <v>0.728839</v>
      </c>
      <c r="L658" s="16">
        <f t="shared" si="4"/>
        <v>1</v>
      </c>
    </row>
    <row r="659" ht="15.75" customHeight="1">
      <c r="A659" s="26"/>
      <c r="G659" s="9">
        <v>658.0</v>
      </c>
      <c r="H659" s="2">
        <v>44132.0</v>
      </c>
      <c r="I659" s="16">
        <f t="shared" si="1"/>
        <v>76.4556</v>
      </c>
      <c r="J659" s="16">
        <f t="shared" si="2"/>
        <v>90.3552</v>
      </c>
      <c r="K659" s="16">
        <f t="shared" si="3"/>
        <v>0.729747</v>
      </c>
      <c r="L659" s="16">
        <f t="shared" si="4"/>
        <v>1</v>
      </c>
    </row>
    <row r="660" ht="15.75" customHeight="1">
      <c r="A660" s="26"/>
      <c r="G660" s="9">
        <v>659.0</v>
      </c>
      <c r="H660" s="2">
        <v>44133.0</v>
      </c>
      <c r="I660" s="16">
        <f t="shared" si="1"/>
        <v>77.552</v>
      </c>
      <c r="J660" s="16">
        <f t="shared" si="2"/>
        <v>91.2632</v>
      </c>
      <c r="K660" s="16">
        <f t="shared" si="3"/>
        <v>0.743868</v>
      </c>
      <c r="L660" s="16">
        <f t="shared" si="4"/>
        <v>1</v>
      </c>
    </row>
    <row r="661" ht="15.75" customHeight="1">
      <c r="A661" s="26"/>
      <c r="G661" s="9">
        <v>660.0</v>
      </c>
      <c r="H661" s="2">
        <v>44134.0</v>
      </c>
      <c r="I661" s="16">
        <f t="shared" si="1"/>
        <v>78.8699</v>
      </c>
      <c r="J661" s="16">
        <f t="shared" si="2"/>
        <v>92.6011</v>
      </c>
      <c r="K661" s="16">
        <f t="shared" si="3"/>
        <v>0.756364</v>
      </c>
      <c r="L661" s="16">
        <f t="shared" si="4"/>
        <v>1</v>
      </c>
    </row>
    <row r="662" ht="15.75" customHeight="1">
      <c r="A662" s="26"/>
      <c r="G662" s="9">
        <v>661.0</v>
      </c>
      <c r="H662" s="2">
        <v>44135.0</v>
      </c>
      <c r="I662" s="16">
        <f t="shared" si="1"/>
        <v>79.3323</v>
      </c>
      <c r="J662" s="16">
        <f t="shared" si="2"/>
        <v>92.6284</v>
      </c>
      <c r="K662" s="16">
        <f t="shared" si="3"/>
        <v>0.760361</v>
      </c>
      <c r="L662" s="16">
        <f t="shared" si="4"/>
        <v>1</v>
      </c>
    </row>
    <row r="663" ht="15.75" customHeight="1">
      <c r="A663" s="26"/>
      <c r="G663" s="9">
        <v>662.0</v>
      </c>
      <c r="H663" s="2">
        <v>44136.0</v>
      </c>
      <c r="I663" s="16">
        <f t="shared" si="1"/>
        <v>79.3323</v>
      </c>
      <c r="J663" s="16">
        <f t="shared" si="2"/>
        <v>92.6284</v>
      </c>
      <c r="K663" s="16">
        <f t="shared" si="3"/>
        <v>0.760361</v>
      </c>
      <c r="L663" s="16">
        <f t="shared" si="4"/>
        <v>1</v>
      </c>
    </row>
    <row r="664" ht="15.75" customHeight="1">
      <c r="A664" s="26"/>
      <c r="G664" s="9">
        <v>663.0</v>
      </c>
      <c r="H664" s="2">
        <v>44137.0</v>
      </c>
      <c r="I664" s="16">
        <f t="shared" si="1"/>
        <v>79.3323</v>
      </c>
      <c r="J664" s="16">
        <f t="shared" si="2"/>
        <v>92.6284</v>
      </c>
      <c r="K664" s="16">
        <f t="shared" si="3"/>
        <v>0.760361</v>
      </c>
      <c r="L664" s="16">
        <f t="shared" si="4"/>
        <v>1</v>
      </c>
    </row>
    <row r="665" ht="15.75" customHeight="1">
      <c r="A665" s="26"/>
      <c r="G665" s="9">
        <v>664.0</v>
      </c>
      <c r="H665" s="2">
        <v>44138.0</v>
      </c>
      <c r="I665" s="16">
        <f t="shared" si="1"/>
        <v>80.5749</v>
      </c>
      <c r="J665" s="16">
        <f t="shared" si="2"/>
        <v>93.757</v>
      </c>
      <c r="K665" s="16">
        <f t="shared" si="3"/>
        <v>0.768002</v>
      </c>
      <c r="L665" s="16">
        <f t="shared" si="4"/>
        <v>1</v>
      </c>
    </row>
    <row r="666" ht="15.75" customHeight="1">
      <c r="A666" s="26"/>
      <c r="G666" s="9">
        <v>665.0</v>
      </c>
      <c r="H666" s="2">
        <v>44139.0</v>
      </c>
      <c r="I666" s="16">
        <f t="shared" si="1"/>
        <v>80.0006</v>
      </c>
      <c r="J666" s="16">
        <f t="shared" si="2"/>
        <v>93.3447</v>
      </c>
      <c r="K666" s="16">
        <f t="shared" si="3"/>
        <v>0.764861</v>
      </c>
      <c r="L666" s="16">
        <f t="shared" si="4"/>
        <v>1</v>
      </c>
    </row>
    <row r="667" ht="15.75" customHeight="1">
      <c r="A667" s="26"/>
      <c r="G667" s="9">
        <v>666.0</v>
      </c>
      <c r="H667" s="2">
        <v>44140.0</v>
      </c>
      <c r="I667" s="16">
        <f t="shared" si="1"/>
        <v>80.0006</v>
      </c>
      <c r="J667" s="16">
        <f t="shared" si="2"/>
        <v>93.3447</v>
      </c>
      <c r="K667" s="16">
        <f t="shared" si="3"/>
        <v>0.764861</v>
      </c>
      <c r="L667" s="16">
        <f t="shared" si="4"/>
        <v>1</v>
      </c>
    </row>
    <row r="668" ht="15.75" customHeight="1">
      <c r="A668" s="26"/>
      <c r="G668" s="9">
        <v>667.0</v>
      </c>
      <c r="H668" s="2">
        <v>44141.0</v>
      </c>
      <c r="I668" s="16">
        <f t="shared" si="1"/>
        <v>78.4559</v>
      </c>
      <c r="J668" s="16">
        <f t="shared" si="2"/>
        <v>92.1229</v>
      </c>
      <c r="K668" s="16">
        <f t="shared" si="3"/>
        <v>0.752034</v>
      </c>
      <c r="L668" s="16">
        <f t="shared" si="4"/>
        <v>1</v>
      </c>
    </row>
    <row r="669" ht="15.75" customHeight="1">
      <c r="A669" s="26"/>
      <c r="G669" s="9">
        <v>668.0</v>
      </c>
      <c r="H669" s="2">
        <v>44142.0</v>
      </c>
      <c r="I669" s="16">
        <f t="shared" si="1"/>
        <v>77.1875</v>
      </c>
      <c r="J669" s="16">
        <f t="shared" si="2"/>
        <v>91.3514</v>
      </c>
      <c r="K669" s="16">
        <f t="shared" si="3"/>
        <v>0.745917</v>
      </c>
      <c r="L669" s="16">
        <f t="shared" si="4"/>
        <v>1</v>
      </c>
    </row>
    <row r="670" ht="15.75" customHeight="1">
      <c r="A670" s="26"/>
      <c r="G670" s="9">
        <v>669.0</v>
      </c>
      <c r="H670" s="2">
        <v>44143.0</v>
      </c>
      <c r="I670" s="16">
        <f t="shared" si="1"/>
        <v>77.1875</v>
      </c>
      <c r="J670" s="16">
        <f t="shared" si="2"/>
        <v>91.3514</v>
      </c>
      <c r="K670" s="16">
        <f t="shared" si="3"/>
        <v>0.745917</v>
      </c>
      <c r="L670" s="16">
        <f t="shared" si="4"/>
        <v>1</v>
      </c>
    </row>
    <row r="671" ht="15.75" customHeight="1">
      <c r="A671" s="26"/>
      <c r="G671" s="9">
        <v>670.0</v>
      </c>
      <c r="H671" s="2">
        <v>44144.0</v>
      </c>
      <c r="I671" s="16">
        <f t="shared" si="1"/>
        <v>77.1875</v>
      </c>
      <c r="J671" s="16">
        <f t="shared" si="2"/>
        <v>91.3514</v>
      </c>
      <c r="K671" s="16">
        <f t="shared" si="3"/>
        <v>0.745917</v>
      </c>
      <c r="L671" s="16">
        <f t="shared" si="4"/>
        <v>1</v>
      </c>
    </row>
    <row r="672" ht="15.75" customHeight="1">
      <c r="A672" s="26"/>
      <c r="G672" s="9">
        <v>671.0</v>
      </c>
      <c r="H672" s="2">
        <v>44145.0</v>
      </c>
      <c r="I672" s="16">
        <f t="shared" si="1"/>
        <v>76.9515</v>
      </c>
      <c r="J672" s="16">
        <f t="shared" si="2"/>
        <v>91.4953</v>
      </c>
      <c r="K672" s="16">
        <f t="shared" si="3"/>
        <v>0.743421</v>
      </c>
      <c r="L672" s="16">
        <f t="shared" si="4"/>
        <v>1</v>
      </c>
    </row>
    <row r="673" ht="15.75" customHeight="1">
      <c r="A673" s="26"/>
      <c r="G673" s="9">
        <v>672.0</v>
      </c>
      <c r="H673" s="2">
        <v>44146.0</v>
      </c>
      <c r="I673" s="16">
        <f t="shared" si="1"/>
        <v>76.3978</v>
      </c>
      <c r="J673" s="16">
        <f t="shared" si="2"/>
        <v>90.3557</v>
      </c>
      <c r="K673" s="16">
        <f t="shared" si="3"/>
        <v>0.727217</v>
      </c>
      <c r="L673" s="16">
        <f t="shared" si="4"/>
        <v>1</v>
      </c>
    </row>
    <row r="674" ht="15.75" customHeight="1">
      <c r="A674" s="26"/>
      <c r="G674" s="9">
        <v>673.0</v>
      </c>
      <c r="H674" s="2">
        <v>44147.0</v>
      </c>
      <c r="I674" s="16">
        <f t="shared" si="1"/>
        <v>76.2075</v>
      </c>
      <c r="J674" s="16">
        <f t="shared" si="2"/>
        <v>90.0468</v>
      </c>
      <c r="K674" s="16">
        <f t="shared" si="3"/>
        <v>0.722654</v>
      </c>
      <c r="L674" s="16">
        <f t="shared" si="4"/>
        <v>1</v>
      </c>
    </row>
    <row r="675" ht="15.75" customHeight="1">
      <c r="A675" s="26"/>
      <c r="G675" s="9">
        <v>674.0</v>
      </c>
      <c r="H675" s="2">
        <v>44148.0</v>
      </c>
      <c r="I675" s="16">
        <f t="shared" si="1"/>
        <v>77.1148</v>
      </c>
      <c r="J675" s="16">
        <f t="shared" si="2"/>
        <v>90.8104</v>
      </c>
      <c r="K675" s="16">
        <f t="shared" si="3"/>
        <v>0.732195</v>
      </c>
      <c r="L675" s="16">
        <f t="shared" si="4"/>
        <v>1</v>
      </c>
    </row>
    <row r="676" ht="15.75" customHeight="1">
      <c r="A676" s="26"/>
      <c r="G676" s="9">
        <v>675.0</v>
      </c>
      <c r="H676" s="2">
        <v>44149.0</v>
      </c>
      <c r="I676" s="16">
        <f t="shared" si="1"/>
        <v>77.3262</v>
      </c>
      <c r="J676" s="16">
        <f t="shared" si="2"/>
        <v>91.3222</v>
      </c>
      <c r="K676" s="16">
        <f t="shared" si="3"/>
        <v>0.735774</v>
      </c>
      <c r="L676" s="16">
        <f t="shared" si="4"/>
        <v>1</v>
      </c>
    </row>
    <row r="677" ht="15.75" customHeight="1">
      <c r="A677" s="26"/>
      <c r="G677" s="9">
        <v>676.0</v>
      </c>
      <c r="H677" s="2">
        <v>44150.0</v>
      </c>
      <c r="I677" s="16">
        <f t="shared" si="1"/>
        <v>77.3262</v>
      </c>
      <c r="J677" s="16">
        <f t="shared" si="2"/>
        <v>91.3222</v>
      </c>
      <c r="K677" s="16">
        <f t="shared" si="3"/>
        <v>0.735774</v>
      </c>
      <c r="L677" s="16">
        <f t="shared" si="4"/>
        <v>1</v>
      </c>
    </row>
    <row r="678" ht="15.75" customHeight="1">
      <c r="A678" s="26"/>
      <c r="G678" s="9">
        <v>677.0</v>
      </c>
      <c r="H678" s="2">
        <v>44151.0</v>
      </c>
      <c r="I678" s="16">
        <f t="shared" si="1"/>
        <v>77.3262</v>
      </c>
      <c r="J678" s="16">
        <f t="shared" si="2"/>
        <v>91.3222</v>
      </c>
      <c r="K678" s="16">
        <f t="shared" si="3"/>
        <v>0.735774</v>
      </c>
      <c r="L678" s="16">
        <f t="shared" si="4"/>
        <v>1</v>
      </c>
    </row>
    <row r="679" ht="15.75" customHeight="1">
      <c r="A679" s="26"/>
      <c r="G679" s="9">
        <v>678.0</v>
      </c>
      <c r="H679" s="2">
        <v>44152.0</v>
      </c>
      <c r="I679" s="16">
        <f t="shared" si="1"/>
        <v>76.9197</v>
      </c>
      <c r="J679" s="16">
        <f t="shared" si="2"/>
        <v>91.1729</v>
      </c>
      <c r="K679" s="16">
        <f t="shared" si="3"/>
        <v>0.736461</v>
      </c>
      <c r="L679" s="16">
        <f t="shared" si="4"/>
        <v>1</v>
      </c>
    </row>
    <row r="680" ht="15.75" customHeight="1">
      <c r="A680" s="26"/>
      <c r="G680" s="9">
        <v>679.0</v>
      </c>
      <c r="H680" s="2">
        <v>44153.0</v>
      </c>
      <c r="I680" s="16">
        <f t="shared" si="1"/>
        <v>76.253</v>
      </c>
      <c r="J680" s="16">
        <f t="shared" si="2"/>
        <v>90.3903</v>
      </c>
      <c r="K680" s="16">
        <f t="shared" si="3"/>
        <v>0.730428</v>
      </c>
      <c r="L680" s="16">
        <f t="shared" si="4"/>
        <v>1</v>
      </c>
    </row>
    <row r="681" ht="15.75" customHeight="1">
      <c r="A681" s="26"/>
      <c r="G681" s="9">
        <v>680.0</v>
      </c>
      <c r="H681" s="2">
        <v>44154.0</v>
      </c>
      <c r="I681" s="16">
        <f t="shared" si="1"/>
        <v>75.9268</v>
      </c>
      <c r="J681" s="16">
        <f t="shared" si="2"/>
        <v>90.2314</v>
      </c>
      <c r="K681" s="16">
        <f t="shared" si="3"/>
        <v>0.730663</v>
      </c>
      <c r="L681" s="16">
        <f t="shared" si="4"/>
        <v>1</v>
      </c>
    </row>
    <row r="682" ht="15.75" customHeight="1">
      <c r="A682" s="26"/>
      <c r="G682" s="9">
        <v>681.0</v>
      </c>
      <c r="H682" s="2">
        <v>44155.0</v>
      </c>
      <c r="I682" s="16">
        <f t="shared" si="1"/>
        <v>76.2627</v>
      </c>
      <c r="J682" s="16">
        <f t="shared" si="2"/>
        <v>90.3484</v>
      </c>
      <c r="K682" s="16">
        <f t="shared" si="3"/>
        <v>0.733683</v>
      </c>
      <c r="L682" s="16">
        <f t="shared" si="4"/>
        <v>1</v>
      </c>
    </row>
    <row r="683" ht="15.75" customHeight="1">
      <c r="A683" s="26"/>
      <c r="G683" s="9">
        <v>682.0</v>
      </c>
      <c r="H683" s="2">
        <v>44156.0</v>
      </c>
      <c r="I683" s="16">
        <f t="shared" si="1"/>
        <v>76.012</v>
      </c>
      <c r="J683" s="16">
        <f t="shared" si="2"/>
        <v>90.2643</v>
      </c>
      <c r="K683" s="16">
        <f t="shared" si="3"/>
        <v>0.732011</v>
      </c>
      <c r="L683" s="16">
        <f t="shared" si="4"/>
        <v>1</v>
      </c>
    </row>
    <row r="684" ht="15.75" customHeight="1">
      <c r="A684" s="26"/>
      <c r="G684" s="9">
        <v>683.0</v>
      </c>
      <c r="H684" s="2">
        <v>44157.0</v>
      </c>
      <c r="I684" s="16">
        <f t="shared" si="1"/>
        <v>76.012</v>
      </c>
      <c r="J684" s="16">
        <f t="shared" si="2"/>
        <v>90.2643</v>
      </c>
      <c r="K684" s="16">
        <f t="shared" si="3"/>
        <v>0.732011</v>
      </c>
      <c r="L684" s="16">
        <f t="shared" si="4"/>
        <v>1</v>
      </c>
    </row>
    <row r="685" ht="15.75" customHeight="1">
      <c r="A685" s="26"/>
      <c r="G685" s="9">
        <v>684.0</v>
      </c>
      <c r="H685" s="2">
        <v>44158.0</v>
      </c>
      <c r="I685" s="16">
        <f t="shared" si="1"/>
        <v>76.012</v>
      </c>
      <c r="J685" s="16">
        <f t="shared" si="2"/>
        <v>90.2643</v>
      </c>
      <c r="K685" s="16">
        <f t="shared" si="3"/>
        <v>0.732011</v>
      </c>
      <c r="L685" s="16">
        <f t="shared" si="4"/>
        <v>1</v>
      </c>
    </row>
    <row r="686" ht="15.75" customHeight="1">
      <c r="A686" s="26"/>
      <c r="G686" s="9">
        <v>685.0</v>
      </c>
      <c r="H686" s="2">
        <v>44159.0</v>
      </c>
      <c r="I686" s="16">
        <f t="shared" si="1"/>
        <v>75.76</v>
      </c>
      <c r="J686" s="16">
        <f t="shared" si="2"/>
        <v>89.9347</v>
      </c>
      <c r="K686" s="16">
        <f t="shared" si="3"/>
        <v>0.730006</v>
      </c>
      <c r="L686" s="16">
        <f t="shared" si="4"/>
        <v>1</v>
      </c>
    </row>
    <row r="687" ht="15.75" customHeight="1">
      <c r="A687" s="26"/>
      <c r="G687" s="9">
        <v>686.0</v>
      </c>
      <c r="H687" s="2">
        <v>44160.0</v>
      </c>
      <c r="I687" s="16">
        <f t="shared" si="1"/>
        <v>75.8146</v>
      </c>
      <c r="J687" s="16">
        <f t="shared" si="2"/>
        <v>89.8934</v>
      </c>
      <c r="K687" s="16">
        <f t="shared" si="3"/>
        <v>0.726855</v>
      </c>
      <c r="L687" s="16">
        <f t="shared" si="4"/>
        <v>1</v>
      </c>
    </row>
    <row r="688" ht="15.75" customHeight="1">
      <c r="A688" s="26"/>
      <c r="G688" s="9">
        <v>687.0</v>
      </c>
      <c r="H688" s="2">
        <v>44161.0</v>
      </c>
      <c r="I688" s="16">
        <f t="shared" si="1"/>
        <v>75.4727</v>
      </c>
      <c r="J688" s="16">
        <f t="shared" si="2"/>
        <v>89.888</v>
      </c>
      <c r="K688" s="16">
        <f t="shared" si="3"/>
        <v>0.722815</v>
      </c>
      <c r="L688" s="16">
        <f t="shared" si="4"/>
        <v>1</v>
      </c>
    </row>
    <row r="689" ht="15.75" customHeight="1">
      <c r="A689" s="26"/>
      <c r="G689" s="9">
        <v>688.0</v>
      </c>
      <c r="H689" s="2">
        <v>44162.0</v>
      </c>
      <c r="I689" s="16">
        <f t="shared" si="1"/>
        <v>75.4518</v>
      </c>
      <c r="J689" s="16">
        <f t="shared" si="2"/>
        <v>90.0291</v>
      </c>
      <c r="K689" s="16">
        <f t="shared" si="3"/>
        <v>0.723446</v>
      </c>
      <c r="L689" s="16">
        <f t="shared" si="4"/>
        <v>1</v>
      </c>
    </row>
    <row r="690" ht="15.75" customHeight="1">
      <c r="A690" s="26"/>
      <c r="G690" s="9">
        <v>689.0</v>
      </c>
      <c r="H690" s="2">
        <v>44163.0</v>
      </c>
      <c r="I690" s="16">
        <f t="shared" si="1"/>
        <v>75.8599</v>
      </c>
      <c r="J690" s="16">
        <f t="shared" si="2"/>
        <v>90.4629</v>
      </c>
      <c r="K690" s="16">
        <f t="shared" si="3"/>
        <v>0.729177</v>
      </c>
      <c r="L690" s="16">
        <f t="shared" si="4"/>
        <v>1</v>
      </c>
    </row>
    <row r="691" ht="15.75" customHeight="1">
      <c r="A691" s="26"/>
      <c r="G691" s="9">
        <v>690.0</v>
      </c>
      <c r="H691" s="2">
        <v>44164.0</v>
      </c>
      <c r="I691" s="16">
        <f t="shared" si="1"/>
        <v>75.8599</v>
      </c>
      <c r="J691" s="16">
        <f t="shared" si="2"/>
        <v>90.4629</v>
      </c>
      <c r="K691" s="16">
        <f t="shared" si="3"/>
        <v>0.729177</v>
      </c>
      <c r="L691" s="16">
        <f t="shared" si="4"/>
        <v>1</v>
      </c>
    </row>
    <row r="692" ht="15.75" customHeight="1">
      <c r="A692" s="26"/>
      <c r="G692" s="9">
        <v>691.0</v>
      </c>
      <c r="H692" s="2">
        <v>44165.0</v>
      </c>
      <c r="I692" s="16">
        <f t="shared" si="1"/>
        <v>75.8599</v>
      </c>
      <c r="J692" s="16">
        <f t="shared" si="2"/>
        <v>90.4629</v>
      </c>
      <c r="K692" s="16">
        <f t="shared" si="3"/>
        <v>0.729177</v>
      </c>
      <c r="L692" s="16">
        <f t="shared" si="4"/>
        <v>1</v>
      </c>
    </row>
    <row r="693" ht="15.75" customHeight="1">
      <c r="A693" s="26"/>
      <c r="G693" s="9">
        <v>692.0</v>
      </c>
      <c r="H693" s="2">
        <v>44166.0</v>
      </c>
      <c r="I693" s="16">
        <f t="shared" si="1"/>
        <v>76.1999</v>
      </c>
      <c r="J693" s="16">
        <f t="shared" si="2"/>
        <v>91.2037</v>
      </c>
      <c r="K693" s="16">
        <f t="shared" si="3"/>
        <v>0.731566</v>
      </c>
      <c r="L693" s="16">
        <f t="shared" si="4"/>
        <v>1</v>
      </c>
    </row>
    <row r="694" ht="15.75" customHeight="1">
      <c r="A694" s="26"/>
      <c r="G694" s="9">
        <v>693.0</v>
      </c>
      <c r="H694" s="2">
        <v>44167.0</v>
      </c>
      <c r="I694" s="16">
        <f t="shared" si="1"/>
        <v>76.3203</v>
      </c>
      <c r="J694" s="16">
        <f t="shared" si="2"/>
        <v>91.3096</v>
      </c>
      <c r="K694" s="16">
        <f t="shared" si="3"/>
        <v>0.731738</v>
      </c>
      <c r="L694" s="16">
        <f t="shared" si="4"/>
        <v>1</v>
      </c>
    </row>
    <row r="695" ht="15.75" customHeight="1">
      <c r="A695" s="26"/>
      <c r="G695" s="9">
        <v>694.0</v>
      </c>
      <c r="H695" s="2">
        <v>44168.0</v>
      </c>
      <c r="I695" s="16">
        <f t="shared" si="1"/>
        <v>75.6151</v>
      </c>
      <c r="J695" s="16">
        <f t="shared" si="2"/>
        <v>91.3052</v>
      </c>
      <c r="K695" s="16">
        <f t="shared" si="3"/>
        <v>0.723071</v>
      </c>
      <c r="L695" s="16">
        <f t="shared" si="4"/>
        <v>1</v>
      </c>
    </row>
    <row r="696" ht="15.75" customHeight="1">
      <c r="A696" s="26"/>
      <c r="G696" s="9">
        <v>695.0</v>
      </c>
      <c r="H696" s="2">
        <v>44169.0</v>
      </c>
      <c r="I696" s="16">
        <f t="shared" si="1"/>
        <v>75.1996</v>
      </c>
      <c r="J696" s="16">
        <f t="shared" si="2"/>
        <v>91.1946</v>
      </c>
      <c r="K696" s="16">
        <f t="shared" si="3"/>
        <v>0.72089</v>
      </c>
      <c r="L696" s="16">
        <f t="shared" si="4"/>
        <v>1</v>
      </c>
    </row>
    <row r="697" ht="15.75" customHeight="1">
      <c r="A697" s="26"/>
      <c r="G697" s="9">
        <v>696.0</v>
      </c>
      <c r="H697" s="2">
        <v>44170.0</v>
      </c>
      <c r="I697" s="16">
        <f t="shared" si="1"/>
        <v>74.2529</v>
      </c>
      <c r="J697" s="16">
        <f t="shared" si="2"/>
        <v>90.2618</v>
      </c>
      <c r="K697" s="16">
        <f t="shared" si="3"/>
        <v>0.714485</v>
      </c>
      <c r="L697" s="16">
        <f t="shared" si="4"/>
        <v>1</v>
      </c>
    </row>
    <row r="698" ht="15.75" customHeight="1">
      <c r="A698" s="26"/>
      <c r="G698" s="9">
        <v>697.0</v>
      </c>
      <c r="H698" s="2">
        <v>44171.0</v>
      </c>
      <c r="I698" s="16">
        <f t="shared" si="1"/>
        <v>74.2529</v>
      </c>
      <c r="J698" s="16">
        <f t="shared" si="2"/>
        <v>90.2618</v>
      </c>
      <c r="K698" s="16">
        <f t="shared" si="3"/>
        <v>0.714485</v>
      </c>
      <c r="L698" s="16">
        <f t="shared" si="4"/>
        <v>1</v>
      </c>
    </row>
    <row r="699" ht="15.75" customHeight="1">
      <c r="A699" s="26"/>
      <c r="G699" s="9">
        <v>698.0</v>
      </c>
      <c r="H699" s="2">
        <v>44172.0</v>
      </c>
      <c r="I699" s="16">
        <f t="shared" si="1"/>
        <v>74.2529</v>
      </c>
      <c r="J699" s="16">
        <f t="shared" si="2"/>
        <v>90.2618</v>
      </c>
      <c r="K699" s="16">
        <f t="shared" si="3"/>
        <v>0.714485</v>
      </c>
      <c r="L699" s="16">
        <f t="shared" si="4"/>
        <v>1</v>
      </c>
    </row>
    <row r="700" ht="15.75" customHeight="1">
      <c r="A700" s="26"/>
      <c r="G700" s="9">
        <v>699.0</v>
      </c>
      <c r="H700" s="2">
        <v>44173.0</v>
      </c>
      <c r="I700" s="16">
        <f t="shared" si="1"/>
        <v>74.2506</v>
      </c>
      <c r="J700" s="16">
        <f t="shared" si="2"/>
        <v>89.9695</v>
      </c>
      <c r="K700" s="16">
        <f t="shared" si="3"/>
        <v>0.712475</v>
      </c>
      <c r="L700" s="16">
        <f t="shared" si="4"/>
        <v>1</v>
      </c>
    </row>
    <row r="701" ht="15.75" customHeight="1">
      <c r="A701" s="26"/>
      <c r="G701" s="9">
        <v>700.0</v>
      </c>
      <c r="H701" s="2">
        <v>44174.0</v>
      </c>
      <c r="I701" s="16">
        <f t="shared" si="1"/>
        <v>73.6618</v>
      </c>
      <c r="J701" s="16">
        <f t="shared" si="2"/>
        <v>89.2044</v>
      </c>
      <c r="K701" s="16">
        <f t="shared" si="3"/>
        <v>0.708048</v>
      </c>
      <c r="L701" s="16">
        <f t="shared" si="4"/>
        <v>1</v>
      </c>
    </row>
    <row r="702" ht="15.75" customHeight="1">
      <c r="A702" s="26"/>
      <c r="G702" s="9">
        <v>701.0</v>
      </c>
      <c r="H702" s="2">
        <v>44175.0</v>
      </c>
      <c r="I702" s="16">
        <f t="shared" si="1"/>
        <v>73.3057</v>
      </c>
      <c r="J702" s="16">
        <f t="shared" si="2"/>
        <v>88.9418</v>
      </c>
      <c r="K702" s="16">
        <f t="shared" si="3"/>
        <v>0.703341</v>
      </c>
      <c r="L702" s="16">
        <f t="shared" si="4"/>
        <v>1</v>
      </c>
    </row>
    <row r="703" ht="15.75" customHeight="1">
      <c r="A703" s="26"/>
      <c r="G703" s="9">
        <v>702.0</v>
      </c>
      <c r="H703" s="2">
        <v>44176.0</v>
      </c>
      <c r="I703" s="16">
        <f t="shared" si="1"/>
        <v>73.7124</v>
      </c>
      <c r="J703" s="16">
        <f t="shared" si="2"/>
        <v>89.133</v>
      </c>
      <c r="K703" s="16">
        <f t="shared" si="3"/>
        <v>0.705078</v>
      </c>
      <c r="L703" s="16">
        <f t="shared" si="4"/>
        <v>1</v>
      </c>
    </row>
    <row r="704" ht="15.75" customHeight="1">
      <c r="A704" s="26"/>
      <c r="G704" s="9">
        <v>703.0</v>
      </c>
      <c r="H704" s="2">
        <v>44177.0</v>
      </c>
      <c r="I704" s="16">
        <f t="shared" si="1"/>
        <v>73.1195</v>
      </c>
      <c r="J704" s="16">
        <f t="shared" si="2"/>
        <v>88.7744</v>
      </c>
      <c r="K704" s="16">
        <f t="shared" si="3"/>
        <v>0.702296</v>
      </c>
      <c r="L704" s="16">
        <f t="shared" si="4"/>
        <v>1</v>
      </c>
    </row>
    <row r="705" ht="15.75" customHeight="1">
      <c r="A705" s="26"/>
      <c r="G705" s="9">
        <v>704.0</v>
      </c>
      <c r="H705" s="2">
        <v>44178.0</v>
      </c>
      <c r="I705" s="16">
        <f t="shared" si="1"/>
        <v>73.1195</v>
      </c>
      <c r="J705" s="16">
        <f t="shared" si="2"/>
        <v>88.7744</v>
      </c>
      <c r="K705" s="16">
        <f t="shared" si="3"/>
        <v>0.702296</v>
      </c>
      <c r="L705" s="16">
        <f t="shared" si="4"/>
        <v>1</v>
      </c>
    </row>
    <row r="706" ht="15.75" customHeight="1">
      <c r="A706" s="26"/>
      <c r="G706" s="9">
        <v>705.0</v>
      </c>
      <c r="H706" s="2">
        <v>44179.0</v>
      </c>
      <c r="I706" s="16">
        <f t="shared" si="1"/>
        <v>73.1195</v>
      </c>
      <c r="J706" s="16">
        <f t="shared" si="2"/>
        <v>88.7744</v>
      </c>
      <c r="K706" s="16">
        <f t="shared" si="3"/>
        <v>0.702296</v>
      </c>
      <c r="L706" s="16">
        <f t="shared" si="4"/>
        <v>1</v>
      </c>
    </row>
    <row r="707" ht="15.75" customHeight="1">
      <c r="A707" s="26"/>
      <c r="G707" s="9">
        <v>706.0</v>
      </c>
      <c r="H707" s="2">
        <v>44180.0</v>
      </c>
      <c r="I707" s="16">
        <f t="shared" si="1"/>
        <v>72.9272</v>
      </c>
      <c r="J707" s="16">
        <f t="shared" si="2"/>
        <v>88.5847</v>
      </c>
      <c r="K707" s="16">
        <f t="shared" si="3"/>
        <v>0.701864</v>
      </c>
      <c r="L707" s="16">
        <f t="shared" si="4"/>
        <v>1</v>
      </c>
    </row>
    <row r="708" ht="15.75" customHeight="1">
      <c r="A708" s="26"/>
      <c r="G708" s="9">
        <v>707.0</v>
      </c>
      <c r="H708" s="2">
        <v>44181.0</v>
      </c>
      <c r="I708" s="16">
        <f t="shared" si="1"/>
        <v>73.4453</v>
      </c>
      <c r="J708" s="16">
        <f t="shared" si="2"/>
        <v>89.1846</v>
      </c>
      <c r="K708" s="16">
        <f t="shared" si="3"/>
        <v>0.705493</v>
      </c>
      <c r="L708" s="16">
        <f t="shared" si="4"/>
        <v>1</v>
      </c>
    </row>
    <row r="709" ht="15.75" customHeight="1">
      <c r="A709" s="26"/>
      <c r="G709" s="9">
        <v>708.0</v>
      </c>
      <c r="H709" s="2">
        <v>44182.0</v>
      </c>
      <c r="I709" s="16">
        <f t="shared" si="1"/>
        <v>73.4201</v>
      </c>
      <c r="J709" s="16">
        <f t="shared" si="2"/>
        <v>89.3229</v>
      </c>
      <c r="K709" s="16">
        <f t="shared" si="3"/>
        <v>0.710025</v>
      </c>
      <c r="L709" s="16">
        <f t="shared" si="4"/>
        <v>1</v>
      </c>
    </row>
    <row r="710" ht="15.75" customHeight="1">
      <c r="A710" s="26"/>
      <c r="G710" s="9">
        <v>709.0</v>
      </c>
      <c r="H710" s="2">
        <v>44183.0</v>
      </c>
      <c r="I710" s="16">
        <f t="shared" si="1"/>
        <v>72.9781</v>
      </c>
      <c r="J710" s="16">
        <f t="shared" si="2"/>
        <v>89.2887</v>
      </c>
      <c r="K710" s="16">
        <f t="shared" si="3"/>
        <v>0.707118</v>
      </c>
      <c r="L710" s="16">
        <f t="shared" si="4"/>
        <v>1</v>
      </c>
    </row>
    <row r="711" ht="15.75" customHeight="1">
      <c r="A711" s="26"/>
      <c r="G711" s="9">
        <v>710.0</v>
      </c>
      <c r="H711" s="2">
        <v>44184.0</v>
      </c>
      <c r="I711" s="16">
        <f t="shared" si="1"/>
        <v>73.3155</v>
      </c>
      <c r="J711" s="16">
        <f t="shared" si="2"/>
        <v>89.8262</v>
      </c>
      <c r="K711" s="16">
        <f t="shared" si="3"/>
        <v>0.707849</v>
      </c>
      <c r="L711" s="16">
        <f t="shared" si="4"/>
        <v>1</v>
      </c>
    </row>
    <row r="712" ht="15.75" customHeight="1">
      <c r="A712" s="26"/>
      <c r="G712" s="9">
        <v>711.0</v>
      </c>
      <c r="H712" s="2">
        <v>44185.0</v>
      </c>
      <c r="I712" s="16">
        <f t="shared" si="1"/>
        <v>73.3155</v>
      </c>
      <c r="J712" s="16">
        <f t="shared" si="2"/>
        <v>89.8262</v>
      </c>
      <c r="K712" s="16">
        <f t="shared" si="3"/>
        <v>0.707849</v>
      </c>
      <c r="L712" s="16">
        <f t="shared" si="4"/>
        <v>1</v>
      </c>
    </row>
    <row r="713" ht="15.75" customHeight="1">
      <c r="A713" s="26"/>
      <c r="G713" s="9">
        <v>712.0</v>
      </c>
      <c r="H713" s="2">
        <v>44186.0</v>
      </c>
      <c r="I713" s="16">
        <f t="shared" si="1"/>
        <v>73.3155</v>
      </c>
      <c r="J713" s="16">
        <f t="shared" si="2"/>
        <v>89.8262</v>
      </c>
      <c r="K713" s="16">
        <f t="shared" si="3"/>
        <v>0.707849</v>
      </c>
      <c r="L713" s="16">
        <f t="shared" si="4"/>
        <v>1</v>
      </c>
    </row>
    <row r="714" ht="15.75" customHeight="1">
      <c r="A714" s="26"/>
      <c r="G714" s="9">
        <v>713.0</v>
      </c>
      <c r="H714" s="2">
        <v>44187.0</v>
      </c>
      <c r="I714" s="16">
        <f t="shared" si="1"/>
        <v>74.6721</v>
      </c>
      <c r="J714" s="16">
        <f t="shared" si="2"/>
        <v>91.0029</v>
      </c>
      <c r="K714" s="16">
        <f t="shared" si="3"/>
        <v>0.721086</v>
      </c>
      <c r="L714" s="16">
        <f t="shared" si="4"/>
        <v>1</v>
      </c>
    </row>
    <row r="715" ht="15.75" customHeight="1">
      <c r="A715" s="26"/>
      <c r="G715" s="9">
        <v>714.0</v>
      </c>
      <c r="H715" s="2">
        <v>44188.0</v>
      </c>
      <c r="I715" s="16">
        <f t="shared" si="1"/>
        <v>75.3498</v>
      </c>
      <c r="J715" s="16">
        <f t="shared" si="2"/>
        <v>92.0699</v>
      </c>
      <c r="K715" s="16">
        <f t="shared" si="3"/>
        <v>0.728792</v>
      </c>
      <c r="L715" s="16">
        <f t="shared" si="4"/>
        <v>1</v>
      </c>
    </row>
    <row r="716" ht="15.75" customHeight="1">
      <c r="A716" s="26"/>
      <c r="G716" s="9">
        <v>715.0</v>
      </c>
      <c r="H716" s="2">
        <v>44189.0</v>
      </c>
      <c r="I716" s="16">
        <f t="shared" si="1"/>
        <v>75.4571</v>
      </c>
      <c r="J716" s="16">
        <f t="shared" si="2"/>
        <v>91.9822</v>
      </c>
      <c r="K716" s="16">
        <f t="shared" si="3"/>
        <v>0.729265</v>
      </c>
      <c r="L716" s="16">
        <f t="shared" si="4"/>
        <v>1</v>
      </c>
    </row>
    <row r="717" ht="15.75" customHeight="1">
      <c r="A717" s="26"/>
      <c r="G717" s="9">
        <v>716.0</v>
      </c>
      <c r="H717" s="2">
        <v>44190.0</v>
      </c>
      <c r="I717" s="16">
        <f t="shared" si="1"/>
        <v>74.8392</v>
      </c>
      <c r="J717" s="16">
        <f t="shared" si="2"/>
        <v>91.3487</v>
      </c>
      <c r="K717" s="16">
        <f t="shared" si="3"/>
        <v>0.722282</v>
      </c>
      <c r="L717" s="16">
        <f t="shared" si="4"/>
        <v>1</v>
      </c>
    </row>
    <row r="718" ht="15.75" customHeight="1">
      <c r="A718" s="26"/>
      <c r="G718" s="9">
        <v>717.0</v>
      </c>
      <c r="H718" s="2">
        <v>44191.0</v>
      </c>
      <c r="I718" s="16">
        <f t="shared" si="1"/>
        <v>73.6921</v>
      </c>
      <c r="J718" s="16">
        <f t="shared" si="2"/>
        <v>89.8749</v>
      </c>
      <c r="K718" s="16">
        <f t="shared" si="3"/>
        <v>0.711692</v>
      </c>
      <c r="L718" s="16">
        <f t="shared" si="4"/>
        <v>1</v>
      </c>
    </row>
    <row r="719" ht="15.75" customHeight="1">
      <c r="A719" s="26"/>
      <c r="G719" s="9">
        <v>718.0</v>
      </c>
      <c r="H719" s="2">
        <v>44192.0</v>
      </c>
      <c r="I719" s="16">
        <f t="shared" si="1"/>
        <v>73.6921</v>
      </c>
      <c r="J719" s="16">
        <f t="shared" si="2"/>
        <v>89.8749</v>
      </c>
      <c r="K719" s="16">
        <f t="shared" si="3"/>
        <v>0.711692</v>
      </c>
      <c r="L719" s="16">
        <f t="shared" si="4"/>
        <v>1</v>
      </c>
    </row>
    <row r="720" ht="15.75" customHeight="1">
      <c r="A720" s="26"/>
      <c r="G720" s="9">
        <v>719.0</v>
      </c>
      <c r="H720" s="2">
        <v>44193.0</v>
      </c>
      <c r="I720" s="16">
        <f t="shared" si="1"/>
        <v>73.6921</v>
      </c>
      <c r="J720" s="16">
        <f t="shared" si="2"/>
        <v>89.8749</v>
      </c>
      <c r="K720" s="16">
        <f t="shared" si="3"/>
        <v>0.711692</v>
      </c>
      <c r="L720" s="16">
        <f t="shared" si="4"/>
        <v>1</v>
      </c>
    </row>
    <row r="721" ht="15.75" customHeight="1">
      <c r="A721" s="26"/>
      <c r="G721" s="9">
        <v>720.0</v>
      </c>
      <c r="H721" s="2">
        <v>44194.0</v>
      </c>
      <c r="I721" s="16">
        <f t="shared" si="1"/>
        <v>73.7175</v>
      </c>
      <c r="J721" s="16">
        <f t="shared" si="2"/>
        <v>90.127</v>
      </c>
      <c r="K721" s="16">
        <f t="shared" si="3"/>
        <v>0.71266</v>
      </c>
      <c r="L721" s="16">
        <f t="shared" si="4"/>
        <v>1</v>
      </c>
    </row>
    <row r="722" ht="15.75" customHeight="1">
      <c r="A722" s="26"/>
      <c r="G722" s="9">
        <v>721.0</v>
      </c>
      <c r="H722" s="2">
        <v>44195.0</v>
      </c>
      <c r="I722" s="16">
        <f t="shared" si="1"/>
        <v>73.6567</v>
      </c>
      <c r="J722" s="16">
        <f t="shared" si="2"/>
        <v>90.2074</v>
      </c>
      <c r="K722" s="16">
        <f t="shared" si="3"/>
        <v>0.710732</v>
      </c>
      <c r="L722" s="16">
        <f t="shared" si="4"/>
        <v>1</v>
      </c>
    </row>
    <row r="723" ht="15.75" customHeight="1">
      <c r="A723" s="26"/>
      <c r="G723" s="9">
        <v>722.0</v>
      </c>
      <c r="H723" s="2">
        <v>44196.0</v>
      </c>
      <c r="I723" s="16">
        <f t="shared" si="1"/>
        <v>73.8757</v>
      </c>
      <c r="J723" s="16">
        <f t="shared" si="2"/>
        <v>90.6824</v>
      </c>
      <c r="K723" s="16">
        <f t="shared" si="3"/>
        <v>0.714915</v>
      </c>
      <c r="L723" s="16">
        <f t="shared" si="4"/>
        <v>1</v>
      </c>
    </row>
    <row r="724" ht="15.75" customHeight="1">
      <c r="A724" s="26"/>
      <c r="G724" s="9">
        <v>723.0</v>
      </c>
      <c r="H724" s="2">
        <v>44197.0</v>
      </c>
      <c r="I724" s="16">
        <f t="shared" si="1"/>
        <v>73.8757</v>
      </c>
      <c r="J724" s="16">
        <f t="shared" si="2"/>
        <v>90.7932</v>
      </c>
      <c r="K724" s="16">
        <f t="shared" si="3"/>
        <v>0.716058</v>
      </c>
      <c r="L724" s="16">
        <f t="shared" si="4"/>
        <v>1</v>
      </c>
    </row>
    <row r="725" ht="15.75" customHeight="1">
      <c r="A725" s="26"/>
      <c r="G725" s="9">
        <v>724.0</v>
      </c>
      <c r="H725" s="2">
        <v>44198.0</v>
      </c>
      <c r="I725" s="16">
        <f t="shared" si="1"/>
        <v>73.8757</v>
      </c>
      <c r="J725" s="16">
        <f t="shared" si="2"/>
        <v>90.7932</v>
      </c>
      <c r="K725" s="16">
        <f t="shared" si="3"/>
        <v>0.716058</v>
      </c>
      <c r="L725" s="16">
        <f t="shared" si="4"/>
        <v>1</v>
      </c>
    </row>
    <row r="726" ht="15.75" customHeight="1">
      <c r="A726" s="26"/>
      <c r="G726" s="9">
        <v>725.0</v>
      </c>
      <c r="H726" s="2">
        <v>44199.0</v>
      </c>
      <c r="I726" s="16">
        <f t="shared" si="1"/>
        <v>73.8757</v>
      </c>
      <c r="J726" s="16">
        <f t="shared" si="2"/>
        <v>90.7932</v>
      </c>
      <c r="K726" s="16">
        <f t="shared" si="3"/>
        <v>0.716058</v>
      </c>
      <c r="L726" s="16">
        <f t="shared" si="4"/>
        <v>1</v>
      </c>
    </row>
    <row r="727" ht="15.75" customHeight="1">
      <c r="A727" s="26"/>
      <c r="G727" s="9">
        <v>726.0</v>
      </c>
      <c r="H727" s="2">
        <v>44200.0</v>
      </c>
      <c r="I727" s="16">
        <f t="shared" si="1"/>
        <v>73.8757</v>
      </c>
      <c r="J727" s="16">
        <f t="shared" si="2"/>
        <v>90.7932</v>
      </c>
      <c r="K727" s="16">
        <f t="shared" si="3"/>
        <v>0.716058</v>
      </c>
      <c r="L727" s="16">
        <f t="shared" si="4"/>
        <v>1</v>
      </c>
    </row>
    <row r="728" ht="15.75" customHeight="1">
      <c r="A728" s="26"/>
      <c r="G728" s="9">
        <v>727.0</v>
      </c>
      <c r="H728" s="2">
        <v>44201.0</v>
      </c>
      <c r="I728" s="16">
        <f t="shared" si="1"/>
        <v>73.8757</v>
      </c>
      <c r="J728" s="16">
        <f t="shared" si="2"/>
        <v>90.7932</v>
      </c>
      <c r="K728" s="16">
        <f t="shared" si="3"/>
        <v>0.716058</v>
      </c>
      <c r="L728" s="16">
        <f t="shared" si="4"/>
        <v>1</v>
      </c>
    </row>
    <row r="729" ht="15.75" customHeight="1">
      <c r="A729" s="26"/>
      <c r="G729" s="9">
        <v>728.0</v>
      </c>
      <c r="H729" s="2">
        <v>44202.0</v>
      </c>
      <c r="I729" s="16">
        <f t="shared" si="1"/>
        <v>73.8757</v>
      </c>
      <c r="J729" s="16">
        <f t="shared" si="2"/>
        <v>90.7932</v>
      </c>
      <c r="K729" s="16">
        <f t="shared" si="3"/>
        <v>0.716058</v>
      </c>
      <c r="L729" s="16">
        <f t="shared" si="4"/>
        <v>1</v>
      </c>
    </row>
    <row r="730" ht="15.75" customHeight="1">
      <c r="A730" s="26"/>
      <c r="G730" s="9">
        <v>729.0</v>
      </c>
      <c r="H730" s="2">
        <v>44203.0</v>
      </c>
      <c r="I730" s="16">
        <f t="shared" si="1"/>
        <v>73.8757</v>
      </c>
      <c r="J730" s="16">
        <f t="shared" si="2"/>
        <v>90.7932</v>
      </c>
      <c r="K730" s="16">
        <f t="shared" si="3"/>
        <v>0.716058</v>
      </c>
      <c r="L730" s="16">
        <f t="shared" si="4"/>
        <v>1</v>
      </c>
    </row>
    <row r="731" ht="15.75" customHeight="1">
      <c r="A731" s="26"/>
      <c r="G731" s="9">
        <v>730.0</v>
      </c>
      <c r="H731" s="2">
        <v>44204.0</v>
      </c>
      <c r="I731" s="16">
        <f t="shared" si="1"/>
        <v>73.8757</v>
      </c>
      <c r="J731" s="16">
        <f t="shared" si="2"/>
        <v>90.7932</v>
      </c>
      <c r="K731" s="16">
        <f t="shared" si="3"/>
        <v>0.716058</v>
      </c>
      <c r="L731" s="16">
        <f t="shared" si="4"/>
        <v>1</v>
      </c>
    </row>
    <row r="732" ht="15.75" customHeight="1">
      <c r="A732" s="26"/>
      <c r="G732" s="9">
        <v>731.0</v>
      </c>
      <c r="H732" s="2">
        <v>44205.0</v>
      </c>
      <c r="I732" s="16">
        <f t="shared" si="1"/>
        <v>73.8757</v>
      </c>
      <c r="J732" s="16">
        <f t="shared" si="2"/>
        <v>90.7932</v>
      </c>
      <c r="K732" s="16">
        <f t="shared" si="3"/>
        <v>0.716058</v>
      </c>
      <c r="L732" s="16">
        <f t="shared" si="4"/>
        <v>1</v>
      </c>
    </row>
    <row r="733" ht="15.75" customHeight="1">
      <c r="A733" s="26"/>
      <c r="G733" s="9">
        <v>732.0</v>
      </c>
      <c r="H733" s="2">
        <v>44206.0</v>
      </c>
      <c r="I733" s="16">
        <f t="shared" si="1"/>
        <v>73.8757</v>
      </c>
      <c r="J733" s="16">
        <f t="shared" si="2"/>
        <v>90.7932</v>
      </c>
      <c r="K733" s="16">
        <f t="shared" si="3"/>
        <v>0.716058</v>
      </c>
      <c r="L733" s="16">
        <f t="shared" si="4"/>
        <v>1</v>
      </c>
    </row>
    <row r="734" ht="15.75" customHeight="1">
      <c r="A734" s="26"/>
      <c r="G734" s="9">
        <v>733.0</v>
      </c>
      <c r="H734" s="2">
        <v>44207.0</v>
      </c>
      <c r="I734" s="16">
        <f t="shared" si="1"/>
        <v>73.8757</v>
      </c>
      <c r="J734" s="16">
        <f t="shared" si="2"/>
        <v>90.7932</v>
      </c>
      <c r="K734" s="16">
        <f t="shared" si="3"/>
        <v>0.716058</v>
      </c>
      <c r="L734" s="16">
        <f t="shared" si="4"/>
        <v>1</v>
      </c>
    </row>
    <row r="735" ht="15.75" customHeight="1">
      <c r="A735" s="26"/>
      <c r="G735" s="9">
        <v>734.0</v>
      </c>
      <c r="H735" s="2">
        <v>44208.0</v>
      </c>
      <c r="I735" s="16">
        <f t="shared" si="1"/>
        <v>74.5157</v>
      </c>
      <c r="J735" s="16">
        <f t="shared" si="2"/>
        <v>90.8123</v>
      </c>
      <c r="K735" s="16">
        <f t="shared" si="3"/>
        <v>0.715706</v>
      </c>
      <c r="L735" s="16">
        <f t="shared" si="4"/>
        <v>1</v>
      </c>
    </row>
    <row r="736" ht="15.75" customHeight="1">
      <c r="A736" s="26"/>
      <c r="G736" s="9">
        <v>735.0</v>
      </c>
      <c r="H736" s="2">
        <v>44209.0</v>
      </c>
      <c r="I736" s="16">
        <f t="shared" si="1"/>
        <v>74.2663</v>
      </c>
      <c r="J736" s="16">
        <f t="shared" si="2"/>
        <v>90.3227</v>
      </c>
      <c r="K736" s="16">
        <f t="shared" si="3"/>
        <v>0.712694</v>
      </c>
      <c r="L736" s="16">
        <f t="shared" si="4"/>
        <v>1</v>
      </c>
    </row>
    <row r="737" ht="15.75" customHeight="1">
      <c r="A737" s="26"/>
      <c r="G737" s="9">
        <v>736.0</v>
      </c>
      <c r="H737" s="2">
        <v>44210.0</v>
      </c>
      <c r="I737" s="16">
        <f t="shared" si="1"/>
        <v>73.5264</v>
      </c>
      <c r="J737" s="16">
        <f t="shared" si="2"/>
        <v>89.7831</v>
      </c>
      <c r="K737" s="16">
        <f t="shared" si="3"/>
        <v>0.708791</v>
      </c>
      <c r="L737" s="16">
        <f t="shared" si="4"/>
        <v>1</v>
      </c>
    </row>
    <row r="738" ht="15.75" customHeight="1">
      <c r="A738" s="26"/>
      <c r="G738" s="9">
        <v>737.0</v>
      </c>
      <c r="H738" s="2">
        <v>44211.0</v>
      </c>
      <c r="I738" s="16">
        <f t="shared" si="1"/>
        <v>73.7961</v>
      </c>
      <c r="J738" s="16">
        <f t="shared" si="2"/>
        <v>89.6475</v>
      </c>
      <c r="K738" s="16">
        <f t="shared" si="3"/>
        <v>0.709339</v>
      </c>
      <c r="L738" s="16">
        <f t="shared" si="4"/>
        <v>1</v>
      </c>
    </row>
    <row r="739" ht="15.75" customHeight="1">
      <c r="A739" s="26"/>
      <c r="G739" s="9">
        <v>738.0</v>
      </c>
      <c r="H739" s="2">
        <v>44212.0</v>
      </c>
      <c r="I739" s="16">
        <f t="shared" si="1"/>
        <v>73.5453</v>
      </c>
      <c r="J739" s="16">
        <f t="shared" si="2"/>
        <v>89.2546</v>
      </c>
      <c r="K739" s="16">
        <f t="shared" si="3"/>
        <v>0.709246</v>
      </c>
      <c r="L739" s="16">
        <f t="shared" si="4"/>
        <v>1</v>
      </c>
    </row>
    <row r="740" ht="15.75" customHeight="1">
      <c r="A740" s="26"/>
      <c r="G740" s="9">
        <v>739.0</v>
      </c>
      <c r="H740" s="2">
        <v>44213.0</v>
      </c>
      <c r="I740" s="16">
        <f t="shared" si="1"/>
        <v>73.5453</v>
      </c>
      <c r="J740" s="16">
        <f t="shared" si="2"/>
        <v>89.2546</v>
      </c>
      <c r="K740" s="16">
        <f t="shared" si="3"/>
        <v>0.709246</v>
      </c>
      <c r="L740" s="16">
        <f t="shared" si="4"/>
        <v>1</v>
      </c>
    </row>
    <row r="741" ht="15.75" customHeight="1">
      <c r="A741" s="26"/>
      <c r="G741" s="9">
        <v>740.0</v>
      </c>
      <c r="H741" s="2">
        <v>44214.0</v>
      </c>
      <c r="I741" s="16">
        <f t="shared" si="1"/>
        <v>73.5453</v>
      </c>
      <c r="J741" s="16">
        <f t="shared" si="2"/>
        <v>89.2546</v>
      </c>
      <c r="K741" s="16">
        <f t="shared" si="3"/>
        <v>0.709246</v>
      </c>
      <c r="L741" s="16">
        <f t="shared" si="4"/>
        <v>1</v>
      </c>
    </row>
    <row r="742" ht="15.75" customHeight="1">
      <c r="A742" s="26"/>
      <c r="G742" s="9">
        <v>741.0</v>
      </c>
      <c r="H742" s="2">
        <v>44215.0</v>
      </c>
      <c r="I742" s="16">
        <f t="shared" si="1"/>
        <v>73.9735</v>
      </c>
      <c r="J742" s="16">
        <f t="shared" si="2"/>
        <v>89.3304</v>
      </c>
      <c r="K742" s="16">
        <f t="shared" si="3"/>
        <v>0.71286</v>
      </c>
      <c r="L742" s="16">
        <f t="shared" si="4"/>
        <v>1</v>
      </c>
    </row>
    <row r="743" ht="15.75" customHeight="1">
      <c r="A743" s="26"/>
      <c r="G743" s="9">
        <v>742.0</v>
      </c>
      <c r="H743" s="2">
        <v>44216.0</v>
      </c>
      <c r="I743" s="16">
        <f t="shared" si="1"/>
        <v>73.7243</v>
      </c>
      <c r="J743" s="16">
        <f t="shared" si="2"/>
        <v>89.2064</v>
      </c>
      <c r="K743" s="16">
        <f t="shared" si="3"/>
        <v>0.708922</v>
      </c>
      <c r="L743" s="16">
        <f t="shared" si="4"/>
        <v>1</v>
      </c>
    </row>
    <row r="744" ht="15.75" customHeight="1">
      <c r="A744" s="26"/>
      <c r="G744" s="9">
        <v>743.0</v>
      </c>
      <c r="H744" s="2">
        <v>44217.0</v>
      </c>
      <c r="I744" s="16">
        <f t="shared" si="1"/>
        <v>73.355</v>
      </c>
      <c r="J744" s="16">
        <f t="shared" si="2"/>
        <v>89.1483</v>
      </c>
      <c r="K744" s="16">
        <f t="shared" si="3"/>
        <v>0.707002</v>
      </c>
      <c r="L744" s="16">
        <f t="shared" si="4"/>
        <v>1</v>
      </c>
    </row>
    <row r="745" ht="15.75" customHeight="1">
      <c r="A745" s="26"/>
      <c r="G745" s="9">
        <v>744.0</v>
      </c>
      <c r="H745" s="2">
        <v>44218.0</v>
      </c>
      <c r="I745" s="16">
        <f t="shared" si="1"/>
        <v>73.3694</v>
      </c>
      <c r="J745" s="16">
        <f t="shared" si="2"/>
        <v>88.9677</v>
      </c>
      <c r="K745" s="16">
        <f t="shared" si="3"/>
        <v>0.708643</v>
      </c>
      <c r="L745" s="16">
        <f t="shared" si="4"/>
        <v>1</v>
      </c>
    </row>
    <row r="746" ht="15.75" customHeight="1">
      <c r="A746" s="26"/>
      <c r="G746" s="9">
        <v>745.0</v>
      </c>
      <c r="H746" s="2">
        <v>44219.0</v>
      </c>
      <c r="I746" s="16">
        <f t="shared" si="1"/>
        <v>74.3615</v>
      </c>
      <c r="J746" s="16">
        <f t="shared" si="2"/>
        <v>90.4087</v>
      </c>
      <c r="K746" s="16">
        <f t="shared" si="3"/>
        <v>0.717602</v>
      </c>
      <c r="L746" s="16">
        <f t="shared" si="4"/>
        <v>1</v>
      </c>
    </row>
    <row r="747" ht="15.75" customHeight="1">
      <c r="A747" s="26"/>
      <c r="G747" s="9">
        <v>746.0</v>
      </c>
      <c r="H747" s="2">
        <v>44220.0</v>
      </c>
      <c r="I747" s="16">
        <f t="shared" si="1"/>
        <v>74.3615</v>
      </c>
      <c r="J747" s="16">
        <f t="shared" si="2"/>
        <v>90.4087</v>
      </c>
      <c r="K747" s="16">
        <f t="shared" si="3"/>
        <v>0.717602</v>
      </c>
      <c r="L747" s="16">
        <f t="shared" si="4"/>
        <v>1</v>
      </c>
    </row>
    <row r="748" ht="15.75" customHeight="1">
      <c r="A748" s="26"/>
      <c r="G748" s="9">
        <v>747.0</v>
      </c>
      <c r="H748" s="2">
        <v>44221.0</v>
      </c>
      <c r="I748" s="16">
        <f t="shared" si="1"/>
        <v>74.3615</v>
      </c>
      <c r="J748" s="16">
        <f t="shared" si="2"/>
        <v>90.4087</v>
      </c>
      <c r="K748" s="16">
        <f t="shared" si="3"/>
        <v>0.717602</v>
      </c>
      <c r="L748" s="16">
        <f t="shared" si="4"/>
        <v>1</v>
      </c>
    </row>
    <row r="749" ht="15.75" customHeight="1">
      <c r="A749" s="26"/>
      <c r="G749" s="9">
        <v>748.0</v>
      </c>
      <c r="H749" s="2">
        <v>44222.0</v>
      </c>
      <c r="I749" s="16">
        <f t="shared" si="1"/>
        <v>74.8569</v>
      </c>
      <c r="J749" s="16">
        <f t="shared" si="2"/>
        <v>91.1458</v>
      </c>
      <c r="K749" s="16">
        <f t="shared" si="3"/>
        <v>0.721617</v>
      </c>
      <c r="L749" s="16">
        <f t="shared" si="4"/>
        <v>1</v>
      </c>
    </row>
    <row r="750" ht="15.75" customHeight="1">
      <c r="A750" s="26"/>
      <c r="G750" s="9">
        <v>749.0</v>
      </c>
      <c r="H750" s="2">
        <v>44223.0</v>
      </c>
      <c r="I750" s="16">
        <f t="shared" si="1"/>
        <v>75.6354</v>
      </c>
      <c r="J750" s="16">
        <f t="shared" si="2"/>
        <v>91.6701</v>
      </c>
      <c r="K750" s="16">
        <f t="shared" si="3"/>
        <v>0.728805</v>
      </c>
      <c r="L750" s="16">
        <f t="shared" si="4"/>
        <v>1</v>
      </c>
    </row>
    <row r="751" ht="15.75" customHeight="1">
      <c r="A751" s="26"/>
      <c r="G751" s="9">
        <v>750.0</v>
      </c>
      <c r="H751" s="2">
        <v>44224.0</v>
      </c>
      <c r="I751" s="16">
        <f t="shared" si="1"/>
        <v>75.04</v>
      </c>
      <c r="J751" s="16">
        <f t="shared" si="2"/>
        <v>91.2186</v>
      </c>
      <c r="K751" s="16">
        <f t="shared" si="3"/>
        <v>0.723591</v>
      </c>
      <c r="L751" s="16">
        <f t="shared" si="4"/>
        <v>1</v>
      </c>
    </row>
    <row r="752" ht="15.75" customHeight="1">
      <c r="A752" s="26"/>
      <c r="G752" s="9">
        <v>751.0</v>
      </c>
      <c r="H752" s="2">
        <v>44225.0</v>
      </c>
      <c r="I752" s="16">
        <f t="shared" si="1"/>
        <v>76.1854</v>
      </c>
      <c r="J752" s="16">
        <f t="shared" si="2"/>
        <v>92.131</v>
      </c>
      <c r="K752" s="16">
        <f t="shared" si="3"/>
        <v>0.730375</v>
      </c>
      <c r="L752" s="16">
        <f t="shared" si="4"/>
        <v>1</v>
      </c>
    </row>
    <row r="753" ht="15.75" customHeight="1">
      <c r="A753" s="26"/>
      <c r="G753" s="9">
        <v>752.0</v>
      </c>
      <c r="H753" s="2">
        <v>44226.0</v>
      </c>
      <c r="I753" s="16">
        <f t="shared" si="1"/>
        <v>76.2527</v>
      </c>
      <c r="J753" s="16">
        <f t="shared" si="2"/>
        <v>92.2963</v>
      </c>
      <c r="K753" s="16">
        <f t="shared" si="3"/>
        <v>0.728784</v>
      </c>
      <c r="L753" s="16">
        <f t="shared" si="4"/>
        <v>1</v>
      </c>
    </row>
    <row r="754" ht="15.75" customHeight="1">
      <c r="A754" s="26"/>
      <c r="G754" s="9">
        <v>753.0</v>
      </c>
      <c r="H754" s="2">
        <v>44227.0</v>
      </c>
      <c r="I754" s="16">
        <f t="shared" si="1"/>
        <v>76.2527</v>
      </c>
      <c r="J754" s="16">
        <f t="shared" si="2"/>
        <v>92.2963</v>
      </c>
      <c r="K754" s="16">
        <f t="shared" si="3"/>
        <v>0.728784</v>
      </c>
      <c r="L754" s="16">
        <f t="shared" si="4"/>
        <v>1</v>
      </c>
    </row>
    <row r="755" ht="15.75" customHeight="1">
      <c r="A755" s="26"/>
      <c r="G755" s="9">
        <v>754.0</v>
      </c>
      <c r="H755" s="2">
        <v>44228.0</v>
      </c>
      <c r="I755" s="16">
        <f t="shared" si="1"/>
        <v>76.2527</v>
      </c>
      <c r="J755" s="16">
        <f t="shared" si="2"/>
        <v>92.2963</v>
      </c>
      <c r="K755" s="16">
        <f t="shared" si="3"/>
        <v>0.728784</v>
      </c>
      <c r="L755" s="16">
        <f t="shared" si="4"/>
        <v>1</v>
      </c>
    </row>
    <row r="756" ht="15.75" customHeight="1">
      <c r="A756" s="26"/>
      <c r="G756" s="9">
        <v>755.0</v>
      </c>
      <c r="H756" s="2">
        <v>44229.0</v>
      </c>
      <c r="I756" s="16">
        <f t="shared" si="1"/>
        <v>75.5053</v>
      </c>
      <c r="J756" s="16">
        <f t="shared" si="2"/>
        <v>91.5426</v>
      </c>
      <c r="K756" s="16">
        <f t="shared" si="3"/>
        <v>0.720711</v>
      </c>
      <c r="L756" s="16">
        <f t="shared" si="4"/>
        <v>1</v>
      </c>
    </row>
    <row r="757" ht="15.75" customHeight="1">
      <c r="A757" s="26"/>
      <c r="G757" s="9">
        <v>756.0</v>
      </c>
      <c r="H757" s="2">
        <v>44230.0</v>
      </c>
      <c r="I757" s="16">
        <f t="shared" si="1"/>
        <v>75.9051</v>
      </c>
      <c r="J757" s="16">
        <f t="shared" si="2"/>
        <v>91.625</v>
      </c>
      <c r="K757" s="16">
        <f t="shared" si="3"/>
        <v>0.723216</v>
      </c>
      <c r="L757" s="16">
        <f t="shared" si="4"/>
        <v>1</v>
      </c>
    </row>
    <row r="758" ht="15.75" customHeight="1">
      <c r="A758" s="26"/>
      <c r="G758" s="9">
        <v>757.0</v>
      </c>
      <c r="H758" s="2">
        <v>44231.0</v>
      </c>
      <c r="I758" s="16">
        <f t="shared" si="1"/>
        <v>76.0801</v>
      </c>
      <c r="J758" s="16">
        <f t="shared" si="2"/>
        <v>91.5624</v>
      </c>
      <c r="K758" s="16">
        <f t="shared" si="3"/>
        <v>0.724434</v>
      </c>
      <c r="L758" s="16">
        <f t="shared" si="4"/>
        <v>1</v>
      </c>
    </row>
    <row r="759" ht="15.75" customHeight="1">
      <c r="A759" s="26"/>
      <c r="G759" s="9">
        <v>758.0</v>
      </c>
      <c r="H759" s="2">
        <v>44232.0</v>
      </c>
      <c r="I759" s="16">
        <f t="shared" si="1"/>
        <v>75.7293</v>
      </c>
      <c r="J759" s="16">
        <f t="shared" si="2"/>
        <v>90.9206</v>
      </c>
      <c r="K759" s="16">
        <f t="shared" si="3"/>
        <v>0.719826</v>
      </c>
      <c r="L759" s="16">
        <f t="shared" si="4"/>
        <v>1</v>
      </c>
    </row>
    <row r="760" ht="15.75" customHeight="1">
      <c r="A760" s="26"/>
      <c r="G760" s="9">
        <v>759.0</v>
      </c>
      <c r="H760" s="2">
        <v>44233.0</v>
      </c>
      <c r="I760" s="16">
        <f t="shared" si="1"/>
        <v>75.1107</v>
      </c>
      <c r="J760" s="16">
        <f t="shared" si="2"/>
        <v>89.885</v>
      </c>
      <c r="K760" s="16">
        <f t="shared" si="3"/>
        <v>0.712287</v>
      </c>
      <c r="L760" s="16">
        <f t="shared" si="4"/>
        <v>1</v>
      </c>
    </row>
    <row r="761" ht="15.75" customHeight="1">
      <c r="A761" s="26"/>
      <c r="G761" s="9">
        <v>760.0</v>
      </c>
      <c r="H761" s="2">
        <v>44234.0</v>
      </c>
      <c r="I761" s="16">
        <f t="shared" si="1"/>
        <v>75.1107</v>
      </c>
      <c r="J761" s="16">
        <f t="shared" si="2"/>
        <v>89.885</v>
      </c>
      <c r="K761" s="16">
        <f t="shared" si="3"/>
        <v>0.712287</v>
      </c>
      <c r="L761" s="16">
        <f t="shared" si="4"/>
        <v>1</v>
      </c>
    </row>
    <row r="762" ht="15.75" customHeight="1">
      <c r="A762" s="26"/>
      <c r="G762" s="9">
        <v>761.0</v>
      </c>
      <c r="H762" s="2">
        <v>44235.0</v>
      </c>
      <c r="I762" s="16">
        <f t="shared" si="1"/>
        <v>75.1107</v>
      </c>
      <c r="J762" s="16">
        <f t="shared" si="2"/>
        <v>89.885</v>
      </c>
      <c r="K762" s="16">
        <f t="shared" si="3"/>
        <v>0.712287</v>
      </c>
      <c r="L762" s="16">
        <f t="shared" si="4"/>
        <v>1</v>
      </c>
    </row>
    <row r="763" ht="15.75" customHeight="1">
      <c r="A763" s="26"/>
      <c r="G763" s="9">
        <v>762.0</v>
      </c>
      <c r="H763" s="2">
        <v>44236.0</v>
      </c>
      <c r="I763" s="16">
        <f t="shared" si="1"/>
        <v>74.2602</v>
      </c>
      <c r="J763" s="16">
        <f t="shared" si="2"/>
        <v>89.4019</v>
      </c>
      <c r="K763" s="16">
        <f t="shared" si="3"/>
        <v>0.703388</v>
      </c>
      <c r="L763" s="16">
        <f t="shared" si="4"/>
        <v>1</v>
      </c>
    </row>
    <row r="764" ht="15.75" customHeight="1">
      <c r="A764" s="26"/>
      <c r="G764" s="9">
        <v>763.0</v>
      </c>
      <c r="H764" s="2">
        <v>44237.0</v>
      </c>
      <c r="I764" s="16">
        <f t="shared" si="1"/>
        <v>74.1192</v>
      </c>
      <c r="J764" s="16">
        <f t="shared" si="2"/>
        <v>89.5286</v>
      </c>
      <c r="K764" s="16">
        <f t="shared" si="3"/>
        <v>0.706772</v>
      </c>
      <c r="L764" s="16">
        <f t="shared" si="4"/>
        <v>1</v>
      </c>
    </row>
    <row r="765" ht="15.75" customHeight="1">
      <c r="A765" s="26"/>
      <c r="G765" s="9">
        <v>764.0</v>
      </c>
      <c r="H765" s="2">
        <v>44238.0</v>
      </c>
      <c r="I765" s="16">
        <f t="shared" si="1"/>
        <v>73.8526</v>
      </c>
      <c r="J765" s="16">
        <f t="shared" si="2"/>
        <v>89.5684</v>
      </c>
      <c r="K765" s="16">
        <f t="shared" si="3"/>
        <v>0.706284</v>
      </c>
      <c r="L765" s="16">
        <f t="shared" si="4"/>
        <v>1</v>
      </c>
    </row>
    <row r="766" ht="15.75" customHeight="1">
      <c r="A766" s="26"/>
      <c r="G766" s="9">
        <v>765.0</v>
      </c>
      <c r="H766" s="2">
        <v>44239.0</v>
      </c>
      <c r="I766" s="16">
        <f t="shared" si="1"/>
        <v>73.7579</v>
      </c>
      <c r="J766" s="16">
        <f t="shared" si="2"/>
        <v>89.4388</v>
      </c>
      <c r="K766" s="16">
        <f t="shared" si="3"/>
        <v>0.704772</v>
      </c>
      <c r="L766" s="16">
        <f t="shared" si="4"/>
        <v>1</v>
      </c>
    </row>
    <row r="767" ht="15.75" customHeight="1">
      <c r="A767" s="26"/>
      <c r="G767" s="9">
        <v>766.0</v>
      </c>
      <c r="H767" s="2">
        <v>44240.0</v>
      </c>
      <c r="I767" s="16">
        <f t="shared" si="1"/>
        <v>73.9378</v>
      </c>
      <c r="J767" s="16">
        <f t="shared" si="2"/>
        <v>89.6052</v>
      </c>
      <c r="K767" s="16">
        <f t="shared" si="3"/>
        <v>0.704337</v>
      </c>
      <c r="L767" s="16">
        <f t="shared" si="4"/>
        <v>1</v>
      </c>
    </row>
    <row r="768" ht="15.75" customHeight="1">
      <c r="A768" s="26"/>
      <c r="G768" s="9">
        <v>767.0</v>
      </c>
      <c r="H768" s="2">
        <v>44241.0</v>
      </c>
      <c r="I768" s="16">
        <f t="shared" si="1"/>
        <v>73.9378</v>
      </c>
      <c r="J768" s="16">
        <f t="shared" si="2"/>
        <v>89.6052</v>
      </c>
      <c r="K768" s="16">
        <f t="shared" si="3"/>
        <v>0.704337</v>
      </c>
      <c r="L768" s="16">
        <f t="shared" si="4"/>
        <v>1</v>
      </c>
    </row>
    <row r="769" ht="15.75" customHeight="1">
      <c r="A769" s="26"/>
      <c r="G769" s="9">
        <v>768.0</v>
      </c>
      <c r="H769" s="2">
        <v>44242.0</v>
      </c>
      <c r="I769" s="16">
        <f t="shared" si="1"/>
        <v>73.9378</v>
      </c>
      <c r="J769" s="16">
        <f t="shared" si="2"/>
        <v>89.6052</v>
      </c>
      <c r="K769" s="16">
        <f t="shared" si="3"/>
        <v>0.704337</v>
      </c>
      <c r="L769" s="16">
        <f t="shared" si="4"/>
        <v>1</v>
      </c>
    </row>
    <row r="770" ht="15.75" customHeight="1">
      <c r="A770" s="26"/>
      <c r="G770" s="9">
        <v>769.0</v>
      </c>
      <c r="H770" s="2">
        <v>44243.0</v>
      </c>
      <c r="I770" s="16">
        <f t="shared" si="1"/>
        <v>73.3092</v>
      </c>
      <c r="J770" s="16">
        <f t="shared" si="2"/>
        <v>88.9754</v>
      </c>
      <c r="K770" s="16">
        <f t="shared" si="3"/>
        <v>0.696756</v>
      </c>
      <c r="L770" s="16">
        <f t="shared" si="4"/>
        <v>1</v>
      </c>
    </row>
    <row r="771" ht="15.75" customHeight="1">
      <c r="A771" s="26"/>
      <c r="G771" s="9">
        <v>770.0</v>
      </c>
      <c r="H771" s="2">
        <v>44244.0</v>
      </c>
      <c r="I771" s="16">
        <f t="shared" si="1"/>
        <v>73.2895</v>
      </c>
      <c r="J771" s="16">
        <f t="shared" si="2"/>
        <v>88.9441</v>
      </c>
      <c r="K771" s="16">
        <f t="shared" si="3"/>
        <v>0.694687</v>
      </c>
      <c r="L771" s="16">
        <f t="shared" si="4"/>
        <v>1</v>
      </c>
    </row>
    <row r="772" ht="15.75" customHeight="1">
      <c r="A772" s="26"/>
      <c r="G772" s="9">
        <v>771.0</v>
      </c>
      <c r="H772" s="2">
        <v>44245.0</v>
      </c>
      <c r="I772" s="16">
        <f t="shared" si="1"/>
        <v>73.7669</v>
      </c>
      <c r="J772" s="16">
        <f t="shared" si="2"/>
        <v>89.0809</v>
      </c>
      <c r="K772" s="16">
        <f t="shared" si="3"/>
        <v>0.69598</v>
      </c>
      <c r="L772" s="16">
        <f t="shared" si="4"/>
        <v>1</v>
      </c>
    </row>
    <row r="773" ht="15.75" customHeight="1">
      <c r="A773" s="26"/>
      <c r="G773" s="9">
        <v>772.0</v>
      </c>
      <c r="H773" s="2">
        <v>44246.0</v>
      </c>
      <c r="I773" s="16">
        <f t="shared" si="1"/>
        <v>73.7755</v>
      </c>
      <c r="J773" s="16">
        <f t="shared" si="2"/>
        <v>88.87</v>
      </c>
      <c r="K773" s="16">
        <f t="shared" si="3"/>
        <v>0.697674</v>
      </c>
      <c r="L773" s="16">
        <f t="shared" si="4"/>
        <v>1</v>
      </c>
    </row>
    <row r="774" ht="15.75" customHeight="1">
      <c r="A774" s="26"/>
      <c r="G774" s="9">
        <v>773.0</v>
      </c>
      <c r="H774" s="2">
        <v>44247.0</v>
      </c>
      <c r="I774" s="16">
        <f t="shared" si="1"/>
        <v>73.9717</v>
      </c>
      <c r="J774" s="16">
        <f t="shared" si="2"/>
        <v>89.5427</v>
      </c>
      <c r="K774" s="16">
        <f t="shared" si="3"/>
        <v>0.700987</v>
      </c>
      <c r="L774" s="16">
        <f t="shared" si="4"/>
        <v>1</v>
      </c>
    </row>
    <row r="775" ht="15.75" customHeight="1">
      <c r="A775" s="26"/>
      <c r="G775" s="9">
        <v>774.0</v>
      </c>
      <c r="H775" s="2">
        <v>44248.0</v>
      </c>
      <c r="I775" s="16">
        <f t="shared" si="1"/>
        <v>73.9833</v>
      </c>
      <c r="J775" s="16">
        <f t="shared" si="2"/>
        <v>89.6604</v>
      </c>
      <c r="K775" s="16">
        <f t="shared" si="3"/>
        <v>0.701629</v>
      </c>
      <c r="L775" s="16">
        <f t="shared" si="4"/>
        <v>1</v>
      </c>
    </row>
    <row r="776" ht="15.75" customHeight="1">
      <c r="A776" s="26"/>
      <c r="G776" s="9">
        <v>775.0</v>
      </c>
      <c r="H776" s="2">
        <v>44249.0</v>
      </c>
      <c r="I776" s="16">
        <f t="shared" si="1"/>
        <v>73.9833</v>
      </c>
      <c r="J776" s="16">
        <f t="shared" si="2"/>
        <v>89.6604</v>
      </c>
      <c r="K776" s="16">
        <f t="shared" si="3"/>
        <v>0.701629</v>
      </c>
      <c r="L776" s="16">
        <f t="shared" si="4"/>
        <v>1</v>
      </c>
    </row>
    <row r="777" ht="15.75" customHeight="1">
      <c r="A777" s="26"/>
      <c r="G777" s="9">
        <v>776.0</v>
      </c>
      <c r="H777" s="2">
        <v>44250.0</v>
      </c>
      <c r="I777" s="16">
        <f t="shared" si="1"/>
        <v>73.9833</v>
      </c>
      <c r="J777" s="16">
        <f t="shared" si="2"/>
        <v>89.6604</v>
      </c>
      <c r="K777" s="16">
        <f t="shared" si="3"/>
        <v>0.701629</v>
      </c>
      <c r="L777" s="16">
        <f t="shared" si="4"/>
        <v>1</v>
      </c>
    </row>
    <row r="778" ht="15.75" customHeight="1">
      <c r="A778" s="26"/>
      <c r="G778" s="9">
        <v>777.0</v>
      </c>
      <c r="H778" s="2">
        <v>44251.0</v>
      </c>
      <c r="I778" s="16">
        <f t="shared" si="1"/>
        <v>73.9833</v>
      </c>
      <c r="J778" s="16">
        <f t="shared" si="2"/>
        <v>89.6604</v>
      </c>
      <c r="K778" s="16">
        <f t="shared" si="3"/>
        <v>0.701629</v>
      </c>
      <c r="L778" s="16">
        <f t="shared" si="4"/>
        <v>1</v>
      </c>
    </row>
    <row r="779" ht="15.75" customHeight="1">
      <c r="A779" s="26"/>
      <c r="G779" s="9">
        <v>778.0</v>
      </c>
      <c r="H779" s="2">
        <v>44252.0</v>
      </c>
      <c r="I779" s="16">
        <f t="shared" si="1"/>
        <v>73.7532</v>
      </c>
      <c r="J779" s="16">
        <f t="shared" si="2"/>
        <v>89.6691</v>
      </c>
      <c r="K779" s="16">
        <f t="shared" si="3"/>
        <v>0.69852</v>
      </c>
      <c r="L779" s="16">
        <f t="shared" si="4"/>
        <v>1</v>
      </c>
    </row>
    <row r="780" ht="15.75" customHeight="1">
      <c r="A780" s="26"/>
      <c r="G780" s="9">
        <v>779.0</v>
      </c>
      <c r="H780" s="2">
        <v>44253.0</v>
      </c>
      <c r="I780" s="16">
        <f t="shared" si="1"/>
        <v>73.4747</v>
      </c>
      <c r="J780" s="16">
        <f t="shared" si="2"/>
        <v>89.4995</v>
      </c>
      <c r="K780" s="16">
        <f t="shared" si="3"/>
        <v>0.692537</v>
      </c>
      <c r="L780" s="16">
        <f t="shared" si="4"/>
        <v>1</v>
      </c>
    </row>
    <row r="781" ht="15.75" customHeight="1">
      <c r="A781" s="26"/>
      <c r="G781" s="9">
        <v>780.0</v>
      </c>
      <c r="H781" s="2">
        <v>44254.0</v>
      </c>
      <c r="I781" s="16">
        <f t="shared" si="1"/>
        <v>74.4373</v>
      </c>
      <c r="J781" s="16">
        <f t="shared" si="2"/>
        <v>90.3743</v>
      </c>
      <c r="K781" s="16">
        <f t="shared" si="3"/>
        <v>0.70204</v>
      </c>
      <c r="L781" s="16">
        <f t="shared" si="4"/>
        <v>1</v>
      </c>
    </row>
    <row r="782" ht="15.75" customHeight="1">
      <c r="A782" s="26"/>
      <c r="G782" s="9">
        <v>781.0</v>
      </c>
      <c r="H782" s="2">
        <v>44255.0</v>
      </c>
      <c r="I782" s="16">
        <f t="shared" si="1"/>
        <v>74.4373</v>
      </c>
      <c r="J782" s="16">
        <f t="shared" si="2"/>
        <v>90.3743</v>
      </c>
      <c r="K782" s="16">
        <f t="shared" si="3"/>
        <v>0.70204</v>
      </c>
      <c r="L782" s="16">
        <f t="shared" si="4"/>
        <v>1</v>
      </c>
    </row>
    <row r="783" ht="15.75" customHeight="1">
      <c r="A783" s="26"/>
      <c r="G783" s="9">
        <v>782.0</v>
      </c>
      <c r="H783" s="2">
        <v>44256.0</v>
      </c>
      <c r="I783" s="16">
        <f t="shared" si="1"/>
        <v>74.4373</v>
      </c>
      <c r="J783" s="16">
        <f t="shared" si="2"/>
        <v>90.3743</v>
      </c>
      <c r="K783" s="16">
        <f t="shared" si="3"/>
        <v>0.70204</v>
      </c>
      <c r="L783" s="16">
        <f t="shared" si="4"/>
        <v>1</v>
      </c>
    </row>
    <row r="784" ht="15.75" customHeight="1">
      <c r="A784" s="26"/>
      <c r="G784" s="9">
        <v>783.0</v>
      </c>
      <c r="H784" s="2">
        <v>44257.0</v>
      </c>
      <c r="I784" s="16">
        <f t="shared" si="1"/>
        <v>74.0448</v>
      </c>
      <c r="J784" s="16">
        <f t="shared" si="2"/>
        <v>89.4461</v>
      </c>
      <c r="K784" s="16">
        <f t="shared" si="3"/>
        <v>0.694702</v>
      </c>
      <c r="L784" s="16">
        <f t="shared" si="4"/>
        <v>1</v>
      </c>
    </row>
    <row r="785" ht="15.75" customHeight="1">
      <c r="A785" s="26"/>
      <c r="G785" s="9">
        <v>784.0</v>
      </c>
      <c r="H785" s="2">
        <v>44258.0</v>
      </c>
      <c r="I785" s="16">
        <f t="shared" si="1"/>
        <v>74.5755</v>
      </c>
      <c r="J785" s="16">
        <f t="shared" si="2"/>
        <v>89.5652</v>
      </c>
      <c r="K785" s="16">
        <f t="shared" si="3"/>
        <v>0.697913</v>
      </c>
      <c r="L785" s="16">
        <f t="shared" si="4"/>
        <v>1</v>
      </c>
    </row>
    <row r="786" ht="15.75" customHeight="1">
      <c r="A786" s="26"/>
      <c r="G786" s="9">
        <v>785.0</v>
      </c>
      <c r="H786" s="2">
        <v>44259.0</v>
      </c>
      <c r="I786" s="16">
        <f t="shared" si="1"/>
        <v>73.5187</v>
      </c>
      <c r="J786" s="16">
        <f t="shared" si="2"/>
        <v>88.8768</v>
      </c>
      <c r="K786" s="16">
        <f t="shared" si="3"/>
        <v>0.687798</v>
      </c>
      <c r="L786" s="16">
        <f t="shared" si="4"/>
        <v>1</v>
      </c>
    </row>
    <row r="787" ht="15.75" customHeight="1">
      <c r="A787" s="26"/>
      <c r="G787" s="9">
        <v>786.0</v>
      </c>
      <c r="H787" s="2">
        <v>44260.0</v>
      </c>
      <c r="I787" s="16">
        <f t="shared" si="1"/>
        <v>73.7864</v>
      </c>
      <c r="J787" s="16">
        <f t="shared" si="2"/>
        <v>88.9421</v>
      </c>
      <c r="K787" s="16">
        <f t="shared" si="3"/>
        <v>0.688049</v>
      </c>
      <c r="L787" s="16">
        <f t="shared" si="4"/>
        <v>1</v>
      </c>
    </row>
    <row r="788" ht="15.75" customHeight="1">
      <c r="A788" s="26"/>
      <c r="G788" s="9">
        <v>787.0</v>
      </c>
      <c r="H788" s="2">
        <v>44261.0</v>
      </c>
      <c r="I788" s="16">
        <f t="shared" si="1"/>
        <v>74.4275</v>
      </c>
      <c r="J788" s="16">
        <f t="shared" si="2"/>
        <v>88.9334</v>
      </c>
      <c r="K788" s="16">
        <f t="shared" si="3"/>
        <v>0.686822</v>
      </c>
      <c r="L788" s="16">
        <f t="shared" si="4"/>
        <v>1</v>
      </c>
    </row>
    <row r="789" ht="15.75" customHeight="1">
      <c r="A789" s="26"/>
      <c r="G789" s="9">
        <v>788.0</v>
      </c>
      <c r="H789" s="2">
        <v>44262.0</v>
      </c>
      <c r="I789" s="16">
        <f t="shared" si="1"/>
        <v>74.4275</v>
      </c>
      <c r="J789" s="16">
        <f t="shared" si="2"/>
        <v>88.9334</v>
      </c>
      <c r="K789" s="16">
        <f t="shared" si="3"/>
        <v>0.686822</v>
      </c>
      <c r="L789" s="16">
        <f t="shared" si="4"/>
        <v>1</v>
      </c>
    </row>
    <row r="790" ht="15.75" customHeight="1">
      <c r="A790" s="26"/>
      <c r="G790" s="9">
        <v>789.0</v>
      </c>
      <c r="H790" s="2">
        <v>44263.0</v>
      </c>
      <c r="I790" s="16">
        <f t="shared" si="1"/>
        <v>74.4275</v>
      </c>
      <c r="J790" s="16">
        <f t="shared" si="2"/>
        <v>88.9334</v>
      </c>
      <c r="K790" s="16">
        <f t="shared" si="3"/>
        <v>0.686822</v>
      </c>
      <c r="L790" s="16">
        <f t="shared" si="4"/>
        <v>1</v>
      </c>
    </row>
    <row r="791" ht="15.75" customHeight="1">
      <c r="A791" s="26"/>
      <c r="G791" s="9">
        <v>790.0</v>
      </c>
      <c r="H791" s="2">
        <v>44264.0</v>
      </c>
      <c r="I791" s="16">
        <f t="shared" si="1"/>
        <v>74.4275</v>
      </c>
      <c r="J791" s="16">
        <f t="shared" si="2"/>
        <v>88.9334</v>
      </c>
      <c r="K791" s="16">
        <f t="shared" si="3"/>
        <v>0.686822</v>
      </c>
      <c r="L791" s="16">
        <f t="shared" si="4"/>
        <v>1</v>
      </c>
    </row>
    <row r="792" ht="15.75" customHeight="1">
      <c r="A792" s="26"/>
      <c r="G792" s="9">
        <v>791.0</v>
      </c>
      <c r="H792" s="2">
        <v>44265.0</v>
      </c>
      <c r="I792" s="16">
        <f t="shared" si="1"/>
        <v>74.264</v>
      </c>
      <c r="J792" s="16">
        <f t="shared" si="2"/>
        <v>88.1736</v>
      </c>
      <c r="K792" s="16">
        <f t="shared" si="3"/>
        <v>0.682166</v>
      </c>
      <c r="L792" s="16">
        <f t="shared" si="4"/>
        <v>1</v>
      </c>
    </row>
    <row r="793" ht="15.75" customHeight="1">
      <c r="A793" s="26"/>
      <c r="G793" s="9">
        <v>792.0</v>
      </c>
      <c r="H793" s="2">
        <v>44266.0</v>
      </c>
      <c r="I793" s="16">
        <f t="shared" si="1"/>
        <v>74.0393</v>
      </c>
      <c r="J793" s="16">
        <f t="shared" si="2"/>
        <v>87.9587</v>
      </c>
      <c r="K793" s="16">
        <f t="shared" si="3"/>
        <v>0.680477</v>
      </c>
      <c r="L793" s="16">
        <f t="shared" si="4"/>
        <v>1</v>
      </c>
    </row>
    <row r="794" ht="15.75" customHeight="1">
      <c r="A794" s="26"/>
      <c r="G794" s="9">
        <v>793.0</v>
      </c>
      <c r="H794" s="2">
        <v>44267.0</v>
      </c>
      <c r="I794" s="16">
        <f t="shared" si="1"/>
        <v>73.4996</v>
      </c>
      <c r="J794" s="16">
        <f t="shared" si="2"/>
        <v>87.7585</v>
      </c>
      <c r="K794" s="16">
        <f t="shared" si="3"/>
        <v>0.67726</v>
      </c>
      <c r="L794" s="16">
        <f t="shared" si="4"/>
        <v>1</v>
      </c>
    </row>
    <row r="795" ht="15.75" customHeight="1">
      <c r="A795" s="26"/>
      <c r="G795" s="9">
        <v>794.0</v>
      </c>
      <c r="H795" s="2">
        <v>44268.0</v>
      </c>
      <c r="I795" s="16">
        <f t="shared" si="1"/>
        <v>73.5081</v>
      </c>
      <c r="J795" s="16">
        <f t="shared" si="2"/>
        <v>87.7981</v>
      </c>
      <c r="K795" s="16">
        <f t="shared" si="3"/>
        <v>0.673552</v>
      </c>
      <c r="L795" s="16">
        <f t="shared" si="4"/>
        <v>1</v>
      </c>
    </row>
    <row r="796" ht="15.75" customHeight="1">
      <c r="A796" s="26"/>
      <c r="G796" s="9">
        <v>795.0</v>
      </c>
      <c r="H796" s="2">
        <v>44269.0</v>
      </c>
      <c r="I796" s="16">
        <f t="shared" si="1"/>
        <v>73.5081</v>
      </c>
      <c r="J796" s="16">
        <f t="shared" si="2"/>
        <v>87.7981</v>
      </c>
      <c r="K796" s="16">
        <f t="shared" si="3"/>
        <v>0.673552</v>
      </c>
      <c r="L796" s="16">
        <f t="shared" si="4"/>
        <v>1</v>
      </c>
    </row>
    <row r="797" ht="15.75" customHeight="1">
      <c r="A797" s="26"/>
      <c r="G797" s="9">
        <v>796.0</v>
      </c>
      <c r="H797" s="2">
        <v>44270.0</v>
      </c>
      <c r="I797" s="16">
        <f t="shared" si="1"/>
        <v>73.5081</v>
      </c>
      <c r="J797" s="16">
        <f t="shared" si="2"/>
        <v>87.7981</v>
      </c>
      <c r="K797" s="16">
        <f t="shared" si="3"/>
        <v>0.673552</v>
      </c>
      <c r="L797" s="16">
        <f t="shared" si="4"/>
        <v>1</v>
      </c>
    </row>
    <row r="798" ht="15.75" customHeight="1">
      <c r="A798" s="26"/>
      <c r="G798" s="9">
        <v>797.0</v>
      </c>
      <c r="H798" s="2">
        <v>44271.0</v>
      </c>
      <c r="I798" s="16">
        <f t="shared" si="1"/>
        <v>73.2317</v>
      </c>
      <c r="J798" s="16">
        <f t="shared" si="2"/>
        <v>87.3508</v>
      </c>
      <c r="K798" s="16">
        <f t="shared" si="3"/>
        <v>0.67105</v>
      </c>
      <c r="L798" s="16">
        <f t="shared" si="4"/>
        <v>1</v>
      </c>
    </row>
    <row r="799" ht="15.75" customHeight="1">
      <c r="A799" s="26"/>
      <c r="G799" s="9">
        <v>798.0</v>
      </c>
      <c r="H799" s="2">
        <v>44272.0</v>
      </c>
      <c r="I799" s="16">
        <f t="shared" si="1"/>
        <v>72.9619</v>
      </c>
      <c r="J799" s="16">
        <f t="shared" si="2"/>
        <v>86.9852</v>
      </c>
      <c r="K799" s="16">
        <f t="shared" si="3"/>
        <v>0.667996</v>
      </c>
      <c r="L799" s="16">
        <f t="shared" si="4"/>
        <v>1</v>
      </c>
    </row>
    <row r="800" ht="15.75" customHeight="1">
      <c r="A800" s="26"/>
      <c r="G800" s="9">
        <v>799.0</v>
      </c>
      <c r="H800" s="2">
        <v>44273.0</v>
      </c>
      <c r="I800" s="16">
        <f t="shared" si="1"/>
        <v>73.1019</v>
      </c>
      <c r="J800" s="16">
        <f t="shared" si="2"/>
        <v>86.9693</v>
      </c>
      <c r="K800" s="16">
        <f t="shared" si="3"/>
        <v>0.669738</v>
      </c>
      <c r="L800" s="16">
        <f t="shared" si="4"/>
        <v>1</v>
      </c>
    </row>
    <row r="801" ht="15.75" customHeight="1">
      <c r="A801" s="26"/>
      <c r="G801" s="9">
        <v>800.0</v>
      </c>
      <c r="H801" s="2">
        <v>44274.0</v>
      </c>
      <c r="I801" s="16">
        <f t="shared" si="1"/>
        <v>73.6582</v>
      </c>
      <c r="J801" s="16">
        <f t="shared" si="2"/>
        <v>88.1173</v>
      </c>
      <c r="K801" s="16">
        <f t="shared" si="3"/>
        <v>0.674835</v>
      </c>
      <c r="L801" s="16">
        <f t="shared" si="4"/>
        <v>1</v>
      </c>
    </row>
    <row r="802" ht="15.75" customHeight="1">
      <c r="A802" s="26"/>
      <c r="G802" s="9">
        <v>801.0</v>
      </c>
      <c r="H802" s="2">
        <v>44275.0</v>
      </c>
      <c r="I802" s="16">
        <f t="shared" si="1"/>
        <v>74.139</v>
      </c>
      <c r="J802" s="16">
        <f t="shared" si="2"/>
        <v>88.433</v>
      </c>
      <c r="K802" s="16">
        <f t="shared" si="3"/>
        <v>0.682208</v>
      </c>
      <c r="L802" s="16">
        <f t="shared" si="4"/>
        <v>1</v>
      </c>
    </row>
    <row r="803" ht="15.75" customHeight="1">
      <c r="A803" s="26"/>
      <c r="G803" s="9">
        <v>802.0</v>
      </c>
      <c r="H803" s="2">
        <v>44276.0</v>
      </c>
      <c r="I803" s="16">
        <f t="shared" si="1"/>
        <v>74.139</v>
      </c>
      <c r="J803" s="16">
        <f t="shared" si="2"/>
        <v>88.433</v>
      </c>
      <c r="K803" s="16">
        <f t="shared" si="3"/>
        <v>0.682208</v>
      </c>
      <c r="L803" s="16">
        <f t="shared" si="4"/>
        <v>1</v>
      </c>
    </row>
    <row r="804" ht="15.75" customHeight="1">
      <c r="A804" s="26"/>
      <c r="G804" s="9">
        <v>803.0</v>
      </c>
      <c r="H804" s="2">
        <v>44277.0</v>
      </c>
      <c r="I804" s="16">
        <f t="shared" si="1"/>
        <v>74.139</v>
      </c>
      <c r="J804" s="16">
        <f t="shared" si="2"/>
        <v>88.433</v>
      </c>
      <c r="K804" s="16">
        <f t="shared" si="3"/>
        <v>0.682208</v>
      </c>
      <c r="L804" s="16">
        <f t="shared" si="4"/>
        <v>1</v>
      </c>
    </row>
    <row r="805" ht="15.75" customHeight="1">
      <c r="A805" s="26"/>
      <c r="G805" s="9">
        <v>804.0</v>
      </c>
      <c r="H805" s="2">
        <v>44278.0</v>
      </c>
      <c r="I805" s="16">
        <f t="shared" si="1"/>
        <v>74.6085</v>
      </c>
      <c r="J805" s="16">
        <f t="shared" si="2"/>
        <v>88.6573</v>
      </c>
      <c r="K805" s="16">
        <f t="shared" si="3"/>
        <v>0.686402</v>
      </c>
      <c r="L805" s="16">
        <f t="shared" si="4"/>
        <v>1</v>
      </c>
    </row>
    <row r="806" ht="15.75" customHeight="1">
      <c r="A806" s="26"/>
      <c r="G806" s="9">
        <v>805.0</v>
      </c>
      <c r="H806" s="2">
        <v>44279.0</v>
      </c>
      <c r="I806" s="16">
        <f t="shared" si="1"/>
        <v>75.3585</v>
      </c>
      <c r="J806" s="16">
        <f t="shared" si="2"/>
        <v>89.767</v>
      </c>
      <c r="K806" s="16">
        <f t="shared" si="3"/>
        <v>0.692856</v>
      </c>
      <c r="L806" s="16">
        <f t="shared" si="4"/>
        <v>1</v>
      </c>
    </row>
    <row r="807" ht="15.75" customHeight="1">
      <c r="A807" s="26"/>
      <c r="G807" s="9">
        <v>806.0</v>
      </c>
      <c r="H807" s="2">
        <v>44280.0</v>
      </c>
      <c r="I807" s="16">
        <f t="shared" si="1"/>
        <v>76.1535</v>
      </c>
      <c r="J807" s="16">
        <f t="shared" si="2"/>
        <v>90.0515</v>
      </c>
      <c r="K807" s="16">
        <f t="shared" si="3"/>
        <v>0.700874</v>
      </c>
      <c r="L807" s="16">
        <f t="shared" si="4"/>
        <v>1</v>
      </c>
    </row>
    <row r="808" ht="15.75" customHeight="1">
      <c r="A808" s="26"/>
      <c r="G808" s="9">
        <v>807.0</v>
      </c>
      <c r="H808" s="2">
        <v>44281.0</v>
      </c>
      <c r="I808" s="16">
        <f t="shared" si="1"/>
        <v>76.1741</v>
      </c>
      <c r="J808" s="16">
        <f t="shared" si="2"/>
        <v>89.9768</v>
      </c>
      <c r="K808" s="16">
        <f t="shared" si="3"/>
        <v>0.698236</v>
      </c>
      <c r="L808" s="16">
        <f t="shared" si="4"/>
        <v>1</v>
      </c>
    </row>
    <row r="809" ht="15.75" customHeight="1">
      <c r="A809" s="26"/>
      <c r="G809" s="9">
        <v>808.0</v>
      </c>
      <c r="H809" s="2">
        <v>44282.0</v>
      </c>
      <c r="I809" s="16">
        <f t="shared" si="1"/>
        <v>75.7576</v>
      </c>
      <c r="J809" s="16">
        <f t="shared" si="2"/>
        <v>89.2576</v>
      </c>
      <c r="K809" s="16">
        <f t="shared" si="3"/>
        <v>0.692324</v>
      </c>
      <c r="L809" s="16">
        <f t="shared" si="4"/>
        <v>1</v>
      </c>
    </row>
    <row r="810" ht="15.75" customHeight="1">
      <c r="A810" s="26"/>
      <c r="G810" s="9">
        <v>809.0</v>
      </c>
      <c r="H810" s="2">
        <v>44283.0</v>
      </c>
      <c r="I810" s="16">
        <f t="shared" si="1"/>
        <v>75.7576</v>
      </c>
      <c r="J810" s="16">
        <f t="shared" si="2"/>
        <v>89.2576</v>
      </c>
      <c r="K810" s="16">
        <f t="shared" si="3"/>
        <v>0.692324</v>
      </c>
      <c r="L810" s="16">
        <f t="shared" si="4"/>
        <v>1</v>
      </c>
    </row>
    <row r="811" ht="15.75" customHeight="1">
      <c r="A811" s="26"/>
      <c r="G811" s="9">
        <v>810.0</v>
      </c>
      <c r="H811" s="2">
        <v>44284.0</v>
      </c>
      <c r="I811" s="16">
        <f t="shared" si="1"/>
        <v>75.7576</v>
      </c>
      <c r="J811" s="16">
        <f t="shared" si="2"/>
        <v>89.2576</v>
      </c>
      <c r="K811" s="16">
        <f t="shared" si="3"/>
        <v>0.692324</v>
      </c>
      <c r="L811" s="16">
        <f t="shared" si="4"/>
        <v>1</v>
      </c>
    </row>
    <row r="812" ht="15.75" customHeight="1">
      <c r="A812" s="26"/>
      <c r="G812" s="9">
        <v>811.0</v>
      </c>
      <c r="H812" s="2">
        <v>44285.0</v>
      </c>
      <c r="I812" s="16">
        <f t="shared" si="1"/>
        <v>75.8287</v>
      </c>
      <c r="J812" s="16">
        <f t="shared" si="2"/>
        <v>89.349</v>
      </c>
      <c r="K812" s="16">
        <f t="shared" si="3"/>
        <v>0.691584</v>
      </c>
      <c r="L812" s="16">
        <f t="shared" si="4"/>
        <v>1</v>
      </c>
    </row>
    <row r="813" ht="15.75" customHeight="1">
      <c r="A813" s="26"/>
      <c r="G813" s="9">
        <v>812.0</v>
      </c>
      <c r="H813" s="2">
        <v>44286.0</v>
      </c>
      <c r="I813" s="16">
        <f t="shared" si="1"/>
        <v>75.7023</v>
      </c>
      <c r="J813" s="16">
        <f t="shared" si="2"/>
        <v>88.8821</v>
      </c>
      <c r="K813" s="16">
        <f t="shared" si="3"/>
        <v>0.686362</v>
      </c>
      <c r="L813" s="16">
        <f t="shared" si="4"/>
        <v>1</v>
      </c>
    </row>
    <row r="814" ht="15.75" customHeight="1">
      <c r="A814" s="26"/>
      <c r="G814" s="9">
        <v>813.0</v>
      </c>
      <c r="H814" s="2">
        <v>44287.0</v>
      </c>
      <c r="I814" s="16">
        <f t="shared" si="1"/>
        <v>75.6373</v>
      </c>
      <c r="J814" s="16">
        <f t="shared" si="2"/>
        <v>88.7452</v>
      </c>
      <c r="K814" s="16">
        <f t="shared" si="3"/>
        <v>0.683665</v>
      </c>
      <c r="L814" s="16">
        <f t="shared" si="4"/>
        <v>1</v>
      </c>
    </row>
    <row r="815" ht="15.75" customHeight="1">
      <c r="A815" s="26"/>
      <c r="G815" s="9">
        <v>814.0</v>
      </c>
      <c r="H815" s="2">
        <v>44288.0</v>
      </c>
      <c r="I815" s="16">
        <f t="shared" si="1"/>
        <v>75.8073</v>
      </c>
      <c r="J815" s="16">
        <f t="shared" si="2"/>
        <v>88.9523</v>
      </c>
      <c r="K815" s="16">
        <f t="shared" si="3"/>
        <v>0.684521</v>
      </c>
      <c r="L815" s="16">
        <f t="shared" si="4"/>
        <v>1</v>
      </c>
    </row>
    <row r="816" ht="15.75" customHeight="1">
      <c r="A816" s="26"/>
      <c r="G816" s="9">
        <v>815.0</v>
      </c>
      <c r="H816" s="2">
        <v>44289.0</v>
      </c>
      <c r="I816" s="16">
        <f t="shared" si="1"/>
        <v>76.0734</v>
      </c>
      <c r="J816" s="16">
        <f t="shared" si="2"/>
        <v>89.5916</v>
      </c>
      <c r="K816" s="16">
        <f t="shared" si="3"/>
        <v>0.688291</v>
      </c>
      <c r="L816" s="16">
        <f t="shared" si="4"/>
        <v>1</v>
      </c>
    </row>
    <row r="817" ht="15.75" customHeight="1">
      <c r="A817" s="26"/>
      <c r="G817" s="9">
        <v>816.0</v>
      </c>
      <c r="H817" s="2">
        <v>44290.0</v>
      </c>
      <c r="I817" s="16">
        <f t="shared" si="1"/>
        <v>76.0734</v>
      </c>
      <c r="J817" s="16">
        <f t="shared" si="2"/>
        <v>89.5916</v>
      </c>
      <c r="K817" s="16">
        <f t="shared" si="3"/>
        <v>0.688291</v>
      </c>
      <c r="L817" s="16">
        <f t="shared" si="4"/>
        <v>1</v>
      </c>
    </row>
    <row r="818" ht="15.75" customHeight="1">
      <c r="A818" s="26"/>
      <c r="G818" s="9">
        <v>817.0</v>
      </c>
      <c r="H818" s="2">
        <v>44291.0</v>
      </c>
      <c r="I818" s="16">
        <f t="shared" si="1"/>
        <v>76.0734</v>
      </c>
      <c r="J818" s="16">
        <f t="shared" si="2"/>
        <v>89.5916</v>
      </c>
      <c r="K818" s="16">
        <f t="shared" si="3"/>
        <v>0.688291</v>
      </c>
      <c r="L818" s="16">
        <f t="shared" si="4"/>
        <v>1</v>
      </c>
    </row>
    <row r="819" ht="15.75" customHeight="1">
      <c r="A819" s="26"/>
      <c r="G819" s="9">
        <v>818.0</v>
      </c>
      <c r="H819" s="2">
        <v>44292.0</v>
      </c>
      <c r="I819" s="16">
        <f t="shared" si="1"/>
        <v>76.6052</v>
      </c>
      <c r="J819" s="16">
        <f t="shared" si="2"/>
        <v>89.9958</v>
      </c>
      <c r="K819" s="16">
        <f t="shared" si="3"/>
        <v>0.692821</v>
      </c>
      <c r="L819" s="16">
        <f t="shared" si="4"/>
        <v>1</v>
      </c>
    </row>
    <row r="820" ht="15.75" customHeight="1">
      <c r="A820" s="26"/>
      <c r="G820" s="9">
        <v>819.0</v>
      </c>
      <c r="H820" s="2">
        <v>44293.0</v>
      </c>
      <c r="I820" s="16">
        <f t="shared" si="1"/>
        <v>76.3802</v>
      </c>
      <c r="J820" s="16">
        <f t="shared" si="2"/>
        <v>90.1821</v>
      </c>
      <c r="K820" s="16">
        <f t="shared" si="3"/>
        <v>0.692132</v>
      </c>
      <c r="L820" s="16">
        <f t="shared" si="4"/>
        <v>1</v>
      </c>
    </row>
    <row r="821" ht="15.75" customHeight="1">
      <c r="A821" s="26"/>
      <c r="G821" s="9">
        <v>820.0</v>
      </c>
      <c r="H821" s="2">
        <v>44294.0</v>
      </c>
      <c r="I821" s="16">
        <f t="shared" si="1"/>
        <v>77.773</v>
      </c>
      <c r="J821" s="16">
        <f t="shared" si="2"/>
        <v>92.3321</v>
      </c>
      <c r="K821" s="16">
        <f t="shared" si="3"/>
        <v>0.707638</v>
      </c>
      <c r="L821" s="16">
        <f t="shared" si="4"/>
        <v>1</v>
      </c>
    </row>
    <row r="822" ht="15.75" customHeight="1">
      <c r="A822" s="26"/>
      <c r="G822" s="9">
        <v>821.0</v>
      </c>
      <c r="H822" s="2">
        <v>44295.0</v>
      </c>
      <c r="I822" s="16">
        <f t="shared" si="1"/>
        <v>77.1011</v>
      </c>
      <c r="J822" s="16">
        <f t="shared" si="2"/>
        <v>91.6192</v>
      </c>
      <c r="K822" s="16">
        <f t="shared" si="3"/>
        <v>0.704345</v>
      </c>
      <c r="L822" s="16">
        <f t="shared" si="4"/>
        <v>1</v>
      </c>
    </row>
    <row r="823" ht="15.75" customHeight="1">
      <c r="A823" s="26"/>
      <c r="G823" s="9">
        <v>822.0</v>
      </c>
      <c r="H823" s="2">
        <v>44296.0</v>
      </c>
      <c r="I823" s="16">
        <f t="shared" si="1"/>
        <v>77.1657</v>
      </c>
      <c r="J823" s="16">
        <f t="shared" si="2"/>
        <v>91.7809</v>
      </c>
      <c r="K823" s="16">
        <f t="shared" si="3"/>
        <v>0.704324</v>
      </c>
      <c r="L823" s="16">
        <f t="shared" si="4"/>
        <v>1</v>
      </c>
    </row>
    <row r="824" ht="15.75" customHeight="1">
      <c r="A824" s="26"/>
      <c r="G824" s="9">
        <v>823.0</v>
      </c>
      <c r="H824" s="2">
        <v>44297.0</v>
      </c>
      <c r="I824" s="16">
        <f t="shared" si="1"/>
        <v>77.1657</v>
      </c>
      <c r="J824" s="16">
        <f t="shared" si="2"/>
        <v>91.7809</v>
      </c>
      <c r="K824" s="16">
        <f t="shared" si="3"/>
        <v>0.704324</v>
      </c>
      <c r="L824" s="16">
        <f t="shared" si="4"/>
        <v>1</v>
      </c>
    </row>
    <row r="825" ht="15.75" customHeight="1">
      <c r="A825" s="26"/>
      <c r="G825" s="9">
        <v>824.0</v>
      </c>
      <c r="H825" s="2">
        <v>44298.0</v>
      </c>
      <c r="I825" s="16">
        <f t="shared" si="1"/>
        <v>77.1657</v>
      </c>
      <c r="J825" s="16">
        <f t="shared" si="2"/>
        <v>91.7809</v>
      </c>
      <c r="K825" s="16">
        <f t="shared" si="3"/>
        <v>0.704324</v>
      </c>
      <c r="L825" s="16">
        <f t="shared" si="4"/>
        <v>1</v>
      </c>
    </row>
    <row r="826" ht="15.75" customHeight="1">
      <c r="A826" s="26"/>
      <c r="G826" s="9">
        <v>825.0</v>
      </c>
      <c r="H826" s="2">
        <v>44299.0</v>
      </c>
      <c r="I826" s="16">
        <f t="shared" si="1"/>
        <v>77.5104</v>
      </c>
      <c r="J826" s="16">
        <f t="shared" si="2"/>
        <v>92.0669</v>
      </c>
      <c r="K826" s="16">
        <f t="shared" si="3"/>
        <v>0.708375</v>
      </c>
      <c r="L826" s="16">
        <f t="shared" si="4"/>
        <v>1</v>
      </c>
    </row>
    <row r="827" ht="15.75" customHeight="1">
      <c r="A827" s="26"/>
      <c r="G827" s="9">
        <v>826.0</v>
      </c>
      <c r="H827" s="2">
        <v>44300.0</v>
      </c>
      <c r="I827" s="16">
        <f t="shared" si="1"/>
        <v>77.2535</v>
      </c>
      <c r="J827" s="16">
        <f t="shared" si="2"/>
        <v>91.9162</v>
      </c>
      <c r="K827" s="16">
        <f t="shared" si="3"/>
        <v>0.706382</v>
      </c>
      <c r="L827" s="16">
        <f t="shared" si="4"/>
        <v>1</v>
      </c>
    </row>
    <row r="828" ht="15.75" customHeight="1">
      <c r="A828" s="26"/>
      <c r="G828" s="9">
        <v>827.0</v>
      </c>
      <c r="H828" s="2">
        <v>44301.0</v>
      </c>
      <c r="I828" s="16">
        <f t="shared" si="1"/>
        <v>75.6826</v>
      </c>
      <c r="J828" s="16">
        <f t="shared" si="2"/>
        <v>90.5391</v>
      </c>
      <c r="K828" s="16">
        <f t="shared" si="3"/>
        <v>0.694431</v>
      </c>
      <c r="L828" s="16">
        <f t="shared" si="4"/>
        <v>1</v>
      </c>
    </row>
    <row r="829" ht="15.75" customHeight="1">
      <c r="A829" s="26"/>
      <c r="G829" s="9">
        <v>828.0</v>
      </c>
      <c r="H829" s="2">
        <v>44302.0</v>
      </c>
      <c r="I829" s="16">
        <f t="shared" si="1"/>
        <v>76.9808</v>
      </c>
      <c r="J829" s="16">
        <f t="shared" si="2"/>
        <v>92.2307</v>
      </c>
      <c r="K829" s="16">
        <f t="shared" si="3"/>
        <v>0.707122</v>
      </c>
      <c r="L829" s="16">
        <f t="shared" si="4"/>
        <v>1</v>
      </c>
    </row>
    <row r="830" ht="15.75" customHeight="1">
      <c r="A830" s="26"/>
      <c r="G830" s="9">
        <v>829.0</v>
      </c>
      <c r="H830" s="2">
        <v>44303.0</v>
      </c>
      <c r="I830" s="16">
        <f t="shared" si="1"/>
        <v>75.5535</v>
      </c>
      <c r="J830" s="16">
        <f t="shared" si="2"/>
        <v>90.4602</v>
      </c>
      <c r="K830" s="16">
        <f t="shared" si="3"/>
        <v>0.694202</v>
      </c>
      <c r="L830" s="16">
        <f t="shared" si="4"/>
        <v>1</v>
      </c>
    </row>
    <row r="831" ht="15.75" customHeight="1">
      <c r="A831" s="26"/>
      <c r="G831" s="9">
        <v>830.0</v>
      </c>
      <c r="H831" s="2">
        <v>44304.0</v>
      </c>
      <c r="I831" s="16">
        <f t="shared" si="1"/>
        <v>75.5535</v>
      </c>
      <c r="J831" s="16">
        <f t="shared" si="2"/>
        <v>90.4602</v>
      </c>
      <c r="K831" s="16">
        <f t="shared" si="3"/>
        <v>0.694202</v>
      </c>
      <c r="L831" s="16">
        <f t="shared" si="4"/>
        <v>1</v>
      </c>
    </row>
    <row r="832" ht="15.75" customHeight="1">
      <c r="A832" s="26"/>
      <c r="G832" s="9">
        <v>831.0</v>
      </c>
      <c r="H832" s="2">
        <v>44305.0</v>
      </c>
      <c r="I832" s="16">
        <f t="shared" si="1"/>
        <v>75.5535</v>
      </c>
      <c r="J832" s="16">
        <f t="shared" si="2"/>
        <v>90.4602</v>
      </c>
      <c r="K832" s="16">
        <f t="shared" si="3"/>
        <v>0.694202</v>
      </c>
      <c r="L832" s="16">
        <f t="shared" si="4"/>
        <v>1</v>
      </c>
    </row>
    <row r="833" ht="15.75" customHeight="1">
      <c r="A833" s="26"/>
      <c r="G833" s="9">
        <v>832.0</v>
      </c>
      <c r="H833" s="2">
        <v>44306.0</v>
      </c>
      <c r="I833" s="16">
        <f t="shared" si="1"/>
        <v>76.2491</v>
      </c>
      <c r="J833" s="16">
        <f t="shared" si="2"/>
        <v>91.476</v>
      </c>
      <c r="K833" s="16">
        <f t="shared" si="3"/>
        <v>0.705324</v>
      </c>
      <c r="L833" s="16">
        <f t="shared" si="4"/>
        <v>1</v>
      </c>
    </row>
    <row r="834" ht="15.75" customHeight="1">
      <c r="A834" s="26"/>
      <c r="G834" s="9">
        <v>833.0</v>
      </c>
      <c r="H834" s="2">
        <v>44307.0</v>
      </c>
      <c r="I834" s="16">
        <f t="shared" si="1"/>
        <v>76.0155</v>
      </c>
      <c r="J834" s="16">
        <f t="shared" si="2"/>
        <v>91.7507</v>
      </c>
      <c r="K834" s="16">
        <f t="shared" si="3"/>
        <v>0.701024</v>
      </c>
      <c r="L834" s="16">
        <f t="shared" si="4"/>
        <v>1</v>
      </c>
    </row>
    <row r="835" ht="15.75" customHeight="1">
      <c r="A835" s="26"/>
      <c r="G835" s="9">
        <v>834.0</v>
      </c>
      <c r="H835" s="2">
        <v>44308.0</v>
      </c>
      <c r="I835" s="16">
        <f t="shared" si="1"/>
        <v>76.8198</v>
      </c>
      <c r="J835" s="16">
        <f t="shared" si="2"/>
        <v>92.2913</v>
      </c>
      <c r="K835" s="16">
        <f t="shared" si="3"/>
        <v>0.709947</v>
      </c>
      <c r="L835" s="16">
        <f t="shared" si="4"/>
        <v>1</v>
      </c>
    </row>
    <row r="836" ht="15.75" customHeight="1">
      <c r="A836" s="26"/>
      <c r="G836" s="9">
        <v>835.0</v>
      </c>
      <c r="H836" s="2">
        <v>44309.0</v>
      </c>
      <c r="I836" s="16">
        <f t="shared" si="1"/>
        <v>76.4217</v>
      </c>
      <c r="J836" s="16">
        <f t="shared" si="2"/>
        <v>92.0423</v>
      </c>
      <c r="K836" s="16">
        <f t="shared" si="3"/>
        <v>0.707641</v>
      </c>
      <c r="L836" s="16">
        <f t="shared" si="4"/>
        <v>1</v>
      </c>
    </row>
    <row r="837" ht="15.75" customHeight="1">
      <c r="A837" s="26"/>
      <c r="G837" s="9">
        <v>836.0</v>
      </c>
      <c r="H837" s="2">
        <v>44310.0</v>
      </c>
      <c r="I837" s="16">
        <f t="shared" si="1"/>
        <v>75.0893</v>
      </c>
      <c r="J837" s="16">
        <f t="shared" si="2"/>
        <v>90.4676</v>
      </c>
      <c r="K837" s="16">
        <f t="shared" si="3"/>
        <v>0.695883</v>
      </c>
      <c r="L837" s="16">
        <f t="shared" si="4"/>
        <v>1</v>
      </c>
    </row>
    <row r="838" ht="15.75" customHeight="1">
      <c r="A838" s="26"/>
      <c r="G838" s="9">
        <v>837.0</v>
      </c>
      <c r="H838" s="2">
        <v>44311.0</v>
      </c>
      <c r="I838" s="16">
        <f t="shared" si="1"/>
        <v>75.0893</v>
      </c>
      <c r="J838" s="16">
        <f t="shared" si="2"/>
        <v>90.4676</v>
      </c>
      <c r="K838" s="16">
        <f t="shared" si="3"/>
        <v>0.695883</v>
      </c>
      <c r="L838" s="16">
        <f t="shared" si="4"/>
        <v>1</v>
      </c>
    </row>
    <row r="839" ht="15.75" customHeight="1">
      <c r="A839" s="26"/>
      <c r="G839" s="9">
        <v>838.0</v>
      </c>
      <c r="H839" s="2">
        <v>44312.0</v>
      </c>
      <c r="I839" s="16">
        <f t="shared" si="1"/>
        <v>75.0893</v>
      </c>
      <c r="J839" s="16">
        <f t="shared" si="2"/>
        <v>90.4676</v>
      </c>
      <c r="K839" s="16">
        <f t="shared" si="3"/>
        <v>0.695883</v>
      </c>
      <c r="L839" s="16">
        <f t="shared" si="4"/>
        <v>1</v>
      </c>
    </row>
    <row r="840" ht="15.75" customHeight="1">
      <c r="A840" s="26"/>
      <c r="G840" s="9">
        <v>839.0</v>
      </c>
      <c r="H840" s="2">
        <v>44313.0</v>
      </c>
      <c r="I840" s="16">
        <f t="shared" si="1"/>
        <v>74.768</v>
      </c>
      <c r="J840" s="16">
        <f t="shared" si="2"/>
        <v>90.4468</v>
      </c>
      <c r="K840" s="16">
        <f t="shared" si="3"/>
        <v>0.694321</v>
      </c>
      <c r="L840" s="16">
        <f t="shared" si="4"/>
        <v>1</v>
      </c>
    </row>
    <row r="841" ht="15.75" customHeight="1">
      <c r="A841" s="26"/>
      <c r="G841" s="9">
        <v>840.0</v>
      </c>
      <c r="H841" s="2">
        <v>44314.0</v>
      </c>
      <c r="I841" s="16">
        <f t="shared" si="1"/>
        <v>74.9578</v>
      </c>
      <c r="J841" s="16">
        <f t="shared" si="2"/>
        <v>90.4666</v>
      </c>
      <c r="K841" s="16">
        <f t="shared" si="3"/>
        <v>0.69178</v>
      </c>
      <c r="L841" s="16">
        <f t="shared" si="4"/>
        <v>1</v>
      </c>
    </row>
    <row r="842" ht="15.75" customHeight="1">
      <c r="A842" s="26"/>
      <c r="G842" s="9">
        <v>841.0</v>
      </c>
      <c r="H842" s="2">
        <v>44315.0</v>
      </c>
      <c r="I842" s="16">
        <f t="shared" si="1"/>
        <v>74.939</v>
      </c>
      <c r="J842" s="16">
        <f t="shared" si="2"/>
        <v>90.4289</v>
      </c>
      <c r="K842" s="16">
        <f t="shared" si="3"/>
        <v>0.68824</v>
      </c>
      <c r="L842" s="16">
        <f t="shared" si="4"/>
        <v>1</v>
      </c>
    </row>
    <row r="843" ht="15.75" customHeight="1">
      <c r="A843" s="26"/>
      <c r="G843" s="9">
        <v>842.0</v>
      </c>
      <c r="H843" s="2">
        <v>44316.0</v>
      </c>
      <c r="I843" s="16">
        <f t="shared" si="1"/>
        <v>74.3823</v>
      </c>
      <c r="J843" s="16">
        <f t="shared" si="2"/>
        <v>90.1513</v>
      </c>
      <c r="K843" s="16">
        <f t="shared" si="3"/>
        <v>0.682939</v>
      </c>
      <c r="L843" s="16">
        <f t="shared" si="4"/>
        <v>1</v>
      </c>
    </row>
    <row r="844" ht="15.75" customHeight="1">
      <c r="A844" s="26"/>
      <c r="G844" s="9">
        <v>843.0</v>
      </c>
      <c r="H844" s="2">
        <v>44317.0</v>
      </c>
      <c r="I844" s="16">
        <f t="shared" si="1"/>
        <v>74.8451</v>
      </c>
      <c r="J844" s="16">
        <f t="shared" si="2"/>
        <v>90.585</v>
      </c>
      <c r="K844" s="16">
        <f t="shared" si="3"/>
        <v>0.68763</v>
      </c>
      <c r="L844" s="16">
        <f t="shared" si="4"/>
        <v>1</v>
      </c>
    </row>
    <row r="845" ht="15.75" customHeight="1">
      <c r="A845" s="26"/>
      <c r="G845" s="9">
        <v>844.0</v>
      </c>
      <c r="H845" s="2">
        <v>44318.0</v>
      </c>
      <c r="I845" s="16">
        <f t="shared" si="1"/>
        <v>74.8451</v>
      </c>
      <c r="J845" s="16">
        <f t="shared" si="2"/>
        <v>90.585</v>
      </c>
      <c r="K845" s="16">
        <f t="shared" si="3"/>
        <v>0.68763</v>
      </c>
      <c r="L845" s="16">
        <f t="shared" si="4"/>
        <v>1</v>
      </c>
    </row>
    <row r="846" ht="15.75" customHeight="1">
      <c r="A846" s="26"/>
      <c r="G846" s="9">
        <v>845.0</v>
      </c>
      <c r="H846" s="2">
        <v>44319.0</v>
      </c>
      <c r="I846" s="16">
        <f t="shared" si="1"/>
        <v>74.8451</v>
      </c>
      <c r="J846" s="16">
        <f t="shared" si="2"/>
        <v>90.585</v>
      </c>
      <c r="K846" s="16">
        <f t="shared" si="3"/>
        <v>0.68763</v>
      </c>
      <c r="L846" s="16">
        <f t="shared" si="4"/>
        <v>1</v>
      </c>
    </row>
    <row r="847" ht="15.75" customHeight="1">
      <c r="A847" s="26"/>
      <c r="G847" s="9">
        <v>846.0</v>
      </c>
      <c r="H847" s="2">
        <v>44320.0</v>
      </c>
      <c r="I847" s="16">
        <f t="shared" si="1"/>
        <v>74.8451</v>
      </c>
      <c r="J847" s="16">
        <f t="shared" si="2"/>
        <v>90.585</v>
      </c>
      <c r="K847" s="16">
        <f t="shared" si="3"/>
        <v>0.68763</v>
      </c>
      <c r="L847" s="16">
        <f t="shared" si="4"/>
        <v>1</v>
      </c>
    </row>
    <row r="848" ht="15.75" customHeight="1">
      <c r="A848" s="26"/>
      <c r="G848" s="9">
        <v>847.0</v>
      </c>
      <c r="H848" s="2">
        <v>44321.0</v>
      </c>
      <c r="I848" s="16">
        <f t="shared" si="1"/>
        <v>75.2567</v>
      </c>
      <c r="J848" s="16">
        <f t="shared" si="2"/>
        <v>90.451</v>
      </c>
      <c r="K848" s="16">
        <f t="shared" si="3"/>
        <v>0.68825</v>
      </c>
      <c r="L848" s="16">
        <f t="shared" si="4"/>
        <v>1</v>
      </c>
    </row>
    <row r="849" ht="15.75" customHeight="1">
      <c r="A849" s="26"/>
      <c r="G849" s="9">
        <v>848.0</v>
      </c>
      <c r="H849" s="2">
        <v>44322.0</v>
      </c>
      <c r="I849" s="16">
        <f t="shared" si="1"/>
        <v>74.8617</v>
      </c>
      <c r="J849" s="16">
        <f t="shared" si="2"/>
        <v>89.7742</v>
      </c>
      <c r="K849" s="16">
        <f t="shared" si="3"/>
        <v>0.684763</v>
      </c>
      <c r="L849" s="16">
        <f t="shared" si="4"/>
        <v>1</v>
      </c>
    </row>
    <row r="850" ht="15.75" customHeight="1">
      <c r="A850" s="26"/>
      <c r="G850" s="9">
        <v>849.0</v>
      </c>
      <c r="H850" s="2">
        <v>44323.0</v>
      </c>
      <c r="I850" s="16">
        <f t="shared" si="1"/>
        <v>74.577</v>
      </c>
      <c r="J850" s="16">
        <f t="shared" si="2"/>
        <v>89.6788</v>
      </c>
      <c r="K850" s="16">
        <f t="shared" si="3"/>
        <v>0.682284</v>
      </c>
      <c r="L850" s="16">
        <f t="shared" si="4"/>
        <v>1</v>
      </c>
    </row>
    <row r="851" ht="15.75" customHeight="1">
      <c r="A851" s="26"/>
      <c r="G851" s="9">
        <v>850.0</v>
      </c>
      <c r="H851" s="2">
        <v>44324.0</v>
      </c>
      <c r="I851" s="16">
        <f t="shared" si="1"/>
        <v>74.1373</v>
      </c>
      <c r="J851" s="16">
        <f t="shared" si="2"/>
        <v>89.506</v>
      </c>
      <c r="K851" s="16">
        <f t="shared" si="3"/>
        <v>0.679255</v>
      </c>
      <c r="L851" s="16">
        <f t="shared" si="4"/>
        <v>1</v>
      </c>
    </row>
    <row r="852" ht="15.75" customHeight="1">
      <c r="A852" s="26"/>
      <c r="G852" s="9">
        <v>851.0</v>
      </c>
      <c r="H852" s="2">
        <v>44325.0</v>
      </c>
      <c r="I852" s="16">
        <f t="shared" si="1"/>
        <v>74.1373</v>
      </c>
      <c r="J852" s="16">
        <f t="shared" si="2"/>
        <v>89.506</v>
      </c>
      <c r="K852" s="16">
        <f t="shared" si="3"/>
        <v>0.679255</v>
      </c>
      <c r="L852" s="16">
        <f t="shared" si="4"/>
        <v>1</v>
      </c>
    </row>
    <row r="853" ht="15.75" customHeight="1">
      <c r="A853" s="26"/>
      <c r="G853" s="9">
        <v>852.0</v>
      </c>
      <c r="H853" s="2">
        <v>44326.0</v>
      </c>
      <c r="I853" s="16">
        <f t="shared" si="1"/>
        <v>74.1373</v>
      </c>
      <c r="J853" s="16">
        <f t="shared" si="2"/>
        <v>89.506</v>
      </c>
      <c r="K853" s="16">
        <f t="shared" si="3"/>
        <v>0.679255</v>
      </c>
      <c r="L853" s="16">
        <f t="shared" si="4"/>
        <v>1</v>
      </c>
    </row>
    <row r="854" ht="15.75" customHeight="1">
      <c r="A854" s="26"/>
      <c r="G854" s="9">
        <v>853.0</v>
      </c>
      <c r="H854" s="2">
        <v>44327.0</v>
      </c>
      <c r="I854" s="16">
        <f t="shared" si="1"/>
        <v>74.1373</v>
      </c>
      <c r="J854" s="16">
        <f t="shared" si="2"/>
        <v>89.506</v>
      </c>
      <c r="K854" s="16">
        <f t="shared" si="3"/>
        <v>0.679255</v>
      </c>
      <c r="L854" s="16">
        <f t="shared" si="4"/>
        <v>1</v>
      </c>
    </row>
    <row r="855" ht="15.75" customHeight="1">
      <c r="A855" s="26"/>
      <c r="G855" s="9">
        <v>854.0</v>
      </c>
      <c r="H855" s="2">
        <v>44328.0</v>
      </c>
      <c r="I855" s="16">
        <f t="shared" si="1"/>
        <v>74.1567</v>
      </c>
      <c r="J855" s="16">
        <f t="shared" si="2"/>
        <v>90.004</v>
      </c>
      <c r="K855" s="16">
        <f t="shared" si="3"/>
        <v>0.680805</v>
      </c>
      <c r="L855" s="16">
        <f t="shared" si="4"/>
        <v>1</v>
      </c>
    </row>
    <row r="856" ht="15.75" customHeight="1">
      <c r="A856" s="26"/>
      <c r="G856" s="9">
        <v>855.0</v>
      </c>
      <c r="H856" s="2">
        <v>44329.0</v>
      </c>
      <c r="I856" s="16">
        <f t="shared" si="1"/>
        <v>74.04</v>
      </c>
      <c r="J856" s="16">
        <f t="shared" si="2"/>
        <v>89.8475</v>
      </c>
      <c r="K856" s="16">
        <f t="shared" si="3"/>
        <v>0.680765</v>
      </c>
      <c r="L856" s="16">
        <f t="shared" si="4"/>
        <v>1</v>
      </c>
    </row>
    <row r="857" ht="15.75" customHeight="1">
      <c r="A857" s="26"/>
      <c r="G857" s="9">
        <v>856.0</v>
      </c>
      <c r="H857" s="2">
        <v>44330.0</v>
      </c>
      <c r="I857" s="16">
        <f t="shared" si="1"/>
        <v>74.3566</v>
      </c>
      <c r="J857" s="16">
        <f t="shared" si="2"/>
        <v>89.9343</v>
      </c>
      <c r="K857" s="16">
        <f t="shared" si="3"/>
        <v>0.67825</v>
      </c>
      <c r="L857" s="16">
        <f t="shared" si="4"/>
        <v>1</v>
      </c>
    </row>
    <row r="858" ht="15.75" customHeight="1">
      <c r="A858" s="26"/>
      <c r="G858" s="9">
        <v>857.0</v>
      </c>
      <c r="H858" s="2">
        <v>44331.0</v>
      </c>
      <c r="I858" s="16">
        <f t="shared" si="1"/>
        <v>73.9968</v>
      </c>
      <c r="J858" s="16">
        <f t="shared" si="2"/>
        <v>89.6249</v>
      </c>
      <c r="K858" s="16">
        <f t="shared" si="3"/>
        <v>0.677223</v>
      </c>
      <c r="L858" s="16">
        <f t="shared" si="4"/>
        <v>1</v>
      </c>
    </row>
    <row r="859" ht="15.75" customHeight="1">
      <c r="A859" s="26"/>
      <c r="G859" s="9">
        <v>858.0</v>
      </c>
      <c r="H859" s="2">
        <v>44332.0</v>
      </c>
      <c r="I859" s="16">
        <f t="shared" si="1"/>
        <v>73.9968</v>
      </c>
      <c r="J859" s="16">
        <f t="shared" si="2"/>
        <v>89.6249</v>
      </c>
      <c r="K859" s="16">
        <f t="shared" si="3"/>
        <v>0.677223</v>
      </c>
      <c r="L859" s="16">
        <f t="shared" si="4"/>
        <v>1</v>
      </c>
    </row>
    <row r="860" ht="15.75" customHeight="1">
      <c r="A860" s="26"/>
      <c r="G860" s="9">
        <v>859.0</v>
      </c>
      <c r="H860" s="2">
        <v>44333.0</v>
      </c>
      <c r="I860" s="16">
        <f t="shared" si="1"/>
        <v>73.9968</v>
      </c>
      <c r="J860" s="16">
        <f t="shared" si="2"/>
        <v>89.6249</v>
      </c>
      <c r="K860" s="16">
        <f t="shared" si="3"/>
        <v>0.677223</v>
      </c>
      <c r="L860" s="16">
        <f t="shared" si="4"/>
        <v>1</v>
      </c>
    </row>
    <row r="861" ht="15.75" customHeight="1">
      <c r="A861" s="26"/>
      <c r="G861" s="9">
        <v>860.0</v>
      </c>
      <c r="H861" s="2">
        <v>44334.0</v>
      </c>
      <c r="I861" s="16">
        <f t="shared" si="1"/>
        <v>73.8537</v>
      </c>
      <c r="J861" s="16">
        <f t="shared" si="2"/>
        <v>89.6584</v>
      </c>
      <c r="K861" s="16">
        <f t="shared" si="3"/>
        <v>0.675728</v>
      </c>
      <c r="L861" s="16">
        <f t="shared" si="4"/>
        <v>1</v>
      </c>
    </row>
    <row r="862" ht="15.75" customHeight="1">
      <c r="A862" s="26"/>
      <c r="G862" s="9">
        <v>861.0</v>
      </c>
      <c r="H862" s="2">
        <v>44335.0</v>
      </c>
      <c r="I862" s="16">
        <f t="shared" si="1"/>
        <v>73.6992</v>
      </c>
      <c r="J862" s="16">
        <f t="shared" si="2"/>
        <v>89.9057</v>
      </c>
      <c r="K862" s="16">
        <f t="shared" si="3"/>
        <v>0.676791</v>
      </c>
      <c r="L862" s="16">
        <f t="shared" si="4"/>
        <v>1</v>
      </c>
    </row>
    <row r="863" ht="15.75" customHeight="1">
      <c r="A863" s="26"/>
      <c r="G863" s="9">
        <v>862.0</v>
      </c>
      <c r="H863" s="2">
        <v>44336.0</v>
      </c>
      <c r="I863" s="16">
        <f t="shared" si="1"/>
        <v>73.6778</v>
      </c>
      <c r="J863" s="16">
        <f t="shared" si="2"/>
        <v>90.1006</v>
      </c>
      <c r="K863" s="16">
        <f t="shared" si="3"/>
        <v>0.675478</v>
      </c>
      <c r="L863" s="16">
        <f t="shared" si="4"/>
        <v>1</v>
      </c>
    </row>
    <row r="864" ht="15.75" customHeight="1">
      <c r="A864" s="26"/>
      <c r="G864" s="9">
        <v>863.0</v>
      </c>
      <c r="H864" s="2">
        <v>44337.0</v>
      </c>
      <c r="I864" s="16">
        <f t="shared" si="1"/>
        <v>73.6007</v>
      </c>
      <c r="J864" s="16">
        <f t="shared" si="2"/>
        <v>89.7708</v>
      </c>
      <c r="K864" s="16">
        <f t="shared" si="3"/>
        <v>0.675546</v>
      </c>
      <c r="L864" s="16">
        <f t="shared" si="4"/>
        <v>1</v>
      </c>
    </row>
    <row r="865" ht="15.75" customHeight="1">
      <c r="A865" s="26"/>
      <c r="G865" s="9">
        <v>864.0</v>
      </c>
      <c r="H865" s="2">
        <v>44338.0</v>
      </c>
      <c r="I865" s="16">
        <f t="shared" si="1"/>
        <v>73.5803</v>
      </c>
      <c r="J865" s="16">
        <f t="shared" si="2"/>
        <v>89.9446</v>
      </c>
      <c r="K865" s="16">
        <f t="shared" si="3"/>
        <v>0.677192</v>
      </c>
      <c r="L865" s="16">
        <f t="shared" si="4"/>
        <v>1</v>
      </c>
    </row>
    <row r="866" ht="15.75" customHeight="1">
      <c r="A866" s="26"/>
      <c r="G866" s="9">
        <v>865.0</v>
      </c>
      <c r="H866" s="2">
        <v>44339.0</v>
      </c>
      <c r="I866" s="16">
        <f t="shared" si="1"/>
        <v>73.5803</v>
      </c>
      <c r="J866" s="16">
        <f t="shared" si="2"/>
        <v>89.9446</v>
      </c>
      <c r="K866" s="16">
        <f t="shared" si="3"/>
        <v>0.677192</v>
      </c>
      <c r="L866" s="16">
        <f t="shared" si="4"/>
        <v>1</v>
      </c>
    </row>
    <row r="867" ht="15.75" customHeight="1">
      <c r="A867" s="26"/>
      <c r="G867" s="9">
        <v>866.0</v>
      </c>
      <c r="H867" s="2">
        <v>44340.0</v>
      </c>
      <c r="I867" s="16">
        <f t="shared" si="1"/>
        <v>73.5803</v>
      </c>
      <c r="J867" s="16">
        <f t="shared" si="2"/>
        <v>89.9446</v>
      </c>
      <c r="K867" s="16">
        <f t="shared" si="3"/>
        <v>0.677192</v>
      </c>
      <c r="L867" s="16">
        <f t="shared" si="4"/>
        <v>1</v>
      </c>
    </row>
    <row r="868" ht="15.75" customHeight="1">
      <c r="A868" s="26"/>
      <c r="G868" s="9">
        <v>867.0</v>
      </c>
      <c r="H868" s="2">
        <v>44341.0</v>
      </c>
      <c r="I868" s="16">
        <f t="shared" si="1"/>
        <v>73.5266</v>
      </c>
      <c r="J868" s="16">
        <f t="shared" si="2"/>
        <v>89.6877</v>
      </c>
      <c r="K868" s="16">
        <f t="shared" si="3"/>
        <v>0.67592</v>
      </c>
      <c r="L868" s="16">
        <f t="shared" si="4"/>
        <v>1</v>
      </c>
    </row>
    <row r="869" ht="15.75" customHeight="1">
      <c r="A869" s="26"/>
      <c r="G869" s="9">
        <v>868.0</v>
      </c>
      <c r="H869" s="2">
        <v>44342.0</v>
      </c>
      <c r="I869" s="16">
        <f t="shared" si="1"/>
        <v>73.3963</v>
      </c>
      <c r="J869" s="16">
        <f t="shared" si="2"/>
        <v>89.9545</v>
      </c>
      <c r="K869" s="16">
        <f t="shared" si="3"/>
        <v>0.674877</v>
      </c>
      <c r="L869" s="16">
        <f t="shared" si="4"/>
        <v>1</v>
      </c>
    </row>
    <row r="870" ht="15.75" customHeight="1">
      <c r="A870" s="26"/>
      <c r="G870" s="9">
        <v>869.0</v>
      </c>
      <c r="H870" s="2">
        <v>44343.0</v>
      </c>
      <c r="I870" s="16">
        <f t="shared" si="1"/>
        <v>73.4737</v>
      </c>
      <c r="J870" s="16">
        <f t="shared" si="2"/>
        <v>89.9392</v>
      </c>
      <c r="K870" s="16">
        <f t="shared" si="3"/>
        <v>0.675031</v>
      </c>
      <c r="L870" s="16">
        <f t="shared" si="4"/>
        <v>1</v>
      </c>
    </row>
    <row r="871" ht="15.75" customHeight="1">
      <c r="A871" s="26"/>
      <c r="G871" s="9">
        <v>870.0</v>
      </c>
      <c r="H871" s="2">
        <v>44344.0</v>
      </c>
      <c r="I871" s="16">
        <f t="shared" si="1"/>
        <v>73.458</v>
      </c>
      <c r="J871" s="16">
        <f t="shared" si="2"/>
        <v>89.6555</v>
      </c>
      <c r="K871" s="16">
        <f t="shared" si="3"/>
        <v>0.673525</v>
      </c>
      <c r="L871" s="16">
        <f t="shared" si="4"/>
        <v>1</v>
      </c>
    </row>
    <row r="872" ht="15.75" customHeight="1">
      <c r="A872" s="26"/>
      <c r="G872" s="9">
        <v>871.0</v>
      </c>
      <c r="H872" s="2">
        <v>44345.0</v>
      </c>
      <c r="I872" s="16">
        <f t="shared" si="1"/>
        <v>73.587</v>
      </c>
      <c r="J872" s="16">
        <f t="shared" si="2"/>
        <v>89.6731</v>
      </c>
      <c r="K872" s="16">
        <f t="shared" si="3"/>
        <v>0.669917</v>
      </c>
      <c r="L872" s="16">
        <f t="shared" si="4"/>
        <v>1</v>
      </c>
    </row>
    <row r="873" ht="15.75" customHeight="1">
      <c r="A873" s="26"/>
      <c r="G873" s="9">
        <v>872.0</v>
      </c>
      <c r="H873" s="2">
        <v>44346.0</v>
      </c>
      <c r="I873" s="16">
        <f t="shared" si="1"/>
        <v>73.587</v>
      </c>
      <c r="J873" s="16">
        <f t="shared" si="2"/>
        <v>89.6731</v>
      </c>
      <c r="K873" s="16">
        <f t="shared" si="3"/>
        <v>0.669917</v>
      </c>
      <c r="L873" s="16">
        <f t="shared" si="4"/>
        <v>1</v>
      </c>
    </row>
    <row r="874" ht="15.75" customHeight="1">
      <c r="A874" s="26"/>
      <c r="G874" s="9">
        <v>873.0</v>
      </c>
      <c r="H874" s="2">
        <v>44347.0</v>
      </c>
      <c r="I874" s="16">
        <f t="shared" si="1"/>
        <v>73.587</v>
      </c>
      <c r="J874" s="16">
        <f t="shared" si="2"/>
        <v>89.6731</v>
      </c>
      <c r="K874" s="16">
        <f t="shared" si="3"/>
        <v>0.669917</v>
      </c>
      <c r="L874" s="16">
        <f t="shared" si="4"/>
        <v>1</v>
      </c>
    </row>
    <row r="875" ht="15.75" customHeight="1">
      <c r="A875" s="26"/>
      <c r="G875" s="9">
        <v>874.0</v>
      </c>
      <c r="H875" s="2">
        <v>44348.0</v>
      </c>
      <c r="I875" s="16">
        <f t="shared" si="1"/>
        <v>73.2965</v>
      </c>
      <c r="J875" s="16">
        <f t="shared" si="2"/>
        <v>89.3778</v>
      </c>
      <c r="K875" s="16">
        <f t="shared" si="3"/>
        <v>0.668063</v>
      </c>
      <c r="L875" s="16">
        <f t="shared" si="4"/>
        <v>1</v>
      </c>
    </row>
    <row r="876" ht="15.75" customHeight="1">
      <c r="A876" s="26"/>
      <c r="G876" s="9">
        <v>875.0</v>
      </c>
      <c r="H876" s="2">
        <v>44349.0</v>
      </c>
      <c r="I876" s="16">
        <f t="shared" si="1"/>
        <v>73.2411</v>
      </c>
      <c r="J876" s="16">
        <f t="shared" si="2"/>
        <v>89.5958</v>
      </c>
      <c r="K876" s="16">
        <f t="shared" si="3"/>
        <v>0.668167</v>
      </c>
      <c r="L876" s="16">
        <f t="shared" si="4"/>
        <v>1</v>
      </c>
    </row>
    <row r="877" ht="15.75" customHeight="1">
      <c r="A877" s="26"/>
      <c r="G877" s="9">
        <v>876.0</v>
      </c>
      <c r="H877" s="2">
        <v>44350.0</v>
      </c>
      <c r="I877" s="16">
        <f t="shared" si="1"/>
        <v>73.4979</v>
      </c>
      <c r="J877" s="16">
        <f t="shared" si="2"/>
        <v>89.6895</v>
      </c>
      <c r="K877" s="16">
        <f t="shared" si="3"/>
        <v>0.66941</v>
      </c>
      <c r="L877" s="16">
        <f t="shared" si="4"/>
        <v>1</v>
      </c>
    </row>
    <row r="878" ht="15.75" customHeight="1">
      <c r="A878" s="26"/>
      <c r="G878" s="9">
        <v>877.0</v>
      </c>
      <c r="H878" s="2">
        <v>44351.0</v>
      </c>
      <c r="I878" s="16">
        <f t="shared" si="1"/>
        <v>73.2636</v>
      </c>
      <c r="J878" s="16">
        <f t="shared" si="2"/>
        <v>89.2644</v>
      </c>
      <c r="K878" s="16">
        <f t="shared" si="3"/>
        <v>0.667276</v>
      </c>
      <c r="L878" s="16">
        <f t="shared" si="4"/>
        <v>1</v>
      </c>
    </row>
    <row r="879" ht="15.75" customHeight="1">
      <c r="A879" s="26"/>
      <c r="G879" s="9">
        <v>878.0</v>
      </c>
      <c r="H879" s="2">
        <v>44352.0</v>
      </c>
      <c r="I879" s="16">
        <f t="shared" si="1"/>
        <v>73.2721</v>
      </c>
      <c r="J879" s="16">
        <f t="shared" si="2"/>
        <v>88.7545</v>
      </c>
      <c r="K879" s="16">
        <f t="shared" si="3"/>
        <v>0.664871</v>
      </c>
      <c r="L879" s="16">
        <f t="shared" si="4"/>
        <v>1</v>
      </c>
    </row>
    <row r="880" ht="15.75" customHeight="1">
      <c r="A880" s="26"/>
      <c r="G880" s="9">
        <v>879.0</v>
      </c>
      <c r="H880" s="2">
        <v>44353.0</v>
      </c>
      <c r="I880" s="16">
        <f t="shared" si="1"/>
        <v>73.2721</v>
      </c>
      <c r="J880" s="16">
        <f t="shared" si="2"/>
        <v>88.7545</v>
      </c>
      <c r="K880" s="16">
        <f t="shared" si="3"/>
        <v>0.664871</v>
      </c>
      <c r="L880" s="16">
        <f t="shared" si="4"/>
        <v>1</v>
      </c>
    </row>
    <row r="881" ht="15.75" customHeight="1">
      <c r="A881" s="26"/>
      <c r="G881" s="9">
        <v>880.0</v>
      </c>
      <c r="H881" s="2">
        <v>44354.0</v>
      </c>
      <c r="I881" s="16">
        <f t="shared" si="1"/>
        <v>73.2721</v>
      </c>
      <c r="J881" s="16">
        <f t="shared" si="2"/>
        <v>88.7545</v>
      </c>
      <c r="K881" s="16">
        <f t="shared" si="3"/>
        <v>0.664871</v>
      </c>
      <c r="L881" s="16">
        <f t="shared" si="4"/>
        <v>1</v>
      </c>
    </row>
    <row r="882" ht="15.75" customHeight="1">
      <c r="A882" s="26"/>
      <c r="G882" s="9">
        <v>881.0</v>
      </c>
      <c r="H882" s="2">
        <v>44355.0</v>
      </c>
      <c r="I882" s="16">
        <f t="shared" si="1"/>
        <v>72.9294</v>
      </c>
      <c r="J882" s="16">
        <f t="shared" si="2"/>
        <v>88.653</v>
      </c>
      <c r="K882" s="16">
        <f t="shared" si="3"/>
        <v>0.666235</v>
      </c>
      <c r="L882" s="16">
        <f t="shared" si="4"/>
        <v>1</v>
      </c>
    </row>
    <row r="883" ht="15.75" customHeight="1">
      <c r="A883" s="26"/>
      <c r="G883" s="9">
        <v>882.0</v>
      </c>
      <c r="H883" s="2">
        <v>44356.0</v>
      </c>
      <c r="I883" s="16">
        <f t="shared" si="1"/>
        <v>72.8256</v>
      </c>
      <c r="J883" s="16">
        <f t="shared" si="2"/>
        <v>88.6433</v>
      </c>
      <c r="K883" s="16">
        <f t="shared" si="3"/>
        <v>0.664983</v>
      </c>
      <c r="L883" s="16">
        <f t="shared" si="4"/>
        <v>1</v>
      </c>
    </row>
    <row r="884" ht="15.75" customHeight="1">
      <c r="A884" s="26"/>
      <c r="G884" s="9">
        <v>883.0</v>
      </c>
      <c r="H884" s="2">
        <v>44357.0</v>
      </c>
      <c r="I884" s="16">
        <f t="shared" si="1"/>
        <v>72.0829</v>
      </c>
      <c r="J884" s="16">
        <f t="shared" si="2"/>
        <v>87.8114</v>
      </c>
      <c r="K884" s="16">
        <f t="shared" si="3"/>
        <v>0.658622</v>
      </c>
      <c r="L884" s="16">
        <f t="shared" si="4"/>
        <v>1</v>
      </c>
    </row>
    <row r="885" ht="15.75" customHeight="1">
      <c r="A885" s="26"/>
      <c r="G885" s="9">
        <v>884.0</v>
      </c>
      <c r="H885" s="2">
        <v>44358.0</v>
      </c>
      <c r="I885" s="16">
        <f t="shared" si="1"/>
        <v>72.1974</v>
      </c>
      <c r="J885" s="16">
        <f t="shared" si="2"/>
        <v>87.8065</v>
      </c>
      <c r="K885" s="16">
        <f t="shared" si="3"/>
        <v>0.659277</v>
      </c>
      <c r="L885" s="16">
        <f t="shared" si="4"/>
        <v>1</v>
      </c>
    </row>
    <row r="886" ht="15.75" customHeight="1">
      <c r="A886" s="26"/>
      <c r="G886" s="9">
        <v>885.0</v>
      </c>
      <c r="H886" s="2">
        <v>44359.0</v>
      </c>
      <c r="I886" s="16">
        <f t="shared" si="1"/>
        <v>71.6797</v>
      </c>
      <c r="J886" s="16">
        <f t="shared" si="2"/>
        <v>87.3274</v>
      </c>
      <c r="K886" s="16">
        <f t="shared" si="3"/>
        <v>0.654221</v>
      </c>
      <c r="L886" s="16">
        <f t="shared" si="4"/>
        <v>1</v>
      </c>
    </row>
    <row r="887" ht="15.75" customHeight="1">
      <c r="A887" s="26"/>
      <c r="G887" s="9">
        <v>886.0</v>
      </c>
      <c r="H887" s="2">
        <v>44360.0</v>
      </c>
      <c r="I887" s="16">
        <f t="shared" si="1"/>
        <v>71.6797</v>
      </c>
      <c r="J887" s="16">
        <f t="shared" si="2"/>
        <v>87.3274</v>
      </c>
      <c r="K887" s="16">
        <f t="shared" si="3"/>
        <v>0.654221</v>
      </c>
      <c r="L887" s="16">
        <f t="shared" si="4"/>
        <v>1</v>
      </c>
    </row>
    <row r="888" ht="15.75" customHeight="1">
      <c r="A888" s="26"/>
      <c r="G888" s="9">
        <v>887.0</v>
      </c>
      <c r="H888" s="2">
        <v>44361.0</v>
      </c>
      <c r="I888" s="16">
        <f t="shared" si="1"/>
        <v>71.6797</v>
      </c>
      <c r="J888" s="16">
        <f t="shared" si="2"/>
        <v>87.3274</v>
      </c>
      <c r="K888" s="16">
        <f t="shared" si="3"/>
        <v>0.654221</v>
      </c>
      <c r="L888" s="16">
        <f t="shared" si="4"/>
        <v>1</v>
      </c>
    </row>
    <row r="889" ht="15.75" customHeight="1">
      <c r="A889" s="26"/>
      <c r="G889" s="9">
        <v>888.0</v>
      </c>
      <c r="H889" s="2">
        <v>44362.0</v>
      </c>
      <c r="I889" s="16">
        <f t="shared" si="1"/>
        <v>71.6797</v>
      </c>
      <c r="J889" s="16">
        <f t="shared" si="2"/>
        <v>87.3274</v>
      </c>
      <c r="K889" s="16">
        <f t="shared" si="3"/>
        <v>0.654221</v>
      </c>
      <c r="L889" s="16">
        <f t="shared" si="4"/>
        <v>1</v>
      </c>
    </row>
    <row r="890" ht="15.75" customHeight="1">
      <c r="A890" s="26"/>
      <c r="G890" s="9">
        <v>889.0</v>
      </c>
      <c r="H890" s="2">
        <v>44363.0</v>
      </c>
      <c r="I890" s="16">
        <f t="shared" si="1"/>
        <v>71.8318</v>
      </c>
      <c r="J890" s="16">
        <f t="shared" si="2"/>
        <v>87.211</v>
      </c>
      <c r="K890" s="16">
        <f t="shared" si="3"/>
        <v>0.652631</v>
      </c>
      <c r="L890" s="16">
        <f t="shared" si="4"/>
        <v>1</v>
      </c>
    </row>
    <row r="891" ht="15.75" customHeight="1">
      <c r="A891" s="26"/>
      <c r="G891" s="9">
        <v>890.0</v>
      </c>
      <c r="H891" s="2">
        <v>44364.0</v>
      </c>
      <c r="I891" s="16">
        <f t="shared" si="1"/>
        <v>72.0323</v>
      </c>
      <c r="J891" s="16">
        <f t="shared" si="2"/>
        <v>87.3536</v>
      </c>
      <c r="K891" s="16">
        <f t="shared" si="3"/>
        <v>0.655286</v>
      </c>
      <c r="L891" s="16">
        <f t="shared" si="4"/>
        <v>1</v>
      </c>
    </row>
    <row r="892" ht="15.75" customHeight="1">
      <c r="A892" s="26"/>
      <c r="G892" s="9">
        <v>891.0</v>
      </c>
      <c r="H892" s="2">
        <v>44365.0</v>
      </c>
      <c r="I892" s="16">
        <f t="shared" si="1"/>
        <v>72.5048</v>
      </c>
      <c r="J892" s="16">
        <f t="shared" si="2"/>
        <v>86.7012</v>
      </c>
      <c r="K892" s="16">
        <f t="shared" si="3"/>
        <v>0.6555</v>
      </c>
      <c r="L892" s="16">
        <f t="shared" si="4"/>
        <v>1</v>
      </c>
    </row>
    <row r="893" ht="15.75" customHeight="1">
      <c r="A893" s="26"/>
      <c r="G893" s="9">
        <v>892.0</v>
      </c>
      <c r="H893" s="2">
        <v>44366.0</v>
      </c>
      <c r="I893" s="16">
        <f t="shared" si="1"/>
        <v>72.2216</v>
      </c>
      <c r="J893" s="16">
        <f t="shared" si="2"/>
        <v>85.9943</v>
      </c>
      <c r="K893" s="16">
        <f t="shared" si="3"/>
        <v>0.656292</v>
      </c>
      <c r="L893" s="16">
        <f t="shared" si="4"/>
        <v>1</v>
      </c>
    </row>
    <row r="894" ht="15.75" customHeight="1">
      <c r="A894" s="26"/>
      <c r="G894" s="9">
        <v>893.0</v>
      </c>
      <c r="H894" s="2">
        <v>44367.0</v>
      </c>
      <c r="I894" s="16">
        <f t="shared" si="1"/>
        <v>72.2216</v>
      </c>
      <c r="J894" s="16">
        <f t="shared" si="2"/>
        <v>85.9943</v>
      </c>
      <c r="K894" s="16">
        <f t="shared" si="3"/>
        <v>0.656292</v>
      </c>
      <c r="L894" s="16">
        <f t="shared" si="4"/>
        <v>1</v>
      </c>
    </row>
    <row r="895" ht="15.75" customHeight="1">
      <c r="A895" s="26"/>
      <c r="G895" s="9">
        <v>894.0</v>
      </c>
      <c r="H895" s="2">
        <v>44368.0</v>
      </c>
      <c r="I895" s="16">
        <f t="shared" si="1"/>
        <v>72.2216</v>
      </c>
      <c r="J895" s="16">
        <f t="shared" si="2"/>
        <v>85.9943</v>
      </c>
      <c r="K895" s="16">
        <f t="shared" si="3"/>
        <v>0.656292</v>
      </c>
      <c r="L895" s="16">
        <f t="shared" si="4"/>
        <v>1</v>
      </c>
    </row>
    <row r="896" ht="15.75" customHeight="1">
      <c r="A896" s="26"/>
      <c r="G896" s="9">
        <v>895.0</v>
      </c>
      <c r="H896" s="2">
        <v>44369.0</v>
      </c>
      <c r="I896" s="16">
        <f t="shared" si="1"/>
        <v>73.1987</v>
      </c>
      <c r="J896" s="16">
        <f t="shared" si="2"/>
        <v>86.8942</v>
      </c>
      <c r="K896" s="16">
        <f t="shared" si="3"/>
        <v>0.665352</v>
      </c>
      <c r="L896" s="16">
        <f t="shared" si="4"/>
        <v>1</v>
      </c>
    </row>
    <row r="897" ht="15.75" customHeight="1">
      <c r="A897" s="26"/>
      <c r="G897" s="9">
        <v>896.0</v>
      </c>
      <c r="H897" s="2">
        <v>44370.0</v>
      </c>
      <c r="I897" s="16">
        <f t="shared" si="1"/>
        <v>73.1661</v>
      </c>
      <c r="J897" s="16">
        <f t="shared" si="2"/>
        <v>87.0677</v>
      </c>
      <c r="K897" s="16">
        <f t="shared" si="3"/>
        <v>0.662346</v>
      </c>
      <c r="L897" s="16">
        <f t="shared" si="4"/>
        <v>1</v>
      </c>
    </row>
    <row r="898" ht="15.75" customHeight="1">
      <c r="A898" s="26"/>
      <c r="G898" s="9">
        <v>897.0</v>
      </c>
      <c r="H898" s="2">
        <v>44371.0</v>
      </c>
      <c r="I898" s="16">
        <f t="shared" si="1"/>
        <v>72.6671</v>
      </c>
      <c r="J898" s="16">
        <f t="shared" si="2"/>
        <v>86.7137</v>
      </c>
      <c r="K898" s="16">
        <f t="shared" si="3"/>
        <v>0.655367</v>
      </c>
      <c r="L898" s="16">
        <f t="shared" si="4"/>
        <v>1</v>
      </c>
    </row>
    <row r="899" ht="15.75" customHeight="1">
      <c r="A899" s="26"/>
      <c r="G899" s="9">
        <v>898.0</v>
      </c>
      <c r="H899" s="2">
        <v>44372.0</v>
      </c>
      <c r="I899" s="16">
        <f t="shared" si="1"/>
        <v>72.326</v>
      </c>
      <c r="J899" s="16">
        <f t="shared" si="2"/>
        <v>86.3283</v>
      </c>
      <c r="K899" s="16">
        <f t="shared" si="3"/>
        <v>0.652438</v>
      </c>
      <c r="L899" s="16">
        <f t="shared" si="4"/>
        <v>1</v>
      </c>
    </row>
    <row r="900" ht="15.75" customHeight="1">
      <c r="A900" s="26"/>
      <c r="G900" s="9">
        <v>899.0</v>
      </c>
      <c r="H900" s="2">
        <v>44373.0</v>
      </c>
      <c r="I900" s="16">
        <f t="shared" si="1"/>
        <v>72.1694</v>
      </c>
      <c r="J900" s="16">
        <f t="shared" si="2"/>
        <v>86.1919</v>
      </c>
      <c r="K900" s="16">
        <f t="shared" si="3"/>
        <v>0.651701</v>
      </c>
      <c r="L900" s="16">
        <f t="shared" si="4"/>
        <v>1</v>
      </c>
    </row>
    <row r="901" ht="15.75" customHeight="1">
      <c r="A901" s="26"/>
      <c r="G901" s="9">
        <v>900.0</v>
      </c>
      <c r="H901" s="2">
        <v>44374.0</v>
      </c>
      <c r="I901" s="16">
        <f t="shared" si="1"/>
        <v>72.1694</v>
      </c>
      <c r="J901" s="16">
        <f t="shared" si="2"/>
        <v>86.1919</v>
      </c>
      <c r="K901" s="16">
        <f t="shared" si="3"/>
        <v>0.651701</v>
      </c>
      <c r="L901" s="16">
        <f t="shared" si="4"/>
        <v>1</v>
      </c>
    </row>
    <row r="902" ht="15.75" customHeight="1">
      <c r="A902" s="26"/>
      <c r="G902" s="9">
        <v>901.0</v>
      </c>
      <c r="H902" s="2">
        <v>44375.0</v>
      </c>
      <c r="I902" s="16">
        <f t="shared" si="1"/>
        <v>72.1694</v>
      </c>
      <c r="J902" s="16">
        <f t="shared" si="2"/>
        <v>86.1919</v>
      </c>
      <c r="K902" s="16">
        <f t="shared" si="3"/>
        <v>0.651701</v>
      </c>
      <c r="L902" s="16">
        <f t="shared" si="4"/>
        <v>1</v>
      </c>
    </row>
    <row r="903" ht="15.75" customHeight="1">
      <c r="A903" s="26"/>
      <c r="G903" s="9">
        <v>902.0</v>
      </c>
      <c r="H903" s="2">
        <v>44376.0</v>
      </c>
      <c r="I903" s="16">
        <f t="shared" si="1"/>
        <v>72.1777</v>
      </c>
      <c r="J903" s="16">
        <f t="shared" si="2"/>
        <v>86.1657</v>
      </c>
      <c r="K903" s="16">
        <f t="shared" si="3"/>
        <v>0.651982</v>
      </c>
      <c r="L903" s="16">
        <f t="shared" si="4"/>
        <v>1</v>
      </c>
    </row>
    <row r="904" ht="15.75" customHeight="1">
      <c r="A904" s="26"/>
      <c r="G904" s="9">
        <v>903.0</v>
      </c>
      <c r="H904" s="2">
        <v>44377.0</v>
      </c>
      <c r="I904" s="16">
        <f t="shared" si="1"/>
        <v>72.3723</v>
      </c>
      <c r="J904" s="16">
        <f t="shared" si="2"/>
        <v>86.2026</v>
      </c>
      <c r="K904" s="16">
        <f t="shared" si="3"/>
        <v>0.653534</v>
      </c>
      <c r="L904" s="16">
        <f t="shared" si="4"/>
        <v>1</v>
      </c>
    </row>
    <row r="905" ht="15.75" customHeight="1">
      <c r="A905" s="26"/>
      <c r="G905" s="9">
        <v>904.0</v>
      </c>
      <c r="H905" s="2">
        <v>44378.0</v>
      </c>
      <c r="I905" s="16">
        <f t="shared" si="1"/>
        <v>72.7234</v>
      </c>
      <c r="J905" s="16">
        <f t="shared" si="2"/>
        <v>86.5118</v>
      </c>
      <c r="K905" s="16">
        <f t="shared" si="3"/>
        <v>0.658309</v>
      </c>
      <c r="L905" s="16">
        <f t="shared" si="4"/>
        <v>1</v>
      </c>
    </row>
    <row r="906" ht="15.75" customHeight="1">
      <c r="A906" s="26"/>
      <c r="G906" s="9">
        <v>905.0</v>
      </c>
      <c r="H906" s="2">
        <v>44379.0</v>
      </c>
      <c r="I906" s="16">
        <f t="shared" si="1"/>
        <v>72.9086</v>
      </c>
      <c r="J906" s="16">
        <f t="shared" si="2"/>
        <v>86.4113</v>
      </c>
      <c r="K906" s="16">
        <f t="shared" si="3"/>
        <v>0.65474</v>
      </c>
      <c r="L906" s="16">
        <f t="shared" si="4"/>
        <v>1</v>
      </c>
    </row>
    <row r="907" ht="15.75" customHeight="1">
      <c r="A907" s="26"/>
      <c r="G907" s="9">
        <v>906.0</v>
      </c>
      <c r="H907" s="2">
        <v>44380.0</v>
      </c>
      <c r="I907" s="16">
        <f t="shared" si="1"/>
        <v>73.6175</v>
      </c>
      <c r="J907" s="16">
        <f t="shared" si="2"/>
        <v>87.0748</v>
      </c>
      <c r="K907" s="16">
        <f t="shared" si="3"/>
        <v>0.660632</v>
      </c>
      <c r="L907" s="16">
        <f t="shared" si="4"/>
        <v>1</v>
      </c>
    </row>
    <row r="908" ht="15.75" customHeight="1">
      <c r="A908" s="26"/>
      <c r="G908" s="9">
        <v>907.0</v>
      </c>
      <c r="H908" s="2">
        <v>44381.0</v>
      </c>
      <c r="I908" s="16">
        <f t="shared" si="1"/>
        <v>73.6175</v>
      </c>
      <c r="J908" s="16">
        <f t="shared" si="2"/>
        <v>87.0748</v>
      </c>
      <c r="K908" s="16">
        <f t="shared" si="3"/>
        <v>0.660632</v>
      </c>
      <c r="L908" s="16">
        <f t="shared" si="4"/>
        <v>1</v>
      </c>
    </row>
    <row r="909" ht="15.75" customHeight="1">
      <c r="A909" s="26"/>
      <c r="G909" s="9">
        <v>908.0</v>
      </c>
      <c r="H909" s="2">
        <v>44382.0</v>
      </c>
      <c r="I909" s="16">
        <f t="shared" si="1"/>
        <v>73.6175</v>
      </c>
      <c r="J909" s="16">
        <f t="shared" si="2"/>
        <v>87.0748</v>
      </c>
      <c r="K909" s="16">
        <f t="shared" si="3"/>
        <v>0.660632</v>
      </c>
      <c r="L909" s="16">
        <f t="shared" si="4"/>
        <v>1</v>
      </c>
    </row>
    <row r="910" ht="15.75" customHeight="1">
      <c r="A910" s="26"/>
      <c r="G910" s="9">
        <v>909.0</v>
      </c>
      <c r="H910" s="2">
        <v>44383.0</v>
      </c>
      <c r="I910" s="16">
        <f t="shared" si="1"/>
        <v>73.354</v>
      </c>
      <c r="J910" s="16">
        <f t="shared" si="2"/>
        <v>87.0272</v>
      </c>
      <c r="K910" s="16">
        <f t="shared" si="3"/>
        <v>0.661473</v>
      </c>
      <c r="L910" s="16">
        <f t="shared" si="4"/>
        <v>1</v>
      </c>
    </row>
    <row r="911" ht="15.75" customHeight="1">
      <c r="A911" s="26"/>
      <c r="G911" s="9">
        <v>910.0</v>
      </c>
      <c r="H911" s="2">
        <v>44384.0</v>
      </c>
      <c r="I911" s="16">
        <f t="shared" si="1"/>
        <v>73.266</v>
      </c>
      <c r="J911" s="16">
        <f t="shared" si="2"/>
        <v>87.0034</v>
      </c>
      <c r="K911" s="16">
        <f t="shared" si="3"/>
        <v>0.661275</v>
      </c>
      <c r="L911" s="16">
        <f t="shared" si="4"/>
        <v>1</v>
      </c>
    </row>
    <row r="912" ht="15.75" customHeight="1">
      <c r="A912" s="26"/>
      <c r="G912" s="9">
        <v>911.0</v>
      </c>
      <c r="H912" s="2">
        <v>44385.0</v>
      </c>
      <c r="I912" s="16">
        <f t="shared" si="1"/>
        <v>74.058</v>
      </c>
      <c r="J912" s="16">
        <f t="shared" si="2"/>
        <v>87.5588</v>
      </c>
      <c r="K912" s="16">
        <f t="shared" si="3"/>
        <v>0.669028</v>
      </c>
      <c r="L912" s="16">
        <f t="shared" si="4"/>
        <v>1</v>
      </c>
    </row>
    <row r="913" ht="15.75" customHeight="1">
      <c r="A913" s="26"/>
      <c r="G913" s="9">
        <v>912.0</v>
      </c>
      <c r="H913" s="2">
        <v>44386.0</v>
      </c>
      <c r="I913" s="16">
        <f t="shared" si="1"/>
        <v>75.1952</v>
      </c>
      <c r="J913" s="16">
        <f t="shared" si="2"/>
        <v>88.7755</v>
      </c>
      <c r="K913" s="16">
        <f t="shared" si="3"/>
        <v>0.68462</v>
      </c>
      <c r="L913" s="16">
        <f t="shared" si="4"/>
        <v>1</v>
      </c>
    </row>
    <row r="914" ht="15.75" customHeight="1">
      <c r="A914" s="26"/>
      <c r="G914" s="9">
        <v>913.0</v>
      </c>
      <c r="H914" s="2">
        <v>44387.0</v>
      </c>
      <c r="I914" s="16">
        <f t="shared" si="1"/>
        <v>74.4675</v>
      </c>
      <c r="J914" s="16">
        <f t="shared" si="2"/>
        <v>88.1397</v>
      </c>
      <c r="K914" s="16">
        <f t="shared" si="3"/>
        <v>0.676639</v>
      </c>
      <c r="L914" s="16">
        <f t="shared" si="4"/>
        <v>1</v>
      </c>
    </row>
    <row r="915" ht="15.75" customHeight="1">
      <c r="A915" s="26"/>
      <c r="G915" s="9">
        <v>914.0</v>
      </c>
      <c r="H915" s="2">
        <v>44388.0</v>
      </c>
      <c r="I915" s="16">
        <f t="shared" si="1"/>
        <v>74.4675</v>
      </c>
      <c r="J915" s="16">
        <f t="shared" si="2"/>
        <v>88.1397</v>
      </c>
      <c r="K915" s="16">
        <f t="shared" si="3"/>
        <v>0.676639</v>
      </c>
      <c r="L915" s="16">
        <f t="shared" si="4"/>
        <v>1</v>
      </c>
    </row>
    <row r="916" ht="15.75" customHeight="1">
      <c r="A916" s="26"/>
      <c r="G916" s="9">
        <v>915.0</v>
      </c>
      <c r="H916" s="2">
        <v>44389.0</v>
      </c>
      <c r="I916" s="16">
        <f t="shared" si="1"/>
        <v>74.4675</v>
      </c>
      <c r="J916" s="16">
        <f t="shared" si="2"/>
        <v>88.1397</v>
      </c>
      <c r="K916" s="16">
        <f t="shared" si="3"/>
        <v>0.676639</v>
      </c>
      <c r="L916" s="16">
        <f t="shared" si="4"/>
        <v>1</v>
      </c>
    </row>
    <row r="917" ht="15.75" customHeight="1">
      <c r="A917" s="26"/>
      <c r="G917" s="9">
        <v>916.0</v>
      </c>
      <c r="H917" s="2">
        <v>44390.0</v>
      </c>
      <c r="I917" s="16">
        <f t="shared" si="1"/>
        <v>74.6336</v>
      </c>
      <c r="J917" s="16">
        <f t="shared" si="2"/>
        <v>88.605</v>
      </c>
      <c r="K917" s="16">
        <f t="shared" si="3"/>
        <v>0.678087</v>
      </c>
      <c r="L917" s="16">
        <f t="shared" si="4"/>
        <v>1</v>
      </c>
    </row>
    <row r="918" ht="15.75" customHeight="1">
      <c r="A918" s="26"/>
      <c r="G918" s="9">
        <v>917.0</v>
      </c>
      <c r="H918" s="2">
        <v>44391.0</v>
      </c>
      <c r="I918" s="16">
        <f t="shared" si="1"/>
        <v>74.0589</v>
      </c>
      <c r="J918" s="16">
        <f t="shared" si="2"/>
        <v>87.782</v>
      </c>
      <c r="K918" s="16">
        <f t="shared" si="3"/>
        <v>0.670854</v>
      </c>
      <c r="L918" s="16">
        <f t="shared" si="4"/>
        <v>1</v>
      </c>
    </row>
    <row r="919" ht="15.75" customHeight="1">
      <c r="A919" s="26"/>
      <c r="G919" s="9">
        <v>918.0</v>
      </c>
      <c r="H919" s="2">
        <v>44392.0</v>
      </c>
      <c r="I919" s="16">
        <f t="shared" si="1"/>
        <v>74.1236</v>
      </c>
      <c r="J919" s="16">
        <f t="shared" si="2"/>
        <v>87.3917</v>
      </c>
      <c r="K919" s="16">
        <f t="shared" si="3"/>
        <v>0.670832</v>
      </c>
      <c r="L919" s="16">
        <f t="shared" si="4"/>
        <v>1</v>
      </c>
    </row>
    <row r="920" ht="15.75" customHeight="1">
      <c r="A920" s="26"/>
      <c r="G920" s="9">
        <v>919.0</v>
      </c>
      <c r="H920" s="2">
        <v>44393.0</v>
      </c>
      <c r="I920" s="16">
        <f t="shared" si="1"/>
        <v>74.2197</v>
      </c>
      <c r="J920" s="16">
        <f t="shared" si="2"/>
        <v>87.8316</v>
      </c>
      <c r="K920" s="16">
        <f t="shared" si="3"/>
        <v>0.676169</v>
      </c>
      <c r="L920" s="16">
        <f t="shared" si="4"/>
        <v>1</v>
      </c>
    </row>
    <row r="921" ht="15.75" customHeight="1">
      <c r="A921" s="26"/>
      <c r="G921" s="9">
        <v>920.0</v>
      </c>
      <c r="H921" s="2">
        <v>44394.0</v>
      </c>
      <c r="I921" s="16">
        <f t="shared" si="1"/>
        <v>74.1656</v>
      </c>
      <c r="J921" s="16">
        <f t="shared" si="2"/>
        <v>87.5673</v>
      </c>
      <c r="K921" s="16">
        <f t="shared" si="3"/>
        <v>0.673498</v>
      </c>
      <c r="L921" s="16">
        <f t="shared" si="4"/>
        <v>1</v>
      </c>
    </row>
    <row r="922" ht="15.75" customHeight="1">
      <c r="A922" s="26"/>
      <c r="G922" s="9">
        <v>921.0</v>
      </c>
      <c r="H922" s="2">
        <v>44395.0</v>
      </c>
      <c r="I922" s="16">
        <f t="shared" si="1"/>
        <v>74.1656</v>
      </c>
      <c r="J922" s="16">
        <f t="shared" si="2"/>
        <v>87.5673</v>
      </c>
      <c r="K922" s="16">
        <f t="shared" si="3"/>
        <v>0.673498</v>
      </c>
      <c r="L922" s="16">
        <f t="shared" si="4"/>
        <v>1</v>
      </c>
    </row>
    <row r="923" ht="15.75" customHeight="1">
      <c r="A923" s="26"/>
      <c r="G923" s="9">
        <v>922.0</v>
      </c>
      <c r="H923" s="2">
        <v>44396.0</v>
      </c>
      <c r="I923" s="16">
        <f t="shared" si="1"/>
        <v>74.1656</v>
      </c>
      <c r="J923" s="16">
        <f t="shared" si="2"/>
        <v>87.5673</v>
      </c>
      <c r="K923" s="16">
        <f t="shared" si="3"/>
        <v>0.673498</v>
      </c>
      <c r="L923" s="16">
        <f t="shared" si="4"/>
        <v>1</v>
      </c>
    </row>
    <row r="924" ht="15.75" customHeight="1">
      <c r="A924" s="26"/>
      <c r="G924" s="9">
        <v>923.0</v>
      </c>
      <c r="H924" s="2">
        <v>44397.0</v>
      </c>
      <c r="I924" s="16">
        <f t="shared" si="1"/>
        <v>74.3463</v>
      </c>
      <c r="J924" s="16">
        <f t="shared" si="2"/>
        <v>87.6097</v>
      </c>
      <c r="K924" s="16">
        <f t="shared" si="3"/>
        <v>0.677137</v>
      </c>
      <c r="L924" s="16">
        <f t="shared" si="4"/>
        <v>1</v>
      </c>
    </row>
    <row r="925" ht="15.75" customHeight="1">
      <c r="A925" s="26"/>
      <c r="G925" s="9">
        <v>924.0</v>
      </c>
      <c r="H925" s="2">
        <v>44398.0</v>
      </c>
      <c r="I925" s="16">
        <f t="shared" si="1"/>
        <v>74.491</v>
      </c>
      <c r="J925" s="16">
        <f t="shared" si="2"/>
        <v>87.7727</v>
      </c>
      <c r="K925" s="16">
        <f t="shared" si="3"/>
        <v>0.679105</v>
      </c>
      <c r="L925" s="16">
        <f t="shared" si="4"/>
        <v>1</v>
      </c>
    </row>
    <row r="926" ht="15.75" customHeight="1">
      <c r="A926" s="26"/>
      <c r="G926" s="9">
        <v>925.0</v>
      </c>
      <c r="H926" s="2">
        <v>44399.0</v>
      </c>
      <c r="I926" s="16">
        <f t="shared" si="1"/>
        <v>74.4947</v>
      </c>
      <c r="J926" s="16">
        <f t="shared" si="2"/>
        <v>87.5983</v>
      </c>
      <c r="K926" s="16">
        <f t="shared" si="3"/>
        <v>0.67621</v>
      </c>
      <c r="L926" s="16">
        <f t="shared" si="4"/>
        <v>1</v>
      </c>
    </row>
    <row r="927" ht="15.75" customHeight="1">
      <c r="A927" s="26"/>
      <c r="G927" s="9">
        <v>926.0</v>
      </c>
      <c r="H927" s="2">
        <v>44400.0</v>
      </c>
      <c r="I927" s="16">
        <f t="shared" si="1"/>
        <v>73.6945</v>
      </c>
      <c r="J927" s="16">
        <f t="shared" si="2"/>
        <v>86.9227</v>
      </c>
      <c r="K927" s="16">
        <f t="shared" si="3"/>
        <v>0.667976</v>
      </c>
      <c r="L927" s="16">
        <f t="shared" si="4"/>
        <v>1</v>
      </c>
    </row>
    <row r="928" ht="15.75" customHeight="1">
      <c r="A928" s="26"/>
      <c r="G928" s="9">
        <v>927.0</v>
      </c>
      <c r="H928" s="2">
        <v>44401.0</v>
      </c>
      <c r="I928" s="16">
        <f t="shared" si="1"/>
        <v>73.7663</v>
      </c>
      <c r="J928" s="16">
        <f t="shared" si="2"/>
        <v>86.8451</v>
      </c>
      <c r="K928" s="16">
        <f t="shared" si="3"/>
        <v>0.667901</v>
      </c>
      <c r="L928" s="16">
        <f t="shared" si="4"/>
        <v>1</v>
      </c>
    </row>
    <row r="929" ht="15.75" customHeight="1">
      <c r="A929" s="26"/>
      <c r="G929" s="9">
        <v>928.0</v>
      </c>
      <c r="H929" s="2">
        <v>44402.0</v>
      </c>
      <c r="I929" s="16">
        <f t="shared" si="1"/>
        <v>73.7663</v>
      </c>
      <c r="J929" s="16">
        <f t="shared" si="2"/>
        <v>86.8451</v>
      </c>
      <c r="K929" s="16">
        <f t="shared" si="3"/>
        <v>0.667901</v>
      </c>
      <c r="L929" s="16">
        <f t="shared" si="4"/>
        <v>1</v>
      </c>
    </row>
    <row r="930" ht="15.75" customHeight="1">
      <c r="A930" s="26"/>
      <c r="G930" s="9">
        <v>929.0</v>
      </c>
      <c r="H930" s="2">
        <v>44403.0</v>
      </c>
      <c r="I930" s="16">
        <f t="shared" si="1"/>
        <v>73.7663</v>
      </c>
      <c r="J930" s="16">
        <f t="shared" si="2"/>
        <v>86.8451</v>
      </c>
      <c r="K930" s="16">
        <f t="shared" si="3"/>
        <v>0.667901</v>
      </c>
      <c r="L930" s="16">
        <f t="shared" si="4"/>
        <v>1</v>
      </c>
    </row>
    <row r="931" ht="15.75" customHeight="1">
      <c r="A931" s="26"/>
      <c r="G931" s="9">
        <v>930.0</v>
      </c>
      <c r="H931" s="2">
        <v>44404.0</v>
      </c>
      <c r="I931" s="16">
        <f t="shared" si="1"/>
        <v>74.098</v>
      </c>
      <c r="J931" s="16">
        <f t="shared" si="2"/>
        <v>87.3171</v>
      </c>
      <c r="K931" s="16">
        <f t="shared" si="3"/>
        <v>0.672335</v>
      </c>
      <c r="L931" s="16">
        <f t="shared" si="4"/>
        <v>1</v>
      </c>
    </row>
    <row r="932" ht="15.75" customHeight="1">
      <c r="A932" s="26"/>
      <c r="G932" s="9">
        <v>931.0</v>
      </c>
      <c r="H932" s="2">
        <v>44405.0</v>
      </c>
      <c r="I932" s="16">
        <f t="shared" si="1"/>
        <v>73.8471</v>
      </c>
      <c r="J932" s="16">
        <f t="shared" si="2"/>
        <v>86.9919</v>
      </c>
      <c r="K932" s="16">
        <f t="shared" si="3"/>
        <v>0.670819</v>
      </c>
      <c r="L932" s="16">
        <f t="shared" si="4"/>
        <v>1</v>
      </c>
    </row>
    <row r="933" ht="15.75" customHeight="1">
      <c r="A933" s="26"/>
      <c r="G933" s="9">
        <v>932.0</v>
      </c>
      <c r="H933" s="2">
        <v>44406.0</v>
      </c>
      <c r="I933" s="16">
        <f t="shared" si="1"/>
        <v>73.6088</v>
      </c>
      <c r="J933" s="16">
        <f t="shared" si="2"/>
        <v>86.9173</v>
      </c>
      <c r="K933" s="16">
        <f t="shared" si="3"/>
        <v>0.669414</v>
      </c>
      <c r="L933" s="16">
        <f t="shared" si="4"/>
        <v>1</v>
      </c>
    </row>
    <row r="934" ht="15.75" customHeight="1">
      <c r="A934" s="26"/>
      <c r="G934" s="9">
        <v>933.0</v>
      </c>
      <c r="H934" s="2">
        <v>44407.0</v>
      </c>
      <c r="I934" s="16">
        <f t="shared" si="1"/>
        <v>73.1904</v>
      </c>
      <c r="J934" s="16">
        <f t="shared" si="2"/>
        <v>86.8624</v>
      </c>
      <c r="K934" s="16">
        <f t="shared" si="3"/>
        <v>0.66667</v>
      </c>
      <c r="L934" s="16">
        <f t="shared" si="4"/>
        <v>1</v>
      </c>
    </row>
    <row r="935" ht="15.75" customHeight="1">
      <c r="A935" s="26"/>
      <c r="G935" s="9">
        <v>934.0</v>
      </c>
      <c r="H935" s="2">
        <v>44408.0</v>
      </c>
      <c r="I935" s="16">
        <f t="shared" si="1"/>
        <v>73.1388</v>
      </c>
      <c r="J935" s="16">
        <f t="shared" si="2"/>
        <v>86.9913</v>
      </c>
      <c r="K935" s="16">
        <f t="shared" si="3"/>
        <v>0.667873</v>
      </c>
      <c r="L935" s="16">
        <f t="shared" si="4"/>
        <v>1</v>
      </c>
    </row>
    <row r="936" ht="15.75" customHeight="1">
      <c r="A936" s="26"/>
      <c r="G936" s="9">
        <v>935.0</v>
      </c>
      <c r="H936" s="2">
        <v>44409.0</v>
      </c>
      <c r="I936" s="16">
        <f t="shared" si="1"/>
        <v>73.1388</v>
      </c>
      <c r="J936" s="16">
        <f t="shared" si="2"/>
        <v>86.9913</v>
      </c>
      <c r="K936" s="16">
        <f t="shared" si="3"/>
        <v>0.667873</v>
      </c>
      <c r="L936" s="16">
        <f t="shared" si="4"/>
        <v>1</v>
      </c>
    </row>
    <row r="937" ht="15.75" customHeight="1">
      <c r="A937" s="26"/>
      <c r="G937" s="9">
        <v>936.0</v>
      </c>
      <c r="H937" s="2">
        <v>44410.0</v>
      </c>
      <c r="I937" s="16">
        <f t="shared" si="1"/>
        <v>73.1388</v>
      </c>
      <c r="J937" s="16">
        <f t="shared" si="2"/>
        <v>86.9913</v>
      </c>
      <c r="K937" s="16">
        <f t="shared" si="3"/>
        <v>0.667873</v>
      </c>
      <c r="L937" s="16">
        <f t="shared" si="4"/>
        <v>1</v>
      </c>
    </row>
    <row r="938" ht="15.75" customHeight="1">
      <c r="A938" s="26"/>
      <c r="G938" s="9">
        <v>937.0</v>
      </c>
      <c r="H938" s="2">
        <v>44411.0</v>
      </c>
      <c r="I938" s="16">
        <f t="shared" si="1"/>
        <v>73.0156</v>
      </c>
      <c r="J938" s="16">
        <f t="shared" si="2"/>
        <v>86.7717</v>
      </c>
      <c r="K938" s="16">
        <f t="shared" si="3"/>
        <v>0.665684</v>
      </c>
      <c r="L938" s="16">
        <f t="shared" si="4"/>
        <v>1</v>
      </c>
    </row>
    <row r="939" ht="15.75" customHeight="1">
      <c r="A939" s="26"/>
      <c r="G939" s="9">
        <v>938.0</v>
      </c>
      <c r="H939" s="2">
        <v>44412.0</v>
      </c>
      <c r="I939" s="16">
        <f t="shared" si="1"/>
        <v>72.8724</v>
      </c>
      <c r="J939" s="16">
        <f t="shared" si="2"/>
        <v>86.5578</v>
      </c>
      <c r="K939" s="16">
        <f t="shared" si="3"/>
        <v>0.667299</v>
      </c>
      <c r="L939" s="16">
        <f t="shared" si="4"/>
        <v>1</v>
      </c>
    </row>
    <row r="940" ht="15.75" customHeight="1">
      <c r="A940" s="26"/>
      <c r="G940" s="9">
        <v>939.0</v>
      </c>
      <c r="H940" s="2">
        <v>44413.0</v>
      </c>
      <c r="I940" s="16">
        <f t="shared" si="1"/>
        <v>72.7857</v>
      </c>
      <c r="J940" s="16">
        <f t="shared" si="2"/>
        <v>86.4112</v>
      </c>
      <c r="K940" s="16">
        <f t="shared" si="3"/>
        <v>0.666536</v>
      </c>
      <c r="L940" s="16">
        <f t="shared" si="4"/>
        <v>1</v>
      </c>
    </row>
    <row r="941" ht="15.75" customHeight="1">
      <c r="A941" s="26"/>
      <c r="G941" s="9">
        <v>940.0</v>
      </c>
      <c r="H941" s="2">
        <v>44414.0</v>
      </c>
      <c r="I941" s="16">
        <f t="shared" si="1"/>
        <v>73.168</v>
      </c>
      <c r="J941" s="16">
        <f t="shared" si="2"/>
        <v>86.6529</v>
      </c>
      <c r="K941" s="16">
        <f t="shared" si="3"/>
        <v>0.6675</v>
      </c>
      <c r="L941" s="16">
        <f t="shared" si="4"/>
        <v>1</v>
      </c>
    </row>
    <row r="942" ht="15.75" customHeight="1">
      <c r="A942" s="26"/>
      <c r="G942" s="9">
        <v>941.0</v>
      </c>
      <c r="H942" s="2">
        <v>44415.0</v>
      </c>
      <c r="I942" s="16">
        <f t="shared" si="1"/>
        <v>73.1304</v>
      </c>
      <c r="J942" s="16">
        <f t="shared" si="2"/>
        <v>86.4621</v>
      </c>
      <c r="K942" s="16">
        <f t="shared" si="3"/>
        <v>0.666397</v>
      </c>
      <c r="L942" s="16">
        <f t="shared" si="4"/>
        <v>1</v>
      </c>
    </row>
    <row r="943" ht="15.75" customHeight="1">
      <c r="A943" s="26"/>
      <c r="G943" s="9">
        <v>942.0</v>
      </c>
      <c r="H943" s="2">
        <v>44416.0</v>
      </c>
      <c r="I943" s="16">
        <f t="shared" si="1"/>
        <v>73.1304</v>
      </c>
      <c r="J943" s="16">
        <f t="shared" si="2"/>
        <v>86.4621</v>
      </c>
      <c r="K943" s="16">
        <f t="shared" si="3"/>
        <v>0.666397</v>
      </c>
      <c r="L943" s="16">
        <f t="shared" si="4"/>
        <v>1</v>
      </c>
    </row>
    <row r="944" ht="15.75" customHeight="1">
      <c r="A944" s="26"/>
      <c r="G944" s="9">
        <v>943.0</v>
      </c>
      <c r="H944" s="2">
        <v>44417.0</v>
      </c>
      <c r="I944" s="16">
        <f t="shared" si="1"/>
        <v>73.1304</v>
      </c>
      <c r="J944" s="16">
        <f t="shared" si="2"/>
        <v>86.4621</v>
      </c>
      <c r="K944" s="16">
        <f t="shared" si="3"/>
        <v>0.666397</v>
      </c>
      <c r="L944" s="16">
        <f t="shared" si="4"/>
        <v>1</v>
      </c>
    </row>
    <row r="945" ht="15.75" customHeight="1">
      <c r="A945" s="26"/>
      <c r="G945" s="9">
        <v>944.0</v>
      </c>
      <c r="H945" s="2">
        <v>44418.0</v>
      </c>
      <c r="I945" s="16">
        <f t="shared" si="1"/>
        <v>73.5078</v>
      </c>
      <c r="J945" s="16">
        <f t="shared" si="2"/>
        <v>86.4378</v>
      </c>
      <c r="K945" s="16">
        <f t="shared" si="3"/>
        <v>0.66707</v>
      </c>
      <c r="L945" s="16">
        <f t="shared" si="4"/>
        <v>1</v>
      </c>
    </row>
    <row r="946" ht="15.75" customHeight="1">
      <c r="A946" s="26"/>
      <c r="G946" s="9">
        <v>945.0</v>
      </c>
      <c r="H946" s="2">
        <v>44419.0</v>
      </c>
      <c r="I946" s="16">
        <f t="shared" si="1"/>
        <v>73.5962</v>
      </c>
      <c r="J946" s="16">
        <f t="shared" si="2"/>
        <v>86.3578</v>
      </c>
      <c r="K946" s="16">
        <f t="shared" si="3"/>
        <v>0.666119</v>
      </c>
      <c r="L946" s="16">
        <f t="shared" si="4"/>
        <v>1</v>
      </c>
    </row>
    <row r="947" ht="15.75" customHeight="1">
      <c r="A947" s="26"/>
      <c r="G947" s="9">
        <v>946.0</v>
      </c>
      <c r="H947" s="2">
        <v>44420.0</v>
      </c>
      <c r="I947" s="16">
        <f t="shared" si="1"/>
        <v>73.9695</v>
      </c>
      <c r="J947" s="16">
        <f t="shared" si="2"/>
        <v>86.6257</v>
      </c>
      <c r="K947" s="16">
        <f t="shared" si="3"/>
        <v>0.667685</v>
      </c>
      <c r="L947" s="16">
        <f t="shared" si="4"/>
        <v>1</v>
      </c>
    </row>
    <row r="948" ht="15.75" customHeight="1">
      <c r="A948" s="26"/>
      <c r="G948" s="9">
        <v>947.0</v>
      </c>
      <c r="H948" s="2">
        <v>44421.0</v>
      </c>
      <c r="I948" s="16">
        <f t="shared" si="1"/>
        <v>73.5671</v>
      </c>
      <c r="J948" s="16">
        <f t="shared" si="2"/>
        <v>86.3457</v>
      </c>
      <c r="K948" s="16">
        <f t="shared" si="3"/>
        <v>0.666429</v>
      </c>
      <c r="L948" s="16">
        <f t="shared" si="4"/>
        <v>1</v>
      </c>
    </row>
    <row r="949" ht="15.75" customHeight="1">
      <c r="A949" s="26"/>
      <c r="G949" s="9">
        <v>948.0</v>
      </c>
      <c r="H949" s="2">
        <v>44422.0</v>
      </c>
      <c r="I949" s="16">
        <f t="shared" si="1"/>
        <v>73.4721</v>
      </c>
      <c r="J949" s="16">
        <f t="shared" si="2"/>
        <v>86.2195</v>
      </c>
      <c r="K949" s="16">
        <f t="shared" si="3"/>
        <v>0.666383</v>
      </c>
      <c r="L949" s="16">
        <f t="shared" si="4"/>
        <v>1</v>
      </c>
    </row>
    <row r="950" ht="15.75" customHeight="1">
      <c r="A950" s="26"/>
      <c r="G950" s="9">
        <v>949.0</v>
      </c>
      <c r="H950" s="2">
        <v>44423.0</v>
      </c>
      <c r="I950" s="16">
        <f t="shared" si="1"/>
        <v>73.4721</v>
      </c>
      <c r="J950" s="16">
        <f t="shared" si="2"/>
        <v>86.2195</v>
      </c>
      <c r="K950" s="16">
        <f t="shared" si="3"/>
        <v>0.666383</v>
      </c>
      <c r="L950" s="16">
        <f t="shared" si="4"/>
        <v>1</v>
      </c>
    </row>
    <row r="951" ht="15.75" customHeight="1">
      <c r="A951" s="26"/>
      <c r="G951" s="9">
        <v>950.0</v>
      </c>
      <c r="H951" s="2">
        <v>44424.0</v>
      </c>
      <c r="I951" s="16">
        <f t="shared" si="1"/>
        <v>73.4721</v>
      </c>
      <c r="J951" s="16">
        <f t="shared" si="2"/>
        <v>86.2195</v>
      </c>
      <c r="K951" s="16">
        <f t="shared" si="3"/>
        <v>0.666383</v>
      </c>
      <c r="L951" s="16">
        <f t="shared" si="4"/>
        <v>1</v>
      </c>
    </row>
    <row r="952" ht="15.75" customHeight="1">
      <c r="A952" s="26"/>
      <c r="G952" s="9">
        <v>951.0</v>
      </c>
      <c r="H952" s="2">
        <v>44425.0</v>
      </c>
      <c r="I952" s="16">
        <f t="shared" si="1"/>
        <v>73.392</v>
      </c>
      <c r="J952" s="16">
        <f t="shared" si="2"/>
        <v>86.5072</v>
      </c>
      <c r="K952" s="16">
        <f t="shared" si="3"/>
        <v>0.671135</v>
      </c>
      <c r="L952" s="16">
        <f t="shared" si="4"/>
        <v>1</v>
      </c>
    </row>
    <row r="953" ht="15.75" customHeight="1">
      <c r="A953" s="26"/>
      <c r="G953" s="9">
        <v>952.0</v>
      </c>
      <c r="H953" s="2">
        <v>44426.0</v>
      </c>
      <c r="I953" s="16">
        <f t="shared" si="1"/>
        <v>73.4753</v>
      </c>
      <c r="J953" s="16">
        <f t="shared" si="2"/>
        <v>86.4804</v>
      </c>
      <c r="K953" s="16">
        <f t="shared" si="3"/>
        <v>0.672143</v>
      </c>
      <c r="L953" s="16">
        <f t="shared" si="4"/>
        <v>1</v>
      </c>
    </row>
    <row r="954" ht="15.75" customHeight="1">
      <c r="A954" s="26"/>
      <c r="G954" s="9">
        <v>953.0</v>
      </c>
      <c r="H954" s="2">
        <v>44427.0</v>
      </c>
      <c r="I954" s="16">
        <f t="shared" si="1"/>
        <v>73.4633</v>
      </c>
      <c r="J954" s="16">
        <f t="shared" si="2"/>
        <v>86.121</v>
      </c>
      <c r="K954" s="16">
        <f t="shared" si="3"/>
        <v>0.670194</v>
      </c>
      <c r="L954" s="16">
        <f t="shared" si="4"/>
        <v>1</v>
      </c>
    </row>
    <row r="955" ht="15.75" customHeight="1">
      <c r="A955" s="26"/>
      <c r="G955" s="31">
        <v>954.0</v>
      </c>
      <c r="H955" s="2">
        <v>44428.0</v>
      </c>
      <c r="I955" s="21">
        <f t="shared" si="1"/>
        <v>74.1503</v>
      </c>
      <c r="J955" s="21">
        <f t="shared" si="2"/>
        <v>86.615</v>
      </c>
      <c r="K955" s="21">
        <f t="shared" si="3"/>
        <v>0.676276</v>
      </c>
      <c r="L955" s="21">
        <f t="shared" si="4"/>
        <v>1</v>
      </c>
    </row>
    <row r="956" ht="15.75" customHeight="1">
      <c r="A956" s="26"/>
      <c r="F956" s="9" t="s">
        <v>32</v>
      </c>
      <c r="G956" s="9">
        <v>955.0</v>
      </c>
      <c r="H956" s="32">
        <v>44429.0</v>
      </c>
      <c r="I956" s="16">
        <f t="shared" ref="I956:I1980" si="5">50.5+3.29*ln(G956)</f>
        <v>73.07503031</v>
      </c>
      <c r="J956" s="16">
        <f t="shared" ref="J956:J1980" si="6">49.7+5.21*ln(G956)</f>
        <v>85.44951608</v>
      </c>
      <c r="K956" s="16">
        <f t="shared" ref="K956:K1980" si="7">0.438+0.0357*ln(G956)</f>
        <v>0.6829630949</v>
      </c>
      <c r="L956" s="9">
        <v>1.0</v>
      </c>
    </row>
    <row r="957" ht="15.75" customHeight="1">
      <c r="A957" s="26"/>
      <c r="G957" s="9">
        <v>956.0</v>
      </c>
      <c r="H957" s="2">
        <v>44430.0</v>
      </c>
      <c r="I957" s="16">
        <f t="shared" si="5"/>
        <v>73.07847353</v>
      </c>
      <c r="J957" s="16">
        <f t="shared" si="6"/>
        <v>85.45496873</v>
      </c>
      <c r="K957" s="16">
        <f t="shared" si="7"/>
        <v>0.6830004575</v>
      </c>
      <c r="L957" s="9">
        <v>1.0</v>
      </c>
    </row>
    <row r="958" ht="15.75" customHeight="1">
      <c r="A958" s="26"/>
      <c r="G958" s="9">
        <v>957.0</v>
      </c>
      <c r="H958" s="2">
        <v>44431.0</v>
      </c>
      <c r="I958" s="16">
        <f t="shared" si="5"/>
        <v>73.08191316</v>
      </c>
      <c r="J958" s="16">
        <f t="shared" si="6"/>
        <v>85.46041567</v>
      </c>
      <c r="K958" s="16">
        <f t="shared" si="7"/>
        <v>0.6830377811</v>
      </c>
      <c r="L958" s="9">
        <v>1.0</v>
      </c>
    </row>
    <row r="959" ht="15.75" customHeight="1">
      <c r="A959" s="26"/>
      <c r="G959" s="9">
        <v>958.0</v>
      </c>
      <c r="H959" s="2">
        <v>44432.0</v>
      </c>
      <c r="I959" s="16">
        <f t="shared" si="5"/>
        <v>73.08534919</v>
      </c>
      <c r="J959" s="16">
        <f t="shared" si="6"/>
        <v>85.46585692</v>
      </c>
      <c r="K959" s="16">
        <f t="shared" si="7"/>
        <v>0.6830750657</v>
      </c>
      <c r="L959" s="9">
        <v>1.0</v>
      </c>
    </row>
    <row r="960" ht="15.75" customHeight="1">
      <c r="A960" s="26"/>
      <c r="G960" s="9">
        <v>959.0</v>
      </c>
      <c r="H960" s="2">
        <v>44433.0</v>
      </c>
      <c r="I960" s="16">
        <f t="shared" si="5"/>
        <v>73.08878164</v>
      </c>
      <c r="J960" s="16">
        <f t="shared" si="6"/>
        <v>85.4712925</v>
      </c>
      <c r="K960" s="16">
        <f t="shared" si="7"/>
        <v>0.6831123114</v>
      </c>
      <c r="L960" s="9">
        <v>1.0</v>
      </c>
    </row>
    <row r="961" ht="15.75" customHeight="1">
      <c r="A961" s="26"/>
      <c r="G961" s="9">
        <v>960.0</v>
      </c>
      <c r="H961" s="2">
        <v>44434.0</v>
      </c>
      <c r="I961" s="16">
        <f t="shared" si="5"/>
        <v>73.09221051</v>
      </c>
      <c r="J961" s="16">
        <f t="shared" si="6"/>
        <v>85.47672241</v>
      </c>
      <c r="K961" s="16">
        <f t="shared" si="7"/>
        <v>0.6831495183</v>
      </c>
      <c r="L961" s="9">
        <v>1.0</v>
      </c>
    </row>
    <row r="962" ht="15.75" customHeight="1">
      <c r="A962" s="26"/>
      <c r="G962" s="9">
        <v>961.0</v>
      </c>
      <c r="H962" s="2">
        <v>44435.0</v>
      </c>
      <c r="I962" s="16">
        <f t="shared" si="5"/>
        <v>73.09563581</v>
      </c>
      <c r="J962" s="16">
        <f t="shared" si="6"/>
        <v>85.48214667</v>
      </c>
      <c r="K962" s="16">
        <f t="shared" si="7"/>
        <v>0.6831866864</v>
      </c>
      <c r="L962" s="9">
        <v>1.0</v>
      </c>
    </row>
    <row r="963" ht="15.75" customHeight="1">
      <c r="A963" s="26"/>
      <c r="G963" s="9">
        <v>962.0</v>
      </c>
      <c r="H963" s="2">
        <v>44436.0</v>
      </c>
      <c r="I963" s="16">
        <f t="shared" si="5"/>
        <v>73.09905754</v>
      </c>
      <c r="J963" s="16">
        <f t="shared" si="6"/>
        <v>85.48756529</v>
      </c>
      <c r="K963" s="16">
        <f t="shared" si="7"/>
        <v>0.6832238159</v>
      </c>
      <c r="L963" s="9">
        <v>1.0</v>
      </c>
    </row>
    <row r="964" ht="15.75" customHeight="1">
      <c r="A964" s="26"/>
      <c r="G964" s="9">
        <v>963.0</v>
      </c>
      <c r="H964" s="2">
        <v>44437.0</v>
      </c>
      <c r="I964" s="16">
        <f t="shared" si="5"/>
        <v>73.10247572</v>
      </c>
      <c r="J964" s="16">
        <f t="shared" si="6"/>
        <v>85.49297828</v>
      </c>
      <c r="K964" s="16">
        <f t="shared" si="7"/>
        <v>0.6832609068</v>
      </c>
      <c r="L964" s="9">
        <v>1.0</v>
      </c>
    </row>
    <row r="965" ht="15.75" customHeight="1">
      <c r="A965" s="26"/>
      <c r="G965" s="9">
        <v>964.0</v>
      </c>
      <c r="H965" s="2">
        <v>44438.0</v>
      </c>
      <c r="I965" s="16">
        <f t="shared" si="5"/>
        <v>73.10589036</v>
      </c>
      <c r="J965" s="16">
        <f t="shared" si="6"/>
        <v>85.49838564</v>
      </c>
      <c r="K965" s="16">
        <f t="shared" si="7"/>
        <v>0.6832979592</v>
      </c>
      <c r="L965" s="9">
        <v>1.0</v>
      </c>
    </row>
    <row r="966" ht="15.75" customHeight="1">
      <c r="A966" s="26"/>
      <c r="G966" s="9">
        <v>965.0</v>
      </c>
      <c r="H966" s="2">
        <v>44439.0</v>
      </c>
      <c r="I966" s="16">
        <f t="shared" si="5"/>
        <v>73.10930145</v>
      </c>
      <c r="J966" s="16">
        <f t="shared" si="6"/>
        <v>85.50378741</v>
      </c>
      <c r="K966" s="16">
        <f t="shared" si="7"/>
        <v>0.6833349732</v>
      </c>
      <c r="L966" s="9">
        <v>1.0</v>
      </c>
    </row>
    <row r="967" ht="15.75" customHeight="1">
      <c r="A967" s="26"/>
      <c r="G967" s="9">
        <v>966.0</v>
      </c>
      <c r="H967" s="2">
        <v>44440.0</v>
      </c>
      <c r="I967" s="16">
        <f t="shared" si="5"/>
        <v>73.11270901</v>
      </c>
      <c r="J967" s="16">
        <f t="shared" si="6"/>
        <v>85.50918358</v>
      </c>
      <c r="K967" s="16">
        <f t="shared" si="7"/>
        <v>0.6833719489</v>
      </c>
      <c r="L967" s="9">
        <v>1.0</v>
      </c>
    </row>
    <row r="968" ht="15.75" customHeight="1">
      <c r="A968" s="26"/>
      <c r="G968" s="9">
        <v>967.0</v>
      </c>
      <c r="H968" s="2">
        <v>44441.0</v>
      </c>
      <c r="I968" s="16">
        <f t="shared" si="5"/>
        <v>73.11611305</v>
      </c>
      <c r="J968" s="16">
        <f t="shared" si="6"/>
        <v>85.51457416</v>
      </c>
      <c r="K968" s="16">
        <f t="shared" si="7"/>
        <v>0.6834088863</v>
      </c>
      <c r="L968" s="9">
        <v>1.0</v>
      </c>
    </row>
    <row r="969" ht="15.75" customHeight="1">
      <c r="A969" s="26"/>
      <c r="G969" s="9">
        <v>968.0</v>
      </c>
      <c r="H969" s="2">
        <v>44442.0</v>
      </c>
      <c r="I969" s="16">
        <f t="shared" si="5"/>
        <v>73.11951357</v>
      </c>
      <c r="J969" s="16">
        <f t="shared" si="6"/>
        <v>85.51995917</v>
      </c>
      <c r="K969" s="16">
        <f t="shared" si="7"/>
        <v>0.6834457855</v>
      </c>
      <c r="L969" s="9">
        <v>1.0</v>
      </c>
    </row>
    <row r="970" ht="15.75" customHeight="1">
      <c r="A970" s="26"/>
      <c r="G970" s="9">
        <v>969.0</v>
      </c>
      <c r="H970" s="2">
        <v>44443.0</v>
      </c>
      <c r="I970" s="16">
        <f t="shared" si="5"/>
        <v>73.12291057</v>
      </c>
      <c r="J970" s="16">
        <f t="shared" si="6"/>
        <v>85.52533863</v>
      </c>
      <c r="K970" s="16">
        <f t="shared" si="7"/>
        <v>0.6834826466</v>
      </c>
      <c r="L970" s="9">
        <v>1.0</v>
      </c>
    </row>
    <row r="971" ht="15.75" customHeight="1">
      <c r="A971" s="26"/>
      <c r="G971" s="9">
        <v>970.0</v>
      </c>
      <c r="H971" s="2">
        <v>44444.0</v>
      </c>
      <c r="I971" s="16">
        <f t="shared" si="5"/>
        <v>73.12630408</v>
      </c>
      <c r="J971" s="16">
        <f t="shared" si="6"/>
        <v>85.53071253</v>
      </c>
      <c r="K971" s="16">
        <f t="shared" si="7"/>
        <v>0.6835194698</v>
      </c>
      <c r="L971" s="9">
        <v>1.0</v>
      </c>
    </row>
    <row r="972" ht="15.75" customHeight="1">
      <c r="A972" s="26"/>
      <c r="G972" s="9">
        <v>971.0</v>
      </c>
      <c r="H972" s="2">
        <v>44445.0</v>
      </c>
      <c r="I972" s="16">
        <f t="shared" si="5"/>
        <v>73.12969408</v>
      </c>
      <c r="J972" s="16">
        <f t="shared" si="6"/>
        <v>85.5360809</v>
      </c>
      <c r="K972" s="16">
        <f t="shared" si="7"/>
        <v>0.6835562549</v>
      </c>
      <c r="L972" s="9">
        <v>1.0</v>
      </c>
    </row>
    <row r="973" ht="15.75" customHeight="1">
      <c r="A973" s="26"/>
      <c r="G973" s="9">
        <v>972.0</v>
      </c>
      <c r="H973" s="2">
        <v>44446.0</v>
      </c>
      <c r="I973" s="16">
        <f t="shared" si="5"/>
        <v>73.1330806</v>
      </c>
      <c r="J973" s="16">
        <f t="shared" si="6"/>
        <v>85.54144374</v>
      </c>
      <c r="K973" s="16">
        <f t="shared" si="7"/>
        <v>0.6835930022</v>
      </c>
      <c r="L973" s="9">
        <v>1.0</v>
      </c>
    </row>
    <row r="974" ht="15.75" customHeight="1">
      <c r="A974" s="26"/>
      <c r="G974" s="9">
        <v>973.0</v>
      </c>
      <c r="H974" s="2">
        <v>44447.0</v>
      </c>
      <c r="I974" s="16">
        <f t="shared" si="5"/>
        <v>73.13646363</v>
      </c>
      <c r="J974" s="16">
        <f t="shared" si="6"/>
        <v>85.54680107</v>
      </c>
      <c r="K974" s="16">
        <f t="shared" si="7"/>
        <v>0.6836297117</v>
      </c>
      <c r="L974" s="9">
        <v>1.0</v>
      </c>
    </row>
    <row r="975" ht="15.75" customHeight="1">
      <c r="A975" s="26"/>
      <c r="G975" s="9">
        <v>974.0</v>
      </c>
      <c r="H975" s="2">
        <v>44448.0</v>
      </c>
      <c r="I975" s="16">
        <f t="shared" si="5"/>
        <v>73.13984319</v>
      </c>
      <c r="J975" s="16">
        <f t="shared" si="6"/>
        <v>85.55215289</v>
      </c>
      <c r="K975" s="16">
        <f t="shared" si="7"/>
        <v>0.6836663835</v>
      </c>
      <c r="L975" s="9">
        <v>1.0</v>
      </c>
    </row>
    <row r="976" ht="15.75" customHeight="1">
      <c r="A976" s="26"/>
      <c r="G976" s="9">
        <v>975.0</v>
      </c>
      <c r="H976" s="2">
        <v>44449.0</v>
      </c>
      <c r="I976" s="16">
        <f t="shared" si="5"/>
        <v>73.14321928</v>
      </c>
      <c r="J976" s="16">
        <f t="shared" si="6"/>
        <v>85.55749922</v>
      </c>
      <c r="K976" s="16">
        <f t="shared" si="7"/>
        <v>0.6837030177</v>
      </c>
      <c r="L976" s="9">
        <v>1.0</v>
      </c>
    </row>
    <row r="977" ht="15.75" customHeight="1">
      <c r="A977" s="26"/>
      <c r="G977" s="9">
        <v>976.0</v>
      </c>
      <c r="H977" s="2">
        <v>44450.0</v>
      </c>
      <c r="I977" s="16">
        <f t="shared" si="5"/>
        <v>73.14659191</v>
      </c>
      <c r="J977" s="16">
        <f t="shared" si="6"/>
        <v>85.56284008</v>
      </c>
      <c r="K977" s="16">
        <f t="shared" si="7"/>
        <v>0.6837396143</v>
      </c>
      <c r="L977" s="9">
        <v>1.0</v>
      </c>
    </row>
    <row r="978" ht="15.75" customHeight="1">
      <c r="A978" s="26"/>
      <c r="G978" s="9">
        <v>977.0</v>
      </c>
      <c r="H978" s="2">
        <v>44451.0</v>
      </c>
      <c r="I978" s="16">
        <f t="shared" si="5"/>
        <v>73.14996109</v>
      </c>
      <c r="J978" s="16">
        <f t="shared" si="6"/>
        <v>85.56817546</v>
      </c>
      <c r="K978" s="16">
        <f t="shared" si="7"/>
        <v>0.6837761735</v>
      </c>
      <c r="L978" s="9">
        <v>1.0</v>
      </c>
    </row>
    <row r="979" ht="15.75" customHeight="1">
      <c r="A979" s="26"/>
      <c r="G979" s="9">
        <v>978.0</v>
      </c>
      <c r="H979" s="2">
        <v>44452.0</v>
      </c>
      <c r="I979" s="16">
        <f t="shared" si="5"/>
        <v>73.15332681</v>
      </c>
      <c r="J979" s="16">
        <f t="shared" si="6"/>
        <v>85.57350538</v>
      </c>
      <c r="K979" s="16">
        <f t="shared" si="7"/>
        <v>0.6838126952</v>
      </c>
      <c r="L979" s="9">
        <v>1.0</v>
      </c>
    </row>
    <row r="980" ht="15.75" customHeight="1">
      <c r="A980" s="26"/>
      <c r="G980" s="9">
        <v>979.0</v>
      </c>
      <c r="H980" s="2">
        <v>44453.0</v>
      </c>
      <c r="I980" s="16">
        <f t="shared" si="5"/>
        <v>73.1566891</v>
      </c>
      <c r="J980" s="16">
        <f t="shared" si="6"/>
        <v>85.57882986</v>
      </c>
      <c r="K980" s="16">
        <f t="shared" si="7"/>
        <v>0.6838491796</v>
      </c>
      <c r="L980" s="9">
        <v>1.0</v>
      </c>
    </row>
    <row r="981" ht="15.75" customHeight="1">
      <c r="A981" s="26"/>
      <c r="G981" s="9">
        <v>980.0</v>
      </c>
      <c r="H981" s="2">
        <v>44454.0</v>
      </c>
      <c r="I981" s="16">
        <f t="shared" si="5"/>
        <v>73.16004796</v>
      </c>
      <c r="J981" s="16">
        <f t="shared" si="6"/>
        <v>85.5841489</v>
      </c>
      <c r="K981" s="16">
        <f t="shared" si="7"/>
        <v>0.6838856268</v>
      </c>
      <c r="L981" s="9">
        <v>1.0</v>
      </c>
    </row>
    <row r="982" ht="15.75" customHeight="1">
      <c r="A982" s="26"/>
      <c r="G982" s="9">
        <v>981.0</v>
      </c>
      <c r="H982" s="2">
        <v>44455.0</v>
      </c>
      <c r="I982" s="16">
        <f t="shared" si="5"/>
        <v>73.16340339</v>
      </c>
      <c r="J982" s="16">
        <f t="shared" si="6"/>
        <v>85.58946251</v>
      </c>
      <c r="K982" s="16">
        <f t="shared" si="7"/>
        <v>0.6839220368</v>
      </c>
      <c r="L982" s="9">
        <v>1.0</v>
      </c>
    </row>
    <row r="983" ht="15.75" customHeight="1">
      <c r="A983" s="26"/>
      <c r="G983" s="9">
        <v>982.0</v>
      </c>
      <c r="H983" s="2">
        <v>44456.0</v>
      </c>
      <c r="I983" s="16">
        <f t="shared" si="5"/>
        <v>73.1667554</v>
      </c>
      <c r="J983" s="16">
        <f t="shared" si="6"/>
        <v>85.59477072</v>
      </c>
      <c r="K983" s="16">
        <f t="shared" si="7"/>
        <v>0.6839584097</v>
      </c>
      <c r="L983" s="9">
        <v>1.0</v>
      </c>
    </row>
    <row r="984" ht="15.75" customHeight="1">
      <c r="A984" s="26"/>
      <c r="G984" s="9">
        <v>983.0</v>
      </c>
      <c r="H984" s="2">
        <v>44457.0</v>
      </c>
      <c r="I984" s="16">
        <f t="shared" si="5"/>
        <v>73.17010401</v>
      </c>
      <c r="J984" s="16">
        <f t="shared" si="6"/>
        <v>85.60007352</v>
      </c>
      <c r="K984" s="16">
        <f t="shared" si="7"/>
        <v>0.6839947456</v>
      </c>
      <c r="L984" s="9">
        <v>1.0</v>
      </c>
    </row>
    <row r="985" ht="15.75" customHeight="1">
      <c r="A985" s="26"/>
      <c r="G985" s="9">
        <v>984.0</v>
      </c>
      <c r="H985" s="2">
        <v>44458.0</v>
      </c>
      <c r="I985" s="16">
        <f t="shared" si="5"/>
        <v>73.1734492</v>
      </c>
      <c r="J985" s="16">
        <f t="shared" si="6"/>
        <v>85.60537092</v>
      </c>
      <c r="K985" s="16">
        <f t="shared" si="7"/>
        <v>0.6840310445</v>
      </c>
      <c r="L985" s="9">
        <v>1.0</v>
      </c>
    </row>
    <row r="986" ht="15.75" customHeight="1">
      <c r="A986" s="26"/>
      <c r="G986" s="9">
        <v>985.0</v>
      </c>
      <c r="H986" s="2">
        <v>44459.0</v>
      </c>
      <c r="I986" s="16">
        <f t="shared" si="5"/>
        <v>73.176791</v>
      </c>
      <c r="J986" s="16">
        <f t="shared" si="6"/>
        <v>85.61066295</v>
      </c>
      <c r="K986" s="16">
        <f t="shared" si="7"/>
        <v>0.6840673066</v>
      </c>
      <c r="L986" s="9">
        <v>1.0</v>
      </c>
    </row>
    <row r="987" ht="15.75" customHeight="1">
      <c r="A987" s="26"/>
      <c r="G987" s="9">
        <v>986.0</v>
      </c>
      <c r="H987" s="2">
        <v>44460.0</v>
      </c>
      <c r="I987" s="16">
        <f t="shared" si="5"/>
        <v>73.18012941</v>
      </c>
      <c r="J987" s="16">
        <f t="shared" si="6"/>
        <v>85.61594961</v>
      </c>
      <c r="K987" s="16">
        <f t="shared" si="7"/>
        <v>0.6841035319</v>
      </c>
      <c r="L987" s="9">
        <v>1.0</v>
      </c>
    </row>
    <row r="988" ht="15.75" customHeight="1">
      <c r="A988" s="26"/>
      <c r="G988" s="9">
        <v>987.0</v>
      </c>
      <c r="H988" s="2">
        <v>44461.0</v>
      </c>
      <c r="I988" s="16">
        <f t="shared" si="5"/>
        <v>73.18346443</v>
      </c>
      <c r="J988" s="16">
        <f t="shared" si="6"/>
        <v>85.62123091</v>
      </c>
      <c r="K988" s="16">
        <f t="shared" si="7"/>
        <v>0.6841397204</v>
      </c>
      <c r="L988" s="9">
        <v>1.0</v>
      </c>
    </row>
    <row r="989" ht="15.75" customHeight="1">
      <c r="A989" s="26"/>
      <c r="G989" s="9">
        <v>988.0</v>
      </c>
      <c r="H989" s="2">
        <v>44462.0</v>
      </c>
      <c r="I989" s="16">
        <f t="shared" si="5"/>
        <v>73.18679608</v>
      </c>
      <c r="J989" s="16">
        <f t="shared" si="6"/>
        <v>85.62650686</v>
      </c>
      <c r="K989" s="16">
        <f t="shared" si="7"/>
        <v>0.6841758723</v>
      </c>
      <c r="L989" s="9">
        <v>1.0</v>
      </c>
    </row>
    <row r="990" ht="15.75" customHeight="1">
      <c r="A990" s="26"/>
      <c r="G990" s="9">
        <v>989.0</v>
      </c>
      <c r="H990" s="2">
        <v>44463.0</v>
      </c>
      <c r="I990" s="16">
        <f t="shared" si="5"/>
        <v>73.19012435</v>
      </c>
      <c r="J990" s="16">
        <f t="shared" si="6"/>
        <v>85.63177747</v>
      </c>
      <c r="K990" s="16">
        <f t="shared" si="7"/>
        <v>0.6842119876</v>
      </c>
      <c r="L990" s="9">
        <v>1.0</v>
      </c>
    </row>
    <row r="991" ht="15.75" customHeight="1">
      <c r="A991" s="26"/>
      <c r="G991" s="9">
        <v>990.0</v>
      </c>
      <c r="H991" s="2">
        <v>44464.0</v>
      </c>
      <c r="I991" s="16">
        <f t="shared" si="5"/>
        <v>73.19344926</v>
      </c>
      <c r="J991" s="16">
        <f t="shared" si="6"/>
        <v>85.63704275</v>
      </c>
      <c r="K991" s="16">
        <f t="shared" si="7"/>
        <v>0.6842480665</v>
      </c>
      <c r="L991" s="9">
        <v>1.0</v>
      </c>
    </row>
    <row r="992" ht="15.75" customHeight="1">
      <c r="A992" s="26"/>
      <c r="G992" s="9">
        <v>991.0</v>
      </c>
      <c r="H992" s="2">
        <v>44465.0</v>
      </c>
      <c r="I992" s="16">
        <f t="shared" si="5"/>
        <v>73.19677082</v>
      </c>
      <c r="J992" s="16">
        <f t="shared" si="6"/>
        <v>85.64230272</v>
      </c>
      <c r="K992" s="16">
        <f t="shared" si="7"/>
        <v>0.6842841089</v>
      </c>
      <c r="L992" s="9">
        <v>1.0</v>
      </c>
    </row>
    <row r="993" ht="15.75" customHeight="1">
      <c r="A993" s="26"/>
      <c r="G993" s="9">
        <v>992.0</v>
      </c>
      <c r="H993" s="2">
        <v>44466.0</v>
      </c>
      <c r="I993" s="16">
        <f t="shared" si="5"/>
        <v>73.20008902</v>
      </c>
      <c r="J993" s="16">
        <f t="shared" si="6"/>
        <v>85.64755739</v>
      </c>
      <c r="K993" s="16">
        <f t="shared" si="7"/>
        <v>0.6843201149</v>
      </c>
      <c r="L993" s="9">
        <v>1.0</v>
      </c>
    </row>
    <row r="994" ht="15.75" customHeight="1">
      <c r="A994" s="26"/>
      <c r="G994" s="9">
        <v>993.0</v>
      </c>
      <c r="H994" s="2">
        <v>44467.0</v>
      </c>
      <c r="I994" s="16">
        <f t="shared" si="5"/>
        <v>73.20340388</v>
      </c>
      <c r="J994" s="16">
        <f t="shared" si="6"/>
        <v>85.65280676</v>
      </c>
      <c r="K994" s="16">
        <f t="shared" si="7"/>
        <v>0.6843560847</v>
      </c>
      <c r="L994" s="9">
        <v>1.0</v>
      </c>
    </row>
    <row r="995" ht="15.75" customHeight="1">
      <c r="A995" s="26"/>
      <c r="G995" s="9">
        <v>994.0</v>
      </c>
      <c r="H995" s="2">
        <v>44468.0</v>
      </c>
      <c r="I995" s="16">
        <f t="shared" si="5"/>
        <v>73.20671541</v>
      </c>
      <c r="J995" s="16">
        <f t="shared" si="6"/>
        <v>85.65805085</v>
      </c>
      <c r="K995" s="16">
        <f t="shared" si="7"/>
        <v>0.6843920183</v>
      </c>
      <c r="L995" s="9">
        <v>1.0</v>
      </c>
    </row>
    <row r="996" ht="15.75" customHeight="1">
      <c r="A996" s="26"/>
      <c r="G996" s="9">
        <v>995.0</v>
      </c>
      <c r="H996" s="2">
        <v>44469.0</v>
      </c>
      <c r="I996" s="16">
        <f t="shared" si="5"/>
        <v>73.21002361</v>
      </c>
      <c r="J996" s="16">
        <f t="shared" si="6"/>
        <v>85.66328966</v>
      </c>
      <c r="K996" s="16">
        <f t="shared" si="7"/>
        <v>0.6844279157</v>
      </c>
      <c r="L996" s="9">
        <v>1.0</v>
      </c>
    </row>
    <row r="997" ht="15.75" customHeight="1">
      <c r="A997" s="26"/>
      <c r="G997" s="9">
        <v>996.0</v>
      </c>
      <c r="H997" s="2">
        <v>44470.0</v>
      </c>
      <c r="I997" s="16">
        <f t="shared" si="5"/>
        <v>73.21332848</v>
      </c>
      <c r="J997" s="16">
        <f t="shared" si="6"/>
        <v>85.66852321</v>
      </c>
      <c r="K997" s="16">
        <f t="shared" si="7"/>
        <v>0.6844637771</v>
      </c>
      <c r="L997" s="9">
        <v>1.0</v>
      </c>
    </row>
    <row r="998" ht="15.75" customHeight="1">
      <c r="A998" s="26"/>
      <c r="G998" s="9">
        <v>997.0</v>
      </c>
      <c r="H998" s="2">
        <v>44471.0</v>
      </c>
      <c r="I998" s="16">
        <f t="shared" si="5"/>
        <v>73.21663003</v>
      </c>
      <c r="J998" s="16">
        <f t="shared" si="6"/>
        <v>85.67375151</v>
      </c>
      <c r="K998" s="16">
        <f t="shared" si="7"/>
        <v>0.6844996025</v>
      </c>
      <c r="L998" s="9">
        <v>1.0</v>
      </c>
    </row>
    <row r="999" ht="15.75" customHeight="1">
      <c r="A999" s="26"/>
      <c r="G999" s="9">
        <v>998.0</v>
      </c>
      <c r="H999" s="2">
        <v>44472.0</v>
      </c>
      <c r="I999" s="16">
        <f t="shared" si="5"/>
        <v>73.21992828</v>
      </c>
      <c r="J999" s="16">
        <f t="shared" si="6"/>
        <v>85.67897457</v>
      </c>
      <c r="K999" s="16">
        <f t="shared" si="7"/>
        <v>0.684535392</v>
      </c>
      <c r="L999" s="9">
        <v>1.0</v>
      </c>
    </row>
    <row r="1000" ht="15.75" customHeight="1">
      <c r="A1000" s="26"/>
      <c r="G1000" s="9">
        <v>999.0</v>
      </c>
      <c r="H1000" s="2">
        <v>44473.0</v>
      </c>
      <c r="I1000" s="16">
        <f t="shared" si="5"/>
        <v>73.22322322</v>
      </c>
      <c r="J1000" s="16">
        <f t="shared" si="6"/>
        <v>85.6841924</v>
      </c>
      <c r="K1000" s="16">
        <f t="shared" si="7"/>
        <v>0.6845711456</v>
      </c>
      <c r="L1000" s="9">
        <v>1.0</v>
      </c>
    </row>
    <row r="1001" ht="15.75" customHeight="1">
      <c r="A1001" s="26"/>
      <c r="G1001" s="9">
        <v>1000.0</v>
      </c>
      <c r="H1001" s="2">
        <v>44474.0</v>
      </c>
      <c r="I1001" s="16">
        <f t="shared" si="5"/>
        <v>73.22651487</v>
      </c>
      <c r="J1001" s="16">
        <f t="shared" si="6"/>
        <v>85.689405</v>
      </c>
      <c r="K1001" s="16">
        <f t="shared" si="7"/>
        <v>0.6846068635</v>
      </c>
      <c r="L1001" s="9">
        <v>1.0</v>
      </c>
    </row>
    <row r="1002" ht="15.75" customHeight="1">
      <c r="A1002" s="26"/>
      <c r="G1002" s="9">
        <v>1001.0</v>
      </c>
      <c r="H1002" s="2">
        <v>44475.0</v>
      </c>
      <c r="I1002" s="16">
        <f t="shared" si="5"/>
        <v>73.22980322</v>
      </c>
      <c r="J1002" s="16">
        <f t="shared" si="6"/>
        <v>85.6946124</v>
      </c>
      <c r="K1002" s="16">
        <f t="shared" si="7"/>
        <v>0.6846425456</v>
      </c>
      <c r="L1002" s="9">
        <v>1.0</v>
      </c>
    </row>
    <row r="1003" ht="15.75" customHeight="1">
      <c r="A1003" s="26"/>
      <c r="G1003" s="9">
        <v>1002.0</v>
      </c>
      <c r="H1003" s="2">
        <v>44476.0</v>
      </c>
      <c r="I1003" s="16">
        <f t="shared" si="5"/>
        <v>73.2330883</v>
      </c>
      <c r="J1003" s="16">
        <f t="shared" si="6"/>
        <v>85.6998146</v>
      </c>
      <c r="K1003" s="16">
        <f t="shared" si="7"/>
        <v>0.6846781922</v>
      </c>
      <c r="L1003" s="9">
        <v>1.0</v>
      </c>
    </row>
    <row r="1004" ht="15.75" customHeight="1">
      <c r="A1004" s="26"/>
      <c r="G1004" s="9">
        <v>1003.0</v>
      </c>
      <c r="H1004" s="2">
        <v>44477.0</v>
      </c>
      <c r="I1004" s="16">
        <f t="shared" si="5"/>
        <v>73.23637009</v>
      </c>
      <c r="J1004" s="16">
        <f t="shared" si="6"/>
        <v>85.70501161</v>
      </c>
      <c r="K1004" s="16">
        <f t="shared" si="7"/>
        <v>0.6847138031</v>
      </c>
      <c r="L1004" s="9">
        <v>1.0</v>
      </c>
    </row>
    <row r="1005" ht="15.75" customHeight="1">
      <c r="A1005" s="26"/>
      <c r="G1005" s="9">
        <v>1004.0</v>
      </c>
      <c r="H1005" s="2">
        <v>44478.0</v>
      </c>
      <c r="I1005" s="16">
        <f t="shared" si="5"/>
        <v>73.23964862</v>
      </c>
      <c r="J1005" s="16">
        <f t="shared" si="6"/>
        <v>85.71020343</v>
      </c>
      <c r="K1005" s="16">
        <f t="shared" si="7"/>
        <v>0.6847493786</v>
      </c>
      <c r="L1005" s="9">
        <v>1.0</v>
      </c>
    </row>
    <row r="1006" ht="15.75" customHeight="1">
      <c r="A1006" s="26"/>
      <c r="G1006" s="9">
        <v>1005.0</v>
      </c>
      <c r="H1006" s="2">
        <v>44479.0</v>
      </c>
      <c r="I1006" s="16">
        <f t="shared" si="5"/>
        <v>73.24292388</v>
      </c>
      <c r="J1006" s="16">
        <f t="shared" si="6"/>
        <v>85.71539009</v>
      </c>
      <c r="K1006" s="16">
        <f t="shared" si="7"/>
        <v>0.6847849187</v>
      </c>
      <c r="L1006" s="9">
        <v>1.0</v>
      </c>
    </row>
    <row r="1007" ht="15.75" customHeight="1">
      <c r="A1007" s="26"/>
      <c r="G1007" s="9">
        <v>1006.0</v>
      </c>
      <c r="H1007" s="2">
        <v>44480.0</v>
      </c>
      <c r="I1007" s="16">
        <f t="shared" si="5"/>
        <v>73.24619588</v>
      </c>
      <c r="J1007" s="16">
        <f t="shared" si="6"/>
        <v>85.7205716</v>
      </c>
      <c r="K1007" s="16">
        <f t="shared" si="7"/>
        <v>0.6848204234</v>
      </c>
      <c r="L1007" s="9">
        <v>1.0</v>
      </c>
    </row>
    <row r="1008" ht="15.75" customHeight="1">
      <c r="A1008" s="26"/>
      <c r="G1008" s="9">
        <v>1007.0</v>
      </c>
      <c r="H1008" s="2">
        <v>44481.0</v>
      </c>
      <c r="I1008" s="16">
        <f t="shared" si="5"/>
        <v>73.24946464</v>
      </c>
      <c r="J1008" s="16">
        <f t="shared" si="6"/>
        <v>85.72574795</v>
      </c>
      <c r="K1008" s="16">
        <f t="shared" si="7"/>
        <v>0.6848558929</v>
      </c>
      <c r="L1008" s="9">
        <v>1.0</v>
      </c>
    </row>
    <row r="1009" ht="15.75" customHeight="1">
      <c r="A1009" s="26"/>
      <c r="G1009" s="9">
        <v>1008.0</v>
      </c>
      <c r="H1009" s="2">
        <v>44482.0</v>
      </c>
      <c r="I1009" s="16">
        <f t="shared" si="5"/>
        <v>73.25273015</v>
      </c>
      <c r="J1009" s="16">
        <f t="shared" si="6"/>
        <v>85.73091917</v>
      </c>
      <c r="K1009" s="16">
        <f t="shared" si="7"/>
        <v>0.6848913271</v>
      </c>
      <c r="L1009" s="9">
        <v>1.0</v>
      </c>
    </row>
    <row r="1010" ht="15.75" customHeight="1">
      <c r="A1010" s="26"/>
      <c r="G1010" s="9">
        <v>1009.0</v>
      </c>
      <c r="H1010" s="2">
        <v>44483.0</v>
      </c>
      <c r="I1010" s="16">
        <f t="shared" si="5"/>
        <v>73.25599242</v>
      </c>
      <c r="J1010" s="16">
        <f t="shared" si="6"/>
        <v>85.73608526</v>
      </c>
      <c r="K1010" s="16">
        <f t="shared" si="7"/>
        <v>0.6849267262</v>
      </c>
      <c r="L1010" s="9">
        <v>1.0</v>
      </c>
    </row>
    <row r="1011" ht="15.75" customHeight="1">
      <c r="A1011" s="26"/>
      <c r="G1011" s="9">
        <v>1010.0</v>
      </c>
      <c r="H1011" s="2">
        <v>44484.0</v>
      </c>
      <c r="I1011" s="16">
        <f t="shared" si="5"/>
        <v>73.25925146</v>
      </c>
      <c r="J1011" s="16">
        <f t="shared" si="6"/>
        <v>85.74124623</v>
      </c>
      <c r="K1011" s="16">
        <f t="shared" si="7"/>
        <v>0.6849620903</v>
      </c>
      <c r="L1011" s="9">
        <v>1.0</v>
      </c>
    </row>
    <row r="1012" ht="15.75" customHeight="1">
      <c r="A1012" s="26"/>
      <c r="G1012" s="9">
        <v>1011.0</v>
      </c>
      <c r="H1012" s="2">
        <v>44485.0</v>
      </c>
      <c r="I1012" s="16">
        <f t="shared" si="5"/>
        <v>73.26250727</v>
      </c>
      <c r="J1012" s="16">
        <f t="shared" si="6"/>
        <v>85.74640209</v>
      </c>
      <c r="K1012" s="16">
        <f t="shared" si="7"/>
        <v>0.6849974193</v>
      </c>
      <c r="L1012" s="9">
        <v>1.0</v>
      </c>
    </row>
    <row r="1013" ht="15.75" customHeight="1">
      <c r="A1013" s="26"/>
      <c r="G1013" s="9">
        <v>1012.0</v>
      </c>
      <c r="H1013" s="2">
        <v>44486.0</v>
      </c>
      <c r="I1013" s="16">
        <f t="shared" si="5"/>
        <v>73.26575987</v>
      </c>
      <c r="J1013" s="16">
        <f t="shared" si="6"/>
        <v>85.75155286</v>
      </c>
      <c r="K1013" s="16">
        <f t="shared" si="7"/>
        <v>0.6850327134</v>
      </c>
      <c r="L1013" s="9">
        <v>1.0</v>
      </c>
    </row>
    <row r="1014" ht="15.75" customHeight="1">
      <c r="A1014" s="26"/>
      <c r="G1014" s="9">
        <v>1013.0</v>
      </c>
      <c r="H1014" s="2">
        <v>44487.0</v>
      </c>
      <c r="I1014" s="16">
        <f t="shared" si="5"/>
        <v>73.26900925</v>
      </c>
      <c r="J1014" s="16">
        <f t="shared" si="6"/>
        <v>85.75669854</v>
      </c>
      <c r="K1014" s="16">
        <f t="shared" si="7"/>
        <v>0.6850679727</v>
      </c>
      <c r="L1014" s="9">
        <v>1.0</v>
      </c>
    </row>
    <row r="1015" ht="15.75" customHeight="1">
      <c r="A1015" s="26"/>
      <c r="G1015" s="9">
        <v>1014.0</v>
      </c>
      <c r="H1015" s="2">
        <v>44488.0</v>
      </c>
      <c r="I1015" s="16">
        <f t="shared" si="5"/>
        <v>73.27225543</v>
      </c>
      <c r="J1015" s="16">
        <f t="shared" si="6"/>
        <v>85.76183914</v>
      </c>
      <c r="K1015" s="16">
        <f t="shared" si="7"/>
        <v>0.6851031972</v>
      </c>
      <c r="L1015" s="9">
        <v>1.0</v>
      </c>
    </row>
    <row r="1016" ht="15.75" customHeight="1">
      <c r="A1016" s="26"/>
      <c r="G1016" s="9">
        <v>1015.0</v>
      </c>
      <c r="H1016" s="2">
        <v>44489.0</v>
      </c>
      <c r="I1016" s="16">
        <f t="shared" si="5"/>
        <v>73.2754984</v>
      </c>
      <c r="J1016" s="16">
        <f t="shared" si="6"/>
        <v>85.76697467</v>
      </c>
      <c r="K1016" s="16">
        <f t="shared" si="7"/>
        <v>0.6851383869</v>
      </c>
      <c r="L1016" s="9">
        <v>1.0</v>
      </c>
    </row>
    <row r="1017" ht="15.75" customHeight="1">
      <c r="A1017" s="26"/>
      <c r="G1017" s="9">
        <v>1016.0</v>
      </c>
      <c r="H1017" s="2">
        <v>44490.0</v>
      </c>
      <c r="I1017" s="16">
        <f t="shared" si="5"/>
        <v>73.27873819</v>
      </c>
      <c r="J1017" s="16">
        <f t="shared" si="6"/>
        <v>85.77210515</v>
      </c>
      <c r="K1017" s="16">
        <f t="shared" si="7"/>
        <v>0.685173542</v>
      </c>
      <c r="L1017" s="9">
        <v>1.0</v>
      </c>
    </row>
    <row r="1018" ht="15.75" customHeight="1">
      <c r="A1018" s="26"/>
      <c r="G1018" s="9">
        <v>1017.0</v>
      </c>
      <c r="H1018" s="2">
        <v>44491.0</v>
      </c>
      <c r="I1018" s="16">
        <f t="shared" si="5"/>
        <v>73.28197478</v>
      </c>
      <c r="J1018" s="16">
        <f t="shared" si="6"/>
        <v>85.77723058</v>
      </c>
      <c r="K1018" s="16">
        <f t="shared" si="7"/>
        <v>0.6852086625</v>
      </c>
      <c r="L1018" s="9">
        <v>1.0</v>
      </c>
    </row>
    <row r="1019" ht="15.75" customHeight="1">
      <c r="A1019" s="26"/>
      <c r="G1019" s="9">
        <v>1018.0</v>
      </c>
      <c r="H1019" s="2">
        <v>44492.0</v>
      </c>
      <c r="I1019" s="16">
        <f t="shared" si="5"/>
        <v>73.2852082</v>
      </c>
      <c r="J1019" s="16">
        <f t="shared" si="6"/>
        <v>85.78235098</v>
      </c>
      <c r="K1019" s="16">
        <f t="shared" si="7"/>
        <v>0.6852437485</v>
      </c>
      <c r="L1019" s="9">
        <v>1.0</v>
      </c>
    </row>
    <row r="1020" ht="15.75" customHeight="1">
      <c r="A1020" s="26"/>
      <c r="G1020" s="9">
        <v>1019.0</v>
      </c>
      <c r="H1020" s="2">
        <v>44493.0</v>
      </c>
      <c r="I1020" s="16">
        <f t="shared" si="5"/>
        <v>73.28843844</v>
      </c>
      <c r="J1020" s="16">
        <f t="shared" si="6"/>
        <v>85.78746634</v>
      </c>
      <c r="K1020" s="16">
        <f t="shared" si="7"/>
        <v>0.6852788001</v>
      </c>
      <c r="L1020" s="9">
        <v>1.0</v>
      </c>
    </row>
    <row r="1021" ht="15.75" customHeight="1">
      <c r="A1021" s="26"/>
      <c r="G1021" s="9">
        <v>1020.0</v>
      </c>
      <c r="H1021" s="2">
        <v>44494.0</v>
      </c>
      <c r="I1021" s="16">
        <f t="shared" si="5"/>
        <v>73.29166551</v>
      </c>
      <c r="J1021" s="16">
        <f t="shared" si="6"/>
        <v>85.79257669</v>
      </c>
      <c r="K1021" s="16">
        <f t="shared" si="7"/>
        <v>0.6853138173</v>
      </c>
      <c r="L1021" s="9">
        <v>1.0</v>
      </c>
    </row>
    <row r="1022" ht="15.75" customHeight="1">
      <c r="A1022" s="26"/>
      <c r="G1022" s="9">
        <v>1021.0</v>
      </c>
      <c r="H1022" s="2">
        <v>44495.0</v>
      </c>
      <c r="I1022" s="16">
        <f t="shared" si="5"/>
        <v>73.29488942</v>
      </c>
      <c r="J1022" s="16">
        <f t="shared" si="6"/>
        <v>85.79768203</v>
      </c>
      <c r="K1022" s="16">
        <f t="shared" si="7"/>
        <v>0.6853488001</v>
      </c>
      <c r="L1022" s="9">
        <v>1.0</v>
      </c>
    </row>
    <row r="1023" ht="15.75" customHeight="1">
      <c r="A1023" s="26"/>
      <c r="G1023" s="9">
        <v>1022.0</v>
      </c>
      <c r="H1023" s="2">
        <v>44496.0</v>
      </c>
      <c r="I1023" s="16">
        <f t="shared" si="5"/>
        <v>73.29811018</v>
      </c>
      <c r="J1023" s="16">
        <f t="shared" si="6"/>
        <v>85.80278238</v>
      </c>
      <c r="K1023" s="16">
        <f t="shared" si="7"/>
        <v>0.6853837487</v>
      </c>
      <c r="L1023" s="9">
        <v>1.0</v>
      </c>
    </row>
    <row r="1024" ht="15.75" customHeight="1">
      <c r="A1024" s="26"/>
      <c r="G1024" s="9">
        <v>1023.0</v>
      </c>
      <c r="H1024" s="2">
        <v>44497.0</v>
      </c>
      <c r="I1024" s="16">
        <f t="shared" si="5"/>
        <v>73.30132778</v>
      </c>
      <c r="J1024" s="16">
        <f t="shared" si="6"/>
        <v>85.80787773</v>
      </c>
      <c r="K1024" s="16">
        <f t="shared" si="7"/>
        <v>0.6854186631</v>
      </c>
      <c r="L1024" s="9">
        <v>1.0</v>
      </c>
    </row>
    <row r="1025" ht="15.75" customHeight="1">
      <c r="A1025" s="26"/>
      <c r="G1025" s="9">
        <v>1024.0</v>
      </c>
      <c r="H1025" s="2">
        <v>44498.0</v>
      </c>
      <c r="I1025" s="16">
        <f t="shared" si="5"/>
        <v>73.30454224</v>
      </c>
      <c r="J1025" s="16">
        <f t="shared" si="6"/>
        <v>85.81296811</v>
      </c>
      <c r="K1025" s="16">
        <f t="shared" si="7"/>
        <v>0.6854535435</v>
      </c>
      <c r="L1025" s="9">
        <v>1.0</v>
      </c>
    </row>
    <row r="1026" ht="15.75" customHeight="1">
      <c r="A1026" s="26"/>
      <c r="G1026" s="9">
        <v>1025.0</v>
      </c>
      <c r="H1026" s="2">
        <v>44499.0</v>
      </c>
      <c r="I1026" s="16">
        <f t="shared" si="5"/>
        <v>73.30775356</v>
      </c>
      <c r="J1026" s="16">
        <f t="shared" si="6"/>
        <v>85.81805352</v>
      </c>
      <c r="K1026" s="16">
        <f t="shared" si="7"/>
        <v>0.6854883897</v>
      </c>
      <c r="L1026" s="9">
        <v>1.0</v>
      </c>
    </row>
    <row r="1027" ht="15.75" customHeight="1">
      <c r="A1027" s="26"/>
      <c r="G1027" s="9">
        <v>1026.0</v>
      </c>
      <c r="H1027" s="2">
        <v>44500.0</v>
      </c>
      <c r="I1027" s="16">
        <f t="shared" si="5"/>
        <v>73.31096175</v>
      </c>
      <c r="J1027" s="16">
        <f t="shared" si="6"/>
        <v>85.82313396</v>
      </c>
      <c r="K1027" s="16">
        <f t="shared" si="7"/>
        <v>0.685523202</v>
      </c>
      <c r="L1027" s="9">
        <v>1.0</v>
      </c>
    </row>
    <row r="1028" ht="15.75" customHeight="1">
      <c r="A1028" s="26"/>
      <c r="G1028" s="9">
        <v>1027.0</v>
      </c>
      <c r="H1028" s="2">
        <v>44501.0</v>
      </c>
      <c r="I1028" s="16">
        <f t="shared" si="5"/>
        <v>73.31416682</v>
      </c>
      <c r="J1028" s="16">
        <f t="shared" si="6"/>
        <v>85.82820946</v>
      </c>
      <c r="K1028" s="16">
        <f t="shared" si="7"/>
        <v>0.6855579804</v>
      </c>
      <c r="L1028" s="9">
        <v>1.0</v>
      </c>
    </row>
    <row r="1029" ht="15.75" customHeight="1">
      <c r="A1029" s="26"/>
      <c r="G1029" s="9">
        <v>1028.0</v>
      </c>
      <c r="H1029" s="2">
        <v>44502.0</v>
      </c>
      <c r="I1029" s="16">
        <f t="shared" si="5"/>
        <v>73.31736877</v>
      </c>
      <c r="J1029" s="16">
        <f t="shared" si="6"/>
        <v>85.83328002</v>
      </c>
      <c r="K1029" s="16">
        <f t="shared" si="7"/>
        <v>0.6855927249</v>
      </c>
      <c r="L1029" s="9">
        <v>1.0</v>
      </c>
    </row>
    <row r="1030" ht="15.75" customHeight="1">
      <c r="A1030" s="26"/>
      <c r="G1030" s="9">
        <v>1029.0</v>
      </c>
      <c r="H1030" s="2">
        <v>44503.0</v>
      </c>
      <c r="I1030" s="16">
        <f t="shared" si="5"/>
        <v>73.3205676</v>
      </c>
      <c r="J1030" s="16">
        <f t="shared" si="6"/>
        <v>85.83834565</v>
      </c>
      <c r="K1030" s="16">
        <f t="shared" si="7"/>
        <v>0.6856274357</v>
      </c>
      <c r="L1030" s="9">
        <v>1.0</v>
      </c>
    </row>
    <row r="1031" ht="15.75" customHeight="1">
      <c r="A1031" s="26"/>
      <c r="G1031" s="9">
        <v>1030.0</v>
      </c>
      <c r="H1031" s="2">
        <v>44504.0</v>
      </c>
      <c r="I1031" s="16">
        <f t="shared" si="5"/>
        <v>73.32376333</v>
      </c>
      <c r="J1031" s="16">
        <f t="shared" si="6"/>
        <v>85.84340636</v>
      </c>
      <c r="K1031" s="16">
        <f t="shared" si="7"/>
        <v>0.6856621127</v>
      </c>
      <c r="L1031" s="9">
        <v>1.0</v>
      </c>
    </row>
    <row r="1032" ht="15.75" customHeight="1">
      <c r="A1032" s="26"/>
      <c r="G1032" s="9">
        <v>1031.0</v>
      </c>
      <c r="H1032" s="2">
        <v>44505.0</v>
      </c>
      <c r="I1032" s="16">
        <f t="shared" si="5"/>
        <v>73.32695595</v>
      </c>
      <c r="J1032" s="16">
        <f t="shared" si="6"/>
        <v>85.84846216</v>
      </c>
      <c r="K1032" s="16">
        <f t="shared" si="7"/>
        <v>0.6856967561</v>
      </c>
      <c r="L1032" s="9">
        <v>1.0</v>
      </c>
    </row>
    <row r="1033" ht="15.75" customHeight="1">
      <c r="A1033" s="26"/>
      <c r="G1033" s="9">
        <v>1032.0</v>
      </c>
      <c r="H1033" s="2">
        <v>44506.0</v>
      </c>
      <c r="I1033" s="16">
        <f t="shared" si="5"/>
        <v>73.33014548</v>
      </c>
      <c r="J1033" s="16">
        <f t="shared" si="6"/>
        <v>85.85351306</v>
      </c>
      <c r="K1033" s="16">
        <f t="shared" si="7"/>
        <v>0.6857313659</v>
      </c>
      <c r="L1033" s="9">
        <v>1.0</v>
      </c>
    </row>
    <row r="1034" ht="15.75" customHeight="1">
      <c r="A1034" s="26"/>
      <c r="G1034" s="9">
        <v>1033.0</v>
      </c>
      <c r="H1034" s="2">
        <v>44507.0</v>
      </c>
      <c r="I1034" s="16">
        <f t="shared" si="5"/>
        <v>73.33333192</v>
      </c>
      <c r="J1034" s="16">
        <f t="shared" si="6"/>
        <v>85.85855906</v>
      </c>
      <c r="K1034" s="16">
        <f t="shared" si="7"/>
        <v>0.6857659421</v>
      </c>
      <c r="L1034" s="9">
        <v>1.0</v>
      </c>
    </row>
    <row r="1035" ht="15.75" customHeight="1">
      <c r="A1035" s="26"/>
      <c r="G1035" s="9">
        <v>1034.0</v>
      </c>
      <c r="H1035" s="2">
        <v>44508.0</v>
      </c>
      <c r="I1035" s="16">
        <f t="shared" si="5"/>
        <v>73.33651528</v>
      </c>
      <c r="J1035" s="16">
        <f t="shared" si="6"/>
        <v>85.86360019</v>
      </c>
      <c r="K1035" s="16">
        <f t="shared" si="7"/>
        <v>0.685800485</v>
      </c>
      <c r="L1035" s="9">
        <v>1.0</v>
      </c>
    </row>
    <row r="1036" ht="15.75" customHeight="1">
      <c r="A1036" s="26"/>
      <c r="G1036" s="9">
        <v>1035.0</v>
      </c>
      <c r="H1036" s="2">
        <v>44509.0</v>
      </c>
      <c r="I1036" s="16">
        <f t="shared" si="5"/>
        <v>73.33969556</v>
      </c>
      <c r="J1036" s="16">
        <f t="shared" si="6"/>
        <v>85.86863644</v>
      </c>
      <c r="K1036" s="16">
        <f t="shared" si="7"/>
        <v>0.6858349944</v>
      </c>
      <c r="L1036" s="9">
        <v>1.0</v>
      </c>
    </row>
    <row r="1037" ht="15.75" customHeight="1">
      <c r="A1037" s="26"/>
      <c r="G1037" s="9">
        <v>1036.0</v>
      </c>
      <c r="H1037" s="2">
        <v>44510.0</v>
      </c>
      <c r="I1037" s="16">
        <f t="shared" si="5"/>
        <v>73.34287277</v>
      </c>
      <c r="J1037" s="16">
        <f t="shared" si="6"/>
        <v>85.87366782</v>
      </c>
      <c r="K1037" s="16">
        <f t="shared" si="7"/>
        <v>0.6858694705</v>
      </c>
      <c r="L1037" s="9">
        <v>1.0</v>
      </c>
    </row>
    <row r="1038" ht="15.75" customHeight="1">
      <c r="A1038" s="26"/>
      <c r="G1038" s="9">
        <v>1037.0</v>
      </c>
      <c r="H1038" s="2">
        <v>44511.0</v>
      </c>
      <c r="I1038" s="16">
        <f t="shared" si="5"/>
        <v>73.34604692</v>
      </c>
      <c r="J1038" s="16">
        <f t="shared" si="6"/>
        <v>85.87869435</v>
      </c>
      <c r="K1038" s="16">
        <f t="shared" si="7"/>
        <v>0.6859039133</v>
      </c>
      <c r="L1038" s="9">
        <v>1.0</v>
      </c>
    </row>
    <row r="1039" ht="15.75" customHeight="1">
      <c r="A1039" s="26"/>
      <c r="G1039" s="9">
        <v>1038.0</v>
      </c>
      <c r="H1039" s="2">
        <v>44512.0</v>
      </c>
      <c r="I1039" s="16">
        <f t="shared" si="5"/>
        <v>73.349218</v>
      </c>
      <c r="J1039" s="16">
        <f t="shared" si="6"/>
        <v>85.88371604</v>
      </c>
      <c r="K1039" s="16">
        <f t="shared" si="7"/>
        <v>0.685938323</v>
      </c>
      <c r="L1039" s="9">
        <v>1.0</v>
      </c>
    </row>
    <row r="1040" ht="15.75" customHeight="1">
      <c r="A1040" s="26"/>
      <c r="G1040" s="9">
        <v>1039.0</v>
      </c>
      <c r="H1040" s="2">
        <v>44513.0</v>
      </c>
      <c r="I1040" s="16">
        <f t="shared" si="5"/>
        <v>73.35238603</v>
      </c>
      <c r="J1040" s="16">
        <f t="shared" si="6"/>
        <v>85.88873289</v>
      </c>
      <c r="K1040" s="16">
        <f t="shared" si="7"/>
        <v>0.6859726995</v>
      </c>
      <c r="L1040" s="9">
        <v>1.0</v>
      </c>
    </row>
    <row r="1041" ht="15.75" customHeight="1">
      <c r="A1041" s="26"/>
      <c r="G1041" s="9">
        <v>1040.0</v>
      </c>
      <c r="H1041" s="2">
        <v>44514.0</v>
      </c>
      <c r="I1041" s="16">
        <f t="shared" si="5"/>
        <v>73.35555101</v>
      </c>
      <c r="J1041" s="16">
        <f t="shared" si="6"/>
        <v>85.89374492</v>
      </c>
      <c r="K1041" s="16">
        <f t="shared" si="7"/>
        <v>0.6860070429</v>
      </c>
      <c r="L1041" s="9">
        <v>1.0</v>
      </c>
    </row>
    <row r="1042" ht="15.75" customHeight="1">
      <c r="A1042" s="26"/>
      <c r="G1042" s="9">
        <v>1041.0</v>
      </c>
      <c r="H1042" s="2">
        <v>44515.0</v>
      </c>
      <c r="I1042" s="16">
        <f t="shared" si="5"/>
        <v>73.35871296</v>
      </c>
      <c r="J1042" s="16">
        <f t="shared" si="6"/>
        <v>85.89875213</v>
      </c>
      <c r="K1042" s="16">
        <f t="shared" si="7"/>
        <v>0.6860413533</v>
      </c>
      <c r="L1042" s="9">
        <v>1.0</v>
      </c>
    </row>
    <row r="1043" ht="15.75" customHeight="1">
      <c r="A1043" s="26"/>
      <c r="G1043" s="9">
        <v>1042.0</v>
      </c>
      <c r="H1043" s="2">
        <v>44516.0</v>
      </c>
      <c r="I1043" s="16">
        <f t="shared" si="5"/>
        <v>73.36187186</v>
      </c>
      <c r="J1043" s="16">
        <f t="shared" si="6"/>
        <v>85.90375453</v>
      </c>
      <c r="K1043" s="16">
        <f t="shared" si="7"/>
        <v>0.6860756308</v>
      </c>
      <c r="L1043" s="9">
        <v>1.0</v>
      </c>
    </row>
    <row r="1044" ht="15.75" customHeight="1">
      <c r="A1044" s="26"/>
      <c r="G1044" s="9">
        <v>1043.0</v>
      </c>
      <c r="H1044" s="2">
        <v>44517.0</v>
      </c>
      <c r="I1044" s="16">
        <f t="shared" si="5"/>
        <v>73.36502774</v>
      </c>
      <c r="J1044" s="16">
        <f t="shared" si="6"/>
        <v>85.90875213</v>
      </c>
      <c r="K1044" s="16">
        <f t="shared" si="7"/>
        <v>0.6861098754</v>
      </c>
      <c r="L1044" s="9">
        <v>1.0</v>
      </c>
    </row>
    <row r="1045" ht="15.75" customHeight="1">
      <c r="A1045" s="26"/>
      <c r="G1045" s="9">
        <v>1044.0</v>
      </c>
      <c r="H1045" s="2">
        <v>44518.0</v>
      </c>
      <c r="I1045" s="16">
        <f t="shared" si="5"/>
        <v>73.36818059</v>
      </c>
      <c r="J1045" s="16">
        <f t="shared" si="6"/>
        <v>85.91374494</v>
      </c>
      <c r="K1045" s="16">
        <f t="shared" si="7"/>
        <v>0.6861440872</v>
      </c>
      <c r="L1045" s="9">
        <v>1.0</v>
      </c>
    </row>
    <row r="1046" ht="15.75" customHeight="1">
      <c r="A1046" s="26"/>
      <c r="G1046" s="9">
        <v>1045.0</v>
      </c>
      <c r="H1046" s="2">
        <v>44519.0</v>
      </c>
      <c r="I1046" s="16">
        <f t="shared" si="5"/>
        <v>73.37133042</v>
      </c>
      <c r="J1046" s="16">
        <f t="shared" si="6"/>
        <v>85.91873298</v>
      </c>
      <c r="K1046" s="16">
        <f t="shared" si="7"/>
        <v>0.6861782663</v>
      </c>
      <c r="L1046" s="9">
        <v>1.0</v>
      </c>
    </row>
    <row r="1047" ht="15.75" customHeight="1">
      <c r="A1047" s="26"/>
      <c r="G1047" s="9">
        <v>1046.0</v>
      </c>
      <c r="H1047" s="2">
        <v>44520.0</v>
      </c>
      <c r="I1047" s="16">
        <f t="shared" si="5"/>
        <v>73.37447724</v>
      </c>
      <c r="J1047" s="16">
        <f t="shared" si="6"/>
        <v>85.92371624</v>
      </c>
      <c r="K1047" s="16">
        <f t="shared" si="7"/>
        <v>0.6862124126</v>
      </c>
      <c r="L1047" s="9">
        <v>1.0</v>
      </c>
    </row>
    <row r="1048" ht="15.75" customHeight="1">
      <c r="A1048" s="26"/>
      <c r="G1048" s="9">
        <v>1047.0</v>
      </c>
      <c r="H1048" s="2">
        <v>44521.0</v>
      </c>
      <c r="I1048" s="16">
        <f t="shared" si="5"/>
        <v>73.37762105</v>
      </c>
      <c r="J1048" s="16">
        <f t="shared" si="6"/>
        <v>85.92869474</v>
      </c>
      <c r="K1048" s="16">
        <f t="shared" si="7"/>
        <v>0.6862465263</v>
      </c>
      <c r="L1048" s="9">
        <v>1.0</v>
      </c>
    </row>
    <row r="1049" ht="15.75" customHeight="1">
      <c r="A1049" s="26"/>
      <c r="G1049" s="9">
        <v>1048.0</v>
      </c>
      <c r="H1049" s="2">
        <v>44522.0</v>
      </c>
      <c r="I1049" s="16">
        <f t="shared" si="5"/>
        <v>73.38076187</v>
      </c>
      <c r="J1049" s="16">
        <f t="shared" si="6"/>
        <v>85.93366849</v>
      </c>
      <c r="K1049" s="16">
        <f t="shared" si="7"/>
        <v>0.6862806075</v>
      </c>
      <c r="L1049" s="9">
        <v>1.0</v>
      </c>
    </row>
    <row r="1050" ht="15.75" customHeight="1">
      <c r="A1050" s="26"/>
      <c r="G1050" s="9">
        <v>1049.0</v>
      </c>
      <c r="H1050" s="2">
        <v>44523.0</v>
      </c>
      <c r="I1050" s="16">
        <f t="shared" si="5"/>
        <v>73.38389968</v>
      </c>
      <c r="J1050" s="16">
        <f t="shared" si="6"/>
        <v>85.93863749</v>
      </c>
      <c r="K1050" s="16">
        <f t="shared" si="7"/>
        <v>0.6863146561</v>
      </c>
      <c r="L1050" s="9">
        <v>1.0</v>
      </c>
    </row>
    <row r="1051" ht="15.75" customHeight="1">
      <c r="A1051" s="26"/>
      <c r="G1051" s="9">
        <v>1050.0</v>
      </c>
      <c r="H1051" s="2">
        <v>44524.0</v>
      </c>
      <c r="I1051" s="16">
        <f t="shared" si="5"/>
        <v>73.38703451</v>
      </c>
      <c r="J1051" s="16">
        <f t="shared" si="6"/>
        <v>85.94360176</v>
      </c>
      <c r="K1051" s="16">
        <f t="shared" si="7"/>
        <v>0.6863486723</v>
      </c>
      <c r="L1051" s="9">
        <v>1.0</v>
      </c>
    </row>
    <row r="1052" ht="15.75" customHeight="1">
      <c r="A1052" s="26"/>
      <c r="G1052" s="9">
        <v>1051.0</v>
      </c>
      <c r="H1052" s="2">
        <v>44525.0</v>
      </c>
      <c r="I1052" s="16">
        <f t="shared" si="5"/>
        <v>73.39016635</v>
      </c>
      <c r="J1052" s="16">
        <f t="shared" si="6"/>
        <v>85.9485613</v>
      </c>
      <c r="K1052" s="16">
        <f t="shared" si="7"/>
        <v>0.6863826561</v>
      </c>
      <c r="L1052" s="9">
        <v>1.0</v>
      </c>
    </row>
    <row r="1053" ht="15.75" customHeight="1">
      <c r="A1053" s="26"/>
      <c r="G1053" s="9">
        <v>1052.0</v>
      </c>
      <c r="H1053" s="2">
        <v>44526.0</v>
      </c>
      <c r="I1053" s="16">
        <f t="shared" si="5"/>
        <v>73.39329521</v>
      </c>
      <c r="J1053" s="16">
        <f t="shared" si="6"/>
        <v>85.95351613</v>
      </c>
      <c r="K1053" s="16">
        <f t="shared" si="7"/>
        <v>0.6864166076</v>
      </c>
      <c r="L1053" s="9">
        <v>1.0</v>
      </c>
    </row>
    <row r="1054" ht="15.75" customHeight="1">
      <c r="A1054" s="26"/>
      <c r="G1054" s="9">
        <v>1053.0</v>
      </c>
      <c r="H1054" s="2">
        <v>44527.0</v>
      </c>
      <c r="I1054" s="16">
        <f t="shared" si="5"/>
        <v>73.3964211</v>
      </c>
      <c r="J1054" s="16">
        <f t="shared" si="6"/>
        <v>85.95846625</v>
      </c>
      <c r="K1054" s="16">
        <f t="shared" si="7"/>
        <v>0.6864505269</v>
      </c>
      <c r="L1054" s="9">
        <v>1.0</v>
      </c>
    </row>
    <row r="1055" ht="15.75" customHeight="1">
      <c r="A1055" s="26"/>
      <c r="G1055" s="9">
        <v>1054.0</v>
      </c>
      <c r="H1055" s="2">
        <v>44528.0</v>
      </c>
      <c r="I1055" s="16">
        <f t="shared" si="5"/>
        <v>73.39954403</v>
      </c>
      <c r="J1055" s="16">
        <f t="shared" si="6"/>
        <v>85.96341167</v>
      </c>
      <c r="K1055" s="16">
        <f t="shared" si="7"/>
        <v>0.6864844139</v>
      </c>
      <c r="L1055" s="9">
        <v>1.0</v>
      </c>
    </row>
    <row r="1056" ht="15.75" customHeight="1">
      <c r="A1056" s="26"/>
      <c r="G1056" s="9">
        <v>1055.0</v>
      </c>
      <c r="H1056" s="2">
        <v>44529.0</v>
      </c>
      <c r="I1056" s="16">
        <f t="shared" si="5"/>
        <v>73.40266399</v>
      </c>
      <c r="J1056" s="16">
        <f t="shared" si="6"/>
        <v>85.9683524</v>
      </c>
      <c r="K1056" s="16">
        <f t="shared" si="7"/>
        <v>0.6865182688</v>
      </c>
      <c r="L1056" s="9">
        <v>1.0</v>
      </c>
    </row>
    <row r="1057" ht="15.75" customHeight="1">
      <c r="A1057" s="26"/>
      <c r="G1057" s="9">
        <v>1056.0</v>
      </c>
      <c r="H1057" s="2">
        <v>44530.0</v>
      </c>
      <c r="I1057" s="16">
        <f t="shared" si="5"/>
        <v>73.405781</v>
      </c>
      <c r="J1057" s="16">
        <f t="shared" si="6"/>
        <v>85.97328845</v>
      </c>
      <c r="K1057" s="16">
        <f t="shared" si="7"/>
        <v>0.6865520917</v>
      </c>
      <c r="L1057" s="9">
        <v>1.0</v>
      </c>
    </row>
    <row r="1058" ht="15.75" customHeight="1">
      <c r="A1058" s="26"/>
      <c r="G1058" s="9">
        <v>1057.0</v>
      </c>
      <c r="H1058" s="2">
        <v>44531.0</v>
      </c>
      <c r="I1058" s="16">
        <f t="shared" si="5"/>
        <v>73.40889505</v>
      </c>
      <c r="J1058" s="16">
        <f t="shared" si="6"/>
        <v>85.97821983</v>
      </c>
      <c r="K1058" s="16">
        <f t="shared" si="7"/>
        <v>0.6865858825</v>
      </c>
      <c r="L1058" s="9">
        <v>1.0</v>
      </c>
    </row>
    <row r="1059" ht="15.75" customHeight="1">
      <c r="A1059" s="26"/>
      <c r="G1059" s="9">
        <v>1058.0</v>
      </c>
      <c r="H1059" s="2">
        <v>44532.0</v>
      </c>
      <c r="I1059" s="16">
        <f t="shared" si="5"/>
        <v>73.41200616</v>
      </c>
      <c r="J1059" s="16">
        <f t="shared" si="6"/>
        <v>85.98314654</v>
      </c>
      <c r="K1059" s="16">
        <f t="shared" si="7"/>
        <v>0.6866196414</v>
      </c>
      <c r="L1059" s="9">
        <v>1.0</v>
      </c>
    </row>
    <row r="1060" ht="15.75" customHeight="1">
      <c r="A1060" s="26"/>
      <c r="G1060" s="9">
        <v>1059.0</v>
      </c>
      <c r="H1060" s="2">
        <v>44533.0</v>
      </c>
      <c r="I1060" s="16">
        <f t="shared" si="5"/>
        <v>73.41511434</v>
      </c>
      <c r="J1060" s="16">
        <f t="shared" si="6"/>
        <v>85.9880686</v>
      </c>
      <c r="K1060" s="16">
        <f t="shared" si="7"/>
        <v>0.6866533683</v>
      </c>
      <c r="L1060" s="9">
        <v>1.0</v>
      </c>
    </row>
    <row r="1061" ht="15.75" customHeight="1">
      <c r="A1061" s="26"/>
      <c r="G1061" s="9">
        <v>1060.0</v>
      </c>
      <c r="H1061" s="2">
        <v>44534.0</v>
      </c>
      <c r="I1061" s="16">
        <f t="shared" si="5"/>
        <v>73.41821958</v>
      </c>
      <c r="J1061" s="16">
        <f t="shared" si="6"/>
        <v>85.99298601</v>
      </c>
      <c r="K1061" s="16">
        <f t="shared" si="7"/>
        <v>0.6866870635</v>
      </c>
      <c r="L1061" s="9">
        <v>1.0</v>
      </c>
    </row>
    <row r="1062" ht="15.75" customHeight="1">
      <c r="A1062" s="26"/>
      <c r="G1062" s="9">
        <v>1061.0</v>
      </c>
      <c r="H1062" s="2">
        <v>44535.0</v>
      </c>
      <c r="I1062" s="16">
        <f t="shared" si="5"/>
        <v>73.42132189</v>
      </c>
      <c r="J1062" s="16">
        <f t="shared" si="6"/>
        <v>85.99789879</v>
      </c>
      <c r="K1062" s="16">
        <f t="shared" si="7"/>
        <v>0.6867207268</v>
      </c>
      <c r="L1062" s="9">
        <v>1.0</v>
      </c>
    </row>
    <row r="1063" ht="15.75" customHeight="1">
      <c r="A1063" s="26"/>
      <c r="G1063" s="9">
        <v>1062.0</v>
      </c>
      <c r="H1063" s="2">
        <v>44536.0</v>
      </c>
      <c r="I1063" s="16">
        <f t="shared" si="5"/>
        <v>73.42442127</v>
      </c>
      <c r="J1063" s="16">
        <f t="shared" si="6"/>
        <v>86.00280694</v>
      </c>
      <c r="K1063" s="16">
        <f t="shared" si="7"/>
        <v>0.6867543585</v>
      </c>
      <c r="L1063" s="9">
        <v>1.0</v>
      </c>
    </row>
    <row r="1064" ht="15.75" customHeight="1">
      <c r="A1064" s="26"/>
      <c r="G1064" s="9">
        <v>1063.0</v>
      </c>
      <c r="H1064" s="2">
        <v>44537.0</v>
      </c>
      <c r="I1064" s="16">
        <f t="shared" si="5"/>
        <v>73.42751774</v>
      </c>
      <c r="J1064" s="16">
        <f t="shared" si="6"/>
        <v>86.00771047</v>
      </c>
      <c r="K1064" s="16">
        <f t="shared" si="7"/>
        <v>0.6867879585</v>
      </c>
      <c r="L1064" s="9">
        <v>1.0</v>
      </c>
    </row>
    <row r="1065" ht="15.75" customHeight="1">
      <c r="A1065" s="26"/>
      <c r="G1065" s="9">
        <v>1064.0</v>
      </c>
      <c r="H1065" s="2">
        <v>44538.0</v>
      </c>
      <c r="I1065" s="16">
        <f t="shared" si="5"/>
        <v>73.4306113</v>
      </c>
      <c r="J1065" s="16">
        <f t="shared" si="6"/>
        <v>86.01260939</v>
      </c>
      <c r="K1065" s="16">
        <f t="shared" si="7"/>
        <v>0.6868215269</v>
      </c>
      <c r="L1065" s="9">
        <v>1.0</v>
      </c>
    </row>
    <row r="1066" ht="15.75" customHeight="1">
      <c r="A1066" s="26"/>
      <c r="G1066" s="9">
        <v>1065.0</v>
      </c>
      <c r="H1066" s="2">
        <v>44539.0</v>
      </c>
      <c r="I1066" s="16">
        <f t="shared" si="5"/>
        <v>73.43370196</v>
      </c>
      <c r="J1066" s="16">
        <f t="shared" si="6"/>
        <v>86.01750371</v>
      </c>
      <c r="K1066" s="16">
        <f t="shared" si="7"/>
        <v>0.6868550638</v>
      </c>
      <c r="L1066" s="9">
        <v>1.0</v>
      </c>
    </row>
    <row r="1067" ht="15.75" customHeight="1">
      <c r="A1067" s="26"/>
      <c r="G1067" s="9">
        <v>1066.0</v>
      </c>
      <c r="H1067" s="2">
        <v>44540.0</v>
      </c>
      <c r="I1067" s="16">
        <f t="shared" si="5"/>
        <v>73.43678971</v>
      </c>
      <c r="J1067" s="16">
        <f t="shared" si="6"/>
        <v>86.02239343</v>
      </c>
      <c r="K1067" s="16">
        <f t="shared" si="7"/>
        <v>0.6868885692</v>
      </c>
      <c r="L1067" s="9">
        <v>1.0</v>
      </c>
    </row>
    <row r="1068" ht="15.75" customHeight="1">
      <c r="A1068" s="26"/>
      <c r="G1068" s="9">
        <v>1067.0</v>
      </c>
      <c r="H1068" s="2">
        <v>44541.0</v>
      </c>
      <c r="I1068" s="16">
        <f t="shared" si="5"/>
        <v>73.43987457</v>
      </c>
      <c r="J1068" s="16">
        <f t="shared" si="6"/>
        <v>86.02727857</v>
      </c>
      <c r="K1068" s="16">
        <f t="shared" si="7"/>
        <v>0.6869220432</v>
      </c>
      <c r="L1068" s="9">
        <v>1.0</v>
      </c>
    </row>
    <row r="1069" ht="15.75" customHeight="1">
      <c r="A1069" s="26"/>
      <c r="G1069" s="9">
        <v>1068.0</v>
      </c>
      <c r="H1069" s="2">
        <v>44542.0</v>
      </c>
      <c r="I1069" s="16">
        <f t="shared" si="5"/>
        <v>73.44295653</v>
      </c>
      <c r="J1069" s="16">
        <f t="shared" si="6"/>
        <v>86.03215913</v>
      </c>
      <c r="K1069" s="16">
        <f t="shared" si="7"/>
        <v>0.6869554858</v>
      </c>
      <c r="L1069" s="9">
        <v>1.0</v>
      </c>
    </row>
    <row r="1070" ht="15.75" customHeight="1">
      <c r="A1070" s="26"/>
      <c r="G1070" s="9">
        <v>1069.0</v>
      </c>
      <c r="H1070" s="2">
        <v>44543.0</v>
      </c>
      <c r="I1070" s="16">
        <f t="shared" si="5"/>
        <v>73.44603562</v>
      </c>
      <c r="J1070" s="16">
        <f t="shared" si="6"/>
        <v>86.03703513</v>
      </c>
      <c r="K1070" s="16">
        <f t="shared" si="7"/>
        <v>0.6869888971</v>
      </c>
      <c r="L1070" s="9">
        <v>1.0</v>
      </c>
    </row>
    <row r="1071" ht="15.75" customHeight="1">
      <c r="A1071" s="26"/>
      <c r="G1071" s="9">
        <v>1070.0</v>
      </c>
      <c r="H1071" s="2">
        <v>44544.0</v>
      </c>
      <c r="I1071" s="16">
        <f t="shared" si="5"/>
        <v>73.44911182</v>
      </c>
      <c r="J1071" s="16">
        <f t="shared" si="6"/>
        <v>86.04190656</v>
      </c>
      <c r="K1071" s="16">
        <f t="shared" si="7"/>
        <v>0.6870222772</v>
      </c>
      <c r="L1071" s="9">
        <v>1.0</v>
      </c>
    </row>
    <row r="1072" ht="15.75" customHeight="1">
      <c r="A1072" s="26"/>
      <c r="G1072" s="9">
        <v>1071.0</v>
      </c>
      <c r="H1072" s="2">
        <v>44545.0</v>
      </c>
      <c r="I1072" s="16">
        <f t="shared" si="5"/>
        <v>73.45218515</v>
      </c>
      <c r="J1072" s="16">
        <f t="shared" si="6"/>
        <v>86.04677345</v>
      </c>
      <c r="K1072" s="16">
        <f t="shared" si="7"/>
        <v>0.6870556261</v>
      </c>
      <c r="L1072" s="9">
        <v>1.0</v>
      </c>
    </row>
    <row r="1073" ht="15.75" customHeight="1">
      <c r="A1073" s="26"/>
      <c r="G1073" s="9">
        <v>1072.0</v>
      </c>
      <c r="H1073" s="2">
        <v>44546.0</v>
      </c>
      <c r="I1073" s="16">
        <f t="shared" si="5"/>
        <v>73.45525561</v>
      </c>
      <c r="J1073" s="16">
        <f t="shared" si="6"/>
        <v>86.05163579</v>
      </c>
      <c r="K1073" s="16">
        <f t="shared" si="7"/>
        <v>0.6870889439</v>
      </c>
      <c r="L1073" s="9">
        <v>1.0</v>
      </c>
    </row>
    <row r="1074" ht="15.75" customHeight="1">
      <c r="A1074" s="26"/>
      <c r="G1074" s="9">
        <v>1073.0</v>
      </c>
      <c r="H1074" s="2">
        <v>44547.0</v>
      </c>
      <c r="I1074" s="16">
        <f t="shared" si="5"/>
        <v>73.45832321</v>
      </c>
      <c r="J1074" s="16">
        <f t="shared" si="6"/>
        <v>86.0564936</v>
      </c>
      <c r="K1074" s="16">
        <f t="shared" si="7"/>
        <v>0.6871222306</v>
      </c>
      <c r="L1074" s="9">
        <v>1.0</v>
      </c>
    </row>
    <row r="1075" ht="15.75" customHeight="1">
      <c r="A1075" s="26"/>
      <c r="G1075" s="9">
        <v>1074.0</v>
      </c>
      <c r="H1075" s="2">
        <v>44548.0</v>
      </c>
      <c r="I1075" s="16">
        <f t="shared" si="5"/>
        <v>73.46138795</v>
      </c>
      <c r="J1075" s="16">
        <f t="shared" si="6"/>
        <v>86.06134688</v>
      </c>
      <c r="K1075" s="16">
        <f t="shared" si="7"/>
        <v>0.6871554863</v>
      </c>
      <c r="L1075" s="9">
        <v>1.0</v>
      </c>
    </row>
    <row r="1076" ht="15.75" customHeight="1">
      <c r="A1076" s="26"/>
      <c r="G1076" s="9">
        <v>1075.0</v>
      </c>
      <c r="H1076" s="2">
        <v>44549.0</v>
      </c>
      <c r="I1076" s="16">
        <f t="shared" si="5"/>
        <v>73.46444984</v>
      </c>
      <c r="J1076" s="16">
        <f t="shared" si="6"/>
        <v>86.06619565</v>
      </c>
      <c r="K1076" s="16">
        <f t="shared" si="7"/>
        <v>0.6871887111</v>
      </c>
      <c r="L1076" s="9">
        <v>1.0</v>
      </c>
    </row>
    <row r="1077" ht="15.75" customHeight="1">
      <c r="A1077" s="26"/>
      <c r="G1077" s="9">
        <v>1076.0</v>
      </c>
      <c r="H1077" s="2">
        <v>44550.0</v>
      </c>
      <c r="I1077" s="16">
        <f t="shared" si="5"/>
        <v>73.46750889</v>
      </c>
      <c r="J1077" s="16">
        <f t="shared" si="6"/>
        <v>86.07103991</v>
      </c>
      <c r="K1077" s="16">
        <f t="shared" si="7"/>
        <v>0.6872219049</v>
      </c>
      <c r="L1077" s="9">
        <v>1.0</v>
      </c>
    </row>
    <row r="1078" ht="15.75" customHeight="1">
      <c r="A1078" s="26"/>
      <c r="G1078" s="9">
        <v>1077.0</v>
      </c>
      <c r="H1078" s="2">
        <v>44551.0</v>
      </c>
      <c r="I1078" s="16">
        <f t="shared" si="5"/>
        <v>73.47056509</v>
      </c>
      <c r="J1078" s="16">
        <f t="shared" si="6"/>
        <v>86.07587967</v>
      </c>
      <c r="K1078" s="16">
        <f t="shared" si="7"/>
        <v>0.687255068</v>
      </c>
      <c r="L1078" s="9">
        <v>1.0</v>
      </c>
    </row>
    <row r="1079" ht="15.75" customHeight="1">
      <c r="A1079" s="26"/>
      <c r="G1079" s="9">
        <v>1078.0</v>
      </c>
      <c r="H1079" s="2">
        <v>44552.0</v>
      </c>
      <c r="I1079" s="16">
        <f t="shared" si="5"/>
        <v>73.47361845</v>
      </c>
      <c r="J1079" s="16">
        <f t="shared" si="6"/>
        <v>86.08071494</v>
      </c>
      <c r="K1079" s="16">
        <f t="shared" si="7"/>
        <v>0.6872882002</v>
      </c>
      <c r="L1079" s="9">
        <v>1.0</v>
      </c>
    </row>
    <row r="1080" ht="15.75" customHeight="1">
      <c r="A1080" s="26"/>
      <c r="G1080" s="9">
        <v>1079.0</v>
      </c>
      <c r="H1080" s="2">
        <v>44553.0</v>
      </c>
      <c r="I1080" s="16">
        <f t="shared" si="5"/>
        <v>73.47666899</v>
      </c>
      <c r="J1080" s="16">
        <f t="shared" si="6"/>
        <v>86.08554572</v>
      </c>
      <c r="K1080" s="16">
        <f t="shared" si="7"/>
        <v>0.6873213018</v>
      </c>
      <c r="L1080" s="9">
        <v>1.0</v>
      </c>
    </row>
    <row r="1081" ht="15.75" customHeight="1">
      <c r="A1081" s="26"/>
      <c r="G1081" s="9">
        <v>1080.0</v>
      </c>
      <c r="H1081" s="2">
        <v>44554.0</v>
      </c>
      <c r="I1081" s="16">
        <f t="shared" si="5"/>
        <v>73.47971669</v>
      </c>
      <c r="J1081" s="16">
        <f t="shared" si="6"/>
        <v>86.09037203</v>
      </c>
      <c r="K1081" s="16">
        <f t="shared" si="7"/>
        <v>0.6873543726</v>
      </c>
      <c r="L1081" s="9">
        <v>1.0</v>
      </c>
    </row>
    <row r="1082" ht="15.75" customHeight="1">
      <c r="A1082" s="26"/>
      <c r="G1082" s="9">
        <v>1081.0</v>
      </c>
      <c r="H1082" s="2">
        <v>44555.0</v>
      </c>
      <c r="I1082" s="16">
        <f t="shared" si="5"/>
        <v>73.48276158</v>
      </c>
      <c r="J1082" s="16">
        <f t="shared" si="6"/>
        <v>86.09519387</v>
      </c>
      <c r="K1082" s="16">
        <f t="shared" si="7"/>
        <v>0.6873874129</v>
      </c>
      <c r="L1082" s="9">
        <v>1.0</v>
      </c>
    </row>
    <row r="1083" ht="15.75" customHeight="1">
      <c r="A1083" s="26"/>
      <c r="G1083" s="9">
        <v>1082.0</v>
      </c>
      <c r="H1083" s="2">
        <v>44556.0</v>
      </c>
      <c r="I1083" s="16">
        <f t="shared" si="5"/>
        <v>73.48580365</v>
      </c>
      <c r="J1083" s="16">
        <f t="shared" si="6"/>
        <v>86.10001125</v>
      </c>
      <c r="K1083" s="16">
        <f t="shared" si="7"/>
        <v>0.6874204226</v>
      </c>
      <c r="L1083" s="9">
        <v>1.0</v>
      </c>
    </row>
    <row r="1084" ht="15.75" customHeight="1">
      <c r="A1084" s="26"/>
      <c r="G1084" s="9">
        <v>1083.0</v>
      </c>
      <c r="H1084" s="2">
        <v>44557.0</v>
      </c>
      <c r="I1084" s="16">
        <f t="shared" si="5"/>
        <v>73.48884291</v>
      </c>
      <c r="J1084" s="16">
        <f t="shared" si="6"/>
        <v>86.10482419</v>
      </c>
      <c r="K1084" s="16">
        <f t="shared" si="7"/>
        <v>0.6874534018</v>
      </c>
      <c r="L1084" s="9">
        <v>1.0</v>
      </c>
    </row>
    <row r="1085" ht="15.75" customHeight="1">
      <c r="A1085" s="26"/>
      <c r="G1085" s="9">
        <v>1084.0</v>
      </c>
      <c r="H1085" s="2">
        <v>44558.0</v>
      </c>
      <c r="I1085" s="16">
        <f t="shared" si="5"/>
        <v>73.49187937</v>
      </c>
      <c r="J1085" s="16">
        <f t="shared" si="6"/>
        <v>86.10963268</v>
      </c>
      <c r="K1085" s="16">
        <f t="shared" si="7"/>
        <v>0.6874863506</v>
      </c>
      <c r="L1085" s="9">
        <v>1.0</v>
      </c>
    </row>
    <row r="1086" ht="15.75" customHeight="1">
      <c r="A1086" s="26"/>
      <c r="G1086" s="9">
        <v>1085.0</v>
      </c>
      <c r="H1086" s="2">
        <v>44559.0</v>
      </c>
      <c r="I1086" s="16">
        <f t="shared" si="5"/>
        <v>73.49491303</v>
      </c>
      <c r="J1086" s="16">
        <f t="shared" si="6"/>
        <v>86.11443674</v>
      </c>
      <c r="K1086" s="16">
        <f t="shared" si="7"/>
        <v>0.687519269</v>
      </c>
      <c r="L1086" s="9">
        <v>1.0</v>
      </c>
    </row>
    <row r="1087" ht="15.75" customHeight="1">
      <c r="A1087" s="26"/>
      <c r="G1087" s="9">
        <v>1086.0</v>
      </c>
      <c r="H1087" s="2">
        <v>44560.0</v>
      </c>
      <c r="I1087" s="16">
        <f t="shared" si="5"/>
        <v>73.49794389</v>
      </c>
      <c r="J1087" s="16">
        <f t="shared" si="6"/>
        <v>86.11923637</v>
      </c>
      <c r="K1087" s="16">
        <f t="shared" si="7"/>
        <v>0.6875521571</v>
      </c>
      <c r="L1087" s="9">
        <v>1.0</v>
      </c>
    </row>
    <row r="1088" ht="15.75" customHeight="1">
      <c r="A1088" s="26"/>
      <c r="G1088" s="9">
        <v>1087.0</v>
      </c>
      <c r="H1088" s="2">
        <v>44561.0</v>
      </c>
      <c r="I1088" s="16">
        <f t="shared" si="5"/>
        <v>73.50097196</v>
      </c>
      <c r="J1088" s="16">
        <f t="shared" si="6"/>
        <v>86.12403158</v>
      </c>
      <c r="K1088" s="16">
        <f t="shared" si="7"/>
        <v>0.6875850149</v>
      </c>
      <c r="L1088" s="9">
        <v>1.0</v>
      </c>
    </row>
    <row r="1089" ht="15.75" customHeight="1">
      <c r="A1089" s="26"/>
      <c r="G1089" s="9">
        <v>1088.0</v>
      </c>
      <c r="H1089" s="2">
        <v>44562.0</v>
      </c>
      <c r="I1089" s="16">
        <f t="shared" si="5"/>
        <v>73.50399725</v>
      </c>
      <c r="J1089" s="16">
        <f t="shared" si="6"/>
        <v>86.12882239</v>
      </c>
      <c r="K1089" s="16">
        <f t="shared" si="7"/>
        <v>0.6876178425</v>
      </c>
      <c r="L1089" s="9">
        <v>1.0</v>
      </c>
    </row>
    <row r="1090" ht="15.75" customHeight="1">
      <c r="A1090" s="26"/>
      <c r="G1090" s="9">
        <v>1089.0</v>
      </c>
      <c r="H1090" s="2">
        <v>44563.0</v>
      </c>
      <c r="I1090" s="16">
        <f t="shared" si="5"/>
        <v>73.50701975</v>
      </c>
      <c r="J1090" s="16">
        <f t="shared" si="6"/>
        <v>86.13360879</v>
      </c>
      <c r="K1090" s="16">
        <f t="shared" si="7"/>
        <v>0.6876506399</v>
      </c>
      <c r="L1090" s="9">
        <v>1.0</v>
      </c>
    </row>
    <row r="1091" ht="15.75" customHeight="1">
      <c r="A1091" s="26"/>
      <c r="G1091" s="9">
        <v>1090.0</v>
      </c>
      <c r="H1091" s="2">
        <v>44564.0</v>
      </c>
      <c r="I1091" s="16">
        <f t="shared" si="5"/>
        <v>73.51003949</v>
      </c>
      <c r="J1091" s="16">
        <f t="shared" si="6"/>
        <v>86.1383908</v>
      </c>
      <c r="K1091" s="16">
        <f t="shared" si="7"/>
        <v>0.6876834072</v>
      </c>
      <c r="L1091" s="9">
        <v>1.0</v>
      </c>
    </row>
    <row r="1092" ht="15.75" customHeight="1">
      <c r="A1092" s="26"/>
      <c r="G1092" s="9">
        <v>1091.0</v>
      </c>
      <c r="H1092" s="2">
        <v>44565.0</v>
      </c>
      <c r="I1092" s="16">
        <f t="shared" si="5"/>
        <v>73.51305645</v>
      </c>
      <c r="J1092" s="16">
        <f t="shared" si="6"/>
        <v>86.14316843</v>
      </c>
      <c r="K1092" s="16">
        <f t="shared" si="7"/>
        <v>0.6877161445</v>
      </c>
      <c r="L1092" s="9">
        <v>1.0</v>
      </c>
    </row>
    <row r="1093" ht="15.75" customHeight="1">
      <c r="A1093" s="26"/>
      <c r="G1093" s="9">
        <v>1092.0</v>
      </c>
      <c r="H1093" s="2">
        <v>44566.0</v>
      </c>
      <c r="I1093" s="16">
        <f t="shared" si="5"/>
        <v>73.51607065</v>
      </c>
      <c r="J1093" s="16">
        <f t="shared" si="6"/>
        <v>86.14794167</v>
      </c>
      <c r="K1093" s="16">
        <f t="shared" si="7"/>
        <v>0.6877488518</v>
      </c>
      <c r="L1093" s="9">
        <v>1.0</v>
      </c>
    </row>
    <row r="1094" ht="15.75" customHeight="1">
      <c r="A1094" s="26"/>
      <c r="G1094" s="9">
        <v>1093.0</v>
      </c>
      <c r="H1094" s="2">
        <v>44567.0</v>
      </c>
      <c r="I1094" s="16">
        <f t="shared" si="5"/>
        <v>73.5190821</v>
      </c>
      <c r="J1094" s="16">
        <f t="shared" si="6"/>
        <v>86.15271055</v>
      </c>
      <c r="K1094" s="16">
        <f t="shared" si="7"/>
        <v>0.6877815291</v>
      </c>
      <c r="L1094" s="9">
        <v>1.0</v>
      </c>
    </row>
    <row r="1095" ht="15.75" customHeight="1">
      <c r="A1095" s="26"/>
      <c r="G1095" s="9">
        <v>1094.0</v>
      </c>
      <c r="H1095" s="2">
        <v>44568.0</v>
      </c>
      <c r="I1095" s="16">
        <f t="shared" si="5"/>
        <v>73.52209078</v>
      </c>
      <c r="J1095" s="16">
        <f t="shared" si="6"/>
        <v>86.15747507</v>
      </c>
      <c r="K1095" s="16">
        <f t="shared" si="7"/>
        <v>0.6878141766</v>
      </c>
      <c r="L1095" s="9">
        <v>1.0</v>
      </c>
    </row>
    <row r="1096" ht="15.75" customHeight="1">
      <c r="A1096" s="26"/>
      <c r="G1096" s="9">
        <v>1095.0</v>
      </c>
      <c r="H1096" s="2">
        <v>44569.0</v>
      </c>
      <c r="I1096" s="16">
        <f t="shared" si="5"/>
        <v>73.52509672</v>
      </c>
      <c r="J1096" s="16">
        <f t="shared" si="6"/>
        <v>86.16223524</v>
      </c>
      <c r="K1096" s="16">
        <f t="shared" si="7"/>
        <v>0.6878467942</v>
      </c>
      <c r="L1096" s="9">
        <v>1.0</v>
      </c>
    </row>
    <row r="1097" ht="15.75" customHeight="1">
      <c r="A1097" s="26"/>
      <c r="G1097" s="9">
        <v>1096.0</v>
      </c>
      <c r="H1097" s="2">
        <v>44570.0</v>
      </c>
      <c r="I1097" s="16">
        <f t="shared" si="5"/>
        <v>73.52809992</v>
      </c>
      <c r="J1097" s="16">
        <f t="shared" si="6"/>
        <v>86.16699106</v>
      </c>
      <c r="K1097" s="16">
        <f t="shared" si="7"/>
        <v>0.6878793821</v>
      </c>
      <c r="L1097" s="9">
        <v>1.0</v>
      </c>
    </row>
    <row r="1098" ht="15.75" customHeight="1">
      <c r="A1098" s="26"/>
      <c r="G1098" s="9">
        <v>1097.0</v>
      </c>
      <c r="H1098" s="2">
        <v>44571.0</v>
      </c>
      <c r="I1098" s="16">
        <f t="shared" si="5"/>
        <v>73.53110037</v>
      </c>
      <c r="J1098" s="16">
        <f t="shared" si="6"/>
        <v>86.17174254</v>
      </c>
      <c r="K1098" s="16">
        <f t="shared" si="7"/>
        <v>0.6879119402</v>
      </c>
      <c r="L1098" s="9">
        <v>1.0</v>
      </c>
    </row>
    <row r="1099" ht="15.75" customHeight="1">
      <c r="A1099" s="26"/>
      <c r="G1099" s="9">
        <v>1098.0</v>
      </c>
      <c r="H1099" s="2">
        <v>44572.0</v>
      </c>
      <c r="I1099" s="16">
        <f t="shared" si="5"/>
        <v>73.5340981</v>
      </c>
      <c r="J1099" s="16">
        <f t="shared" si="6"/>
        <v>86.17648969</v>
      </c>
      <c r="K1099" s="16">
        <f t="shared" si="7"/>
        <v>0.6879444687</v>
      </c>
      <c r="L1099" s="9">
        <v>1.0</v>
      </c>
    </row>
    <row r="1100" ht="15.75" customHeight="1">
      <c r="A1100" s="26"/>
      <c r="G1100" s="9">
        <v>1099.0</v>
      </c>
      <c r="H1100" s="2">
        <v>44573.0</v>
      </c>
      <c r="I1100" s="16">
        <f t="shared" si="5"/>
        <v>73.53709309</v>
      </c>
      <c r="J1100" s="16">
        <f t="shared" si="6"/>
        <v>86.18123252</v>
      </c>
      <c r="K1100" s="16">
        <f t="shared" si="7"/>
        <v>0.6879769676</v>
      </c>
      <c r="L1100" s="9">
        <v>1.0</v>
      </c>
    </row>
    <row r="1101" ht="15.75" customHeight="1">
      <c r="A1101" s="26"/>
      <c r="G1101" s="9">
        <v>1100.0</v>
      </c>
      <c r="H1101" s="2">
        <v>44574.0</v>
      </c>
      <c r="I1101" s="16">
        <f t="shared" si="5"/>
        <v>73.54008536</v>
      </c>
      <c r="J1101" s="16">
        <f t="shared" si="6"/>
        <v>86.18597104</v>
      </c>
      <c r="K1101" s="16">
        <f t="shared" si="7"/>
        <v>0.6880094369</v>
      </c>
      <c r="L1101" s="9">
        <v>1.0</v>
      </c>
    </row>
    <row r="1102" ht="15.75" customHeight="1">
      <c r="A1102" s="26"/>
      <c r="G1102" s="9">
        <v>1101.0</v>
      </c>
      <c r="H1102" s="2">
        <v>44575.0</v>
      </c>
      <c r="I1102" s="16">
        <f t="shared" si="5"/>
        <v>73.54307491</v>
      </c>
      <c r="J1102" s="16">
        <f t="shared" si="6"/>
        <v>86.19070525</v>
      </c>
      <c r="K1102" s="16">
        <f t="shared" si="7"/>
        <v>0.6880418767</v>
      </c>
      <c r="L1102" s="9">
        <v>1.0</v>
      </c>
    </row>
    <row r="1103" ht="15.75" customHeight="1">
      <c r="A1103" s="26"/>
      <c r="G1103" s="9">
        <v>1102.0</v>
      </c>
      <c r="H1103" s="2">
        <v>44576.0</v>
      </c>
      <c r="I1103" s="16">
        <f t="shared" si="5"/>
        <v>73.54606175</v>
      </c>
      <c r="J1103" s="16">
        <f t="shared" si="6"/>
        <v>86.19543517</v>
      </c>
      <c r="K1103" s="16">
        <f t="shared" si="7"/>
        <v>0.688074287</v>
      </c>
      <c r="L1103" s="9">
        <v>1.0</v>
      </c>
    </row>
    <row r="1104" ht="15.75" customHeight="1">
      <c r="A1104" s="26"/>
      <c r="G1104" s="9">
        <v>1103.0</v>
      </c>
      <c r="H1104" s="2">
        <v>44577.0</v>
      </c>
      <c r="I1104" s="16">
        <f t="shared" si="5"/>
        <v>73.54904587</v>
      </c>
      <c r="J1104" s="16">
        <f t="shared" si="6"/>
        <v>86.20016079</v>
      </c>
      <c r="K1104" s="16">
        <f t="shared" si="7"/>
        <v>0.688106668</v>
      </c>
      <c r="L1104" s="9">
        <v>1.0</v>
      </c>
    </row>
    <row r="1105" ht="15.75" customHeight="1">
      <c r="A1105" s="26"/>
      <c r="G1105" s="9">
        <v>1104.0</v>
      </c>
      <c r="H1105" s="2">
        <v>44578.0</v>
      </c>
      <c r="I1105" s="16">
        <f t="shared" si="5"/>
        <v>73.5520273</v>
      </c>
      <c r="J1105" s="16">
        <f t="shared" si="6"/>
        <v>86.20488213</v>
      </c>
      <c r="K1105" s="16">
        <f t="shared" si="7"/>
        <v>0.6881390196</v>
      </c>
      <c r="L1105" s="9">
        <v>1.0</v>
      </c>
    </row>
    <row r="1106" ht="15.75" customHeight="1">
      <c r="A1106" s="26"/>
      <c r="G1106" s="9">
        <v>1105.0</v>
      </c>
      <c r="H1106" s="2">
        <v>44579.0</v>
      </c>
      <c r="I1106" s="16">
        <f t="shared" si="5"/>
        <v>73.55500602</v>
      </c>
      <c r="J1106" s="16">
        <f t="shared" si="6"/>
        <v>86.2095992</v>
      </c>
      <c r="K1106" s="16">
        <f t="shared" si="7"/>
        <v>0.6881713419</v>
      </c>
      <c r="L1106" s="9">
        <v>1.0</v>
      </c>
    </row>
    <row r="1107" ht="15.75" customHeight="1">
      <c r="A1107" s="26"/>
      <c r="G1107" s="9">
        <v>1106.0</v>
      </c>
      <c r="H1107" s="2">
        <v>44580.0</v>
      </c>
      <c r="I1107" s="16">
        <f t="shared" si="5"/>
        <v>73.55798205</v>
      </c>
      <c r="J1107" s="16">
        <f t="shared" si="6"/>
        <v>86.214312</v>
      </c>
      <c r="K1107" s="16">
        <f t="shared" si="7"/>
        <v>0.688203635</v>
      </c>
      <c r="L1107" s="9">
        <v>1.0</v>
      </c>
    </row>
    <row r="1108" ht="15.75" customHeight="1">
      <c r="A1108" s="26"/>
      <c r="G1108" s="9">
        <v>1107.0</v>
      </c>
      <c r="H1108" s="2">
        <v>44581.0</v>
      </c>
      <c r="I1108" s="16">
        <f t="shared" si="5"/>
        <v>73.56095539</v>
      </c>
      <c r="J1108" s="16">
        <f t="shared" si="6"/>
        <v>86.21902054</v>
      </c>
      <c r="K1108" s="16">
        <f t="shared" si="7"/>
        <v>0.6882358989</v>
      </c>
      <c r="L1108" s="9">
        <v>1.0</v>
      </c>
    </row>
    <row r="1109" ht="15.75" customHeight="1">
      <c r="A1109" s="26"/>
      <c r="G1109" s="9">
        <v>1108.0</v>
      </c>
      <c r="H1109" s="2">
        <v>44582.0</v>
      </c>
      <c r="I1109" s="16">
        <f t="shared" si="5"/>
        <v>73.56392604</v>
      </c>
      <c r="J1109" s="16">
        <f t="shared" si="6"/>
        <v>86.22372483</v>
      </c>
      <c r="K1109" s="16">
        <f t="shared" si="7"/>
        <v>0.6882681337</v>
      </c>
      <c r="L1109" s="9">
        <v>1.0</v>
      </c>
    </row>
    <row r="1110" ht="15.75" customHeight="1">
      <c r="A1110" s="26"/>
      <c r="G1110" s="9">
        <v>1109.0</v>
      </c>
      <c r="H1110" s="2">
        <v>44583.0</v>
      </c>
      <c r="I1110" s="16">
        <f t="shared" si="5"/>
        <v>73.56689402</v>
      </c>
      <c r="J1110" s="16">
        <f t="shared" si="6"/>
        <v>86.22842487</v>
      </c>
      <c r="K1110" s="16">
        <f t="shared" si="7"/>
        <v>0.6883003393</v>
      </c>
      <c r="L1110" s="9">
        <v>1.0</v>
      </c>
    </row>
    <row r="1111" ht="15.75" customHeight="1">
      <c r="A1111" s="26"/>
      <c r="G1111" s="9">
        <v>1110.0</v>
      </c>
      <c r="H1111" s="2">
        <v>44584.0</v>
      </c>
      <c r="I1111" s="16">
        <f t="shared" si="5"/>
        <v>73.56985932</v>
      </c>
      <c r="J1111" s="16">
        <f t="shared" si="6"/>
        <v>86.23312068</v>
      </c>
      <c r="K1111" s="16">
        <f t="shared" si="7"/>
        <v>0.688332516</v>
      </c>
      <c r="L1111" s="9">
        <v>1.0</v>
      </c>
    </row>
    <row r="1112" ht="15.75" customHeight="1">
      <c r="A1112" s="26"/>
      <c r="G1112" s="9">
        <v>1111.0</v>
      </c>
      <c r="H1112" s="2">
        <v>44585.0</v>
      </c>
      <c r="I1112" s="16">
        <f t="shared" si="5"/>
        <v>73.57282195</v>
      </c>
      <c r="J1112" s="16">
        <f t="shared" si="6"/>
        <v>86.23781226</v>
      </c>
      <c r="K1112" s="16">
        <f t="shared" si="7"/>
        <v>0.6883646637</v>
      </c>
      <c r="L1112" s="9">
        <v>1.0</v>
      </c>
    </row>
    <row r="1113" ht="15.75" customHeight="1">
      <c r="A1113" s="26"/>
      <c r="G1113" s="9">
        <v>1112.0</v>
      </c>
      <c r="H1113" s="2">
        <v>44586.0</v>
      </c>
      <c r="I1113" s="16">
        <f t="shared" si="5"/>
        <v>73.57578191</v>
      </c>
      <c r="J1113" s="16">
        <f t="shared" si="6"/>
        <v>86.24249962</v>
      </c>
      <c r="K1113" s="16">
        <f t="shared" si="7"/>
        <v>0.6883967825</v>
      </c>
      <c r="L1113" s="9">
        <v>1.0</v>
      </c>
    </row>
    <row r="1114" ht="15.75" customHeight="1">
      <c r="A1114" s="26"/>
      <c r="G1114" s="9">
        <v>1113.0</v>
      </c>
      <c r="H1114" s="2">
        <v>44587.0</v>
      </c>
      <c r="I1114" s="16">
        <f t="shared" si="5"/>
        <v>73.57873922</v>
      </c>
      <c r="J1114" s="16">
        <f t="shared" si="6"/>
        <v>86.24718277</v>
      </c>
      <c r="K1114" s="16">
        <f t="shared" si="7"/>
        <v>0.6884288723</v>
      </c>
      <c r="L1114" s="9">
        <v>1.0</v>
      </c>
    </row>
    <row r="1115" ht="15.75" customHeight="1">
      <c r="A1115" s="26"/>
      <c r="G1115" s="9">
        <v>1114.0</v>
      </c>
      <c r="H1115" s="2">
        <v>44588.0</v>
      </c>
      <c r="I1115" s="16">
        <f t="shared" si="5"/>
        <v>73.58169386</v>
      </c>
      <c r="J1115" s="16">
        <f t="shared" si="6"/>
        <v>86.25186171</v>
      </c>
      <c r="K1115" s="16">
        <f t="shared" si="7"/>
        <v>0.6884609334</v>
      </c>
      <c r="L1115" s="9">
        <v>1.0</v>
      </c>
    </row>
    <row r="1116" ht="15.75" customHeight="1">
      <c r="A1116" s="26"/>
      <c r="G1116" s="9">
        <v>1115.0</v>
      </c>
      <c r="H1116" s="2">
        <v>44589.0</v>
      </c>
      <c r="I1116" s="16">
        <f t="shared" si="5"/>
        <v>73.58464586</v>
      </c>
      <c r="J1116" s="16">
        <f t="shared" si="6"/>
        <v>86.25653645</v>
      </c>
      <c r="K1116" s="16">
        <f t="shared" si="7"/>
        <v>0.6884929657</v>
      </c>
      <c r="L1116" s="9">
        <v>1.0</v>
      </c>
    </row>
    <row r="1117" ht="15.75" customHeight="1">
      <c r="A1117" s="26"/>
      <c r="G1117" s="9">
        <v>1116.0</v>
      </c>
      <c r="H1117" s="2">
        <v>44590.0</v>
      </c>
      <c r="I1117" s="16">
        <f t="shared" si="5"/>
        <v>73.58759521</v>
      </c>
      <c r="J1117" s="16">
        <f t="shared" si="6"/>
        <v>86.261207</v>
      </c>
      <c r="K1117" s="16">
        <f t="shared" si="7"/>
        <v>0.6885249693</v>
      </c>
      <c r="L1117" s="9">
        <v>1.0</v>
      </c>
    </row>
    <row r="1118" ht="15.75" customHeight="1">
      <c r="A1118" s="26"/>
      <c r="G1118" s="9">
        <v>1117.0</v>
      </c>
      <c r="H1118" s="2">
        <v>44591.0</v>
      </c>
      <c r="I1118" s="16">
        <f t="shared" si="5"/>
        <v>73.59054192</v>
      </c>
      <c r="J1118" s="16">
        <f t="shared" si="6"/>
        <v>86.26587337</v>
      </c>
      <c r="K1118" s="16">
        <f t="shared" si="7"/>
        <v>0.6885569442</v>
      </c>
      <c r="L1118" s="9">
        <v>1.0</v>
      </c>
    </row>
    <row r="1119" ht="15.75" customHeight="1">
      <c r="A1119" s="26"/>
      <c r="G1119" s="9">
        <v>1118.0</v>
      </c>
      <c r="H1119" s="2">
        <v>44592.0</v>
      </c>
      <c r="I1119" s="16">
        <f t="shared" si="5"/>
        <v>73.59348599</v>
      </c>
      <c r="J1119" s="16">
        <f t="shared" si="6"/>
        <v>86.27053557</v>
      </c>
      <c r="K1119" s="16">
        <f t="shared" si="7"/>
        <v>0.6885888905</v>
      </c>
      <c r="L1119" s="9">
        <v>1.0</v>
      </c>
    </row>
    <row r="1120" ht="15.75" customHeight="1">
      <c r="A1120" s="26"/>
      <c r="G1120" s="9">
        <v>1119.0</v>
      </c>
      <c r="H1120" s="2">
        <v>44593.0</v>
      </c>
      <c r="I1120" s="16">
        <f t="shared" si="5"/>
        <v>73.59642743</v>
      </c>
      <c r="J1120" s="16">
        <f t="shared" si="6"/>
        <v>86.27519359</v>
      </c>
      <c r="K1120" s="16">
        <f t="shared" si="7"/>
        <v>0.6886208083</v>
      </c>
      <c r="L1120" s="9">
        <v>1.0</v>
      </c>
    </row>
    <row r="1121" ht="15.75" customHeight="1">
      <c r="A1121" s="26"/>
      <c r="G1121" s="9">
        <v>1120.0</v>
      </c>
      <c r="H1121" s="2">
        <v>44594.0</v>
      </c>
      <c r="I1121" s="16">
        <f t="shared" si="5"/>
        <v>73.59936624</v>
      </c>
      <c r="J1121" s="16">
        <f t="shared" si="6"/>
        <v>86.27984745</v>
      </c>
      <c r="K1121" s="16">
        <f t="shared" si="7"/>
        <v>0.6886526975</v>
      </c>
      <c r="L1121" s="9">
        <v>1.0</v>
      </c>
    </row>
    <row r="1122" ht="15.75" customHeight="1">
      <c r="A1122" s="26"/>
      <c r="G1122" s="9">
        <v>1121.0</v>
      </c>
      <c r="H1122" s="2">
        <v>44595.0</v>
      </c>
      <c r="I1122" s="16">
        <f t="shared" si="5"/>
        <v>73.60230243</v>
      </c>
      <c r="J1122" s="16">
        <f t="shared" si="6"/>
        <v>86.28449716</v>
      </c>
      <c r="K1122" s="16">
        <f t="shared" si="7"/>
        <v>0.6886845583</v>
      </c>
      <c r="L1122" s="9">
        <v>1.0</v>
      </c>
    </row>
    <row r="1123" ht="15.75" customHeight="1">
      <c r="A1123" s="26"/>
      <c r="G1123" s="9">
        <v>1122.0</v>
      </c>
      <c r="H1123" s="2">
        <v>44596.0</v>
      </c>
      <c r="I1123" s="16">
        <f t="shared" si="5"/>
        <v>73.605236</v>
      </c>
      <c r="J1123" s="16">
        <f t="shared" si="6"/>
        <v>86.28914273</v>
      </c>
      <c r="K1123" s="16">
        <f t="shared" si="7"/>
        <v>0.6887163907</v>
      </c>
      <c r="L1123" s="9">
        <v>1.0</v>
      </c>
    </row>
    <row r="1124" ht="15.75" customHeight="1">
      <c r="A1124" s="26"/>
      <c r="G1124" s="9">
        <v>1123.0</v>
      </c>
      <c r="H1124" s="2">
        <v>44597.0</v>
      </c>
      <c r="I1124" s="16">
        <f t="shared" si="5"/>
        <v>73.60816696</v>
      </c>
      <c r="J1124" s="16">
        <f t="shared" si="6"/>
        <v>86.29378415</v>
      </c>
      <c r="K1124" s="16">
        <f t="shared" si="7"/>
        <v>0.6887481947</v>
      </c>
      <c r="L1124" s="9">
        <v>1.0</v>
      </c>
    </row>
    <row r="1125" ht="15.75" customHeight="1">
      <c r="A1125" s="26"/>
      <c r="G1125" s="9">
        <v>1124.0</v>
      </c>
      <c r="H1125" s="2">
        <v>44598.0</v>
      </c>
      <c r="I1125" s="16">
        <f t="shared" si="5"/>
        <v>73.61109531</v>
      </c>
      <c r="J1125" s="16">
        <f t="shared" si="6"/>
        <v>86.29842145</v>
      </c>
      <c r="K1125" s="16">
        <f t="shared" si="7"/>
        <v>0.6887799704</v>
      </c>
      <c r="L1125" s="9">
        <v>1.0</v>
      </c>
    </row>
    <row r="1126" ht="15.75" customHeight="1">
      <c r="A1126" s="26"/>
      <c r="G1126" s="9">
        <v>1125.0</v>
      </c>
      <c r="H1126" s="2">
        <v>44599.0</v>
      </c>
      <c r="I1126" s="16">
        <f t="shared" si="5"/>
        <v>73.61402106</v>
      </c>
      <c r="J1126" s="16">
        <f t="shared" si="6"/>
        <v>86.30305462</v>
      </c>
      <c r="K1126" s="16">
        <f t="shared" si="7"/>
        <v>0.6888117178</v>
      </c>
      <c r="L1126" s="9">
        <v>1.0</v>
      </c>
    </row>
    <row r="1127" ht="15.75" customHeight="1">
      <c r="A1127" s="26"/>
      <c r="G1127" s="9">
        <v>1126.0</v>
      </c>
      <c r="H1127" s="2">
        <v>44600.0</v>
      </c>
      <c r="I1127" s="16">
        <f t="shared" si="5"/>
        <v>73.6169442</v>
      </c>
      <c r="J1127" s="16">
        <f t="shared" si="6"/>
        <v>86.30768367</v>
      </c>
      <c r="K1127" s="16">
        <f t="shared" si="7"/>
        <v>0.6888434371</v>
      </c>
      <c r="L1127" s="9">
        <v>1.0</v>
      </c>
    </row>
    <row r="1128" ht="15.75" customHeight="1">
      <c r="A1128" s="26"/>
      <c r="G1128" s="9">
        <v>1127.0</v>
      </c>
      <c r="H1128" s="2">
        <v>44601.0</v>
      </c>
      <c r="I1128" s="16">
        <f t="shared" si="5"/>
        <v>73.61986475</v>
      </c>
      <c r="J1128" s="16">
        <f t="shared" si="6"/>
        <v>86.31230862</v>
      </c>
      <c r="K1128" s="16">
        <f t="shared" si="7"/>
        <v>0.6888751282</v>
      </c>
      <c r="L1128" s="9">
        <v>1.0</v>
      </c>
    </row>
    <row r="1129" ht="15.75" customHeight="1">
      <c r="A1129" s="26"/>
      <c r="G1129" s="9">
        <v>1128.0</v>
      </c>
      <c r="H1129" s="2">
        <v>44602.0</v>
      </c>
      <c r="I1129" s="16">
        <f t="shared" si="5"/>
        <v>73.62278271</v>
      </c>
      <c r="J1129" s="16">
        <f t="shared" si="6"/>
        <v>86.31692946</v>
      </c>
      <c r="K1129" s="16">
        <f t="shared" si="7"/>
        <v>0.6889067911</v>
      </c>
      <c r="L1129" s="9">
        <v>1.0</v>
      </c>
    </row>
    <row r="1130" ht="15.75" customHeight="1">
      <c r="A1130" s="26"/>
      <c r="G1130" s="9">
        <v>1129.0</v>
      </c>
      <c r="H1130" s="2">
        <v>44603.0</v>
      </c>
      <c r="I1130" s="16">
        <f t="shared" si="5"/>
        <v>73.62569809</v>
      </c>
      <c r="J1130" s="16">
        <f t="shared" si="6"/>
        <v>86.32154621</v>
      </c>
      <c r="K1130" s="16">
        <f t="shared" si="7"/>
        <v>0.688938426</v>
      </c>
      <c r="L1130" s="9">
        <v>1.0</v>
      </c>
    </row>
    <row r="1131" ht="15.75" customHeight="1">
      <c r="A1131" s="26"/>
      <c r="G1131" s="9">
        <v>1130.0</v>
      </c>
      <c r="H1131" s="2">
        <v>44604.0</v>
      </c>
      <c r="I1131" s="16">
        <f t="shared" si="5"/>
        <v>73.62861088</v>
      </c>
      <c r="J1131" s="16">
        <f t="shared" si="6"/>
        <v>86.32615887</v>
      </c>
      <c r="K1131" s="16">
        <f t="shared" si="7"/>
        <v>0.6889700329</v>
      </c>
      <c r="L1131" s="9">
        <v>1.0</v>
      </c>
    </row>
    <row r="1132" ht="15.75" customHeight="1">
      <c r="A1132" s="26"/>
      <c r="G1132" s="9">
        <v>1131.0</v>
      </c>
      <c r="H1132" s="2">
        <v>44605.0</v>
      </c>
      <c r="I1132" s="16">
        <f t="shared" si="5"/>
        <v>73.6315211</v>
      </c>
      <c r="J1132" s="16">
        <f t="shared" si="6"/>
        <v>86.33076745</v>
      </c>
      <c r="K1132" s="16">
        <f t="shared" si="7"/>
        <v>0.6890016119</v>
      </c>
      <c r="L1132" s="9">
        <v>1.0</v>
      </c>
    </row>
    <row r="1133" ht="15.75" customHeight="1">
      <c r="A1133" s="26"/>
      <c r="G1133" s="9">
        <v>1132.0</v>
      </c>
      <c r="H1133" s="2">
        <v>44606.0</v>
      </c>
      <c r="I1133" s="16">
        <f t="shared" si="5"/>
        <v>73.63442874</v>
      </c>
      <c r="J1133" s="16">
        <f t="shared" si="6"/>
        <v>86.33537196</v>
      </c>
      <c r="K1133" s="16">
        <f t="shared" si="7"/>
        <v>0.6890331629</v>
      </c>
      <c r="L1133" s="9">
        <v>1.0</v>
      </c>
    </row>
    <row r="1134" ht="15.75" customHeight="1">
      <c r="A1134" s="26"/>
      <c r="G1134" s="9">
        <v>1133.0</v>
      </c>
      <c r="H1134" s="2">
        <v>44607.0</v>
      </c>
      <c r="I1134" s="16">
        <f t="shared" si="5"/>
        <v>73.63733382</v>
      </c>
      <c r="J1134" s="16">
        <f t="shared" si="6"/>
        <v>86.3399724</v>
      </c>
      <c r="K1134" s="16">
        <f t="shared" si="7"/>
        <v>0.6890646861</v>
      </c>
      <c r="L1134" s="9">
        <v>1.0</v>
      </c>
    </row>
    <row r="1135" ht="15.75" customHeight="1">
      <c r="A1135" s="26"/>
      <c r="G1135" s="9">
        <v>1134.0</v>
      </c>
      <c r="H1135" s="2">
        <v>44608.0</v>
      </c>
      <c r="I1135" s="16">
        <f t="shared" si="5"/>
        <v>73.64023633</v>
      </c>
      <c r="J1135" s="16">
        <f t="shared" si="6"/>
        <v>86.34456878</v>
      </c>
      <c r="K1135" s="16">
        <f t="shared" si="7"/>
        <v>0.6890961815</v>
      </c>
      <c r="L1135" s="9">
        <v>1.0</v>
      </c>
    </row>
    <row r="1136" ht="15.75" customHeight="1">
      <c r="A1136" s="26"/>
      <c r="G1136" s="9">
        <v>1135.0</v>
      </c>
      <c r="H1136" s="2">
        <v>44609.0</v>
      </c>
      <c r="I1136" s="16">
        <f t="shared" si="5"/>
        <v>73.64313629</v>
      </c>
      <c r="J1136" s="16">
        <f t="shared" si="6"/>
        <v>86.34916111</v>
      </c>
      <c r="K1136" s="16">
        <f t="shared" si="7"/>
        <v>0.6891276491</v>
      </c>
      <c r="L1136" s="9">
        <v>1.0</v>
      </c>
    </row>
    <row r="1137" ht="15.75" customHeight="1">
      <c r="A1137" s="26"/>
      <c r="G1137" s="9">
        <v>1136.0</v>
      </c>
      <c r="H1137" s="2">
        <v>44610.0</v>
      </c>
      <c r="I1137" s="16">
        <f t="shared" si="5"/>
        <v>73.64603369</v>
      </c>
      <c r="J1137" s="16">
        <f t="shared" si="6"/>
        <v>86.3537494</v>
      </c>
      <c r="K1137" s="16">
        <f t="shared" si="7"/>
        <v>0.689159089</v>
      </c>
      <c r="L1137" s="9">
        <v>1.0</v>
      </c>
    </row>
    <row r="1138" ht="15.75" customHeight="1">
      <c r="A1138" s="26"/>
      <c r="G1138" s="9">
        <v>1137.0</v>
      </c>
      <c r="H1138" s="2">
        <v>44611.0</v>
      </c>
      <c r="I1138" s="16">
        <f t="shared" si="5"/>
        <v>73.64892854</v>
      </c>
      <c r="J1138" s="16">
        <f t="shared" si="6"/>
        <v>86.35833365</v>
      </c>
      <c r="K1138" s="16">
        <f t="shared" si="7"/>
        <v>0.6891905012</v>
      </c>
      <c r="L1138" s="9">
        <v>1.0</v>
      </c>
    </row>
    <row r="1139" ht="15.75" customHeight="1">
      <c r="A1139" s="26"/>
      <c r="G1139" s="9">
        <v>1138.0</v>
      </c>
      <c r="H1139" s="2">
        <v>44612.0</v>
      </c>
      <c r="I1139" s="16">
        <f t="shared" si="5"/>
        <v>73.65182085</v>
      </c>
      <c r="J1139" s="16">
        <f t="shared" si="6"/>
        <v>86.36291387</v>
      </c>
      <c r="K1139" s="16">
        <f t="shared" si="7"/>
        <v>0.6892218858</v>
      </c>
      <c r="L1139" s="9">
        <v>1.0</v>
      </c>
    </row>
    <row r="1140" ht="15.75" customHeight="1">
      <c r="A1140" s="26"/>
      <c r="G1140" s="9">
        <v>1139.0</v>
      </c>
      <c r="H1140" s="2">
        <v>44613.0</v>
      </c>
      <c r="I1140" s="16">
        <f t="shared" si="5"/>
        <v>73.65471062</v>
      </c>
      <c r="J1140" s="16">
        <f t="shared" si="6"/>
        <v>86.36749007</v>
      </c>
      <c r="K1140" s="16">
        <f t="shared" si="7"/>
        <v>0.6892532429</v>
      </c>
      <c r="L1140" s="9">
        <v>1.0</v>
      </c>
    </row>
    <row r="1141" ht="15.75" customHeight="1">
      <c r="A1141" s="26"/>
      <c r="G1141" s="9">
        <v>1140.0</v>
      </c>
      <c r="H1141" s="2">
        <v>44614.0</v>
      </c>
      <c r="I1141" s="16">
        <f t="shared" si="5"/>
        <v>73.65759785</v>
      </c>
      <c r="J1141" s="16">
        <f t="shared" si="6"/>
        <v>86.37206225</v>
      </c>
      <c r="K1141" s="16">
        <f t="shared" si="7"/>
        <v>0.6892845724</v>
      </c>
      <c r="L1141" s="9">
        <v>1.0</v>
      </c>
    </row>
    <row r="1142" ht="15.75" customHeight="1">
      <c r="A1142" s="26"/>
      <c r="G1142" s="9">
        <v>1141.0</v>
      </c>
      <c r="H1142" s="2">
        <v>44615.0</v>
      </c>
      <c r="I1142" s="16">
        <f t="shared" si="5"/>
        <v>73.66048255</v>
      </c>
      <c r="J1142" s="16">
        <f t="shared" si="6"/>
        <v>86.37663042</v>
      </c>
      <c r="K1142" s="16">
        <f t="shared" si="7"/>
        <v>0.6893158745</v>
      </c>
      <c r="L1142" s="9">
        <v>1.0</v>
      </c>
    </row>
    <row r="1143" ht="15.75" customHeight="1">
      <c r="A1143" s="26"/>
      <c r="G1143" s="9">
        <v>1142.0</v>
      </c>
      <c r="H1143" s="2">
        <v>44616.0</v>
      </c>
      <c r="I1143" s="16">
        <f t="shared" si="5"/>
        <v>73.66336472</v>
      </c>
      <c r="J1143" s="16">
        <f t="shared" si="6"/>
        <v>86.38119459</v>
      </c>
      <c r="K1143" s="16">
        <f t="shared" si="7"/>
        <v>0.6893471491</v>
      </c>
      <c r="L1143" s="9">
        <v>1.0</v>
      </c>
    </row>
    <row r="1144" ht="15.75" customHeight="1">
      <c r="A1144" s="26"/>
      <c r="G1144" s="9">
        <v>1143.0</v>
      </c>
      <c r="H1144" s="2">
        <v>44617.0</v>
      </c>
      <c r="I1144" s="16">
        <f t="shared" si="5"/>
        <v>73.66624437</v>
      </c>
      <c r="J1144" s="16">
        <f t="shared" si="6"/>
        <v>86.38575477</v>
      </c>
      <c r="K1144" s="16">
        <f t="shared" si="7"/>
        <v>0.6893783964</v>
      </c>
      <c r="L1144" s="9">
        <v>1.0</v>
      </c>
    </row>
    <row r="1145" ht="15.75" customHeight="1">
      <c r="A1145" s="26"/>
      <c r="G1145" s="9">
        <v>1144.0</v>
      </c>
      <c r="H1145" s="2">
        <v>44618.0</v>
      </c>
      <c r="I1145" s="16">
        <f t="shared" si="5"/>
        <v>73.66912151</v>
      </c>
      <c r="J1145" s="16">
        <f t="shared" si="6"/>
        <v>86.39031096</v>
      </c>
      <c r="K1145" s="16">
        <f t="shared" si="7"/>
        <v>0.6894096163</v>
      </c>
      <c r="L1145" s="9">
        <v>1.0</v>
      </c>
    </row>
    <row r="1146" ht="15.75" customHeight="1">
      <c r="A1146" s="26"/>
      <c r="G1146" s="9">
        <v>1145.0</v>
      </c>
      <c r="H1146" s="2">
        <v>44619.0</v>
      </c>
      <c r="I1146" s="16">
        <f t="shared" si="5"/>
        <v>73.67199612</v>
      </c>
      <c r="J1146" s="16">
        <f t="shared" si="6"/>
        <v>86.39486316</v>
      </c>
      <c r="K1146" s="16">
        <f t="shared" si="7"/>
        <v>0.689440809</v>
      </c>
      <c r="L1146" s="9">
        <v>1.0</v>
      </c>
    </row>
    <row r="1147" ht="15.75" customHeight="1">
      <c r="A1147" s="26"/>
      <c r="G1147" s="9">
        <v>1146.0</v>
      </c>
      <c r="H1147" s="2">
        <v>44620.0</v>
      </c>
      <c r="I1147" s="16">
        <f t="shared" si="5"/>
        <v>73.67486823</v>
      </c>
      <c r="J1147" s="16">
        <f t="shared" si="6"/>
        <v>86.39941139</v>
      </c>
      <c r="K1147" s="16">
        <f t="shared" si="7"/>
        <v>0.6894719744</v>
      </c>
      <c r="L1147" s="9">
        <v>1.0</v>
      </c>
    </row>
    <row r="1148" ht="15.75" customHeight="1">
      <c r="A1148" s="26"/>
      <c r="G1148" s="9">
        <v>1147.0</v>
      </c>
      <c r="H1148" s="2">
        <v>44621.0</v>
      </c>
      <c r="I1148" s="16">
        <f t="shared" si="5"/>
        <v>73.67773784</v>
      </c>
      <c r="J1148" s="16">
        <f t="shared" si="6"/>
        <v>86.40395566</v>
      </c>
      <c r="K1148" s="16">
        <f t="shared" si="7"/>
        <v>0.6895031127</v>
      </c>
      <c r="L1148" s="9">
        <v>1.0</v>
      </c>
    </row>
    <row r="1149" ht="15.75" customHeight="1">
      <c r="A1149" s="26"/>
      <c r="G1149" s="9">
        <v>1148.0</v>
      </c>
      <c r="H1149" s="2">
        <v>44622.0</v>
      </c>
      <c r="I1149" s="16">
        <f t="shared" si="5"/>
        <v>73.68060494</v>
      </c>
      <c r="J1149" s="16">
        <f t="shared" si="6"/>
        <v>86.40849597</v>
      </c>
      <c r="K1149" s="16">
        <f t="shared" si="7"/>
        <v>0.6895342238</v>
      </c>
      <c r="L1149" s="9">
        <v>1.0</v>
      </c>
    </row>
    <row r="1150" ht="15.75" customHeight="1">
      <c r="A1150" s="26"/>
      <c r="G1150" s="9">
        <v>1149.0</v>
      </c>
      <c r="H1150" s="2">
        <v>44623.0</v>
      </c>
      <c r="I1150" s="16">
        <f t="shared" si="5"/>
        <v>73.68346954</v>
      </c>
      <c r="J1150" s="16">
        <f t="shared" si="6"/>
        <v>86.41303232</v>
      </c>
      <c r="K1150" s="16">
        <f t="shared" si="7"/>
        <v>0.6895653078</v>
      </c>
      <c r="L1150" s="9">
        <v>1.0</v>
      </c>
    </row>
    <row r="1151" ht="15.75" customHeight="1">
      <c r="A1151" s="26"/>
      <c r="G1151" s="9">
        <v>1150.0</v>
      </c>
      <c r="H1151" s="2">
        <v>44624.0</v>
      </c>
      <c r="I1151" s="16">
        <f t="shared" si="5"/>
        <v>73.68633166</v>
      </c>
      <c r="J1151" s="16">
        <f t="shared" si="6"/>
        <v>86.41756472</v>
      </c>
      <c r="K1151" s="16">
        <f t="shared" si="7"/>
        <v>0.6895963648</v>
      </c>
      <c r="L1151" s="9">
        <v>1.0</v>
      </c>
    </row>
    <row r="1152" ht="15.75" customHeight="1">
      <c r="A1152" s="26"/>
      <c r="G1152" s="9">
        <v>1151.0</v>
      </c>
      <c r="H1152" s="2">
        <v>44625.0</v>
      </c>
      <c r="I1152" s="16">
        <f t="shared" si="5"/>
        <v>73.68919128</v>
      </c>
      <c r="J1152" s="16">
        <f t="shared" si="6"/>
        <v>86.42209319</v>
      </c>
      <c r="K1152" s="16">
        <f t="shared" si="7"/>
        <v>0.6896273948</v>
      </c>
      <c r="L1152" s="9">
        <v>1.0</v>
      </c>
    </row>
    <row r="1153" ht="15.75" customHeight="1">
      <c r="A1153" s="26"/>
      <c r="G1153" s="9">
        <v>1152.0</v>
      </c>
      <c r="H1153" s="2">
        <v>44626.0</v>
      </c>
      <c r="I1153" s="16">
        <f t="shared" si="5"/>
        <v>73.69204843</v>
      </c>
      <c r="J1153" s="16">
        <f t="shared" si="6"/>
        <v>86.42661772</v>
      </c>
      <c r="K1153" s="16">
        <f t="shared" si="7"/>
        <v>0.6896583978</v>
      </c>
      <c r="L1153" s="9">
        <v>1.0</v>
      </c>
    </row>
    <row r="1154" ht="15.75" customHeight="1">
      <c r="A1154" s="26"/>
      <c r="G1154" s="9">
        <v>1153.0</v>
      </c>
      <c r="H1154" s="2">
        <v>44627.0</v>
      </c>
      <c r="I1154" s="16">
        <f t="shared" si="5"/>
        <v>73.69490309</v>
      </c>
      <c r="J1154" s="16">
        <f t="shared" si="6"/>
        <v>86.43113833</v>
      </c>
      <c r="K1154" s="16">
        <f t="shared" si="7"/>
        <v>0.689689374</v>
      </c>
      <c r="L1154" s="9">
        <v>1.0</v>
      </c>
    </row>
    <row r="1155" ht="15.75" customHeight="1">
      <c r="A1155" s="26"/>
      <c r="G1155" s="9">
        <v>1154.0</v>
      </c>
      <c r="H1155" s="2">
        <v>44628.0</v>
      </c>
      <c r="I1155" s="16">
        <f t="shared" si="5"/>
        <v>73.69775528</v>
      </c>
      <c r="J1155" s="16">
        <f t="shared" si="6"/>
        <v>86.43565502</v>
      </c>
      <c r="K1155" s="16">
        <f t="shared" si="7"/>
        <v>0.6897203233</v>
      </c>
      <c r="L1155" s="9">
        <v>1.0</v>
      </c>
    </row>
    <row r="1156" ht="15.75" customHeight="1">
      <c r="A1156" s="26"/>
      <c r="G1156" s="9">
        <v>1155.0</v>
      </c>
      <c r="H1156" s="2">
        <v>44629.0</v>
      </c>
      <c r="I1156" s="16">
        <f t="shared" si="5"/>
        <v>73.700605</v>
      </c>
      <c r="J1156" s="16">
        <f t="shared" si="6"/>
        <v>86.4401678</v>
      </c>
      <c r="K1156" s="16">
        <f t="shared" si="7"/>
        <v>0.6897512457</v>
      </c>
      <c r="L1156" s="9">
        <v>1.0</v>
      </c>
    </row>
    <row r="1157" ht="15.75" customHeight="1">
      <c r="A1157" s="26"/>
      <c r="G1157" s="9">
        <v>1156.0</v>
      </c>
      <c r="H1157" s="2">
        <v>44630.0</v>
      </c>
      <c r="I1157" s="16">
        <f t="shared" si="5"/>
        <v>73.70345225</v>
      </c>
      <c r="J1157" s="16">
        <f t="shared" si="6"/>
        <v>86.44467667</v>
      </c>
      <c r="K1157" s="16">
        <f t="shared" si="7"/>
        <v>0.6897821415</v>
      </c>
      <c r="L1157" s="9">
        <v>1.0</v>
      </c>
    </row>
    <row r="1158" ht="15.75" customHeight="1">
      <c r="A1158" s="26"/>
      <c r="G1158" s="9">
        <v>1157.0</v>
      </c>
      <c r="H1158" s="2">
        <v>44631.0</v>
      </c>
      <c r="I1158" s="16">
        <f t="shared" si="5"/>
        <v>73.70629704</v>
      </c>
      <c r="J1158" s="16">
        <f t="shared" si="6"/>
        <v>86.44918164</v>
      </c>
      <c r="K1158" s="16">
        <f t="shared" si="7"/>
        <v>0.6898130105</v>
      </c>
      <c r="L1158" s="9">
        <v>1.0</v>
      </c>
    </row>
    <row r="1159" ht="15.75" customHeight="1">
      <c r="A1159" s="26"/>
      <c r="G1159" s="9">
        <v>1158.0</v>
      </c>
      <c r="H1159" s="2">
        <v>44632.0</v>
      </c>
      <c r="I1159" s="16">
        <f t="shared" si="5"/>
        <v>73.70913938</v>
      </c>
      <c r="J1159" s="16">
        <f t="shared" si="6"/>
        <v>86.45368272</v>
      </c>
      <c r="K1159" s="16">
        <f t="shared" si="7"/>
        <v>0.6898438528</v>
      </c>
      <c r="L1159" s="9">
        <v>1.0</v>
      </c>
    </row>
    <row r="1160" ht="15.75" customHeight="1">
      <c r="A1160" s="26"/>
      <c r="G1160" s="9">
        <v>1159.0</v>
      </c>
      <c r="H1160" s="2">
        <v>44633.0</v>
      </c>
      <c r="I1160" s="16">
        <f t="shared" si="5"/>
        <v>73.71197925</v>
      </c>
      <c r="J1160" s="16">
        <f t="shared" si="6"/>
        <v>86.45817991</v>
      </c>
      <c r="K1160" s="16">
        <f t="shared" si="7"/>
        <v>0.6898746685</v>
      </c>
      <c r="L1160" s="9">
        <v>1.0</v>
      </c>
    </row>
    <row r="1161" ht="15.75" customHeight="1">
      <c r="A1161" s="26"/>
      <c r="G1161" s="9">
        <v>1160.0</v>
      </c>
      <c r="H1161" s="2">
        <v>44634.0</v>
      </c>
      <c r="I1161" s="16">
        <f t="shared" si="5"/>
        <v>73.71481668</v>
      </c>
      <c r="J1161" s="16">
        <f t="shared" si="6"/>
        <v>86.46267323</v>
      </c>
      <c r="K1161" s="16">
        <f t="shared" si="7"/>
        <v>0.6899054576</v>
      </c>
      <c r="L1161" s="9">
        <v>1.0</v>
      </c>
    </row>
    <row r="1162" ht="15.75" customHeight="1">
      <c r="A1162" s="26"/>
      <c r="G1162" s="9">
        <v>1161.0</v>
      </c>
      <c r="H1162" s="2">
        <v>44635.0</v>
      </c>
      <c r="I1162" s="16">
        <f t="shared" si="5"/>
        <v>73.71765167</v>
      </c>
      <c r="J1162" s="16">
        <f t="shared" si="6"/>
        <v>86.46716267</v>
      </c>
      <c r="K1162" s="16">
        <f t="shared" si="7"/>
        <v>0.6899362202</v>
      </c>
      <c r="L1162" s="9">
        <v>1.0</v>
      </c>
    </row>
    <row r="1163" ht="15.75" customHeight="1">
      <c r="A1163" s="26"/>
      <c r="G1163" s="9">
        <v>1162.0</v>
      </c>
      <c r="H1163" s="2">
        <v>44636.0</v>
      </c>
      <c r="I1163" s="16">
        <f t="shared" si="5"/>
        <v>73.72048421</v>
      </c>
      <c r="J1163" s="16">
        <f t="shared" si="6"/>
        <v>86.47164825</v>
      </c>
      <c r="K1163" s="16">
        <f t="shared" si="7"/>
        <v>0.6899669564</v>
      </c>
      <c r="L1163" s="9">
        <v>1.0</v>
      </c>
    </row>
    <row r="1164" ht="15.75" customHeight="1">
      <c r="A1164" s="26"/>
      <c r="G1164" s="9">
        <v>1163.0</v>
      </c>
      <c r="H1164" s="2">
        <v>44637.0</v>
      </c>
      <c r="I1164" s="16">
        <f t="shared" si="5"/>
        <v>73.72331432</v>
      </c>
      <c r="J1164" s="16">
        <f t="shared" si="6"/>
        <v>86.47612997</v>
      </c>
      <c r="K1164" s="16">
        <f t="shared" si="7"/>
        <v>0.689997666</v>
      </c>
      <c r="L1164" s="9">
        <v>1.0</v>
      </c>
    </row>
    <row r="1165" ht="15.75" customHeight="1">
      <c r="A1165" s="26"/>
      <c r="G1165" s="9">
        <v>1164.0</v>
      </c>
      <c r="H1165" s="2">
        <v>44638.0</v>
      </c>
      <c r="I1165" s="16">
        <f t="shared" si="5"/>
        <v>73.726142</v>
      </c>
      <c r="J1165" s="16">
        <f t="shared" si="6"/>
        <v>86.48060784</v>
      </c>
      <c r="K1165" s="16">
        <f t="shared" si="7"/>
        <v>0.6900283493</v>
      </c>
      <c r="L1165" s="9">
        <v>1.0</v>
      </c>
    </row>
    <row r="1166" ht="15.75" customHeight="1">
      <c r="A1166" s="26"/>
      <c r="G1166" s="9">
        <v>1165.0</v>
      </c>
      <c r="H1166" s="2">
        <v>44639.0</v>
      </c>
      <c r="I1166" s="16">
        <f t="shared" si="5"/>
        <v>73.72896724</v>
      </c>
      <c r="J1166" s="16">
        <f t="shared" si="6"/>
        <v>86.48508187</v>
      </c>
      <c r="K1166" s="16">
        <f t="shared" si="7"/>
        <v>0.6900590063</v>
      </c>
      <c r="L1166" s="9">
        <v>1.0</v>
      </c>
    </row>
    <row r="1167" ht="15.75" customHeight="1">
      <c r="A1167" s="26"/>
      <c r="G1167" s="9">
        <v>1166.0</v>
      </c>
      <c r="H1167" s="2">
        <v>44640.0</v>
      </c>
      <c r="I1167" s="16">
        <f t="shared" si="5"/>
        <v>73.73179007</v>
      </c>
      <c r="J1167" s="16">
        <f t="shared" si="6"/>
        <v>86.48955205</v>
      </c>
      <c r="K1167" s="16">
        <f t="shared" si="7"/>
        <v>0.6900896369</v>
      </c>
      <c r="L1167" s="9">
        <v>1.0</v>
      </c>
    </row>
    <row r="1168" ht="15.75" customHeight="1">
      <c r="A1168" s="26"/>
      <c r="G1168" s="9">
        <v>1167.0</v>
      </c>
      <c r="H1168" s="2">
        <v>44641.0</v>
      </c>
      <c r="I1168" s="16">
        <f t="shared" si="5"/>
        <v>73.73461047</v>
      </c>
      <c r="J1168" s="16">
        <f t="shared" si="6"/>
        <v>86.4940184</v>
      </c>
      <c r="K1168" s="16">
        <f t="shared" si="7"/>
        <v>0.6901202413</v>
      </c>
      <c r="L1168" s="9">
        <v>1.0</v>
      </c>
    </row>
    <row r="1169" ht="15.75" customHeight="1">
      <c r="A1169" s="26"/>
      <c r="G1169" s="9">
        <v>1168.0</v>
      </c>
      <c r="H1169" s="2">
        <v>44642.0</v>
      </c>
      <c r="I1169" s="16">
        <f t="shared" si="5"/>
        <v>73.73742846</v>
      </c>
      <c r="J1169" s="16">
        <f t="shared" si="6"/>
        <v>86.49848093</v>
      </c>
      <c r="K1169" s="16">
        <f t="shared" si="7"/>
        <v>0.6901508194</v>
      </c>
      <c r="L1169" s="9">
        <v>1.0</v>
      </c>
    </row>
    <row r="1170" ht="15.75" customHeight="1">
      <c r="A1170" s="26"/>
      <c r="G1170" s="9">
        <v>1169.0</v>
      </c>
      <c r="H1170" s="2">
        <v>44643.0</v>
      </c>
      <c r="I1170" s="16">
        <f t="shared" si="5"/>
        <v>73.74024403</v>
      </c>
      <c r="J1170" s="16">
        <f t="shared" si="6"/>
        <v>86.50293964</v>
      </c>
      <c r="K1170" s="16">
        <f t="shared" si="7"/>
        <v>0.6901813714</v>
      </c>
      <c r="L1170" s="9">
        <v>1.0</v>
      </c>
    </row>
    <row r="1171" ht="15.75" customHeight="1">
      <c r="A1171" s="26"/>
      <c r="G1171" s="9">
        <v>1170.0</v>
      </c>
      <c r="H1171" s="2">
        <v>44644.0</v>
      </c>
      <c r="I1171" s="16">
        <f t="shared" si="5"/>
        <v>73.7430572</v>
      </c>
      <c r="J1171" s="16">
        <f t="shared" si="6"/>
        <v>86.50739453</v>
      </c>
      <c r="K1171" s="16">
        <f t="shared" si="7"/>
        <v>0.6902118973</v>
      </c>
      <c r="L1171" s="9">
        <v>1.0</v>
      </c>
    </row>
    <row r="1172" ht="15.75" customHeight="1">
      <c r="A1172" s="26"/>
      <c r="G1172" s="9">
        <v>1171.0</v>
      </c>
      <c r="H1172" s="2">
        <v>44645.0</v>
      </c>
      <c r="I1172" s="16">
        <f t="shared" si="5"/>
        <v>73.74586797</v>
      </c>
      <c r="J1172" s="16">
        <f t="shared" si="6"/>
        <v>86.51184562</v>
      </c>
      <c r="K1172" s="16">
        <f t="shared" si="7"/>
        <v>0.6902423971</v>
      </c>
      <c r="L1172" s="9">
        <v>1.0</v>
      </c>
    </row>
    <row r="1173" ht="15.75" customHeight="1">
      <c r="A1173" s="26"/>
      <c r="G1173" s="9">
        <v>1172.0</v>
      </c>
      <c r="H1173" s="2">
        <v>44646.0</v>
      </c>
      <c r="I1173" s="16">
        <f t="shared" si="5"/>
        <v>73.74867633</v>
      </c>
      <c r="J1173" s="16">
        <f t="shared" si="6"/>
        <v>86.51629291</v>
      </c>
      <c r="K1173" s="16">
        <f t="shared" si="7"/>
        <v>0.6902728708</v>
      </c>
      <c r="L1173" s="9">
        <v>1.0</v>
      </c>
    </row>
    <row r="1174" ht="15.75" customHeight="1">
      <c r="A1174" s="26"/>
      <c r="G1174" s="9">
        <v>1173.0</v>
      </c>
      <c r="H1174" s="2">
        <v>44647.0</v>
      </c>
      <c r="I1174" s="16">
        <f t="shared" si="5"/>
        <v>73.7514823</v>
      </c>
      <c r="J1174" s="16">
        <f t="shared" si="6"/>
        <v>86.52073641</v>
      </c>
      <c r="K1174" s="16">
        <f t="shared" si="7"/>
        <v>0.6903033186</v>
      </c>
      <c r="L1174" s="9">
        <v>1.0</v>
      </c>
    </row>
    <row r="1175" ht="15.75" customHeight="1">
      <c r="A1175" s="26"/>
      <c r="G1175" s="9">
        <v>1174.0</v>
      </c>
      <c r="H1175" s="2">
        <v>44648.0</v>
      </c>
      <c r="I1175" s="16">
        <f t="shared" si="5"/>
        <v>73.75428588</v>
      </c>
      <c r="J1175" s="16">
        <f t="shared" si="6"/>
        <v>86.52517612</v>
      </c>
      <c r="K1175" s="16">
        <f t="shared" si="7"/>
        <v>0.6903337404</v>
      </c>
      <c r="L1175" s="9">
        <v>1.0</v>
      </c>
    </row>
    <row r="1176" ht="15.75" customHeight="1">
      <c r="A1176" s="26"/>
      <c r="G1176" s="9">
        <v>1175.0</v>
      </c>
      <c r="H1176" s="2">
        <v>44649.0</v>
      </c>
      <c r="I1176" s="16">
        <f t="shared" si="5"/>
        <v>73.75708707</v>
      </c>
      <c r="J1176" s="16">
        <f t="shared" si="6"/>
        <v>86.52961205</v>
      </c>
      <c r="K1176" s="16">
        <f t="shared" si="7"/>
        <v>0.6903641363</v>
      </c>
      <c r="L1176" s="9">
        <v>1.0</v>
      </c>
    </row>
    <row r="1177" ht="15.75" customHeight="1">
      <c r="A1177" s="26"/>
      <c r="G1177" s="9">
        <v>1176.0</v>
      </c>
      <c r="H1177" s="2">
        <v>44650.0</v>
      </c>
      <c r="I1177" s="16">
        <f t="shared" si="5"/>
        <v>73.75988588</v>
      </c>
      <c r="J1177" s="16">
        <f t="shared" si="6"/>
        <v>86.53404421</v>
      </c>
      <c r="K1177" s="16">
        <f t="shared" si="7"/>
        <v>0.6903945064</v>
      </c>
      <c r="L1177" s="9">
        <v>1.0</v>
      </c>
    </row>
    <row r="1178" ht="15.75" customHeight="1">
      <c r="A1178" s="26"/>
      <c r="G1178" s="9">
        <v>1177.0</v>
      </c>
      <c r="H1178" s="2">
        <v>44651.0</v>
      </c>
      <c r="I1178" s="16">
        <f t="shared" si="5"/>
        <v>73.76268231</v>
      </c>
      <c r="J1178" s="16">
        <f t="shared" si="6"/>
        <v>86.5384726</v>
      </c>
      <c r="K1178" s="16">
        <f t="shared" si="7"/>
        <v>0.6904248506</v>
      </c>
      <c r="L1178" s="9">
        <v>1.0</v>
      </c>
    </row>
    <row r="1179" ht="15.75" customHeight="1">
      <c r="A1179" s="26"/>
      <c r="G1179" s="9">
        <v>1178.0</v>
      </c>
      <c r="H1179" s="2">
        <v>44652.0</v>
      </c>
      <c r="I1179" s="16">
        <f t="shared" si="5"/>
        <v>73.76547637</v>
      </c>
      <c r="J1179" s="16">
        <f t="shared" si="6"/>
        <v>86.54289723</v>
      </c>
      <c r="K1179" s="16">
        <f t="shared" si="7"/>
        <v>0.6904551691</v>
      </c>
      <c r="L1179" s="9">
        <v>1.0</v>
      </c>
    </row>
    <row r="1180" ht="15.75" customHeight="1">
      <c r="A1180" s="26"/>
      <c r="G1180" s="9">
        <v>1179.0</v>
      </c>
      <c r="H1180" s="2">
        <v>44653.0</v>
      </c>
      <c r="I1180" s="16">
        <f t="shared" si="5"/>
        <v>73.76826805</v>
      </c>
      <c r="J1180" s="16">
        <f t="shared" si="6"/>
        <v>86.5473181</v>
      </c>
      <c r="K1180" s="16">
        <f t="shared" si="7"/>
        <v>0.6904854618</v>
      </c>
      <c r="L1180" s="9">
        <v>1.0</v>
      </c>
    </row>
    <row r="1181" ht="15.75" customHeight="1">
      <c r="A1181" s="26"/>
      <c r="G1181" s="9">
        <v>1180.0</v>
      </c>
      <c r="H1181" s="2">
        <v>44654.0</v>
      </c>
      <c r="I1181" s="16">
        <f t="shared" si="5"/>
        <v>73.77105737</v>
      </c>
      <c r="J1181" s="16">
        <f t="shared" si="6"/>
        <v>86.55173523</v>
      </c>
      <c r="K1181" s="16">
        <f t="shared" si="7"/>
        <v>0.6905157289</v>
      </c>
      <c r="L1181" s="9">
        <v>1.0</v>
      </c>
    </row>
    <row r="1182" ht="15.75" customHeight="1">
      <c r="A1182" s="26"/>
      <c r="G1182" s="9">
        <v>1181.0</v>
      </c>
      <c r="H1182" s="2">
        <v>44655.0</v>
      </c>
      <c r="I1182" s="16">
        <f t="shared" si="5"/>
        <v>73.77384433</v>
      </c>
      <c r="J1182" s="16">
        <f t="shared" si="6"/>
        <v>86.55614861</v>
      </c>
      <c r="K1182" s="16">
        <f t="shared" si="7"/>
        <v>0.6905459703</v>
      </c>
      <c r="L1182" s="9">
        <v>1.0</v>
      </c>
    </row>
    <row r="1183" ht="15.75" customHeight="1">
      <c r="A1183" s="26"/>
      <c r="G1183" s="9">
        <v>1182.0</v>
      </c>
      <c r="H1183" s="2">
        <v>44656.0</v>
      </c>
      <c r="I1183" s="16">
        <f t="shared" si="5"/>
        <v>73.77662892</v>
      </c>
      <c r="J1183" s="16">
        <f t="shared" si="6"/>
        <v>86.56055826</v>
      </c>
      <c r="K1183" s="16">
        <f t="shared" si="7"/>
        <v>0.6905761862</v>
      </c>
      <c r="L1183" s="9">
        <v>1.0</v>
      </c>
    </row>
    <row r="1184" ht="15.75" customHeight="1">
      <c r="A1184" s="26"/>
      <c r="G1184" s="9">
        <v>1183.0</v>
      </c>
      <c r="H1184" s="2">
        <v>44657.0</v>
      </c>
      <c r="I1184" s="16">
        <f t="shared" si="5"/>
        <v>73.77941116</v>
      </c>
      <c r="J1184" s="16">
        <f t="shared" si="6"/>
        <v>86.56496418</v>
      </c>
      <c r="K1184" s="16">
        <f t="shared" si="7"/>
        <v>0.6906063764</v>
      </c>
      <c r="L1184" s="9">
        <v>1.0</v>
      </c>
    </row>
    <row r="1185" ht="15.75" customHeight="1">
      <c r="A1185" s="26"/>
      <c r="G1185" s="9">
        <v>1184.0</v>
      </c>
      <c r="H1185" s="2">
        <v>44658.0</v>
      </c>
      <c r="I1185" s="16">
        <f t="shared" si="5"/>
        <v>73.78219105</v>
      </c>
      <c r="J1185" s="16">
        <f t="shared" si="6"/>
        <v>86.56936638</v>
      </c>
      <c r="K1185" s="16">
        <f t="shared" si="7"/>
        <v>0.6906365412</v>
      </c>
      <c r="L1185" s="9">
        <v>1.0</v>
      </c>
    </row>
    <row r="1186" ht="15.75" customHeight="1">
      <c r="A1186" s="26"/>
      <c r="G1186" s="9">
        <v>1185.0</v>
      </c>
      <c r="H1186" s="2">
        <v>44659.0</v>
      </c>
      <c r="I1186" s="16">
        <f t="shared" si="5"/>
        <v>73.7849686</v>
      </c>
      <c r="J1186" s="16">
        <f t="shared" si="6"/>
        <v>86.57376486</v>
      </c>
      <c r="K1186" s="16">
        <f t="shared" si="7"/>
        <v>0.6906666805</v>
      </c>
      <c r="L1186" s="9">
        <v>1.0</v>
      </c>
    </row>
    <row r="1187" ht="15.75" customHeight="1">
      <c r="A1187" s="26"/>
      <c r="G1187" s="9">
        <v>1186.0</v>
      </c>
      <c r="H1187" s="2">
        <v>44660.0</v>
      </c>
      <c r="I1187" s="16">
        <f t="shared" si="5"/>
        <v>73.7877438</v>
      </c>
      <c r="J1187" s="16">
        <f t="shared" si="6"/>
        <v>86.57815963</v>
      </c>
      <c r="K1187" s="16">
        <f t="shared" si="7"/>
        <v>0.6906967944</v>
      </c>
      <c r="L1187" s="9">
        <v>1.0</v>
      </c>
    </row>
    <row r="1188" ht="15.75" customHeight="1">
      <c r="A1188" s="26"/>
      <c r="G1188" s="9">
        <v>1187.0</v>
      </c>
      <c r="H1188" s="2">
        <v>44661.0</v>
      </c>
      <c r="I1188" s="16">
        <f t="shared" si="5"/>
        <v>73.79051666</v>
      </c>
      <c r="J1188" s="16">
        <f t="shared" si="6"/>
        <v>86.5825507</v>
      </c>
      <c r="K1188" s="16">
        <f t="shared" si="7"/>
        <v>0.6907268829</v>
      </c>
      <c r="L1188" s="9">
        <v>1.0</v>
      </c>
    </row>
    <row r="1189" ht="15.75" customHeight="1">
      <c r="A1189" s="26"/>
      <c r="G1189" s="9">
        <v>1188.0</v>
      </c>
      <c r="H1189" s="2">
        <v>44662.0</v>
      </c>
      <c r="I1189" s="16">
        <f t="shared" si="5"/>
        <v>73.79328718</v>
      </c>
      <c r="J1189" s="16">
        <f t="shared" si="6"/>
        <v>86.58693806</v>
      </c>
      <c r="K1189" s="16">
        <f t="shared" si="7"/>
        <v>0.690756946</v>
      </c>
      <c r="L1189" s="9">
        <v>1.0</v>
      </c>
    </row>
    <row r="1190" ht="15.75" customHeight="1">
      <c r="A1190" s="26"/>
      <c r="G1190" s="9">
        <v>1189.0</v>
      </c>
      <c r="H1190" s="2">
        <v>44663.0</v>
      </c>
      <c r="I1190" s="16">
        <f t="shared" si="5"/>
        <v>73.79605538</v>
      </c>
      <c r="J1190" s="16">
        <f t="shared" si="6"/>
        <v>86.59132174</v>
      </c>
      <c r="K1190" s="16">
        <f t="shared" si="7"/>
        <v>0.6907869839</v>
      </c>
      <c r="L1190" s="9">
        <v>1.0</v>
      </c>
    </row>
    <row r="1191" ht="15.75" customHeight="1">
      <c r="A1191" s="26"/>
      <c r="G1191" s="9">
        <v>1190.0</v>
      </c>
      <c r="H1191" s="2">
        <v>44664.0</v>
      </c>
      <c r="I1191" s="16">
        <f t="shared" si="5"/>
        <v>73.79882125</v>
      </c>
      <c r="J1191" s="16">
        <f t="shared" si="6"/>
        <v>86.59570173</v>
      </c>
      <c r="K1191" s="16">
        <f t="shared" si="7"/>
        <v>0.6908169965</v>
      </c>
      <c r="L1191" s="9">
        <v>1.0</v>
      </c>
    </row>
    <row r="1192" ht="15.75" customHeight="1">
      <c r="A1192" s="26"/>
      <c r="G1192" s="9">
        <v>1191.0</v>
      </c>
      <c r="H1192" s="2">
        <v>44665.0</v>
      </c>
      <c r="I1192" s="16">
        <f t="shared" si="5"/>
        <v>73.80158479</v>
      </c>
      <c r="J1192" s="16">
        <f t="shared" si="6"/>
        <v>86.60007805</v>
      </c>
      <c r="K1192" s="16">
        <f t="shared" si="7"/>
        <v>0.6908469839</v>
      </c>
      <c r="L1192" s="9">
        <v>1.0</v>
      </c>
    </row>
    <row r="1193" ht="15.75" customHeight="1">
      <c r="A1193" s="26"/>
      <c r="G1193" s="9">
        <v>1192.0</v>
      </c>
      <c r="H1193" s="2">
        <v>44666.0</v>
      </c>
      <c r="I1193" s="16">
        <f t="shared" si="5"/>
        <v>73.80434602</v>
      </c>
      <c r="J1193" s="16">
        <f t="shared" si="6"/>
        <v>86.60445069</v>
      </c>
      <c r="K1193" s="16">
        <f t="shared" si="7"/>
        <v>0.6908769462</v>
      </c>
      <c r="L1193" s="9">
        <v>1.0</v>
      </c>
    </row>
    <row r="1194" ht="15.75" customHeight="1">
      <c r="A1194" s="26"/>
      <c r="G1194" s="9">
        <v>1193.0</v>
      </c>
      <c r="H1194" s="2">
        <v>44667.0</v>
      </c>
      <c r="I1194" s="16">
        <f t="shared" si="5"/>
        <v>73.80710493</v>
      </c>
      <c r="J1194" s="16">
        <f t="shared" si="6"/>
        <v>86.60881966</v>
      </c>
      <c r="K1194" s="16">
        <f t="shared" si="7"/>
        <v>0.6909068833</v>
      </c>
      <c r="L1194" s="9">
        <v>1.0</v>
      </c>
    </row>
    <row r="1195" ht="15.75" customHeight="1">
      <c r="A1195" s="26"/>
      <c r="G1195" s="9">
        <v>1194.0</v>
      </c>
      <c r="H1195" s="2">
        <v>44668.0</v>
      </c>
      <c r="I1195" s="16">
        <f t="shared" si="5"/>
        <v>73.80986153</v>
      </c>
      <c r="J1195" s="16">
        <f t="shared" si="6"/>
        <v>86.61318497</v>
      </c>
      <c r="K1195" s="16">
        <f t="shared" si="7"/>
        <v>0.6909367953</v>
      </c>
      <c r="L1195" s="9">
        <v>1.0</v>
      </c>
    </row>
    <row r="1196" ht="15.75" customHeight="1">
      <c r="A1196" s="26"/>
      <c r="G1196" s="9">
        <v>1195.0</v>
      </c>
      <c r="H1196" s="2">
        <v>44669.0</v>
      </c>
      <c r="I1196" s="16">
        <f t="shared" si="5"/>
        <v>73.81261582</v>
      </c>
      <c r="J1196" s="16">
        <f t="shared" si="6"/>
        <v>86.61754663</v>
      </c>
      <c r="K1196" s="16">
        <f t="shared" si="7"/>
        <v>0.6909666823</v>
      </c>
      <c r="L1196" s="9">
        <v>1.0</v>
      </c>
    </row>
    <row r="1197" ht="15.75" customHeight="1">
      <c r="A1197" s="26"/>
      <c r="G1197" s="9">
        <v>1196.0</v>
      </c>
      <c r="H1197" s="2">
        <v>44670.0</v>
      </c>
      <c r="I1197" s="16">
        <f t="shared" si="5"/>
        <v>73.8153678</v>
      </c>
      <c r="J1197" s="16">
        <f t="shared" si="6"/>
        <v>86.62190464</v>
      </c>
      <c r="K1197" s="16">
        <f t="shared" si="7"/>
        <v>0.6909965443</v>
      </c>
      <c r="L1197" s="9">
        <v>1.0</v>
      </c>
    </row>
    <row r="1198" ht="15.75" customHeight="1">
      <c r="A1198" s="26"/>
      <c r="G1198" s="9">
        <v>1197.0</v>
      </c>
      <c r="H1198" s="2">
        <v>44671.0</v>
      </c>
      <c r="I1198" s="16">
        <f t="shared" si="5"/>
        <v>73.81811749</v>
      </c>
      <c r="J1198" s="16">
        <f t="shared" si="6"/>
        <v>86.62625901</v>
      </c>
      <c r="K1198" s="16">
        <f t="shared" si="7"/>
        <v>0.6910263813</v>
      </c>
      <c r="L1198" s="9">
        <v>1.0</v>
      </c>
    </row>
    <row r="1199" ht="15.75" customHeight="1">
      <c r="A1199" s="26"/>
      <c r="G1199" s="9">
        <v>1198.0</v>
      </c>
      <c r="H1199" s="2">
        <v>44672.0</v>
      </c>
      <c r="I1199" s="16">
        <f t="shared" si="5"/>
        <v>73.82086488</v>
      </c>
      <c r="J1199" s="16">
        <f t="shared" si="6"/>
        <v>86.63060974</v>
      </c>
      <c r="K1199" s="16">
        <f t="shared" si="7"/>
        <v>0.6910561934</v>
      </c>
      <c r="L1199" s="9">
        <v>1.0</v>
      </c>
    </row>
    <row r="1200" ht="15.75" customHeight="1">
      <c r="A1200" s="26"/>
      <c r="G1200" s="9">
        <v>1199.0</v>
      </c>
      <c r="H1200" s="2">
        <v>44673.0</v>
      </c>
      <c r="I1200" s="16">
        <f t="shared" si="5"/>
        <v>73.82360998</v>
      </c>
      <c r="J1200" s="16">
        <f t="shared" si="6"/>
        <v>86.63495684</v>
      </c>
      <c r="K1200" s="16">
        <f t="shared" si="7"/>
        <v>0.6910859806</v>
      </c>
      <c r="L1200" s="9">
        <v>1.0</v>
      </c>
    </row>
    <row r="1201" ht="15.75" customHeight="1">
      <c r="A1201" s="26"/>
      <c r="G1201" s="9">
        <v>1200.0</v>
      </c>
      <c r="H1201" s="2">
        <v>44674.0</v>
      </c>
      <c r="I1201" s="16">
        <f t="shared" si="5"/>
        <v>73.82635279</v>
      </c>
      <c r="J1201" s="16">
        <f t="shared" si="6"/>
        <v>86.63930031</v>
      </c>
      <c r="K1201" s="16">
        <f t="shared" si="7"/>
        <v>0.691115743</v>
      </c>
      <c r="L1201" s="9">
        <v>1.0</v>
      </c>
    </row>
    <row r="1202" ht="15.75" customHeight="1">
      <c r="A1202" s="26"/>
      <c r="G1202" s="9">
        <v>1201.0</v>
      </c>
      <c r="H1202" s="2">
        <v>44675.0</v>
      </c>
      <c r="I1202" s="16">
        <f t="shared" si="5"/>
        <v>73.82909331</v>
      </c>
      <c r="J1202" s="16">
        <f t="shared" si="6"/>
        <v>86.64364017</v>
      </c>
      <c r="K1202" s="16">
        <f t="shared" si="7"/>
        <v>0.6911454806</v>
      </c>
      <c r="L1202" s="9">
        <v>1.0</v>
      </c>
    </row>
    <row r="1203" ht="15.75" customHeight="1">
      <c r="A1203" s="26"/>
      <c r="G1203" s="9">
        <v>1202.0</v>
      </c>
      <c r="H1203" s="2">
        <v>44676.0</v>
      </c>
      <c r="I1203" s="16">
        <f t="shared" si="5"/>
        <v>73.83183156</v>
      </c>
      <c r="J1203" s="16">
        <f t="shared" si="6"/>
        <v>86.64797642</v>
      </c>
      <c r="K1203" s="16">
        <f t="shared" si="7"/>
        <v>0.6911751935</v>
      </c>
      <c r="L1203" s="9">
        <v>1.0</v>
      </c>
    </row>
    <row r="1204" ht="15.75" customHeight="1">
      <c r="A1204" s="26"/>
      <c r="G1204" s="9">
        <v>1203.0</v>
      </c>
      <c r="H1204" s="2">
        <v>44677.0</v>
      </c>
      <c r="I1204" s="16">
        <f t="shared" si="5"/>
        <v>73.83456753</v>
      </c>
      <c r="J1204" s="16">
        <f t="shared" si="6"/>
        <v>86.65230906</v>
      </c>
      <c r="K1204" s="16">
        <f t="shared" si="7"/>
        <v>0.6912048817</v>
      </c>
      <c r="L1204" s="9">
        <v>1.0</v>
      </c>
    </row>
    <row r="1205" ht="15.75" customHeight="1">
      <c r="A1205" s="26"/>
      <c r="G1205" s="9">
        <v>1204.0</v>
      </c>
      <c r="H1205" s="2">
        <v>44678.0</v>
      </c>
      <c r="I1205" s="16">
        <f t="shared" si="5"/>
        <v>73.83730122</v>
      </c>
      <c r="J1205" s="16">
        <f t="shared" si="6"/>
        <v>86.6566381</v>
      </c>
      <c r="K1205" s="16">
        <f t="shared" si="7"/>
        <v>0.6912345451</v>
      </c>
      <c r="L1205" s="9">
        <v>1.0</v>
      </c>
    </row>
    <row r="1206" ht="15.75" customHeight="1">
      <c r="A1206" s="26"/>
      <c r="G1206" s="9">
        <v>1205.0</v>
      </c>
      <c r="H1206" s="2">
        <v>44679.0</v>
      </c>
      <c r="I1206" s="16">
        <f t="shared" si="5"/>
        <v>73.84003264</v>
      </c>
      <c r="J1206" s="16">
        <f t="shared" si="6"/>
        <v>86.66096355</v>
      </c>
      <c r="K1206" s="16">
        <f t="shared" si="7"/>
        <v>0.691264184</v>
      </c>
      <c r="L1206" s="9">
        <v>1.0</v>
      </c>
    </row>
    <row r="1207" ht="15.75" customHeight="1">
      <c r="A1207" s="26"/>
      <c r="G1207" s="9">
        <v>1206.0</v>
      </c>
      <c r="H1207" s="2">
        <v>44680.0</v>
      </c>
      <c r="I1207" s="16">
        <f t="shared" si="5"/>
        <v>73.8427618</v>
      </c>
      <c r="J1207" s="16">
        <f t="shared" si="6"/>
        <v>86.66528541</v>
      </c>
      <c r="K1207" s="16">
        <f t="shared" si="7"/>
        <v>0.6912937983</v>
      </c>
      <c r="L1207" s="9">
        <v>1.0</v>
      </c>
    </row>
    <row r="1208" ht="15.75" customHeight="1">
      <c r="A1208" s="26"/>
      <c r="G1208" s="9">
        <v>1207.0</v>
      </c>
      <c r="H1208" s="2">
        <v>44681.0</v>
      </c>
      <c r="I1208" s="16">
        <f t="shared" si="5"/>
        <v>73.8454887</v>
      </c>
      <c r="J1208" s="16">
        <f t="shared" si="6"/>
        <v>86.66960368</v>
      </c>
      <c r="K1208" s="16">
        <f t="shared" si="7"/>
        <v>0.691323388</v>
      </c>
      <c r="L1208" s="9">
        <v>1.0</v>
      </c>
    </row>
    <row r="1209" ht="15.75" customHeight="1">
      <c r="A1209" s="26"/>
      <c r="G1209" s="9">
        <v>1208.0</v>
      </c>
      <c r="H1209" s="2">
        <v>44682.0</v>
      </c>
      <c r="I1209" s="16">
        <f t="shared" si="5"/>
        <v>73.84821334</v>
      </c>
      <c r="J1209" s="16">
        <f t="shared" si="6"/>
        <v>86.67391838</v>
      </c>
      <c r="K1209" s="16">
        <f t="shared" si="7"/>
        <v>0.6913529532</v>
      </c>
      <c r="L1209" s="9">
        <v>1.0</v>
      </c>
    </row>
    <row r="1210" ht="15.75" customHeight="1">
      <c r="A1210" s="26"/>
      <c r="G1210" s="9">
        <v>1209.0</v>
      </c>
      <c r="H1210" s="2">
        <v>44683.0</v>
      </c>
      <c r="I1210" s="16">
        <f t="shared" si="5"/>
        <v>73.85093572</v>
      </c>
      <c r="J1210" s="16">
        <f t="shared" si="6"/>
        <v>86.67822951</v>
      </c>
      <c r="K1210" s="16">
        <f t="shared" si="7"/>
        <v>0.691382494</v>
      </c>
      <c r="L1210" s="9">
        <v>1.0</v>
      </c>
    </row>
    <row r="1211" ht="15.75" customHeight="1">
      <c r="A1211" s="26"/>
      <c r="G1211" s="9">
        <v>1210.0</v>
      </c>
      <c r="H1211" s="2">
        <v>44684.0</v>
      </c>
      <c r="I1211" s="16">
        <f t="shared" si="5"/>
        <v>73.85365585</v>
      </c>
      <c r="J1211" s="16">
        <f t="shared" si="6"/>
        <v>86.68253708</v>
      </c>
      <c r="K1211" s="16">
        <f t="shared" si="7"/>
        <v>0.6914120103</v>
      </c>
      <c r="L1211" s="9">
        <v>1.0</v>
      </c>
    </row>
    <row r="1212" ht="15.75" customHeight="1">
      <c r="A1212" s="26"/>
      <c r="G1212" s="9">
        <v>1211.0</v>
      </c>
      <c r="H1212" s="2">
        <v>44685.0</v>
      </c>
      <c r="I1212" s="16">
        <f t="shared" si="5"/>
        <v>73.85637374</v>
      </c>
      <c r="J1212" s="16">
        <f t="shared" si="6"/>
        <v>86.68684108</v>
      </c>
      <c r="K1212" s="16">
        <f t="shared" si="7"/>
        <v>0.6914415022</v>
      </c>
      <c r="L1212" s="9">
        <v>1.0</v>
      </c>
    </row>
    <row r="1213" ht="15.75" customHeight="1">
      <c r="A1213" s="26"/>
      <c r="G1213" s="9">
        <v>1212.0</v>
      </c>
      <c r="H1213" s="2">
        <v>44686.0</v>
      </c>
      <c r="I1213" s="16">
        <f t="shared" si="5"/>
        <v>73.85908938</v>
      </c>
      <c r="J1213" s="16">
        <f t="shared" si="6"/>
        <v>86.69114154</v>
      </c>
      <c r="K1213" s="16">
        <f t="shared" si="7"/>
        <v>0.6914709698</v>
      </c>
      <c r="L1213" s="9">
        <v>1.0</v>
      </c>
    </row>
    <row r="1214" ht="15.75" customHeight="1">
      <c r="A1214" s="26"/>
      <c r="G1214" s="9">
        <v>1213.0</v>
      </c>
      <c r="H1214" s="2">
        <v>44687.0</v>
      </c>
      <c r="I1214" s="16">
        <f t="shared" si="5"/>
        <v>73.86180278</v>
      </c>
      <c r="J1214" s="16">
        <f t="shared" si="6"/>
        <v>86.69543845</v>
      </c>
      <c r="K1214" s="16">
        <f t="shared" si="7"/>
        <v>0.6915004131</v>
      </c>
      <c r="L1214" s="9">
        <v>1.0</v>
      </c>
    </row>
    <row r="1215" ht="15.75" customHeight="1">
      <c r="A1215" s="26"/>
      <c r="G1215" s="9">
        <v>1214.0</v>
      </c>
      <c r="H1215" s="2">
        <v>44688.0</v>
      </c>
      <c r="I1215" s="16">
        <f t="shared" si="5"/>
        <v>73.86451395</v>
      </c>
      <c r="J1215" s="16">
        <f t="shared" si="6"/>
        <v>86.69973181</v>
      </c>
      <c r="K1215" s="16">
        <f t="shared" si="7"/>
        <v>0.6915298322</v>
      </c>
      <c r="L1215" s="9">
        <v>1.0</v>
      </c>
    </row>
    <row r="1216" ht="15.75" customHeight="1">
      <c r="A1216" s="26"/>
      <c r="G1216" s="9">
        <v>1215.0</v>
      </c>
      <c r="H1216" s="2">
        <v>44689.0</v>
      </c>
      <c r="I1216" s="16">
        <f t="shared" si="5"/>
        <v>73.86722288</v>
      </c>
      <c r="J1216" s="16">
        <f t="shared" si="6"/>
        <v>86.70402164</v>
      </c>
      <c r="K1216" s="16">
        <f t="shared" si="7"/>
        <v>0.691559227</v>
      </c>
      <c r="L1216" s="9">
        <v>1.0</v>
      </c>
    </row>
    <row r="1217" ht="15.75" customHeight="1">
      <c r="A1217" s="26"/>
      <c r="G1217" s="9">
        <v>1216.0</v>
      </c>
      <c r="H1217" s="2">
        <v>44690.0</v>
      </c>
      <c r="I1217" s="16">
        <f t="shared" si="5"/>
        <v>73.86992959</v>
      </c>
      <c r="J1217" s="16">
        <f t="shared" si="6"/>
        <v>86.70830795</v>
      </c>
      <c r="K1217" s="16">
        <f t="shared" si="7"/>
        <v>0.6915885976</v>
      </c>
      <c r="L1217" s="9">
        <v>1.0</v>
      </c>
    </row>
    <row r="1218" ht="15.75" customHeight="1">
      <c r="A1218" s="26"/>
      <c r="G1218" s="9">
        <v>1217.0</v>
      </c>
      <c r="H1218" s="2">
        <v>44691.0</v>
      </c>
      <c r="I1218" s="16">
        <f t="shared" si="5"/>
        <v>73.87263407</v>
      </c>
      <c r="J1218" s="16">
        <f t="shared" si="6"/>
        <v>86.71259072</v>
      </c>
      <c r="K1218" s="16">
        <f t="shared" si="7"/>
        <v>0.6916179441</v>
      </c>
      <c r="L1218" s="9">
        <v>1.0</v>
      </c>
    </row>
    <row r="1219" ht="15.75" customHeight="1">
      <c r="A1219" s="26"/>
      <c r="G1219" s="9">
        <v>1218.0</v>
      </c>
      <c r="H1219" s="2">
        <v>44692.0</v>
      </c>
      <c r="I1219" s="16">
        <f t="shared" si="5"/>
        <v>73.87533632</v>
      </c>
      <c r="J1219" s="16">
        <f t="shared" si="6"/>
        <v>86.71686999</v>
      </c>
      <c r="K1219" s="16">
        <f t="shared" si="7"/>
        <v>0.6916472665</v>
      </c>
      <c r="L1219" s="9">
        <v>1.0</v>
      </c>
    </row>
    <row r="1220" ht="15.75" customHeight="1">
      <c r="A1220" s="26"/>
      <c r="G1220" s="9">
        <v>1219.0</v>
      </c>
      <c r="H1220" s="2">
        <v>44693.0</v>
      </c>
      <c r="I1220" s="16">
        <f t="shared" si="5"/>
        <v>73.87803637</v>
      </c>
      <c r="J1220" s="16">
        <f t="shared" si="6"/>
        <v>86.72114573</v>
      </c>
      <c r="K1220" s="16">
        <f t="shared" si="7"/>
        <v>0.6916765648</v>
      </c>
      <c r="L1220" s="9">
        <v>1.0</v>
      </c>
    </row>
    <row r="1221" ht="15.75" customHeight="1">
      <c r="A1221" s="26"/>
      <c r="G1221" s="9">
        <v>1220.0</v>
      </c>
      <c r="H1221" s="2">
        <v>44694.0</v>
      </c>
      <c r="I1221" s="16">
        <f t="shared" si="5"/>
        <v>73.88073419</v>
      </c>
      <c r="J1221" s="16">
        <f t="shared" si="6"/>
        <v>86.72541798</v>
      </c>
      <c r="K1221" s="16">
        <f t="shared" si="7"/>
        <v>0.6917058391</v>
      </c>
      <c r="L1221" s="9">
        <v>1.0</v>
      </c>
    </row>
    <row r="1222" ht="15.75" customHeight="1">
      <c r="A1222" s="26"/>
      <c r="G1222" s="9">
        <v>1221.0</v>
      </c>
      <c r="H1222" s="2">
        <v>44695.0</v>
      </c>
      <c r="I1222" s="16">
        <f t="shared" si="5"/>
        <v>73.88342981</v>
      </c>
      <c r="J1222" s="16">
        <f t="shared" si="6"/>
        <v>86.72968672</v>
      </c>
      <c r="K1222" s="16">
        <f t="shared" si="7"/>
        <v>0.6917350894</v>
      </c>
      <c r="L1222" s="9">
        <v>1.0</v>
      </c>
    </row>
    <row r="1223" ht="15.75" customHeight="1">
      <c r="A1223" s="26"/>
      <c r="G1223" s="9">
        <v>1222.0</v>
      </c>
      <c r="H1223" s="2">
        <v>44696.0</v>
      </c>
      <c r="I1223" s="16">
        <f t="shared" si="5"/>
        <v>73.88612322</v>
      </c>
      <c r="J1223" s="16">
        <f t="shared" si="6"/>
        <v>86.73395197</v>
      </c>
      <c r="K1223" s="16">
        <f t="shared" si="7"/>
        <v>0.6917643158</v>
      </c>
      <c r="L1223" s="9">
        <v>1.0</v>
      </c>
    </row>
    <row r="1224" ht="15.75" customHeight="1">
      <c r="A1224" s="26"/>
      <c r="G1224" s="9">
        <v>1223.0</v>
      </c>
      <c r="H1224" s="2">
        <v>44697.0</v>
      </c>
      <c r="I1224" s="16">
        <f t="shared" si="5"/>
        <v>73.88881443</v>
      </c>
      <c r="J1224" s="16">
        <f t="shared" si="6"/>
        <v>86.73821373</v>
      </c>
      <c r="K1224" s="16">
        <f t="shared" si="7"/>
        <v>0.6917935182</v>
      </c>
      <c r="L1224" s="9">
        <v>1.0</v>
      </c>
    </row>
    <row r="1225" ht="15.75" customHeight="1">
      <c r="A1225" s="26"/>
      <c r="G1225" s="9">
        <v>1224.0</v>
      </c>
      <c r="H1225" s="2">
        <v>44698.0</v>
      </c>
      <c r="I1225" s="16">
        <f t="shared" si="5"/>
        <v>73.89150343</v>
      </c>
      <c r="J1225" s="16">
        <f t="shared" si="6"/>
        <v>86.742472</v>
      </c>
      <c r="K1225" s="16">
        <f t="shared" si="7"/>
        <v>0.6918226968</v>
      </c>
      <c r="L1225" s="9">
        <v>1.0</v>
      </c>
    </row>
    <row r="1226" ht="15.75" customHeight="1">
      <c r="A1226" s="26"/>
      <c r="G1226" s="9">
        <v>1225.0</v>
      </c>
      <c r="H1226" s="2">
        <v>44699.0</v>
      </c>
      <c r="I1226" s="16">
        <f t="shared" si="5"/>
        <v>73.89419024</v>
      </c>
      <c r="J1226" s="16">
        <f t="shared" si="6"/>
        <v>86.7467268</v>
      </c>
      <c r="K1226" s="16">
        <f t="shared" si="7"/>
        <v>0.6918518516</v>
      </c>
      <c r="L1226" s="9">
        <v>1.0</v>
      </c>
    </row>
    <row r="1227" ht="15.75" customHeight="1">
      <c r="A1227" s="26"/>
      <c r="G1227" s="9">
        <v>1226.0</v>
      </c>
      <c r="H1227" s="2">
        <v>44700.0</v>
      </c>
      <c r="I1227" s="16">
        <f t="shared" si="5"/>
        <v>73.89687486</v>
      </c>
      <c r="J1227" s="16">
        <f t="shared" si="6"/>
        <v>86.75097813</v>
      </c>
      <c r="K1227" s="16">
        <f t="shared" si="7"/>
        <v>0.6918809826</v>
      </c>
      <c r="L1227" s="9">
        <v>1.0</v>
      </c>
    </row>
    <row r="1228" ht="15.75" customHeight="1">
      <c r="A1228" s="26"/>
      <c r="G1228" s="9">
        <v>1227.0</v>
      </c>
      <c r="H1228" s="2">
        <v>44701.0</v>
      </c>
      <c r="I1228" s="16">
        <f t="shared" si="5"/>
        <v>73.89955729</v>
      </c>
      <c r="J1228" s="16">
        <f t="shared" si="6"/>
        <v>86.75522599</v>
      </c>
      <c r="K1228" s="16">
        <f t="shared" si="7"/>
        <v>0.6919100898</v>
      </c>
      <c r="L1228" s="9">
        <v>1.0</v>
      </c>
    </row>
    <row r="1229" ht="15.75" customHeight="1">
      <c r="A1229" s="26"/>
      <c r="G1229" s="9">
        <v>1228.0</v>
      </c>
      <c r="H1229" s="2">
        <v>44702.0</v>
      </c>
      <c r="I1229" s="16">
        <f t="shared" si="5"/>
        <v>73.90223754</v>
      </c>
      <c r="J1229" s="16">
        <f t="shared" si="6"/>
        <v>86.75947039</v>
      </c>
      <c r="K1229" s="16">
        <f t="shared" si="7"/>
        <v>0.6919391733</v>
      </c>
      <c r="L1229" s="9">
        <v>1.0</v>
      </c>
    </row>
    <row r="1230" ht="15.75" customHeight="1">
      <c r="A1230" s="26"/>
      <c r="G1230" s="9">
        <v>1229.0</v>
      </c>
      <c r="H1230" s="2">
        <v>44703.0</v>
      </c>
      <c r="I1230" s="16">
        <f t="shared" si="5"/>
        <v>73.9049156</v>
      </c>
      <c r="J1230" s="16">
        <f t="shared" si="6"/>
        <v>86.76371133</v>
      </c>
      <c r="K1230" s="16">
        <f t="shared" si="7"/>
        <v>0.6919682331</v>
      </c>
      <c r="L1230" s="9">
        <v>1.0</v>
      </c>
    </row>
    <row r="1231" ht="15.75" customHeight="1">
      <c r="A1231" s="26"/>
      <c r="G1231" s="9">
        <v>1230.0</v>
      </c>
      <c r="H1231" s="2">
        <v>44704.0</v>
      </c>
      <c r="I1231" s="16">
        <f t="shared" si="5"/>
        <v>73.90759149</v>
      </c>
      <c r="J1231" s="16">
        <f t="shared" si="6"/>
        <v>86.76794883</v>
      </c>
      <c r="K1231" s="16">
        <f t="shared" si="7"/>
        <v>0.6919972693</v>
      </c>
      <c r="L1231" s="9">
        <v>1.0</v>
      </c>
    </row>
    <row r="1232" ht="15.75" customHeight="1">
      <c r="A1232" s="26"/>
      <c r="G1232" s="9">
        <v>1231.0</v>
      </c>
      <c r="H1232" s="2">
        <v>44705.0</v>
      </c>
      <c r="I1232" s="16">
        <f t="shared" si="5"/>
        <v>73.9102652</v>
      </c>
      <c r="J1232" s="16">
        <f t="shared" si="6"/>
        <v>86.77218288</v>
      </c>
      <c r="K1232" s="16">
        <f t="shared" si="7"/>
        <v>0.6920262819</v>
      </c>
      <c r="L1232" s="9">
        <v>1.0</v>
      </c>
    </row>
    <row r="1233" ht="15.75" customHeight="1">
      <c r="A1233" s="26"/>
      <c r="G1233" s="9">
        <v>1232.0</v>
      </c>
      <c r="H1233" s="2">
        <v>44706.0</v>
      </c>
      <c r="I1233" s="16">
        <f t="shared" si="5"/>
        <v>73.91293673</v>
      </c>
      <c r="J1233" s="16">
        <f t="shared" si="6"/>
        <v>86.77641349</v>
      </c>
      <c r="K1233" s="16">
        <f t="shared" si="7"/>
        <v>0.6920552709</v>
      </c>
      <c r="L1233" s="9">
        <v>1.0</v>
      </c>
    </row>
    <row r="1234" ht="15.75" customHeight="1">
      <c r="A1234" s="26"/>
      <c r="G1234" s="9">
        <v>1233.0</v>
      </c>
      <c r="H1234" s="2">
        <v>44707.0</v>
      </c>
      <c r="I1234" s="16">
        <f t="shared" si="5"/>
        <v>73.91560611</v>
      </c>
      <c r="J1234" s="16">
        <f t="shared" si="6"/>
        <v>86.78064067</v>
      </c>
      <c r="K1234" s="16">
        <f t="shared" si="7"/>
        <v>0.6920842365</v>
      </c>
      <c r="L1234" s="9">
        <v>1.0</v>
      </c>
    </row>
    <row r="1235" ht="15.75" customHeight="1">
      <c r="A1235" s="26"/>
      <c r="G1235" s="9">
        <v>1234.0</v>
      </c>
      <c r="H1235" s="2">
        <v>44708.0</v>
      </c>
      <c r="I1235" s="16">
        <f t="shared" si="5"/>
        <v>73.91827331</v>
      </c>
      <c r="J1235" s="16">
        <f t="shared" si="6"/>
        <v>86.78486443</v>
      </c>
      <c r="K1235" s="16">
        <f t="shared" si="7"/>
        <v>0.6921131785</v>
      </c>
      <c r="L1235" s="9">
        <v>1.0</v>
      </c>
    </row>
    <row r="1236" ht="15.75" customHeight="1">
      <c r="A1236" s="26"/>
      <c r="G1236" s="9">
        <v>1235.0</v>
      </c>
      <c r="H1236" s="2">
        <v>44709.0</v>
      </c>
      <c r="I1236" s="16">
        <f t="shared" si="5"/>
        <v>73.92093836</v>
      </c>
      <c r="J1236" s="16">
        <f t="shared" si="6"/>
        <v>86.78908476</v>
      </c>
      <c r="K1236" s="16">
        <f t="shared" si="7"/>
        <v>0.6921420971</v>
      </c>
      <c r="L1236" s="9">
        <v>1.0</v>
      </c>
    </row>
    <row r="1237" ht="15.75" customHeight="1">
      <c r="A1237" s="26"/>
      <c r="G1237" s="9">
        <v>1236.0</v>
      </c>
      <c r="H1237" s="2">
        <v>44710.0</v>
      </c>
      <c r="I1237" s="16">
        <f t="shared" si="5"/>
        <v>73.92360125</v>
      </c>
      <c r="J1237" s="16">
        <f t="shared" si="6"/>
        <v>86.79330167</v>
      </c>
      <c r="K1237" s="16">
        <f t="shared" si="7"/>
        <v>0.6921709923</v>
      </c>
      <c r="L1237" s="9">
        <v>1.0</v>
      </c>
    </row>
    <row r="1238" ht="15.75" customHeight="1">
      <c r="A1238" s="26"/>
      <c r="G1238" s="9">
        <v>1237.0</v>
      </c>
      <c r="H1238" s="2">
        <v>44711.0</v>
      </c>
      <c r="I1238" s="16">
        <f t="shared" si="5"/>
        <v>73.92626199</v>
      </c>
      <c r="J1238" s="16">
        <f t="shared" si="6"/>
        <v>86.79751518</v>
      </c>
      <c r="K1238" s="16">
        <f t="shared" si="7"/>
        <v>0.6921998641</v>
      </c>
      <c r="L1238" s="9">
        <v>1.0</v>
      </c>
    </row>
    <row r="1239" ht="15.75" customHeight="1">
      <c r="A1239" s="26"/>
      <c r="G1239" s="9">
        <v>1238.0</v>
      </c>
      <c r="H1239" s="2">
        <v>44712.0</v>
      </c>
      <c r="I1239" s="16">
        <f t="shared" si="5"/>
        <v>73.92892057</v>
      </c>
      <c r="J1239" s="16">
        <f t="shared" si="6"/>
        <v>86.80172528</v>
      </c>
      <c r="K1239" s="16">
        <f t="shared" si="7"/>
        <v>0.6922287126</v>
      </c>
      <c r="L1239" s="9">
        <v>1.0</v>
      </c>
    </row>
    <row r="1240" ht="15.75" customHeight="1">
      <c r="A1240" s="26"/>
      <c r="G1240" s="9">
        <v>1239.0</v>
      </c>
      <c r="H1240" s="2">
        <v>44713.0</v>
      </c>
      <c r="I1240" s="16">
        <f t="shared" si="5"/>
        <v>73.93157701</v>
      </c>
      <c r="J1240" s="16">
        <f t="shared" si="6"/>
        <v>86.80593198</v>
      </c>
      <c r="K1240" s="16">
        <f t="shared" si="7"/>
        <v>0.6922575378</v>
      </c>
      <c r="L1240" s="9">
        <v>1.0</v>
      </c>
    </row>
    <row r="1241" ht="15.75" customHeight="1">
      <c r="A1241" s="26"/>
      <c r="G1241" s="9">
        <v>1240.0</v>
      </c>
      <c r="H1241" s="2">
        <v>44714.0</v>
      </c>
      <c r="I1241" s="16">
        <f t="shared" si="5"/>
        <v>73.93423131</v>
      </c>
      <c r="J1241" s="16">
        <f t="shared" si="6"/>
        <v>86.81013529</v>
      </c>
      <c r="K1241" s="16">
        <f t="shared" si="7"/>
        <v>0.6922863397</v>
      </c>
      <c r="L1241" s="9">
        <v>1.0</v>
      </c>
    </row>
    <row r="1242" ht="15.75" customHeight="1">
      <c r="A1242" s="26"/>
      <c r="G1242" s="9">
        <v>1241.0</v>
      </c>
      <c r="H1242" s="2">
        <v>44715.0</v>
      </c>
      <c r="I1242" s="16">
        <f t="shared" si="5"/>
        <v>73.93688346</v>
      </c>
      <c r="J1242" s="16">
        <f t="shared" si="6"/>
        <v>86.81433521</v>
      </c>
      <c r="K1242" s="16">
        <f t="shared" si="7"/>
        <v>0.6923151184</v>
      </c>
      <c r="L1242" s="9">
        <v>1.0</v>
      </c>
    </row>
    <row r="1243" ht="15.75" customHeight="1">
      <c r="A1243" s="26"/>
      <c r="G1243" s="9">
        <v>1242.0</v>
      </c>
      <c r="H1243" s="2">
        <v>44716.0</v>
      </c>
      <c r="I1243" s="16">
        <f t="shared" si="5"/>
        <v>73.93953348</v>
      </c>
      <c r="J1243" s="16">
        <f t="shared" si="6"/>
        <v>86.81853175</v>
      </c>
      <c r="K1243" s="16">
        <f t="shared" si="7"/>
        <v>0.692343874</v>
      </c>
      <c r="L1243" s="9">
        <v>1.0</v>
      </c>
    </row>
    <row r="1244" ht="15.75" customHeight="1">
      <c r="A1244" s="26"/>
      <c r="G1244" s="9">
        <v>1243.0</v>
      </c>
      <c r="H1244" s="2">
        <v>44717.0</v>
      </c>
      <c r="I1244" s="16">
        <f t="shared" si="5"/>
        <v>73.94218137</v>
      </c>
      <c r="J1244" s="16">
        <f t="shared" si="6"/>
        <v>86.82272491</v>
      </c>
      <c r="K1244" s="16">
        <f t="shared" si="7"/>
        <v>0.6923726064</v>
      </c>
      <c r="L1244" s="9">
        <v>1.0</v>
      </c>
    </row>
    <row r="1245" ht="15.75" customHeight="1">
      <c r="A1245" s="26"/>
      <c r="G1245" s="9">
        <v>1244.0</v>
      </c>
      <c r="H1245" s="2">
        <v>44718.0</v>
      </c>
      <c r="I1245" s="16">
        <f t="shared" si="5"/>
        <v>73.94482713</v>
      </c>
      <c r="J1245" s="16">
        <f t="shared" si="6"/>
        <v>86.82691469</v>
      </c>
      <c r="K1245" s="16">
        <f t="shared" si="7"/>
        <v>0.6924013157</v>
      </c>
      <c r="L1245" s="9">
        <v>1.0</v>
      </c>
    </row>
    <row r="1246" ht="15.75" customHeight="1">
      <c r="A1246" s="26"/>
      <c r="G1246" s="9">
        <v>1245.0</v>
      </c>
      <c r="H1246" s="2">
        <v>44719.0</v>
      </c>
      <c r="I1246" s="16">
        <f t="shared" si="5"/>
        <v>73.94747076</v>
      </c>
      <c r="J1246" s="16">
        <f t="shared" si="6"/>
        <v>86.83110111</v>
      </c>
      <c r="K1246" s="16">
        <f t="shared" si="7"/>
        <v>0.6924300019</v>
      </c>
      <c r="L1246" s="9">
        <v>1.0</v>
      </c>
    </row>
    <row r="1247" ht="15.75" customHeight="1">
      <c r="A1247" s="26"/>
      <c r="G1247" s="9">
        <v>1246.0</v>
      </c>
      <c r="H1247" s="2">
        <v>44720.0</v>
      </c>
      <c r="I1247" s="16">
        <f t="shared" si="5"/>
        <v>73.95011227</v>
      </c>
      <c r="J1247" s="16">
        <f t="shared" si="6"/>
        <v>86.83528417</v>
      </c>
      <c r="K1247" s="16">
        <f t="shared" si="7"/>
        <v>0.6924586651</v>
      </c>
      <c r="L1247" s="9">
        <v>1.0</v>
      </c>
    </row>
    <row r="1248" ht="15.75" customHeight="1">
      <c r="A1248" s="26"/>
      <c r="G1248" s="9">
        <v>1247.0</v>
      </c>
      <c r="H1248" s="2">
        <v>44721.0</v>
      </c>
      <c r="I1248" s="16">
        <f t="shared" si="5"/>
        <v>73.95275166</v>
      </c>
      <c r="J1248" s="16">
        <f t="shared" si="6"/>
        <v>86.83946388</v>
      </c>
      <c r="K1248" s="16">
        <f t="shared" si="7"/>
        <v>0.6924873053</v>
      </c>
      <c r="L1248" s="9">
        <v>1.0</v>
      </c>
    </row>
    <row r="1249" ht="15.75" customHeight="1">
      <c r="A1249" s="26"/>
      <c r="G1249" s="9">
        <v>1248.0</v>
      </c>
      <c r="H1249" s="2">
        <v>44722.0</v>
      </c>
      <c r="I1249" s="16">
        <f t="shared" si="5"/>
        <v>73.95538894</v>
      </c>
      <c r="J1249" s="16">
        <f t="shared" si="6"/>
        <v>86.84364023</v>
      </c>
      <c r="K1249" s="16">
        <f t="shared" si="7"/>
        <v>0.6925159225</v>
      </c>
      <c r="L1249" s="9">
        <v>1.0</v>
      </c>
    </row>
    <row r="1250" ht="15.75" customHeight="1">
      <c r="A1250" s="26"/>
      <c r="G1250" s="9">
        <v>1249.0</v>
      </c>
      <c r="H1250" s="2">
        <v>44723.0</v>
      </c>
      <c r="I1250" s="16">
        <f t="shared" si="5"/>
        <v>73.9580241</v>
      </c>
      <c r="J1250" s="16">
        <f t="shared" si="6"/>
        <v>86.84781324</v>
      </c>
      <c r="K1250" s="16">
        <f t="shared" si="7"/>
        <v>0.6925445168</v>
      </c>
      <c r="L1250" s="9">
        <v>1.0</v>
      </c>
    </row>
    <row r="1251" ht="15.75" customHeight="1">
      <c r="A1251" s="26"/>
      <c r="G1251" s="9">
        <v>1250.0</v>
      </c>
      <c r="H1251" s="2">
        <v>44724.0</v>
      </c>
      <c r="I1251" s="16">
        <f t="shared" si="5"/>
        <v>73.96065715</v>
      </c>
      <c r="J1251" s="16">
        <f t="shared" si="6"/>
        <v>86.85198291</v>
      </c>
      <c r="K1251" s="16">
        <f t="shared" si="7"/>
        <v>0.6925730882</v>
      </c>
      <c r="L1251" s="9">
        <v>1.0</v>
      </c>
    </row>
    <row r="1252" ht="15.75" customHeight="1">
      <c r="A1252" s="26"/>
      <c r="G1252" s="9">
        <v>1251.0</v>
      </c>
      <c r="H1252" s="2">
        <v>44725.0</v>
      </c>
      <c r="I1252" s="16">
        <f t="shared" si="5"/>
        <v>73.9632881</v>
      </c>
      <c r="J1252" s="16">
        <f t="shared" si="6"/>
        <v>86.85614924</v>
      </c>
      <c r="K1252" s="16">
        <f t="shared" si="7"/>
        <v>0.6926016368</v>
      </c>
      <c r="L1252" s="9">
        <v>1.0</v>
      </c>
    </row>
    <row r="1253" ht="15.75" customHeight="1">
      <c r="A1253" s="26"/>
      <c r="G1253" s="9">
        <v>1252.0</v>
      </c>
      <c r="H1253" s="2">
        <v>44726.0</v>
      </c>
      <c r="I1253" s="16">
        <f t="shared" si="5"/>
        <v>73.96591694</v>
      </c>
      <c r="J1253" s="16">
        <f t="shared" si="6"/>
        <v>86.86031224</v>
      </c>
      <c r="K1253" s="16">
        <f t="shared" si="7"/>
        <v>0.6926301626</v>
      </c>
      <c r="L1253" s="9">
        <v>1.0</v>
      </c>
    </row>
    <row r="1254" ht="15.75" customHeight="1">
      <c r="A1254" s="26"/>
      <c r="G1254" s="9">
        <v>1253.0</v>
      </c>
      <c r="H1254" s="2">
        <v>44727.0</v>
      </c>
      <c r="I1254" s="16">
        <f t="shared" si="5"/>
        <v>73.96854369</v>
      </c>
      <c r="J1254" s="16">
        <f t="shared" si="6"/>
        <v>86.86447193</v>
      </c>
      <c r="K1254" s="16">
        <f t="shared" si="7"/>
        <v>0.6926586656</v>
      </c>
      <c r="L1254" s="9">
        <v>1.0</v>
      </c>
    </row>
    <row r="1255" ht="15.75" customHeight="1">
      <c r="A1255" s="26"/>
      <c r="G1255" s="9">
        <v>1254.0</v>
      </c>
      <c r="H1255" s="2">
        <v>44728.0</v>
      </c>
      <c r="I1255" s="16">
        <f t="shared" si="5"/>
        <v>73.97116834</v>
      </c>
      <c r="J1255" s="16">
        <f t="shared" si="6"/>
        <v>86.86862829</v>
      </c>
      <c r="K1255" s="16">
        <f t="shared" si="7"/>
        <v>0.6926871458</v>
      </c>
      <c r="L1255" s="9">
        <v>1.0</v>
      </c>
    </row>
    <row r="1256" ht="15.75" customHeight="1">
      <c r="A1256" s="26"/>
      <c r="G1256" s="9">
        <v>1255.0</v>
      </c>
      <c r="H1256" s="2">
        <v>44729.0</v>
      </c>
      <c r="I1256" s="16">
        <f t="shared" si="5"/>
        <v>73.9737909</v>
      </c>
      <c r="J1256" s="16">
        <f t="shared" si="6"/>
        <v>86.87278134</v>
      </c>
      <c r="K1256" s="16">
        <f t="shared" si="7"/>
        <v>0.6927156034</v>
      </c>
      <c r="L1256" s="9">
        <v>1.0</v>
      </c>
    </row>
    <row r="1257" ht="15.75" customHeight="1">
      <c r="A1257" s="26"/>
      <c r="G1257" s="9">
        <v>1256.0</v>
      </c>
      <c r="H1257" s="2">
        <v>44730.0</v>
      </c>
      <c r="I1257" s="16">
        <f t="shared" si="5"/>
        <v>73.97641137</v>
      </c>
      <c r="J1257" s="16">
        <f t="shared" si="6"/>
        <v>86.87693108</v>
      </c>
      <c r="K1257" s="16">
        <f t="shared" si="7"/>
        <v>0.6927440383</v>
      </c>
      <c r="L1257" s="9">
        <v>1.0</v>
      </c>
    </row>
    <row r="1258" ht="15.75" customHeight="1">
      <c r="A1258" s="26"/>
      <c r="G1258" s="9">
        <v>1257.0</v>
      </c>
      <c r="H1258" s="2">
        <v>44731.0</v>
      </c>
      <c r="I1258" s="16">
        <f t="shared" si="5"/>
        <v>73.97902976</v>
      </c>
      <c r="J1258" s="16">
        <f t="shared" si="6"/>
        <v>86.88107752</v>
      </c>
      <c r="K1258" s="16">
        <f t="shared" si="7"/>
        <v>0.6927724505</v>
      </c>
      <c r="L1258" s="9">
        <v>1.0</v>
      </c>
    </row>
    <row r="1259" ht="15.75" customHeight="1">
      <c r="A1259" s="26"/>
      <c r="G1259" s="9">
        <v>1258.0</v>
      </c>
      <c r="H1259" s="2">
        <v>44732.0</v>
      </c>
      <c r="I1259" s="16">
        <f t="shared" si="5"/>
        <v>73.98164606</v>
      </c>
      <c r="J1259" s="16">
        <f t="shared" si="6"/>
        <v>86.88522066</v>
      </c>
      <c r="K1259" s="16">
        <f t="shared" si="7"/>
        <v>0.6928008402</v>
      </c>
      <c r="L1259" s="9">
        <v>1.0</v>
      </c>
    </row>
    <row r="1260" ht="15.75" customHeight="1">
      <c r="A1260" s="26"/>
      <c r="G1260" s="9">
        <v>1259.0</v>
      </c>
      <c r="H1260" s="2">
        <v>44733.0</v>
      </c>
      <c r="I1260" s="16">
        <f t="shared" si="5"/>
        <v>73.98426028</v>
      </c>
      <c r="J1260" s="16">
        <f t="shared" si="6"/>
        <v>86.88936051</v>
      </c>
      <c r="K1260" s="16">
        <f t="shared" si="7"/>
        <v>0.6928292073</v>
      </c>
      <c r="L1260" s="9">
        <v>1.0</v>
      </c>
    </row>
    <row r="1261" ht="15.75" customHeight="1">
      <c r="A1261" s="26"/>
      <c r="G1261" s="9">
        <v>1260.0</v>
      </c>
      <c r="H1261" s="2">
        <v>44734.0</v>
      </c>
      <c r="I1261" s="16">
        <f t="shared" si="5"/>
        <v>73.98687243</v>
      </c>
      <c r="J1261" s="16">
        <f t="shared" si="6"/>
        <v>86.89349707</v>
      </c>
      <c r="K1261" s="16">
        <f t="shared" si="7"/>
        <v>0.6928575519</v>
      </c>
      <c r="L1261" s="9">
        <v>1.0</v>
      </c>
    </row>
    <row r="1262" ht="15.75" customHeight="1">
      <c r="A1262" s="26"/>
      <c r="G1262" s="9">
        <v>1261.0</v>
      </c>
      <c r="H1262" s="2">
        <v>44735.0</v>
      </c>
      <c r="I1262" s="16">
        <f t="shared" si="5"/>
        <v>73.98948251</v>
      </c>
      <c r="J1262" s="16">
        <f t="shared" si="6"/>
        <v>86.89763035</v>
      </c>
      <c r="K1262" s="16">
        <f t="shared" si="7"/>
        <v>0.692885874</v>
      </c>
      <c r="L1262" s="9">
        <v>1.0</v>
      </c>
    </row>
    <row r="1263" ht="15.75" customHeight="1">
      <c r="A1263" s="26"/>
      <c r="G1263" s="9">
        <v>1262.0</v>
      </c>
      <c r="H1263" s="2">
        <v>44736.0</v>
      </c>
      <c r="I1263" s="16">
        <f t="shared" si="5"/>
        <v>73.99209051</v>
      </c>
      <c r="J1263" s="16">
        <f t="shared" si="6"/>
        <v>86.90176035</v>
      </c>
      <c r="K1263" s="16">
        <f t="shared" si="7"/>
        <v>0.6929141736</v>
      </c>
      <c r="L1263" s="9">
        <v>1.0</v>
      </c>
    </row>
    <row r="1264" ht="15.75" customHeight="1">
      <c r="A1264" s="26"/>
      <c r="G1264" s="9">
        <v>1263.0</v>
      </c>
      <c r="H1264" s="2">
        <v>44737.0</v>
      </c>
      <c r="I1264" s="16">
        <f t="shared" si="5"/>
        <v>73.99469645</v>
      </c>
      <c r="J1264" s="16">
        <f t="shared" si="6"/>
        <v>86.90588709</v>
      </c>
      <c r="K1264" s="16">
        <f t="shared" si="7"/>
        <v>0.6929424509</v>
      </c>
      <c r="L1264" s="9">
        <v>1.0</v>
      </c>
    </row>
    <row r="1265" ht="15.75" customHeight="1">
      <c r="A1265" s="26"/>
      <c r="G1265" s="9">
        <v>1264.0</v>
      </c>
      <c r="H1265" s="2">
        <v>44738.0</v>
      </c>
      <c r="I1265" s="16">
        <f t="shared" si="5"/>
        <v>73.99730033</v>
      </c>
      <c r="J1265" s="16">
        <f t="shared" si="6"/>
        <v>86.91001055</v>
      </c>
      <c r="K1265" s="16">
        <f t="shared" si="7"/>
        <v>0.6929707057</v>
      </c>
      <c r="L1265" s="9">
        <v>1.0</v>
      </c>
    </row>
    <row r="1266" ht="15.75" customHeight="1">
      <c r="A1266" s="26"/>
      <c r="G1266" s="9">
        <v>1265.0</v>
      </c>
      <c r="H1266" s="2">
        <v>44739.0</v>
      </c>
      <c r="I1266" s="16">
        <f t="shared" si="5"/>
        <v>73.99990215</v>
      </c>
      <c r="J1266" s="16">
        <f t="shared" si="6"/>
        <v>86.91413076</v>
      </c>
      <c r="K1266" s="16">
        <f t="shared" si="7"/>
        <v>0.6929989382</v>
      </c>
      <c r="L1266" s="9">
        <v>1.0</v>
      </c>
    </row>
    <row r="1267" ht="15.75" customHeight="1">
      <c r="A1267" s="26"/>
      <c r="G1267" s="9">
        <v>1266.0</v>
      </c>
      <c r="H1267" s="2">
        <v>44740.0</v>
      </c>
      <c r="I1267" s="16">
        <f t="shared" si="5"/>
        <v>74.00250191</v>
      </c>
      <c r="J1267" s="16">
        <f t="shared" si="6"/>
        <v>86.91824771</v>
      </c>
      <c r="K1267" s="16">
        <f t="shared" si="7"/>
        <v>0.6930271484</v>
      </c>
      <c r="L1267" s="9">
        <v>1.0</v>
      </c>
    </row>
    <row r="1268" ht="15.75" customHeight="1">
      <c r="A1268" s="26"/>
      <c r="G1268" s="9">
        <v>1267.0</v>
      </c>
      <c r="H1268" s="2">
        <v>44741.0</v>
      </c>
      <c r="I1268" s="16">
        <f t="shared" si="5"/>
        <v>74.00509962</v>
      </c>
      <c r="J1268" s="16">
        <f t="shared" si="6"/>
        <v>86.92236141</v>
      </c>
      <c r="K1268" s="16">
        <f t="shared" si="7"/>
        <v>0.6930553363</v>
      </c>
      <c r="L1268" s="9">
        <v>1.0</v>
      </c>
    </row>
    <row r="1269" ht="15.75" customHeight="1">
      <c r="A1269" s="26"/>
      <c r="G1269" s="9">
        <v>1268.0</v>
      </c>
      <c r="H1269" s="2">
        <v>44742.0</v>
      </c>
      <c r="I1269" s="16">
        <f t="shared" si="5"/>
        <v>74.00769528</v>
      </c>
      <c r="J1269" s="16">
        <f t="shared" si="6"/>
        <v>86.92647186</v>
      </c>
      <c r="K1269" s="16">
        <f t="shared" si="7"/>
        <v>0.693083502</v>
      </c>
      <c r="L1269" s="9">
        <v>1.0</v>
      </c>
    </row>
    <row r="1270" ht="15.75" customHeight="1">
      <c r="A1270" s="26"/>
      <c r="G1270" s="9">
        <v>1269.0</v>
      </c>
      <c r="H1270" s="2">
        <v>44743.0</v>
      </c>
      <c r="I1270" s="16">
        <f t="shared" si="5"/>
        <v>74.0102889</v>
      </c>
      <c r="J1270" s="16">
        <f t="shared" si="6"/>
        <v>86.93057908</v>
      </c>
      <c r="K1270" s="16">
        <f t="shared" si="7"/>
        <v>0.6931116455</v>
      </c>
      <c r="L1270" s="9">
        <v>1.0</v>
      </c>
    </row>
    <row r="1271" ht="15.75" customHeight="1">
      <c r="A1271" s="26"/>
      <c r="G1271" s="9">
        <v>1270.0</v>
      </c>
      <c r="H1271" s="2">
        <v>44744.0</v>
      </c>
      <c r="I1271" s="16">
        <f t="shared" si="5"/>
        <v>74.01288047</v>
      </c>
      <c r="J1271" s="16">
        <f t="shared" si="6"/>
        <v>86.93468305</v>
      </c>
      <c r="K1271" s="16">
        <f t="shared" si="7"/>
        <v>0.6931397668</v>
      </c>
      <c r="L1271" s="9">
        <v>1.0</v>
      </c>
    </row>
    <row r="1272" ht="15.75" customHeight="1">
      <c r="A1272" s="26"/>
      <c r="G1272" s="9">
        <v>1271.0</v>
      </c>
      <c r="H1272" s="2">
        <v>44745.0</v>
      </c>
      <c r="I1272" s="16">
        <f t="shared" si="5"/>
        <v>74.01547</v>
      </c>
      <c r="J1272" s="16">
        <f t="shared" si="6"/>
        <v>86.9387838</v>
      </c>
      <c r="K1272" s="16">
        <f t="shared" si="7"/>
        <v>0.693167866</v>
      </c>
      <c r="L1272" s="9">
        <v>1.0</v>
      </c>
    </row>
    <row r="1273" ht="15.75" customHeight="1">
      <c r="A1273" s="26"/>
      <c r="G1273" s="9">
        <v>1272.0</v>
      </c>
      <c r="H1273" s="2">
        <v>44746.0</v>
      </c>
      <c r="I1273" s="16">
        <f t="shared" si="5"/>
        <v>74.0180575</v>
      </c>
      <c r="J1273" s="16">
        <f t="shared" si="6"/>
        <v>86.94288133</v>
      </c>
      <c r="K1273" s="16">
        <f t="shared" si="7"/>
        <v>0.6931959431</v>
      </c>
      <c r="L1273" s="9">
        <v>1.0</v>
      </c>
    </row>
    <row r="1274" ht="15.75" customHeight="1">
      <c r="A1274" s="26"/>
      <c r="G1274" s="9">
        <v>1273.0</v>
      </c>
      <c r="H1274" s="2">
        <v>44747.0</v>
      </c>
      <c r="I1274" s="16">
        <f t="shared" si="5"/>
        <v>74.02064296</v>
      </c>
      <c r="J1274" s="16">
        <f t="shared" si="6"/>
        <v>86.94697563</v>
      </c>
      <c r="K1274" s="16">
        <f t="shared" si="7"/>
        <v>0.6932239981</v>
      </c>
      <c r="L1274" s="9">
        <v>1.0</v>
      </c>
    </row>
    <row r="1275" ht="15.75" customHeight="1">
      <c r="A1275" s="26"/>
      <c r="G1275" s="9">
        <v>1274.0</v>
      </c>
      <c r="H1275" s="2">
        <v>44748.0</v>
      </c>
      <c r="I1275" s="16">
        <f t="shared" si="5"/>
        <v>74.02322639</v>
      </c>
      <c r="J1275" s="16">
        <f t="shared" si="6"/>
        <v>86.95106672</v>
      </c>
      <c r="K1275" s="16">
        <f t="shared" si="7"/>
        <v>0.693252031</v>
      </c>
      <c r="L1275" s="9">
        <v>1.0</v>
      </c>
    </row>
    <row r="1276" ht="15.75" customHeight="1">
      <c r="A1276" s="26"/>
      <c r="G1276" s="9">
        <v>1275.0</v>
      </c>
      <c r="H1276" s="2">
        <v>44749.0</v>
      </c>
      <c r="I1276" s="16">
        <f t="shared" si="5"/>
        <v>74.0258078</v>
      </c>
      <c r="J1276" s="16">
        <f t="shared" si="6"/>
        <v>86.95515459</v>
      </c>
      <c r="K1276" s="16">
        <f t="shared" si="7"/>
        <v>0.693280042</v>
      </c>
      <c r="L1276" s="9">
        <v>1.0</v>
      </c>
    </row>
    <row r="1277" ht="15.75" customHeight="1">
      <c r="A1277" s="26"/>
      <c r="G1277" s="9">
        <v>1276.0</v>
      </c>
      <c r="H1277" s="2">
        <v>44750.0</v>
      </c>
      <c r="I1277" s="16">
        <f t="shared" si="5"/>
        <v>74.02838718</v>
      </c>
      <c r="J1277" s="16">
        <f t="shared" si="6"/>
        <v>86.95923927</v>
      </c>
      <c r="K1277" s="16">
        <f t="shared" si="7"/>
        <v>0.6933080311</v>
      </c>
      <c r="L1277" s="9">
        <v>1.0</v>
      </c>
    </row>
    <row r="1278" ht="15.75" customHeight="1">
      <c r="A1278" s="26"/>
      <c r="G1278" s="9">
        <v>1277.0</v>
      </c>
      <c r="H1278" s="2">
        <v>44751.0</v>
      </c>
      <c r="I1278" s="16">
        <f t="shared" si="5"/>
        <v>74.03096454</v>
      </c>
      <c r="J1278" s="16">
        <f t="shared" si="6"/>
        <v>86.96332074</v>
      </c>
      <c r="K1278" s="16">
        <f t="shared" si="7"/>
        <v>0.6933359982</v>
      </c>
      <c r="L1278" s="9">
        <v>1.0</v>
      </c>
    </row>
    <row r="1279" ht="15.75" customHeight="1">
      <c r="A1279" s="26"/>
      <c r="G1279" s="9">
        <v>1278.0</v>
      </c>
      <c r="H1279" s="2">
        <v>44752.0</v>
      </c>
      <c r="I1279" s="16">
        <f t="shared" si="5"/>
        <v>74.03353988</v>
      </c>
      <c r="J1279" s="16">
        <f t="shared" si="6"/>
        <v>86.96739902</v>
      </c>
      <c r="K1279" s="16">
        <f t="shared" si="7"/>
        <v>0.6933639434</v>
      </c>
      <c r="L1279" s="9">
        <v>1.0</v>
      </c>
    </row>
    <row r="1280" ht="15.75" customHeight="1">
      <c r="A1280" s="26"/>
      <c r="G1280" s="9">
        <v>1279.0</v>
      </c>
      <c r="H1280" s="2">
        <v>44753.0</v>
      </c>
      <c r="I1280" s="16">
        <f t="shared" si="5"/>
        <v>74.03611321</v>
      </c>
      <c r="J1280" s="16">
        <f t="shared" si="6"/>
        <v>86.97147411</v>
      </c>
      <c r="K1280" s="16">
        <f t="shared" si="7"/>
        <v>0.6933918667</v>
      </c>
      <c r="L1280" s="9">
        <v>1.0</v>
      </c>
    </row>
    <row r="1281" ht="15.75" customHeight="1">
      <c r="A1281" s="26"/>
      <c r="G1281" s="9">
        <v>1280.0</v>
      </c>
      <c r="H1281" s="2">
        <v>44754.0</v>
      </c>
      <c r="I1281" s="16">
        <f t="shared" si="5"/>
        <v>74.03868452</v>
      </c>
      <c r="J1281" s="16">
        <f t="shared" si="6"/>
        <v>86.97554601</v>
      </c>
      <c r="K1281" s="16">
        <f t="shared" si="7"/>
        <v>0.6934197682</v>
      </c>
      <c r="L1281" s="9">
        <v>1.0</v>
      </c>
    </row>
    <row r="1282" ht="15.75" customHeight="1">
      <c r="A1282" s="26"/>
      <c r="G1282" s="9">
        <v>1281.0</v>
      </c>
      <c r="H1282" s="2">
        <v>44755.0</v>
      </c>
      <c r="I1282" s="16">
        <f t="shared" si="5"/>
        <v>74.04125383</v>
      </c>
      <c r="J1282" s="16">
        <f t="shared" si="6"/>
        <v>86.97961473</v>
      </c>
      <c r="K1282" s="16">
        <f t="shared" si="7"/>
        <v>0.693447648</v>
      </c>
      <c r="L1282" s="9">
        <v>1.0</v>
      </c>
    </row>
    <row r="1283" ht="15.75" customHeight="1">
      <c r="A1283" s="26"/>
      <c r="G1283" s="9">
        <v>1282.0</v>
      </c>
      <c r="H1283" s="2">
        <v>44756.0</v>
      </c>
      <c r="I1283" s="16">
        <f t="shared" si="5"/>
        <v>74.04382114</v>
      </c>
      <c r="J1283" s="16">
        <f t="shared" si="6"/>
        <v>86.98368028</v>
      </c>
      <c r="K1283" s="16">
        <f t="shared" si="7"/>
        <v>0.693475506</v>
      </c>
      <c r="L1283" s="9">
        <v>1.0</v>
      </c>
    </row>
    <row r="1284" ht="15.75" customHeight="1">
      <c r="A1284" s="26"/>
      <c r="G1284" s="9">
        <v>1283.0</v>
      </c>
      <c r="H1284" s="2">
        <v>44757.0</v>
      </c>
      <c r="I1284" s="16">
        <f t="shared" si="5"/>
        <v>74.04638644</v>
      </c>
      <c r="J1284" s="16">
        <f t="shared" si="6"/>
        <v>86.98774266</v>
      </c>
      <c r="K1284" s="16">
        <f t="shared" si="7"/>
        <v>0.6935033422</v>
      </c>
      <c r="L1284" s="9">
        <v>1.0</v>
      </c>
    </row>
    <row r="1285" ht="15.75" customHeight="1">
      <c r="A1285" s="26"/>
      <c r="G1285" s="9">
        <v>1284.0</v>
      </c>
      <c r="H1285" s="2">
        <v>44758.0</v>
      </c>
      <c r="I1285" s="16">
        <f t="shared" si="5"/>
        <v>74.04894974</v>
      </c>
      <c r="J1285" s="16">
        <f t="shared" si="6"/>
        <v>86.99180187</v>
      </c>
      <c r="K1285" s="16">
        <f t="shared" si="7"/>
        <v>0.6935311568</v>
      </c>
      <c r="L1285" s="9">
        <v>1.0</v>
      </c>
    </row>
    <row r="1286" ht="15.75" customHeight="1">
      <c r="A1286" s="26"/>
      <c r="G1286" s="9">
        <v>1285.0</v>
      </c>
      <c r="H1286" s="2">
        <v>44759.0</v>
      </c>
      <c r="I1286" s="16">
        <f t="shared" si="5"/>
        <v>74.05151105</v>
      </c>
      <c r="J1286" s="16">
        <f t="shared" si="6"/>
        <v>86.99585793</v>
      </c>
      <c r="K1286" s="16">
        <f t="shared" si="7"/>
        <v>0.6935589497</v>
      </c>
      <c r="L1286" s="9">
        <v>1.0</v>
      </c>
    </row>
    <row r="1287" ht="15.75" customHeight="1">
      <c r="A1287" s="26"/>
      <c r="G1287" s="9">
        <v>1286.0</v>
      </c>
      <c r="H1287" s="2">
        <v>44760.0</v>
      </c>
      <c r="I1287" s="16">
        <f t="shared" si="5"/>
        <v>74.05407037</v>
      </c>
      <c r="J1287" s="16">
        <f t="shared" si="6"/>
        <v>86.99991082</v>
      </c>
      <c r="K1287" s="16">
        <f t="shared" si="7"/>
        <v>0.693586721</v>
      </c>
      <c r="L1287" s="9">
        <v>1.0</v>
      </c>
    </row>
    <row r="1288" ht="15.75" customHeight="1">
      <c r="A1288" s="26"/>
      <c r="G1288" s="9">
        <v>1287.0</v>
      </c>
      <c r="H1288" s="2">
        <v>44761.0</v>
      </c>
      <c r="I1288" s="16">
        <f t="shared" si="5"/>
        <v>74.05662769</v>
      </c>
      <c r="J1288" s="16">
        <f t="shared" si="6"/>
        <v>87.00396057</v>
      </c>
      <c r="K1288" s="16">
        <f t="shared" si="7"/>
        <v>0.6936144707</v>
      </c>
      <c r="L1288" s="9">
        <v>1.0</v>
      </c>
    </row>
    <row r="1289" ht="15.75" customHeight="1">
      <c r="A1289" s="26"/>
      <c r="G1289" s="9">
        <v>1288.0</v>
      </c>
      <c r="H1289" s="2">
        <v>44762.0</v>
      </c>
      <c r="I1289" s="16">
        <f t="shared" si="5"/>
        <v>74.05918303</v>
      </c>
      <c r="J1289" s="16">
        <f t="shared" si="6"/>
        <v>87.00800717</v>
      </c>
      <c r="K1289" s="16">
        <f t="shared" si="7"/>
        <v>0.6936421989</v>
      </c>
      <c r="L1289" s="9">
        <v>1.0</v>
      </c>
    </row>
    <row r="1290" ht="15.75" customHeight="1">
      <c r="A1290" s="26"/>
      <c r="G1290" s="9">
        <v>1289.0</v>
      </c>
      <c r="H1290" s="2">
        <v>44763.0</v>
      </c>
      <c r="I1290" s="16">
        <f t="shared" si="5"/>
        <v>74.06173639</v>
      </c>
      <c r="J1290" s="16">
        <f t="shared" si="6"/>
        <v>87.01205064</v>
      </c>
      <c r="K1290" s="16">
        <f t="shared" si="7"/>
        <v>0.6936699055</v>
      </c>
      <c r="L1290" s="9">
        <v>1.0</v>
      </c>
    </row>
    <row r="1291" ht="15.75" customHeight="1">
      <c r="A1291" s="26"/>
      <c r="G1291" s="9">
        <v>1290.0</v>
      </c>
      <c r="H1291" s="2">
        <v>44764.0</v>
      </c>
      <c r="I1291" s="16">
        <f t="shared" si="5"/>
        <v>74.06428777</v>
      </c>
      <c r="J1291" s="16">
        <f t="shared" si="6"/>
        <v>87.01609096</v>
      </c>
      <c r="K1291" s="16">
        <f t="shared" si="7"/>
        <v>0.6936975907</v>
      </c>
      <c r="L1291" s="9">
        <v>1.0</v>
      </c>
    </row>
    <row r="1292" ht="15.75" customHeight="1">
      <c r="A1292" s="26"/>
      <c r="G1292" s="9">
        <v>1291.0</v>
      </c>
      <c r="H1292" s="2">
        <v>44765.0</v>
      </c>
      <c r="I1292" s="16">
        <f t="shared" si="5"/>
        <v>74.06683717</v>
      </c>
      <c r="J1292" s="16">
        <f t="shared" si="6"/>
        <v>87.02012816</v>
      </c>
      <c r="K1292" s="16">
        <f t="shared" si="7"/>
        <v>0.6937252544</v>
      </c>
      <c r="L1292" s="9">
        <v>1.0</v>
      </c>
    </row>
    <row r="1293" ht="15.75" customHeight="1">
      <c r="A1293" s="26"/>
      <c r="G1293" s="9">
        <v>1292.0</v>
      </c>
      <c r="H1293" s="2">
        <v>44766.0</v>
      </c>
      <c r="I1293" s="16">
        <f t="shared" si="5"/>
        <v>74.06938459</v>
      </c>
      <c r="J1293" s="16">
        <f t="shared" si="6"/>
        <v>87.02416223</v>
      </c>
      <c r="K1293" s="16">
        <f t="shared" si="7"/>
        <v>0.6937528966</v>
      </c>
      <c r="L1293" s="9">
        <v>1.0</v>
      </c>
    </row>
    <row r="1294" ht="15.75" customHeight="1">
      <c r="A1294" s="26"/>
      <c r="G1294" s="9">
        <v>1293.0</v>
      </c>
      <c r="H1294" s="2">
        <v>44767.0</v>
      </c>
      <c r="I1294" s="16">
        <f t="shared" si="5"/>
        <v>74.07193005</v>
      </c>
      <c r="J1294" s="16">
        <f t="shared" si="6"/>
        <v>87.02819317</v>
      </c>
      <c r="K1294" s="16">
        <f t="shared" si="7"/>
        <v>0.6937805175</v>
      </c>
      <c r="L1294" s="9">
        <v>1.0</v>
      </c>
    </row>
    <row r="1295" ht="15.75" customHeight="1">
      <c r="A1295" s="26"/>
      <c r="G1295" s="9">
        <v>1294.0</v>
      </c>
      <c r="H1295" s="2">
        <v>44768.0</v>
      </c>
      <c r="I1295" s="16">
        <f t="shared" si="5"/>
        <v>74.07447353</v>
      </c>
      <c r="J1295" s="16">
        <f t="shared" si="6"/>
        <v>87.03222101</v>
      </c>
      <c r="K1295" s="16">
        <f t="shared" si="7"/>
        <v>0.6938081171</v>
      </c>
      <c r="L1295" s="9">
        <v>1.0</v>
      </c>
    </row>
    <row r="1296" ht="15.75" customHeight="1">
      <c r="A1296" s="26"/>
      <c r="G1296" s="9">
        <v>1295.0</v>
      </c>
      <c r="H1296" s="2">
        <v>44769.0</v>
      </c>
      <c r="I1296" s="16">
        <f t="shared" si="5"/>
        <v>74.07701505</v>
      </c>
      <c r="J1296" s="16">
        <f t="shared" si="6"/>
        <v>87.03624573</v>
      </c>
      <c r="K1296" s="16">
        <f t="shared" si="7"/>
        <v>0.6938356953</v>
      </c>
      <c r="L1296" s="9">
        <v>1.0</v>
      </c>
    </row>
    <row r="1297" ht="15.75" customHeight="1">
      <c r="A1297" s="26"/>
      <c r="G1297" s="9">
        <v>1296.0</v>
      </c>
      <c r="H1297" s="2">
        <v>44770.0</v>
      </c>
      <c r="I1297" s="16">
        <f t="shared" si="5"/>
        <v>74.07955462</v>
      </c>
      <c r="J1297" s="16">
        <f t="shared" si="6"/>
        <v>87.04026734</v>
      </c>
      <c r="K1297" s="16">
        <f t="shared" si="7"/>
        <v>0.6938632522</v>
      </c>
      <c r="L1297" s="9">
        <v>1.0</v>
      </c>
    </row>
    <row r="1298" ht="15.75" customHeight="1">
      <c r="A1298" s="26"/>
      <c r="G1298" s="9">
        <v>1297.0</v>
      </c>
      <c r="H1298" s="2">
        <v>44771.0</v>
      </c>
      <c r="I1298" s="16">
        <f t="shared" si="5"/>
        <v>74.08209222</v>
      </c>
      <c r="J1298" s="16">
        <f t="shared" si="6"/>
        <v>87.04428585</v>
      </c>
      <c r="K1298" s="16">
        <f t="shared" si="7"/>
        <v>0.6938907879</v>
      </c>
      <c r="L1298" s="9">
        <v>1.0</v>
      </c>
    </row>
    <row r="1299" ht="15.75" customHeight="1">
      <c r="A1299" s="26"/>
      <c r="G1299" s="9">
        <v>1298.0</v>
      </c>
      <c r="H1299" s="2">
        <v>44772.0</v>
      </c>
      <c r="I1299" s="16">
        <f t="shared" si="5"/>
        <v>74.08462786</v>
      </c>
      <c r="J1299" s="16">
        <f t="shared" si="6"/>
        <v>87.04830126</v>
      </c>
      <c r="K1299" s="16">
        <f t="shared" si="7"/>
        <v>0.6939183023</v>
      </c>
      <c r="L1299" s="9">
        <v>1.0</v>
      </c>
    </row>
    <row r="1300" ht="15.75" customHeight="1">
      <c r="A1300" s="26"/>
      <c r="G1300" s="9">
        <v>1299.0</v>
      </c>
      <c r="H1300" s="2">
        <v>44773.0</v>
      </c>
      <c r="I1300" s="16">
        <f t="shared" si="5"/>
        <v>74.08716155</v>
      </c>
      <c r="J1300" s="16">
        <f t="shared" si="6"/>
        <v>87.05231359</v>
      </c>
      <c r="K1300" s="16">
        <f t="shared" si="7"/>
        <v>0.6939457956</v>
      </c>
      <c r="L1300" s="9">
        <v>1.0</v>
      </c>
    </row>
    <row r="1301" ht="15.75" customHeight="1">
      <c r="A1301" s="26"/>
      <c r="G1301" s="9">
        <v>1300.0</v>
      </c>
      <c r="H1301" s="2">
        <v>44774.0</v>
      </c>
      <c r="I1301" s="16">
        <f t="shared" si="5"/>
        <v>74.0896933</v>
      </c>
      <c r="J1301" s="16">
        <f t="shared" si="6"/>
        <v>87.05632282</v>
      </c>
      <c r="K1301" s="16">
        <f t="shared" si="7"/>
        <v>0.6939732677</v>
      </c>
      <c r="L1301" s="9">
        <v>1.0</v>
      </c>
    </row>
    <row r="1302" ht="15.75" customHeight="1">
      <c r="A1302" s="26"/>
      <c r="G1302" s="9">
        <v>1301.0</v>
      </c>
      <c r="H1302" s="2">
        <v>44775.0</v>
      </c>
      <c r="I1302" s="16">
        <f t="shared" si="5"/>
        <v>74.09222309</v>
      </c>
      <c r="J1302" s="16">
        <f t="shared" si="6"/>
        <v>87.06032897</v>
      </c>
      <c r="K1302" s="16">
        <f t="shared" si="7"/>
        <v>0.6940007187</v>
      </c>
      <c r="L1302" s="9">
        <v>1.0</v>
      </c>
    </row>
    <row r="1303" ht="15.75" customHeight="1">
      <c r="A1303" s="26"/>
      <c r="G1303" s="9">
        <v>1302.0</v>
      </c>
      <c r="H1303" s="2">
        <v>44776.0</v>
      </c>
      <c r="I1303" s="16">
        <f t="shared" si="5"/>
        <v>74.09475095</v>
      </c>
      <c r="J1303" s="16">
        <f t="shared" si="6"/>
        <v>87.06433205</v>
      </c>
      <c r="K1303" s="16">
        <f t="shared" si="7"/>
        <v>0.6940281486</v>
      </c>
      <c r="L1303" s="9">
        <v>1.0</v>
      </c>
    </row>
    <row r="1304" ht="15.75" customHeight="1">
      <c r="A1304" s="26"/>
      <c r="G1304" s="9">
        <v>1303.0</v>
      </c>
      <c r="H1304" s="2">
        <v>44777.0</v>
      </c>
      <c r="I1304" s="16">
        <f t="shared" si="5"/>
        <v>74.09727686</v>
      </c>
      <c r="J1304" s="16">
        <f t="shared" si="6"/>
        <v>87.06833205</v>
      </c>
      <c r="K1304" s="16">
        <f t="shared" si="7"/>
        <v>0.6940555574</v>
      </c>
      <c r="L1304" s="9">
        <v>1.0</v>
      </c>
    </row>
    <row r="1305" ht="15.75" customHeight="1">
      <c r="A1305" s="26"/>
      <c r="G1305" s="9">
        <v>1304.0</v>
      </c>
      <c r="H1305" s="2">
        <v>44778.0</v>
      </c>
      <c r="I1305" s="16">
        <f t="shared" si="5"/>
        <v>74.09980083</v>
      </c>
      <c r="J1305" s="16">
        <f t="shared" si="6"/>
        <v>87.07232898</v>
      </c>
      <c r="K1305" s="16">
        <f t="shared" si="7"/>
        <v>0.6940829452</v>
      </c>
      <c r="L1305" s="9">
        <v>1.0</v>
      </c>
    </row>
    <row r="1306" ht="15.75" customHeight="1">
      <c r="A1306" s="26"/>
      <c r="G1306" s="9">
        <v>1305.0</v>
      </c>
      <c r="H1306" s="2">
        <v>44779.0</v>
      </c>
      <c r="I1306" s="16">
        <f t="shared" si="5"/>
        <v>74.10232287</v>
      </c>
      <c r="J1306" s="16">
        <f t="shared" si="6"/>
        <v>87.07632285</v>
      </c>
      <c r="K1306" s="16">
        <f t="shared" si="7"/>
        <v>0.694110312</v>
      </c>
      <c r="L1306" s="9">
        <v>1.0</v>
      </c>
    </row>
    <row r="1307" ht="15.75" customHeight="1">
      <c r="A1307" s="26"/>
      <c r="G1307" s="9">
        <v>1306.0</v>
      </c>
      <c r="H1307" s="2">
        <v>44780.0</v>
      </c>
      <c r="I1307" s="16">
        <f t="shared" si="5"/>
        <v>74.10484298</v>
      </c>
      <c r="J1307" s="16">
        <f t="shared" si="6"/>
        <v>87.08031365</v>
      </c>
      <c r="K1307" s="16">
        <f t="shared" si="7"/>
        <v>0.6941376579</v>
      </c>
      <c r="L1307" s="9">
        <v>1.0</v>
      </c>
    </row>
    <row r="1308" ht="15.75" customHeight="1">
      <c r="A1308" s="26"/>
      <c r="G1308" s="9">
        <v>1307.0</v>
      </c>
      <c r="H1308" s="2">
        <v>44781.0</v>
      </c>
      <c r="I1308" s="16">
        <f t="shared" si="5"/>
        <v>74.10736116</v>
      </c>
      <c r="J1308" s="16">
        <f t="shared" si="6"/>
        <v>87.08430141</v>
      </c>
      <c r="K1308" s="16">
        <f t="shared" si="7"/>
        <v>0.6941649828</v>
      </c>
      <c r="L1308" s="9">
        <v>1.0</v>
      </c>
    </row>
    <row r="1309" ht="15.75" customHeight="1">
      <c r="A1309" s="26"/>
      <c r="G1309" s="9">
        <v>1308.0</v>
      </c>
      <c r="H1309" s="2">
        <v>44782.0</v>
      </c>
      <c r="I1309" s="16">
        <f t="shared" si="5"/>
        <v>74.10987741</v>
      </c>
      <c r="J1309" s="16">
        <f t="shared" si="6"/>
        <v>87.08828611</v>
      </c>
      <c r="K1309" s="16">
        <f t="shared" si="7"/>
        <v>0.6941922868</v>
      </c>
      <c r="L1309" s="9">
        <v>1.0</v>
      </c>
    </row>
    <row r="1310" ht="15.75" customHeight="1">
      <c r="A1310" s="26"/>
      <c r="G1310" s="9">
        <v>1309.0</v>
      </c>
      <c r="H1310" s="2">
        <v>44783.0</v>
      </c>
      <c r="I1310" s="16">
        <f t="shared" si="5"/>
        <v>74.11239174</v>
      </c>
      <c r="J1310" s="16">
        <f t="shared" si="6"/>
        <v>87.09226777</v>
      </c>
      <c r="K1310" s="16">
        <f t="shared" si="7"/>
        <v>0.6942195699</v>
      </c>
      <c r="L1310" s="9">
        <v>1.0</v>
      </c>
    </row>
    <row r="1311" ht="15.75" customHeight="1">
      <c r="A1311" s="26"/>
      <c r="G1311" s="9">
        <v>1310.0</v>
      </c>
      <c r="H1311" s="2">
        <v>44784.0</v>
      </c>
      <c r="I1311" s="16">
        <f t="shared" si="5"/>
        <v>74.11490415</v>
      </c>
      <c r="J1311" s="16">
        <f t="shared" si="6"/>
        <v>87.09624639</v>
      </c>
      <c r="K1311" s="16">
        <f t="shared" si="7"/>
        <v>0.6942468323</v>
      </c>
      <c r="L1311" s="9">
        <v>1.0</v>
      </c>
    </row>
    <row r="1312" ht="15.75" customHeight="1">
      <c r="A1312" s="26"/>
      <c r="G1312" s="9">
        <v>1311.0</v>
      </c>
      <c r="H1312" s="2">
        <v>44785.0</v>
      </c>
      <c r="I1312" s="16">
        <f t="shared" si="5"/>
        <v>74.11741464</v>
      </c>
      <c r="J1312" s="16">
        <f t="shared" si="6"/>
        <v>87.10022197</v>
      </c>
      <c r="K1312" s="16">
        <f t="shared" si="7"/>
        <v>0.6942740738</v>
      </c>
      <c r="L1312" s="9">
        <v>1.0</v>
      </c>
    </row>
    <row r="1313" ht="15.75" customHeight="1">
      <c r="A1313" s="26"/>
      <c r="G1313" s="9">
        <v>1312.0</v>
      </c>
      <c r="H1313" s="2">
        <v>44786.0</v>
      </c>
      <c r="I1313" s="16">
        <f t="shared" si="5"/>
        <v>74.11992322</v>
      </c>
      <c r="J1313" s="16">
        <f t="shared" si="6"/>
        <v>87.10419452</v>
      </c>
      <c r="K1313" s="16">
        <f t="shared" si="7"/>
        <v>0.6943012945</v>
      </c>
      <c r="L1313" s="9">
        <v>1.0</v>
      </c>
    </row>
    <row r="1314" ht="15.75" customHeight="1">
      <c r="A1314" s="26"/>
      <c r="G1314" s="9">
        <v>1313.0</v>
      </c>
      <c r="H1314" s="2">
        <v>44787.0</v>
      </c>
      <c r="I1314" s="16">
        <f t="shared" si="5"/>
        <v>74.12242989</v>
      </c>
      <c r="J1314" s="16">
        <f t="shared" si="6"/>
        <v>87.10816405</v>
      </c>
      <c r="K1314" s="16">
        <f t="shared" si="7"/>
        <v>0.6943284945</v>
      </c>
      <c r="L1314" s="9">
        <v>1.0</v>
      </c>
    </row>
    <row r="1315" ht="15.75" customHeight="1">
      <c r="A1315" s="26"/>
      <c r="G1315" s="9">
        <v>1314.0</v>
      </c>
      <c r="H1315" s="2">
        <v>44788.0</v>
      </c>
      <c r="I1315" s="16">
        <f t="shared" si="5"/>
        <v>74.12493464</v>
      </c>
      <c r="J1315" s="16">
        <f t="shared" si="6"/>
        <v>87.11213055</v>
      </c>
      <c r="K1315" s="16">
        <f t="shared" si="7"/>
        <v>0.6943556738</v>
      </c>
      <c r="L1315" s="9">
        <v>1.0</v>
      </c>
    </row>
    <row r="1316" ht="15.75" customHeight="1">
      <c r="A1316" s="26"/>
      <c r="G1316" s="9">
        <v>1315.0</v>
      </c>
      <c r="H1316" s="2">
        <v>44789.0</v>
      </c>
      <c r="I1316" s="16">
        <f t="shared" si="5"/>
        <v>74.1274375</v>
      </c>
      <c r="J1316" s="16">
        <f t="shared" si="6"/>
        <v>87.11609403</v>
      </c>
      <c r="K1316" s="16">
        <f t="shared" si="7"/>
        <v>0.6943828324</v>
      </c>
      <c r="L1316" s="9">
        <v>1.0</v>
      </c>
    </row>
    <row r="1317" ht="15.75" customHeight="1">
      <c r="A1317" s="26"/>
      <c r="G1317" s="9">
        <v>1316.0</v>
      </c>
      <c r="H1317" s="2">
        <v>44790.0</v>
      </c>
      <c r="I1317" s="16">
        <f t="shared" si="5"/>
        <v>74.12993845</v>
      </c>
      <c r="J1317" s="16">
        <f t="shared" si="6"/>
        <v>87.1200545</v>
      </c>
      <c r="K1317" s="16">
        <f t="shared" si="7"/>
        <v>0.6944099704</v>
      </c>
      <c r="L1317" s="9">
        <v>1.0</v>
      </c>
    </row>
    <row r="1318" ht="15.75" customHeight="1">
      <c r="A1318" s="26"/>
      <c r="G1318" s="9">
        <v>1317.0</v>
      </c>
      <c r="H1318" s="2">
        <v>44791.0</v>
      </c>
      <c r="I1318" s="16">
        <f t="shared" si="5"/>
        <v>74.1324375</v>
      </c>
      <c r="J1318" s="16">
        <f t="shared" si="6"/>
        <v>87.12401197</v>
      </c>
      <c r="K1318" s="16">
        <f t="shared" si="7"/>
        <v>0.6944370878</v>
      </c>
      <c r="L1318" s="9">
        <v>1.0</v>
      </c>
    </row>
    <row r="1319" ht="15.75" customHeight="1">
      <c r="A1319" s="26"/>
      <c r="G1319" s="9">
        <v>1318.0</v>
      </c>
      <c r="H1319" s="2">
        <v>44792.0</v>
      </c>
      <c r="I1319" s="16">
        <f t="shared" si="5"/>
        <v>74.13493465</v>
      </c>
      <c r="J1319" s="16">
        <f t="shared" si="6"/>
        <v>87.12796643</v>
      </c>
      <c r="K1319" s="16">
        <f t="shared" si="7"/>
        <v>0.6944641845</v>
      </c>
      <c r="L1319" s="9">
        <v>1.0</v>
      </c>
    </row>
    <row r="1320" ht="15.75" customHeight="1">
      <c r="A1320" s="26"/>
      <c r="G1320" s="9">
        <v>1319.0</v>
      </c>
      <c r="H1320" s="2">
        <v>44793.0</v>
      </c>
      <c r="I1320" s="16">
        <f t="shared" si="5"/>
        <v>74.13742991</v>
      </c>
      <c r="J1320" s="16">
        <f t="shared" si="6"/>
        <v>87.13191789</v>
      </c>
      <c r="K1320" s="16">
        <f t="shared" si="7"/>
        <v>0.6944912608</v>
      </c>
      <c r="L1320" s="9">
        <v>1.0</v>
      </c>
    </row>
    <row r="1321" ht="15.75" customHeight="1">
      <c r="A1321" s="26"/>
      <c r="G1321" s="9">
        <v>1320.0</v>
      </c>
      <c r="H1321" s="2">
        <v>44794.0</v>
      </c>
      <c r="I1321" s="16">
        <f t="shared" si="5"/>
        <v>74.13992328</v>
      </c>
      <c r="J1321" s="16">
        <f t="shared" si="6"/>
        <v>87.13586635</v>
      </c>
      <c r="K1321" s="16">
        <f t="shared" si="7"/>
        <v>0.6945183165</v>
      </c>
      <c r="L1321" s="9">
        <v>1.0</v>
      </c>
    </row>
    <row r="1322" ht="15.75" customHeight="1">
      <c r="A1322" s="26"/>
      <c r="G1322" s="9">
        <v>1321.0</v>
      </c>
      <c r="H1322" s="2">
        <v>44795.0</v>
      </c>
      <c r="I1322" s="16">
        <f t="shared" si="5"/>
        <v>74.14241476</v>
      </c>
      <c r="J1322" s="16">
        <f t="shared" si="6"/>
        <v>87.13981183</v>
      </c>
      <c r="K1322" s="16">
        <f t="shared" si="7"/>
        <v>0.6945453517</v>
      </c>
      <c r="L1322" s="9">
        <v>1.0</v>
      </c>
    </row>
    <row r="1323" ht="15.75" customHeight="1">
      <c r="A1323" s="26"/>
      <c r="G1323" s="9">
        <v>1322.0</v>
      </c>
      <c r="H1323" s="2">
        <v>44796.0</v>
      </c>
      <c r="I1323" s="16">
        <f t="shared" si="5"/>
        <v>74.14490436</v>
      </c>
      <c r="J1323" s="16">
        <f t="shared" si="6"/>
        <v>87.14375432</v>
      </c>
      <c r="K1323" s="16">
        <f t="shared" si="7"/>
        <v>0.6945723664</v>
      </c>
      <c r="L1323" s="9">
        <v>1.0</v>
      </c>
    </row>
    <row r="1324" ht="15.75" customHeight="1">
      <c r="A1324" s="26"/>
      <c r="G1324" s="9">
        <v>1323.0</v>
      </c>
      <c r="H1324" s="2">
        <v>44797.0</v>
      </c>
      <c r="I1324" s="16">
        <f t="shared" si="5"/>
        <v>74.14739207</v>
      </c>
      <c r="J1324" s="16">
        <f t="shared" si="6"/>
        <v>87.14769383</v>
      </c>
      <c r="K1324" s="16">
        <f t="shared" si="7"/>
        <v>0.6945993608</v>
      </c>
      <c r="L1324" s="9">
        <v>1.0</v>
      </c>
    </row>
    <row r="1325" ht="15.75" customHeight="1">
      <c r="A1325" s="26"/>
      <c r="G1325" s="9">
        <v>1324.0</v>
      </c>
      <c r="H1325" s="2">
        <v>44798.0</v>
      </c>
      <c r="I1325" s="16">
        <f t="shared" si="5"/>
        <v>74.1498779</v>
      </c>
      <c r="J1325" s="16">
        <f t="shared" si="6"/>
        <v>87.15163036</v>
      </c>
      <c r="K1325" s="16">
        <f t="shared" si="7"/>
        <v>0.6946263347</v>
      </c>
      <c r="L1325" s="9">
        <v>1.0</v>
      </c>
    </row>
    <row r="1326" ht="15.75" customHeight="1">
      <c r="A1326" s="26"/>
      <c r="G1326" s="9">
        <v>1325.0</v>
      </c>
      <c r="H1326" s="2">
        <v>44799.0</v>
      </c>
      <c r="I1326" s="16">
        <f t="shared" si="5"/>
        <v>74.15236186</v>
      </c>
      <c r="J1326" s="16">
        <f t="shared" si="6"/>
        <v>87.15556392</v>
      </c>
      <c r="K1326" s="16">
        <f t="shared" si="7"/>
        <v>0.6946532883</v>
      </c>
      <c r="L1326" s="9">
        <v>1.0</v>
      </c>
    </row>
    <row r="1327" ht="15.75" customHeight="1">
      <c r="A1327" s="26"/>
      <c r="G1327" s="9">
        <v>1326.0</v>
      </c>
      <c r="H1327" s="2">
        <v>44800.0</v>
      </c>
      <c r="I1327" s="16">
        <f t="shared" si="5"/>
        <v>74.15484394</v>
      </c>
      <c r="J1327" s="16">
        <f t="shared" si="6"/>
        <v>87.15949451</v>
      </c>
      <c r="K1327" s="16">
        <f t="shared" si="7"/>
        <v>0.6946802215</v>
      </c>
      <c r="L1327" s="9">
        <v>1.0</v>
      </c>
    </row>
    <row r="1328" ht="15.75" customHeight="1">
      <c r="A1328" s="26"/>
      <c r="G1328" s="9">
        <v>1327.0</v>
      </c>
      <c r="H1328" s="2">
        <v>44801.0</v>
      </c>
      <c r="I1328" s="16">
        <f t="shared" si="5"/>
        <v>74.15732415</v>
      </c>
      <c r="J1328" s="16">
        <f t="shared" si="6"/>
        <v>87.16342214</v>
      </c>
      <c r="K1328" s="16">
        <f t="shared" si="7"/>
        <v>0.6947071344</v>
      </c>
      <c r="L1328" s="9">
        <v>1.0</v>
      </c>
    </row>
    <row r="1329" ht="15.75" customHeight="1">
      <c r="A1329" s="26"/>
      <c r="G1329" s="9">
        <v>1328.0</v>
      </c>
      <c r="H1329" s="2">
        <v>44802.0</v>
      </c>
      <c r="I1329" s="16">
        <f t="shared" si="5"/>
        <v>74.1598025</v>
      </c>
      <c r="J1329" s="16">
        <f t="shared" si="6"/>
        <v>87.16734681</v>
      </c>
      <c r="K1329" s="16">
        <f t="shared" si="7"/>
        <v>0.6947340271</v>
      </c>
      <c r="L1329" s="9">
        <v>1.0</v>
      </c>
    </row>
    <row r="1330" ht="15.75" customHeight="1">
      <c r="A1330" s="26"/>
      <c r="G1330" s="9">
        <v>1329.0</v>
      </c>
      <c r="H1330" s="2">
        <v>44803.0</v>
      </c>
      <c r="I1330" s="16">
        <f t="shared" si="5"/>
        <v>74.16227897</v>
      </c>
      <c r="J1330" s="16">
        <f t="shared" si="6"/>
        <v>87.17126853</v>
      </c>
      <c r="K1330" s="16">
        <f t="shared" si="7"/>
        <v>0.6947608995</v>
      </c>
      <c r="L1330" s="9">
        <v>1.0</v>
      </c>
    </row>
    <row r="1331" ht="15.75" customHeight="1">
      <c r="A1331" s="26"/>
      <c r="G1331" s="9">
        <v>1330.0</v>
      </c>
      <c r="H1331" s="2">
        <v>44804.0</v>
      </c>
      <c r="I1331" s="16">
        <f t="shared" si="5"/>
        <v>74.16475359</v>
      </c>
      <c r="J1331" s="16">
        <f t="shared" si="6"/>
        <v>87.17518729</v>
      </c>
      <c r="K1331" s="16">
        <f t="shared" si="7"/>
        <v>0.6947877517</v>
      </c>
      <c r="L1331" s="9">
        <v>1.0</v>
      </c>
    </row>
    <row r="1332" ht="15.75" customHeight="1">
      <c r="A1332" s="26"/>
      <c r="G1332" s="9">
        <v>1331.0</v>
      </c>
      <c r="H1332" s="2">
        <v>44805.0</v>
      </c>
      <c r="I1332" s="16">
        <f t="shared" si="5"/>
        <v>74.16722634</v>
      </c>
      <c r="J1332" s="16">
        <f t="shared" si="6"/>
        <v>87.17910311</v>
      </c>
      <c r="K1332" s="16">
        <f t="shared" si="7"/>
        <v>0.6948145837</v>
      </c>
      <c r="L1332" s="9">
        <v>1.0</v>
      </c>
    </row>
    <row r="1333" ht="15.75" customHeight="1">
      <c r="A1333" s="26"/>
      <c r="G1333" s="9">
        <v>1332.0</v>
      </c>
      <c r="H1333" s="2">
        <v>44806.0</v>
      </c>
      <c r="I1333" s="16">
        <f t="shared" si="5"/>
        <v>74.16969724</v>
      </c>
      <c r="J1333" s="16">
        <f t="shared" si="6"/>
        <v>87.18301599</v>
      </c>
      <c r="K1333" s="16">
        <f t="shared" si="7"/>
        <v>0.6948413956</v>
      </c>
      <c r="L1333" s="9">
        <v>1.0</v>
      </c>
    </row>
    <row r="1334" ht="15.75" customHeight="1">
      <c r="A1334" s="26"/>
      <c r="G1334" s="9">
        <v>1333.0</v>
      </c>
      <c r="H1334" s="2">
        <v>44807.0</v>
      </c>
      <c r="I1334" s="16">
        <f t="shared" si="5"/>
        <v>74.17216628</v>
      </c>
      <c r="J1334" s="16">
        <f t="shared" si="6"/>
        <v>87.18692594</v>
      </c>
      <c r="K1334" s="16">
        <f t="shared" si="7"/>
        <v>0.6948681873</v>
      </c>
      <c r="L1334" s="9">
        <v>1.0</v>
      </c>
    </row>
    <row r="1335" ht="15.75" customHeight="1">
      <c r="A1335" s="26"/>
      <c r="G1335" s="9">
        <v>1334.0</v>
      </c>
      <c r="H1335" s="2">
        <v>44808.0</v>
      </c>
      <c r="I1335" s="16">
        <f t="shared" si="5"/>
        <v>74.17463348</v>
      </c>
      <c r="J1335" s="16">
        <f t="shared" si="6"/>
        <v>87.19083295</v>
      </c>
      <c r="K1335" s="16">
        <f t="shared" si="7"/>
        <v>0.694894959</v>
      </c>
      <c r="L1335" s="9">
        <v>1.0</v>
      </c>
    </row>
    <row r="1336" ht="15.75" customHeight="1">
      <c r="A1336" s="26"/>
      <c r="G1336" s="9">
        <v>1335.0</v>
      </c>
      <c r="H1336" s="2">
        <v>44809.0</v>
      </c>
      <c r="I1336" s="16">
        <f t="shared" si="5"/>
        <v>74.17709882</v>
      </c>
      <c r="J1336" s="16">
        <f t="shared" si="6"/>
        <v>87.19473703</v>
      </c>
      <c r="K1336" s="16">
        <f t="shared" si="7"/>
        <v>0.6949217106</v>
      </c>
      <c r="L1336" s="9">
        <v>1.0</v>
      </c>
    </row>
    <row r="1337" ht="15.75" customHeight="1">
      <c r="A1337" s="26"/>
      <c r="G1337" s="9">
        <v>1336.0</v>
      </c>
      <c r="H1337" s="2">
        <v>44810.0</v>
      </c>
      <c r="I1337" s="16">
        <f t="shared" si="5"/>
        <v>74.17956231</v>
      </c>
      <c r="J1337" s="16">
        <f t="shared" si="6"/>
        <v>87.19863819</v>
      </c>
      <c r="K1337" s="16">
        <f t="shared" si="7"/>
        <v>0.6949484421</v>
      </c>
      <c r="L1337" s="9">
        <v>1.0</v>
      </c>
    </row>
    <row r="1338" ht="15.75" customHeight="1">
      <c r="A1338" s="26"/>
      <c r="G1338" s="9">
        <v>1337.0</v>
      </c>
      <c r="H1338" s="2">
        <v>44811.0</v>
      </c>
      <c r="I1338" s="16">
        <f t="shared" si="5"/>
        <v>74.18202397</v>
      </c>
      <c r="J1338" s="16">
        <f t="shared" si="6"/>
        <v>87.20253644</v>
      </c>
      <c r="K1338" s="16">
        <f t="shared" si="7"/>
        <v>0.6949751537</v>
      </c>
      <c r="L1338" s="9">
        <v>1.0</v>
      </c>
    </row>
    <row r="1339" ht="15.75" customHeight="1">
      <c r="A1339" s="26"/>
      <c r="G1339" s="9">
        <v>1338.0</v>
      </c>
      <c r="H1339" s="2">
        <v>44812.0</v>
      </c>
      <c r="I1339" s="16">
        <f t="shared" si="5"/>
        <v>74.18448378</v>
      </c>
      <c r="J1339" s="16">
        <f t="shared" si="6"/>
        <v>87.20643176</v>
      </c>
      <c r="K1339" s="16">
        <f t="shared" si="7"/>
        <v>0.6950018453</v>
      </c>
      <c r="L1339" s="9">
        <v>1.0</v>
      </c>
    </row>
    <row r="1340" ht="15.75" customHeight="1">
      <c r="A1340" s="26"/>
      <c r="G1340" s="9">
        <v>1339.0</v>
      </c>
      <c r="H1340" s="2">
        <v>44813.0</v>
      </c>
      <c r="I1340" s="16">
        <f t="shared" si="5"/>
        <v>74.18694176</v>
      </c>
      <c r="J1340" s="16">
        <f t="shared" si="6"/>
        <v>87.21032418</v>
      </c>
      <c r="K1340" s="16">
        <f t="shared" si="7"/>
        <v>0.6950285169</v>
      </c>
      <c r="L1340" s="9">
        <v>1.0</v>
      </c>
    </row>
    <row r="1341" ht="15.75" customHeight="1">
      <c r="A1341" s="26"/>
      <c r="G1341" s="9">
        <v>1340.0</v>
      </c>
      <c r="H1341" s="2">
        <v>44814.0</v>
      </c>
      <c r="I1341" s="16">
        <f t="shared" si="5"/>
        <v>74.1893979</v>
      </c>
      <c r="J1341" s="16">
        <f t="shared" si="6"/>
        <v>87.21421369</v>
      </c>
      <c r="K1341" s="16">
        <f t="shared" si="7"/>
        <v>0.6950551687</v>
      </c>
      <c r="L1341" s="9">
        <v>1.0</v>
      </c>
    </row>
    <row r="1342" ht="15.75" customHeight="1">
      <c r="A1342" s="26"/>
      <c r="G1342" s="9">
        <v>1341.0</v>
      </c>
      <c r="H1342" s="2">
        <v>44815.0</v>
      </c>
      <c r="I1342" s="16">
        <f t="shared" si="5"/>
        <v>74.19185221</v>
      </c>
      <c r="J1342" s="16">
        <f t="shared" si="6"/>
        <v>87.2181003</v>
      </c>
      <c r="K1342" s="16">
        <f t="shared" si="7"/>
        <v>0.6950818005</v>
      </c>
      <c r="L1342" s="9">
        <v>1.0</v>
      </c>
    </row>
    <row r="1343" ht="15.75" customHeight="1">
      <c r="A1343" s="26"/>
      <c r="G1343" s="9">
        <v>1342.0</v>
      </c>
      <c r="H1343" s="2">
        <v>44816.0</v>
      </c>
      <c r="I1343" s="16">
        <f t="shared" si="5"/>
        <v>74.19430468</v>
      </c>
      <c r="J1343" s="16">
        <f t="shared" si="6"/>
        <v>87.22198401</v>
      </c>
      <c r="K1343" s="16">
        <f t="shared" si="7"/>
        <v>0.6951084125</v>
      </c>
      <c r="L1343" s="9">
        <v>1.0</v>
      </c>
    </row>
    <row r="1344" ht="15.75" customHeight="1">
      <c r="A1344" s="26"/>
      <c r="G1344" s="9">
        <v>1343.0</v>
      </c>
      <c r="H1344" s="2">
        <v>44817.0</v>
      </c>
      <c r="I1344" s="16">
        <f t="shared" si="5"/>
        <v>74.19675534</v>
      </c>
      <c r="J1344" s="16">
        <f t="shared" si="6"/>
        <v>87.22586483</v>
      </c>
      <c r="K1344" s="16">
        <f t="shared" si="7"/>
        <v>0.6951350047</v>
      </c>
      <c r="L1344" s="9">
        <v>1.0</v>
      </c>
    </row>
    <row r="1345" ht="15.75" customHeight="1">
      <c r="A1345" s="26"/>
      <c r="G1345" s="9">
        <v>1344.0</v>
      </c>
      <c r="H1345" s="2">
        <v>44818.0</v>
      </c>
      <c r="I1345" s="16">
        <f t="shared" si="5"/>
        <v>74.19920416</v>
      </c>
      <c r="J1345" s="16">
        <f t="shared" si="6"/>
        <v>87.22974276</v>
      </c>
      <c r="K1345" s="16">
        <f t="shared" si="7"/>
        <v>0.6951615771</v>
      </c>
      <c r="L1345" s="9">
        <v>1.0</v>
      </c>
    </row>
    <row r="1346" ht="15.75" customHeight="1">
      <c r="A1346" s="26"/>
      <c r="G1346" s="9">
        <v>1345.0</v>
      </c>
      <c r="H1346" s="2">
        <v>44819.0</v>
      </c>
      <c r="I1346" s="16">
        <f t="shared" si="5"/>
        <v>74.20165117</v>
      </c>
      <c r="J1346" s="16">
        <f t="shared" si="6"/>
        <v>87.23361781</v>
      </c>
      <c r="K1346" s="16">
        <f t="shared" si="7"/>
        <v>0.6951881297</v>
      </c>
      <c r="L1346" s="9">
        <v>1.0</v>
      </c>
    </row>
    <row r="1347" ht="15.75" customHeight="1">
      <c r="A1347" s="26"/>
      <c r="G1347" s="9">
        <v>1346.0</v>
      </c>
      <c r="H1347" s="2">
        <v>44820.0</v>
      </c>
      <c r="I1347" s="16">
        <f t="shared" si="5"/>
        <v>74.20409636</v>
      </c>
      <c r="J1347" s="16">
        <f t="shared" si="6"/>
        <v>87.23748998</v>
      </c>
      <c r="K1347" s="16">
        <f t="shared" si="7"/>
        <v>0.6952146626</v>
      </c>
      <c r="L1347" s="9">
        <v>1.0</v>
      </c>
    </row>
    <row r="1348" ht="15.75" customHeight="1">
      <c r="A1348" s="26"/>
      <c r="G1348" s="9">
        <v>1347.0</v>
      </c>
      <c r="H1348" s="2">
        <v>44821.0</v>
      </c>
      <c r="I1348" s="16">
        <f t="shared" si="5"/>
        <v>74.20653973</v>
      </c>
      <c r="J1348" s="16">
        <f t="shared" si="6"/>
        <v>87.24135927</v>
      </c>
      <c r="K1348" s="16">
        <f t="shared" si="7"/>
        <v>0.6952411758</v>
      </c>
      <c r="L1348" s="9">
        <v>1.0</v>
      </c>
    </row>
    <row r="1349" ht="15.75" customHeight="1">
      <c r="A1349" s="26"/>
      <c r="G1349" s="9">
        <v>1348.0</v>
      </c>
      <c r="H1349" s="2">
        <v>44822.0</v>
      </c>
      <c r="I1349" s="16">
        <f t="shared" si="5"/>
        <v>74.20898129</v>
      </c>
      <c r="J1349" s="16">
        <f t="shared" si="6"/>
        <v>87.24522569</v>
      </c>
      <c r="K1349" s="16">
        <f t="shared" si="7"/>
        <v>0.6952676693</v>
      </c>
      <c r="L1349" s="9">
        <v>1.0</v>
      </c>
    </row>
    <row r="1350" ht="15.75" customHeight="1">
      <c r="A1350" s="26"/>
      <c r="G1350" s="9">
        <v>1349.0</v>
      </c>
      <c r="H1350" s="2">
        <v>44823.0</v>
      </c>
      <c r="I1350" s="16">
        <f t="shared" si="5"/>
        <v>74.21142104</v>
      </c>
      <c r="J1350" s="16">
        <f t="shared" si="6"/>
        <v>87.24908924</v>
      </c>
      <c r="K1350" s="16">
        <f t="shared" si="7"/>
        <v>0.6952941432</v>
      </c>
      <c r="L1350" s="9">
        <v>1.0</v>
      </c>
    </row>
    <row r="1351" ht="15.75" customHeight="1">
      <c r="A1351" s="26"/>
      <c r="G1351" s="9">
        <v>1350.0</v>
      </c>
      <c r="H1351" s="2">
        <v>44824.0</v>
      </c>
      <c r="I1351" s="16">
        <f t="shared" si="5"/>
        <v>74.21385898</v>
      </c>
      <c r="J1351" s="16">
        <f t="shared" si="6"/>
        <v>87.25294993</v>
      </c>
      <c r="K1351" s="16">
        <f t="shared" si="7"/>
        <v>0.6953205974</v>
      </c>
      <c r="L1351" s="9">
        <v>1.0</v>
      </c>
    </row>
    <row r="1352" ht="15.75" customHeight="1">
      <c r="A1352" s="26"/>
      <c r="G1352" s="9">
        <v>1351.0</v>
      </c>
      <c r="H1352" s="2">
        <v>44825.0</v>
      </c>
      <c r="I1352" s="16">
        <f t="shared" si="5"/>
        <v>74.21629511</v>
      </c>
      <c r="J1352" s="16">
        <f t="shared" si="6"/>
        <v>87.25680776</v>
      </c>
      <c r="K1352" s="16">
        <f t="shared" si="7"/>
        <v>0.6953470321</v>
      </c>
      <c r="L1352" s="9">
        <v>1.0</v>
      </c>
    </row>
    <row r="1353" ht="15.75" customHeight="1">
      <c r="A1353" s="26"/>
      <c r="G1353" s="9">
        <v>1352.0</v>
      </c>
      <c r="H1353" s="2">
        <v>44826.0</v>
      </c>
      <c r="I1353" s="16">
        <f t="shared" si="5"/>
        <v>74.21872944</v>
      </c>
      <c r="J1353" s="16">
        <f t="shared" si="6"/>
        <v>87.26066274</v>
      </c>
      <c r="K1353" s="16">
        <f t="shared" si="7"/>
        <v>0.6953734472</v>
      </c>
      <c r="L1353" s="9">
        <v>1.0</v>
      </c>
    </row>
    <row r="1354" ht="15.75" customHeight="1">
      <c r="A1354" s="26"/>
      <c r="G1354" s="9">
        <v>1353.0</v>
      </c>
      <c r="H1354" s="2">
        <v>44827.0</v>
      </c>
      <c r="I1354" s="16">
        <f t="shared" si="5"/>
        <v>74.22116198</v>
      </c>
      <c r="J1354" s="16">
        <f t="shared" si="6"/>
        <v>87.26451486</v>
      </c>
      <c r="K1354" s="16">
        <f t="shared" si="7"/>
        <v>0.6953998427</v>
      </c>
      <c r="L1354" s="9">
        <v>1.0</v>
      </c>
    </row>
    <row r="1355" ht="15.75" customHeight="1">
      <c r="A1355" s="26"/>
      <c r="G1355" s="9">
        <v>1354.0</v>
      </c>
      <c r="H1355" s="2">
        <v>44828.0</v>
      </c>
      <c r="I1355" s="16">
        <f t="shared" si="5"/>
        <v>74.22359271</v>
      </c>
      <c r="J1355" s="16">
        <f t="shared" si="6"/>
        <v>87.26836414</v>
      </c>
      <c r="K1355" s="16">
        <f t="shared" si="7"/>
        <v>0.6954262188</v>
      </c>
      <c r="L1355" s="9">
        <v>1.0</v>
      </c>
    </row>
    <row r="1356" ht="15.75" customHeight="1">
      <c r="A1356" s="26"/>
      <c r="G1356" s="9">
        <v>1355.0</v>
      </c>
      <c r="H1356" s="2">
        <v>44829.0</v>
      </c>
      <c r="I1356" s="16">
        <f t="shared" si="5"/>
        <v>74.22602165</v>
      </c>
      <c r="J1356" s="16">
        <f t="shared" si="6"/>
        <v>87.27221058</v>
      </c>
      <c r="K1356" s="16">
        <f t="shared" si="7"/>
        <v>0.6954525754</v>
      </c>
      <c r="L1356" s="9">
        <v>1.0</v>
      </c>
    </row>
    <row r="1357" ht="15.75" customHeight="1">
      <c r="A1357" s="26"/>
      <c r="G1357" s="9">
        <v>1356.0</v>
      </c>
      <c r="H1357" s="2">
        <v>44830.0</v>
      </c>
      <c r="I1357" s="16">
        <f t="shared" si="5"/>
        <v>74.2284488</v>
      </c>
      <c r="J1357" s="16">
        <f t="shared" si="6"/>
        <v>87.27605418</v>
      </c>
      <c r="K1357" s="16">
        <f t="shared" si="7"/>
        <v>0.6954789125</v>
      </c>
      <c r="L1357" s="9">
        <v>1.0</v>
      </c>
    </row>
    <row r="1358" ht="15.75" customHeight="1">
      <c r="A1358" s="26"/>
      <c r="G1358" s="9">
        <v>1357.0</v>
      </c>
      <c r="H1358" s="2">
        <v>44831.0</v>
      </c>
      <c r="I1358" s="16">
        <f t="shared" si="5"/>
        <v>74.23087416</v>
      </c>
      <c r="J1358" s="16">
        <f t="shared" si="6"/>
        <v>87.27989495</v>
      </c>
      <c r="K1358" s="16">
        <f t="shared" si="7"/>
        <v>0.6955052303</v>
      </c>
      <c r="L1358" s="9">
        <v>1.0</v>
      </c>
    </row>
    <row r="1359" ht="15.75" customHeight="1">
      <c r="A1359" s="26"/>
      <c r="G1359" s="9">
        <v>1358.0</v>
      </c>
      <c r="H1359" s="2">
        <v>44832.0</v>
      </c>
      <c r="I1359" s="16">
        <f t="shared" si="5"/>
        <v>74.23329773</v>
      </c>
      <c r="J1359" s="16">
        <f t="shared" si="6"/>
        <v>87.28373289</v>
      </c>
      <c r="K1359" s="16">
        <f t="shared" si="7"/>
        <v>0.6955315286</v>
      </c>
      <c r="L1359" s="9">
        <v>1.0</v>
      </c>
    </row>
    <row r="1360" ht="15.75" customHeight="1">
      <c r="A1360" s="26"/>
      <c r="G1360" s="9">
        <v>1359.0</v>
      </c>
      <c r="H1360" s="2">
        <v>44833.0</v>
      </c>
      <c r="I1360" s="16">
        <f t="shared" si="5"/>
        <v>74.23571952</v>
      </c>
      <c r="J1360" s="16">
        <f t="shared" si="6"/>
        <v>87.287568</v>
      </c>
      <c r="K1360" s="16">
        <f t="shared" si="7"/>
        <v>0.6955578076</v>
      </c>
      <c r="L1360" s="9">
        <v>1.0</v>
      </c>
    </row>
    <row r="1361" ht="15.75" customHeight="1">
      <c r="A1361" s="26"/>
      <c r="G1361" s="9">
        <v>1360.0</v>
      </c>
      <c r="H1361" s="2">
        <v>44834.0</v>
      </c>
      <c r="I1361" s="16">
        <f t="shared" si="5"/>
        <v>74.23813953</v>
      </c>
      <c r="J1361" s="16">
        <f t="shared" si="6"/>
        <v>87.29140029</v>
      </c>
      <c r="K1361" s="16">
        <f t="shared" si="7"/>
        <v>0.6955840672</v>
      </c>
      <c r="L1361" s="9">
        <v>1.0</v>
      </c>
    </row>
    <row r="1362" ht="15.75" customHeight="1">
      <c r="A1362" s="26"/>
      <c r="G1362" s="9">
        <v>1361.0</v>
      </c>
      <c r="H1362" s="2">
        <v>44835.0</v>
      </c>
      <c r="I1362" s="16">
        <f t="shared" si="5"/>
        <v>74.24055776</v>
      </c>
      <c r="J1362" s="16">
        <f t="shared" si="6"/>
        <v>87.29522976</v>
      </c>
      <c r="K1362" s="16">
        <f t="shared" si="7"/>
        <v>0.6956103076</v>
      </c>
      <c r="L1362" s="9">
        <v>1.0</v>
      </c>
    </row>
    <row r="1363" ht="15.75" customHeight="1">
      <c r="A1363" s="26"/>
      <c r="G1363" s="9">
        <v>1362.0</v>
      </c>
      <c r="H1363" s="2">
        <v>44836.0</v>
      </c>
      <c r="I1363" s="16">
        <f t="shared" si="5"/>
        <v>74.24297421</v>
      </c>
      <c r="J1363" s="16">
        <f t="shared" si="6"/>
        <v>87.29905643</v>
      </c>
      <c r="K1363" s="16">
        <f t="shared" si="7"/>
        <v>0.6956365287</v>
      </c>
      <c r="L1363" s="9">
        <v>1.0</v>
      </c>
    </row>
    <row r="1364" ht="15.75" customHeight="1">
      <c r="A1364" s="26"/>
      <c r="G1364" s="9">
        <v>1363.0</v>
      </c>
      <c r="H1364" s="2">
        <v>44837.0</v>
      </c>
      <c r="I1364" s="16">
        <f t="shared" si="5"/>
        <v>74.24538889</v>
      </c>
      <c r="J1364" s="16">
        <f t="shared" si="6"/>
        <v>87.30288028</v>
      </c>
      <c r="K1364" s="16">
        <f t="shared" si="7"/>
        <v>0.6956627305</v>
      </c>
      <c r="L1364" s="9">
        <v>1.0</v>
      </c>
    </row>
    <row r="1365" ht="15.75" customHeight="1">
      <c r="A1365" s="26"/>
      <c r="G1365" s="9">
        <v>1364.0</v>
      </c>
      <c r="H1365" s="2">
        <v>44838.0</v>
      </c>
      <c r="I1365" s="16">
        <f t="shared" si="5"/>
        <v>74.2478018</v>
      </c>
      <c r="J1365" s="16">
        <f t="shared" si="6"/>
        <v>87.30670133</v>
      </c>
      <c r="K1365" s="16">
        <f t="shared" si="7"/>
        <v>0.6956889131</v>
      </c>
      <c r="L1365" s="9">
        <v>1.0</v>
      </c>
    </row>
    <row r="1366" ht="15.75" customHeight="1">
      <c r="A1366" s="26"/>
      <c r="G1366" s="9">
        <v>1365.0</v>
      </c>
      <c r="H1366" s="2">
        <v>44839.0</v>
      </c>
      <c r="I1366" s="16">
        <f t="shared" si="5"/>
        <v>74.25021294</v>
      </c>
      <c r="J1366" s="16">
        <f t="shared" si="6"/>
        <v>87.31051958</v>
      </c>
      <c r="K1366" s="16">
        <f t="shared" si="7"/>
        <v>0.6957150766</v>
      </c>
      <c r="L1366" s="9">
        <v>1.0</v>
      </c>
    </row>
    <row r="1367" ht="15.75" customHeight="1">
      <c r="A1367" s="26"/>
      <c r="G1367" s="9">
        <v>1366.0</v>
      </c>
      <c r="H1367" s="2">
        <v>44840.0</v>
      </c>
      <c r="I1367" s="16">
        <f t="shared" si="5"/>
        <v>74.25262231</v>
      </c>
      <c r="J1367" s="16">
        <f t="shared" si="6"/>
        <v>87.31433503</v>
      </c>
      <c r="K1367" s="16">
        <f t="shared" si="7"/>
        <v>0.6957412208</v>
      </c>
      <c r="L1367" s="9">
        <v>1.0</v>
      </c>
    </row>
    <row r="1368" ht="15.75" customHeight="1">
      <c r="A1368" s="26"/>
      <c r="G1368" s="9">
        <v>1367.0</v>
      </c>
      <c r="H1368" s="2">
        <v>44841.0</v>
      </c>
      <c r="I1368" s="16">
        <f t="shared" si="5"/>
        <v>74.25502992</v>
      </c>
      <c r="J1368" s="16">
        <f t="shared" si="6"/>
        <v>87.31814769</v>
      </c>
      <c r="K1368" s="16">
        <f t="shared" si="7"/>
        <v>0.695767346</v>
      </c>
      <c r="L1368" s="9">
        <v>1.0</v>
      </c>
    </row>
    <row r="1369" ht="15.75" customHeight="1">
      <c r="A1369" s="26"/>
      <c r="G1369" s="9">
        <v>1368.0</v>
      </c>
      <c r="H1369" s="2">
        <v>44842.0</v>
      </c>
      <c r="I1369" s="16">
        <f t="shared" si="5"/>
        <v>74.25743577</v>
      </c>
      <c r="J1369" s="16">
        <f t="shared" si="6"/>
        <v>87.32195756</v>
      </c>
      <c r="K1369" s="16">
        <f t="shared" si="7"/>
        <v>0.695793452</v>
      </c>
      <c r="L1369" s="9">
        <v>1.0</v>
      </c>
    </row>
    <row r="1370" ht="15.75" customHeight="1">
      <c r="A1370" s="26"/>
      <c r="G1370" s="9">
        <v>1369.0</v>
      </c>
      <c r="H1370" s="2">
        <v>44843.0</v>
      </c>
      <c r="I1370" s="16">
        <f t="shared" si="5"/>
        <v>74.25983987</v>
      </c>
      <c r="J1370" s="16">
        <f t="shared" si="6"/>
        <v>87.32576465</v>
      </c>
      <c r="K1370" s="16">
        <f t="shared" si="7"/>
        <v>0.695819539</v>
      </c>
      <c r="L1370" s="9">
        <v>1.0</v>
      </c>
    </row>
    <row r="1371" ht="15.75" customHeight="1">
      <c r="A1371" s="26"/>
      <c r="G1371" s="9">
        <v>1370.0</v>
      </c>
      <c r="H1371" s="2">
        <v>44844.0</v>
      </c>
      <c r="I1371" s="16">
        <f t="shared" si="5"/>
        <v>74.2622422</v>
      </c>
      <c r="J1371" s="16">
        <f t="shared" si="6"/>
        <v>87.32956896</v>
      </c>
      <c r="K1371" s="16">
        <f t="shared" si="7"/>
        <v>0.6958456069</v>
      </c>
      <c r="L1371" s="9">
        <v>1.0</v>
      </c>
    </row>
    <row r="1372" ht="15.75" customHeight="1">
      <c r="A1372" s="26"/>
      <c r="G1372" s="9">
        <v>1371.0</v>
      </c>
      <c r="H1372" s="2">
        <v>44845.0</v>
      </c>
      <c r="I1372" s="16">
        <f t="shared" si="5"/>
        <v>74.26464279</v>
      </c>
      <c r="J1372" s="16">
        <f t="shared" si="6"/>
        <v>87.33337049</v>
      </c>
      <c r="K1372" s="16">
        <f t="shared" si="7"/>
        <v>0.6958716558</v>
      </c>
      <c r="L1372" s="9">
        <v>1.0</v>
      </c>
    </row>
    <row r="1373" ht="15.75" customHeight="1">
      <c r="A1373" s="26"/>
      <c r="G1373" s="9">
        <v>1372.0</v>
      </c>
      <c r="H1373" s="2">
        <v>44846.0</v>
      </c>
      <c r="I1373" s="16">
        <f t="shared" si="5"/>
        <v>74.26704162</v>
      </c>
      <c r="J1373" s="16">
        <f t="shared" si="6"/>
        <v>87.33716925</v>
      </c>
      <c r="K1373" s="16">
        <f t="shared" si="7"/>
        <v>0.6958976857</v>
      </c>
      <c r="L1373" s="9">
        <v>1.0</v>
      </c>
    </row>
    <row r="1374" ht="15.75" customHeight="1">
      <c r="A1374" s="26"/>
      <c r="G1374" s="9">
        <v>1373.0</v>
      </c>
      <c r="H1374" s="2">
        <v>44847.0</v>
      </c>
      <c r="I1374" s="16">
        <f t="shared" si="5"/>
        <v>74.2694387</v>
      </c>
      <c r="J1374" s="16">
        <f t="shared" si="6"/>
        <v>87.34096524</v>
      </c>
      <c r="K1374" s="16">
        <f t="shared" si="7"/>
        <v>0.6959236966</v>
      </c>
      <c r="L1374" s="9">
        <v>1.0</v>
      </c>
    </row>
    <row r="1375" ht="15.75" customHeight="1">
      <c r="A1375" s="26"/>
      <c r="G1375" s="9">
        <v>1374.0</v>
      </c>
      <c r="H1375" s="2">
        <v>44848.0</v>
      </c>
      <c r="I1375" s="16">
        <f t="shared" si="5"/>
        <v>74.27183405</v>
      </c>
      <c r="J1375" s="16">
        <f t="shared" si="6"/>
        <v>87.34475847</v>
      </c>
      <c r="K1375" s="16">
        <f t="shared" si="7"/>
        <v>0.6959496886</v>
      </c>
      <c r="L1375" s="9">
        <v>1.0</v>
      </c>
    </row>
    <row r="1376" ht="15.75" customHeight="1">
      <c r="A1376" s="26"/>
      <c r="G1376" s="9">
        <v>1375.0</v>
      </c>
      <c r="H1376" s="2">
        <v>44849.0</v>
      </c>
      <c r="I1376" s="16">
        <f t="shared" si="5"/>
        <v>74.27422764</v>
      </c>
      <c r="J1376" s="16">
        <f t="shared" si="6"/>
        <v>87.34854894</v>
      </c>
      <c r="K1376" s="16">
        <f t="shared" si="7"/>
        <v>0.6959756617</v>
      </c>
      <c r="L1376" s="9">
        <v>1.0</v>
      </c>
    </row>
    <row r="1377" ht="15.75" customHeight="1">
      <c r="A1377" s="26"/>
      <c r="G1377" s="9">
        <v>1376.0</v>
      </c>
      <c r="H1377" s="2">
        <v>44850.0</v>
      </c>
      <c r="I1377" s="16">
        <f t="shared" si="5"/>
        <v>74.2766195</v>
      </c>
      <c r="J1377" s="16">
        <f t="shared" si="6"/>
        <v>87.35233666</v>
      </c>
      <c r="K1377" s="16">
        <f t="shared" si="7"/>
        <v>0.6960016159</v>
      </c>
      <c r="L1377" s="9">
        <v>1.0</v>
      </c>
    </row>
    <row r="1378" ht="15.75" customHeight="1">
      <c r="A1378" s="26"/>
      <c r="G1378" s="9">
        <v>1377.0</v>
      </c>
      <c r="H1378" s="2">
        <v>44851.0</v>
      </c>
      <c r="I1378" s="16">
        <f t="shared" si="5"/>
        <v>74.27900962</v>
      </c>
      <c r="J1378" s="16">
        <f t="shared" si="6"/>
        <v>87.35612162</v>
      </c>
      <c r="K1378" s="16">
        <f t="shared" si="7"/>
        <v>0.6960275512</v>
      </c>
      <c r="L1378" s="9">
        <v>1.0</v>
      </c>
    </row>
    <row r="1379" ht="15.75" customHeight="1">
      <c r="A1379" s="26"/>
      <c r="G1379" s="9">
        <v>1378.0</v>
      </c>
      <c r="H1379" s="2">
        <v>44852.0</v>
      </c>
      <c r="I1379" s="16">
        <f t="shared" si="5"/>
        <v>74.28139801</v>
      </c>
      <c r="J1379" s="16">
        <f t="shared" si="6"/>
        <v>87.35990383</v>
      </c>
      <c r="K1379" s="16">
        <f t="shared" si="7"/>
        <v>0.6960534677</v>
      </c>
      <c r="L1379" s="9">
        <v>1.0</v>
      </c>
    </row>
    <row r="1380" ht="15.75" customHeight="1">
      <c r="A1380" s="26"/>
      <c r="G1380" s="9">
        <v>1379.0</v>
      </c>
      <c r="H1380" s="2">
        <v>44853.0</v>
      </c>
      <c r="I1380" s="16">
        <f t="shared" si="5"/>
        <v>74.28378466</v>
      </c>
      <c r="J1380" s="16">
        <f t="shared" si="6"/>
        <v>87.3636833</v>
      </c>
      <c r="K1380" s="16">
        <f t="shared" si="7"/>
        <v>0.6960793654</v>
      </c>
      <c r="L1380" s="9">
        <v>1.0</v>
      </c>
    </row>
    <row r="1381" ht="15.75" customHeight="1">
      <c r="A1381" s="26"/>
      <c r="G1381" s="9">
        <v>1380.0</v>
      </c>
      <c r="H1381" s="2">
        <v>44854.0</v>
      </c>
      <c r="I1381" s="16">
        <f t="shared" si="5"/>
        <v>74.28616958</v>
      </c>
      <c r="J1381" s="16">
        <f t="shared" si="6"/>
        <v>87.36746003</v>
      </c>
      <c r="K1381" s="16">
        <f t="shared" si="7"/>
        <v>0.6961052444</v>
      </c>
      <c r="L1381" s="9">
        <v>1.0</v>
      </c>
    </row>
    <row r="1382" ht="15.75" customHeight="1">
      <c r="A1382" s="26"/>
      <c r="G1382" s="9">
        <v>1381.0</v>
      </c>
      <c r="H1382" s="2">
        <v>44855.0</v>
      </c>
      <c r="I1382" s="16">
        <f t="shared" si="5"/>
        <v>74.28855277</v>
      </c>
      <c r="J1382" s="16">
        <f t="shared" si="6"/>
        <v>87.37123403</v>
      </c>
      <c r="K1382" s="16">
        <f t="shared" si="7"/>
        <v>0.6961311046</v>
      </c>
      <c r="L1382" s="9">
        <v>1.0</v>
      </c>
    </row>
    <row r="1383" ht="15.75" customHeight="1">
      <c r="A1383" s="26"/>
      <c r="G1383" s="9">
        <v>1382.0</v>
      </c>
      <c r="H1383" s="2">
        <v>44856.0</v>
      </c>
      <c r="I1383" s="16">
        <f t="shared" si="5"/>
        <v>74.29093424</v>
      </c>
      <c r="J1383" s="16">
        <f t="shared" si="6"/>
        <v>87.37500529</v>
      </c>
      <c r="K1383" s="16">
        <f t="shared" si="7"/>
        <v>0.6961569461</v>
      </c>
      <c r="L1383" s="9">
        <v>1.0</v>
      </c>
    </row>
    <row r="1384" ht="15.75" customHeight="1">
      <c r="A1384" s="26"/>
      <c r="G1384" s="9">
        <v>1383.0</v>
      </c>
      <c r="H1384" s="2">
        <v>44857.0</v>
      </c>
      <c r="I1384" s="16">
        <f t="shared" si="5"/>
        <v>74.29331399</v>
      </c>
      <c r="J1384" s="16">
        <f t="shared" si="6"/>
        <v>87.37877383</v>
      </c>
      <c r="K1384" s="16">
        <f t="shared" si="7"/>
        <v>0.6961827688</v>
      </c>
      <c r="L1384" s="9">
        <v>1.0</v>
      </c>
    </row>
    <row r="1385" ht="15.75" customHeight="1">
      <c r="A1385" s="26"/>
      <c r="G1385" s="9">
        <v>1384.0</v>
      </c>
      <c r="H1385" s="2">
        <v>44858.0</v>
      </c>
      <c r="I1385" s="16">
        <f t="shared" si="5"/>
        <v>74.29569202</v>
      </c>
      <c r="J1385" s="16">
        <f t="shared" si="6"/>
        <v>87.38253964</v>
      </c>
      <c r="K1385" s="16">
        <f t="shared" si="7"/>
        <v>0.696208573</v>
      </c>
      <c r="L1385" s="9">
        <v>1.0</v>
      </c>
    </row>
    <row r="1386" ht="15.75" customHeight="1">
      <c r="A1386" s="26"/>
      <c r="G1386" s="9">
        <v>1385.0</v>
      </c>
      <c r="H1386" s="2">
        <v>44859.0</v>
      </c>
      <c r="I1386" s="16">
        <f t="shared" si="5"/>
        <v>74.29806833</v>
      </c>
      <c r="J1386" s="16">
        <f t="shared" si="6"/>
        <v>87.38630273</v>
      </c>
      <c r="K1386" s="16">
        <f t="shared" si="7"/>
        <v>0.6962343584</v>
      </c>
      <c r="L1386" s="9">
        <v>1.0</v>
      </c>
    </row>
    <row r="1387" ht="15.75" customHeight="1">
      <c r="A1387" s="26"/>
      <c r="G1387" s="9">
        <v>1386.0</v>
      </c>
      <c r="H1387" s="2">
        <v>44860.0</v>
      </c>
      <c r="I1387" s="16">
        <f t="shared" si="5"/>
        <v>74.30044292</v>
      </c>
      <c r="J1387" s="16">
        <f t="shared" si="6"/>
        <v>87.39006311</v>
      </c>
      <c r="K1387" s="16">
        <f t="shared" si="7"/>
        <v>0.6962601253</v>
      </c>
      <c r="L1387" s="9">
        <v>1.0</v>
      </c>
    </row>
    <row r="1388" ht="15.75" customHeight="1">
      <c r="A1388" s="26"/>
      <c r="G1388" s="9">
        <v>1387.0</v>
      </c>
      <c r="H1388" s="2">
        <v>44861.0</v>
      </c>
      <c r="I1388" s="16">
        <f t="shared" si="5"/>
        <v>74.3028158</v>
      </c>
      <c r="J1388" s="16">
        <f t="shared" si="6"/>
        <v>87.39382077</v>
      </c>
      <c r="K1388" s="16">
        <f t="shared" si="7"/>
        <v>0.6962858736</v>
      </c>
      <c r="L1388" s="9">
        <v>1.0</v>
      </c>
    </row>
    <row r="1389" ht="15.75" customHeight="1">
      <c r="A1389" s="26"/>
      <c r="G1389" s="9">
        <v>1388.0</v>
      </c>
      <c r="H1389" s="2">
        <v>44862.0</v>
      </c>
      <c r="I1389" s="16">
        <f t="shared" si="5"/>
        <v>74.30518697</v>
      </c>
      <c r="J1389" s="16">
        <f t="shared" si="6"/>
        <v>87.39757572</v>
      </c>
      <c r="K1389" s="16">
        <f t="shared" si="7"/>
        <v>0.6963116033</v>
      </c>
      <c r="L1389" s="9">
        <v>1.0</v>
      </c>
    </row>
    <row r="1390" ht="15.75" customHeight="1">
      <c r="A1390" s="26"/>
      <c r="G1390" s="9">
        <v>1389.0</v>
      </c>
      <c r="H1390" s="2">
        <v>44863.0</v>
      </c>
      <c r="I1390" s="16">
        <f t="shared" si="5"/>
        <v>74.30755644</v>
      </c>
      <c r="J1390" s="16">
        <f t="shared" si="6"/>
        <v>87.40132798</v>
      </c>
      <c r="K1390" s="16">
        <f t="shared" si="7"/>
        <v>0.6963373145</v>
      </c>
      <c r="L1390" s="9">
        <v>1.0</v>
      </c>
    </row>
    <row r="1391" ht="15.75" customHeight="1">
      <c r="A1391" s="26"/>
      <c r="G1391" s="9">
        <v>1390.0</v>
      </c>
      <c r="H1391" s="2">
        <v>44864.0</v>
      </c>
      <c r="I1391" s="16">
        <f t="shared" si="5"/>
        <v>74.3099242</v>
      </c>
      <c r="J1391" s="16">
        <f t="shared" si="6"/>
        <v>87.40507753</v>
      </c>
      <c r="K1391" s="16">
        <f t="shared" si="7"/>
        <v>0.6963630072</v>
      </c>
      <c r="L1391" s="9">
        <v>1.0</v>
      </c>
    </row>
    <row r="1392" ht="15.75" customHeight="1">
      <c r="A1392" s="26"/>
      <c r="G1392" s="9">
        <v>1391.0</v>
      </c>
      <c r="H1392" s="2">
        <v>44865.0</v>
      </c>
      <c r="I1392" s="16">
        <f t="shared" si="5"/>
        <v>74.31229025</v>
      </c>
      <c r="J1392" s="16">
        <f t="shared" si="6"/>
        <v>87.40882438</v>
      </c>
      <c r="K1392" s="16">
        <f t="shared" si="7"/>
        <v>0.6963886815</v>
      </c>
      <c r="L1392" s="9">
        <v>1.0</v>
      </c>
    </row>
    <row r="1393" ht="15.75" customHeight="1">
      <c r="A1393" s="26"/>
      <c r="G1393" s="9">
        <v>1392.0</v>
      </c>
      <c r="H1393" s="2">
        <v>44866.0</v>
      </c>
      <c r="I1393" s="16">
        <f t="shared" si="5"/>
        <v>74.31465461</v>
      </c>
      <c r="J1393" s="16">
        <f t="shared" si="6"/>
        <v>87.41256854</v>
      </c>
      <c r="K1393" s="16">
        <f t="shared" si="7"/>
        <v>0.6964143372</v>
      </c>
      <c r="L1393" s="9">
        <v>1.0</v>
      </c>
    </row>
    <row r="1394" ht="15.75" customHeight="1">
      <c r="A1394" s="26"/>
      <c r="G1394" s="9">
        <v>1393.0</v>
      </c>
      <c r="H1394" s="2">
        <v>44867.0</v>
      </c>
      <c r="I1394" s="16">
        <f t="shared" si="5"/>
        <v>74.31701726</v>
      </c>
      <c r="J1394" s="16">
        <f t="shared" si="6"/>
        <v>87.41631001</v>
      </c>
      <c r="K1394" s="16">
        <f t="shared" si="7"/>
        <v>0.6964399746</v>
      </c>
      <c r="L1394" s="9">
        <v>1.0</v>
      </c>
    </row>
    <row r="1395" ht="15.75" customHeight="1">
      <c r="A1395" s="26"/>
      <c r="G1395" s="9">
        <v>1394.0</v>
      </c>
      <c r="H1395" s="2">
        <v>44868.0</v>
      </c>
      <c r="I1395" s="16">
        <f t="shared" si="5"/>
        <v>74.31937823</v>
      </c>
      <c r="J1395" s="16">
        <f t="shared" si="6"/>
        <v>87.4200488</v>
      </c>
      <c r="K1395" s="16">
        <f t="shared" si="7"/>
        <v>0.6964655935</v>
      </c>
      <c r="L1395" s="9">
        <v>1.0</v>
      </c>
    </row>
    <row r="1396" ht="15.75" customHeight="1">
      <c r="A1396" s="26"/>
      <c r="G1396" s="9">
        <v>1395.0</v>
      </c>
      <c r="H1396" s="2">
        <v>44869.0</v>
      </c>
      <c r="I1396" s="16">
        <f t="shared" si="5"/>
        <v>74.32173749</v>
      </c>
      <c r="J1396" s="16">
        <f t="shared" si="6"/>
        <v>87.42378491</v>
      </c>
      <c r="K1396" s="16">
        <f t="shared" si="7"/>
        <v>0.6964911941</v>
      </c>
      <c r="L1396" s="9">
        <v>1.0</v>
      </c>
    </row>
    <row r="1397" ht="15.75" customHeight="1">
      <c r="A1397" s="26"/>
      <c r="G1397" s="9">
        <v>1396.0</v>
      </c>
      <c r="H1397" s="2">
        <v>44870.0</v>
      </c>
      <c r="I1397" s="16">
        <f t="shared" si="5"/>
        <v>74.32409507</v>
      </c>
      <c r="J1397" s="16">
        <f t="shared" si="6"/>
        <v>87.42751834</v>
      </c>
      <c r="K1397" s="16">
        <f t="shared" si="7"/>
        <v>0.6965167763</v>
      </c>
      <c r="L1397" s="9">
        <v>1.0</v>
      </c>
    </row>
    <row r="1398" ht="15.75" customHeight="1">
      <c r="A1398" s="26"/>
      <c r="G1398" s="9">
        <v>1397.0</v>
      </c>
      <c r="H1398" s="2">
        <v>44871.0</v>
      </c>
      <c r="I1398" s="16">
        <f t="shared" si="5"/>
        <v>74.32645096</v>
      </c>
      <c r="J1398" s="16">
        <f t="shared" si="6"/>
        <v>87.43124909</v>
      </c>
      <c r="K1398" s="16">
        <f t="shared" si="7"/>
        <v>0.6965423402</v>
      </c>
      <c r="L1398" s="9">
        <v>1.0</v>
      </c>
    </row>
    <row r="1399" ht="15.75" customHeight="1">
      <c r="A1399" s="26"/>
      <c r="G1399" s="9">
        <v>1398.0</v>
      </c>
      <c r="H1399" s="2">
        <v>44872.0</v>
      </c>
      <c r="I1399" s="16">
        <f t="shared" si="5"/>
        <v>74.32880517</v>
      </c>
      <c r="J1399" s="16">
        <f t="shared" si="6"/>
        <v>87.43497718</v>
      </c>
      <c r="K1399" s="16">
        <f t="shared" si="7"/>
        <v>0.6965678858</v>
      </c>
      <c r="L1399" s="9">
        <v>1.0</v>
      </c>
    </row>
    <row r="1400" ht="15.75" customHeight="1">
      <c r="A1400" s="26"/>
      <c r="G1400" s="9">
        <v>1399.0</v>
      </c>
      <c r="H1400" s="2">
        <v>44873.0</v>
      </c>
      <c r="I1400" s="16">
        <f t="shared" si="5"/>
        <v>74.33115769</v>
      </c>
      <c r="J1400" s="16">
        <f t="shared" si="6"/>
        <v>87.4387026</v>
      </c>
      <c r="K1400" s="16">
        <f t="shared" si="7"/>
        <v>0.6965934132</v>
      </c>
      <c r="L1400" s="9">
        <v>1.0</v>
      </c>
    </row>
    <row r="1401" ht="15.75" customHeight="1">
      <c r="A1401" s="26"/>
      <c r="G1401" s="9">
        <v>1400.0</v>
      </c>
      <c r="H1401" s="2">
        <v>44874.0</v>
      </c>
      <c r="I1401" s="16">
        <f t="shared" si="5"/>
        <v>74.33350853</v>
      </c>
      <c r="J1401" s="16">
        <f t="shared" si="6"/>
        <v>87.44242536</v>
      </c>
      <c r="K1401" s="16">
        <f t="shared" si="7"/>
        <v>0.6966189223</v>
      </c>
      <c r="L1401" s="9">
        <v>1.0</v>
      </c>
    </row>
    <row r="1402" ht="15.75" customHeight="1">
      <c r="A1402" s="26"/>
      <c r="G1402" s="9">
        <v>1401.0</v>
      </c>
      <c r="H1402" s="2">
        <v>44875.0</v>
      </c>
      <c r="I1402" s="16">
        <f t="shared" si="5"/>
        <v>74.33585769</v>
      </c>
      <c r="J1402" s="16">
        <f t="shared" si="6"/>
        <v>87.44614546</v>
      </c>
      <c r="K1402" s="16">
        <f t="shared" si="7"/>
        <v>0.6966444132</v>
      </c>
      <c r="L1402" s="9">
        <v>1.0</v>
      </c>
    </row>
    <row r="1403" ht="15.75" customHeight="1">
      <c r="A1403" s="26"/>
      <c r="G1403" s="9">
        <v>1402.0</v>
      </c>
      <c r="H1403" s="2">
        <v>44876.0</v>
      </c>
      <c r="I1403" s="16">
        <f t="shared" si="5"/>
        <v>74.33820517</v>
      </c>
      <c r="J1403" s="16">
        <f t="shared" si="6"/>
        <v>87.4498629</v>
      </c>
      <c r="K1403" s="16">
        <f t="shared" si="7"/>
        <v>0.6966698859</v>
      </c>
      <c r="L1403" s="9">
        <v>1.0</v>
      </c>
    </row>
    <row r="1404" ht="15.75" customHeight="1">
      <c r="A1404" s="26"/>
      <c r="G1404" s="9">
        <v>1403.0</v>
      </c>
      <c r="H1404" s="2">
        <v>44877.0</v>
      </c>
      <c r="I1404" s="16">
        <f t="shared" si="5"/>
        <v>74.34055098</v>
      </c>
      <c r="J1404" s="16">
        <f t="shared" si="6"/>
        <v>87.4535777</v>
      </c>
      <c r="K1404" s="16">
        <f t="shared" si="7"/>
        <v>0.6966953405</v>
      </c>
      <c r="L1404" s="9">
        <v>1.0</v>
      </c>
    </row>
    <row r="1405" ht="15.75" customHeight="1">
      <c r="A1405" s="26"/>
      <c r="G1405" s="9">
        <v>1404.0</v>
      </c>
      <c r="H1405" s="2">
        <v>44878.0</v>
      </c>
      <c r="I1405" s="16">
        <f t="shared" si="5"/>
        <v>74.34289512</v>
      </c>
      <c r="J1405" s="16">
        <f t="shared" si="6"/>
        <v>87.45728985</v>
      </c>
      <c r="K1405" s="16">
        <f t="shared" si="7"/>
        <v>0.6967207769</v>
      </c>
      <c r="L1405" s="9">
        <v>1.0</v>
      </c>
    </row>
    <row r="1406" ht="15.75" customHeight="1">
      <c r="A1406" s="26"/>
      <c r="G1406" s="9">
        <v>1405.0</v>
      </c>
      <c r="H1406" s="2">
        <v>44879.0</v>
      </c>
      <c r="I1406" s="16">
        <f t="shared" si="5"/>
        <v>74.34523759</v>
      </c>
      <c r="J1406" s="16">
        <f t="shared" si="6"/>
        <v>87.46099935</v>
      </c>
      <c r="K1406" s="16">
        <f t="shared" si="7"/>
        <v>0.6967461952</v>
      </c>
      <c r="L1406" s="9">
        <v>1.0</v>
      </c>
    </row>
    <row r="1407" ht="15.75" customHeight="1">
      <c r="A1407" s="26"/>
      <c r="G1407" s="9">
        <v>1406.0</v>
      </c>
      <c r="H1407" s="2">
        <v>44880.0</v>
      </c>
      <c r="I1407" s="16">
        <f t="shared" si="5"/>
        <v>74.3475784</v>
      </c>
      <c r="J1407" s="16">
        <f t="shared" si="6"/>
        <v>87.46470622</v>
      </c>
      <c r="K1407" s="16">
        <f t="shared" si="7"/>
        <v>0.6967715954</v>
      </c>
      <c r="L1407" s="9">
        <v>1.0</v>
      </c>
    </row>
    <row r="1408" ht="15.75" customHeight="1">
      <c r="A1408" s="26"/>
      <c r="G1408" s="9">
        <v>1407.0</v>
      </c>
      <c r="H1408" s="2">
        <v>44881.0</v>
      </c>
      <c r="I1408" s="16">
        <f t="shared" si="5"/>
        <v>74.34991754</v>
      </c>
      <c r="J1408" s="16">
        <f t="shared" si="6"/>
        <v>87.46841045</v>
      </c>
      <c r="K1408" s="16">
        <f t="shared" si="7"/>
        <v>0.6967969775</v>
      </c>
      <c r="L1408" s="9">
        <v>1.0</v>
      </c>
    </row>
    <row r="1409" ht="15.75" customHeight="1">
      <c r="A1409" s="26"/>
      <c r="G1409" s="9">
        <v>1408.0</v>
      </c>
      <c r="H1409" s="2">
        <v>44882.0</v>
      </c>
      <c r="I1409" s="16">
        <f t="shared" si="5"/>
        <v>74.35225502</v>
      </c>
      <c r="J1409" s="16">
        <f t="shared" si="6"/>
        <v>87.47211205</v>
      </c>
      <c r="K1409" s="16">
        <f t="shared" si="7"/>
        <v>0.6968223417</v>
      </c>
      <c r="L1409" s="9">
        <v>1.0</v>
      </c>
    </row>
    <row r="1410" ht="15.75" customHeight="1">
      <c r="A1410" s="26"/>
      <c r="G1410" s="9">
        <v>1409.0</v>
      </c>
      <c r="H1410" s="2">
        <v>44883.0</v>
      </c>
      <c r="I1410" s="16">
        <f t="shared" si="5"/>
        <v>74.35459083</v>
      </c>
      <c r="J1410" s="16">
        <f t="shared" si="6"/>
        <v>87.47581102</v>
      </c>
      <c r="K1410" s="16">
        <f t="shared" si="7"/>
        <v>0.6968476878</v>
      </c>
      <c r="L1410" s="9">
        <v>1.0</v>
      </c>
    </row>
    <row r="1411" ht="15.75" customHeight="1">
      <c r="A1411" s="26"/>
      <c r="G1411" s="9">
        <v>1410.0</v>
      </c>
      <c r="H1411" s="2">
        <v>44884.0</v>
      </c>
      <c r="I1411" s="16">
        <f t="shared" si="5"/>
        <v>74.356925</v>
      </c>
      <c r="J1411" s="16">
        <f t="shared" si="6"/>
        <v>87.47950736</v>
      </c>
      <c r="K1411" s="16">
        <f t="shared" si="7"/>
        <v>0.6968730159</v>
      </c>
      <c r="L1411" s="9">
        <v>1.0</v>
      </c>
    </row>
    <row r="1412" ht="15.75" customHeight="1">
      <c r="A1412" s="26"/>
      <c r="G1412" s="9">
        <v>1411.0</v>
      </c>
      <c r="H1412" s="2">
        <v>44885.0</v>
      </c>
      <c r="I1412" s="16">
        <f t="shared" si="5"/>
        <v>74.3592575</v>
      </c>
      <c r="J1412" s="16">
        <f t="shared" si="6"/>
        <v>87.48320109</v>
      </c>
      <c r="K1412" s="16">
        <f t="shared" si="7"/>
        <v>0.6968983261</v>
      </c>
      <c r="L1412" s="9">
        <v>1.0</v>
      </c>
    </row>
    <row r="1413" ht="15.75" customHeight="1">
      <c r="A1413" s="26"/>
      <c r="G1413" s="9">
        <v>1412.0</v>
      </c>
      <c r="H1413" s="2">
        <v>44886.0</v>
      </c>
      <c r="I1413" s="16">
        <f t="shared" si="5"/>
        <v>74.36158836</v>
      </c>
      <c r="J1413" s="16">
        <f t="shared" si="6"/>
        <v>87.4868922</v>
      </c>
      <c r="K1413" s="16">
        <f t="shared" si="7"/>
        <v>0.6969236183</v>
      </c>
      <c r="L1413" s="9">
        <v>1.0</v>
      </c>
    </row>
    <row r="1414" ht="15.75" customHeight="1">
      <c r="A1414" s="26"/>
      <c r="G1414" s="9">
        <v>1413.0</v>
      </c>
      <c r="H1414" s="2">
        <v>44887.0</v>
      </c>
      <c r="I1414" s="16">
        <f t="shared" si="5"/>
        <v>74.36391756</v>
      </c>
      <c r="J1414" s="16">
        <f t="shared" si="6"/>
        <v>87.49058069</v>
      </c>
      <c r="K1414" s="16">
        <f t="shared" si="7"/>
        <v>0.6969488927</v>
      </c>
      <c r="L1414" s="9">
        <v>1.0</v>
      </c>
    </row>
    <row r="1415" ht="15.75" customHeight="1">
      <c r="A1415" s="26"/>
      <c r="G1415" s="9">
        <v>1414.0</v>
      </c>
      <c r="H1415" s="2">
        <v>44888.0</v>
      </c>
      <c r="I1415" s="16">
        <f t="shared" si="5"/>
        <v>74.36624511</v>
      </c>
      <c r="J1415" s="16">
        <f t="shared" si="6"/>
        <v>87.49426658</v>
      </c>
      <c r="K1415" s="16">
        <f t="shared" si="7"/>
        <v>0.6969741491</v>
      </c>
      <c r="L1415" s="9">
        <v>1.0</v>
      </c>
    </row>
    <row r="1416" ht="15.75" customHeight="1">
      <c r="A1416" s="26"/>
      <c r="G1416" s="9">
        <v>1415.0</v>
      </c>
      <c r="H1416" s="2">
        <v>44889.0</v>
      </c>
      <c r="I1416" s="16">
        <f t="shared" si="5"/>
        <v>74.36857103</v>
      </c>
      <c r="J1416" s="16">
        <f t="shared" si="6"/>
        <v>87.49794986</v>
      </c>
      <c r="K1416" s="16">
        <f t="shared" si="7"/>
        <v>0.6969993877</v>
      </c>
      <c r="L1416" s="9">
        <v>1.0</v>
      </c>
    </row>
    <row r="1417" ht="15.75" customHeight="1">
      <c r="A1417" s="26"/>
      <c r="G1417" s="9">
        <v>1416.0</v>
      </c>
      <c r="H1417" s="2">
        <v>44890.0</v>
      </c>
      <c r="I1417" s="16">
        <f t="shared" si="5"/>
        <v>74.37089529</v>
      </c>
      <c r="J1417" s="16">
        <f t="shared" si="6"/>
        <v>87.50163054</v>
      </c>
      <c r="K1417" s="16">
        <f t="shared" si="7"/>
        <v>0.6970246085</v>
      </c>
      <c r="L1417" s="9">
        <v>1.0</v>
      </c>
    </row>
    <row r="1418" ht="15.75" customHeight="1">
      <c r="A1418" s="26"/>
      <c r="G1418" s="9">
        <v>1417.0</v>
      </c>
      <c r="H1418" s="2">
        <v>44891.0</v>
      </c>
      <c r="I1418" s="16">
        <f t="shared" si="5"/>
        <v>74.37321792</v>
      </c>
      <c r="J1418" s="16">
        <f t="shared" si="6"/>
        <v>87.50530862</v>
      </c>
      <c r="K1418" s="16">
        <f t="shared" si="7"/>
        <v>0.6970498115</v>
      </c>
      <c r="L1418" s="9">
        <v>1.0</v>
      </c>
    </row>
    <row r="1419" ht="15.75" customHeight="1">
      <c r="A1419" s="26"/>
      <c r="G1419" s="9">
        <v>1418.0</v>
      </c>
      <c r="H1419" s="2">
        <v>44892.0</v>
      </c>
      <c r="I1419" s="16">
        <f t="shared" si="5"/>
        <v>74.37553891</v>
      </c>
      <c r="J1419" s="16">
        <f t="shared" si="6"/>
        <v>87.5089841</v>
      </c>
      <c r="K1419" s="16">
        <f t="shared" si="7"/>
        <v>0.6970749966</v>
      </c>
      <c r="L1419" s="9">
        <v>1.0</v>
      </c>
    </row>
    <row r="1420" ht="15.75" customHeight="1">
      <c r="A1420" s="26"/>
      <c r="G1420" s="9">
        <v>1419.0</v>
      </c>
      <c r="H1420" s="2">
        <v>44893.0</v>
      </c>
      <c r="I1420" s="16">
        <f t="shared" si="5"/>
        <v>74.37785826</v>
      </c>
      <c r="J1420" s="16">
        <f t="shared" si="6"/>
        <v>87.512657</v>
      </c>
      <c r="K1420" s="16">
        <f t="shared" si="7"/>
        <v>0.6971001641</v>
      </c>
      <c r="L1420" s="9">
        <v>1.0</v>
      </c>
    </row>
    <row r="1421" ht="15.75" customHeight="1">
      <c r="A1421" s="26"/>
      <c r="G1421" s="9">
        <v>1420.0</v>
      </c>
      <c r="H1421" s="2">
        <v>44894.0</v>
      </c>
      <c r="I1421" s="16">
        <f t="shared" si="5"/>
        <v>74.38017598</v>
      </c>
      <c r="J1421" s="16">
        <f t="shared" si="6"/>
        <v>87.5163273</v>
      </c>
      <c r="K1421" s="16">
        <f t="shared" si="7"/>
        <v>0.6971253138</v>
      </c>
      <c r="L1421" s="9">
        <v>1.0</v>
      </c>
    </row>
    <row r="1422" ht="15.75" customHeight="1">
      <c r="A1422" s="26"/>
      <c r="G1422" s="9">
        <v>1421.0</v>
      </c>
      <c r="H1422" s="2">
        <v>44895.0</v>
      </c>
      <c r="I1422" s="16">
        <f t="shared" si="5"/>
        <v>74.38249206</v>
      </c>
      <c r="J1422" s="16">
        <f t="shared" si="6"/>
        <v>87.51999503</v>
      </c>
      <c r="K1422" s="16">
        <f t="shared" si="7"/>
        <v>0.6971504458</v>
      </c>
      <c r="L1422" s="9">
        <v>1.0</v>
      </c>
    </row>
    <row r="1423" ht="15.75" customHeight="1">
      <c r="A1423" s="26"/>
      <c r="G1423" s="9">
        <v>1422.0</v>
      </c>
      <c r="H1423" s="2">
        <v>44896.0</v>
      </c>
      <c r="I1423" s="16">
        <f t="shared" si="5"/>
        <v>74.38480652</v>
      </c>
      <c r="J1423" s="16">
        <f t="shared" si="6"/>
        <v>87.52366017</v>
      </c>
      <c r="K1423" s="16">
        <f t="shared" si="7"/>
        <v>0.6971755601</v>
      </c>
      <c r="L1423" s="9">
        <v>1.0</v>
      </c>
    </row>
    <row r="1424" ht="15.75" customHeight="1">
      <c r="A1424" s="26"/>
      <c r="G1424" s="9">
        <v>1423.0</v>
      </c>
      <c r="H1424" s="2">
        <v>44897.0</v>
      </c>
      <c r="I1424" s="16">
        <f t="shared" si="5"/>
        <v>74.38711935</v>
      </c>
      <c r="J1424" s="16">
        <f t="shared" si="6"/>
        <v>87.52732274</v>
      </c>
      <c r="K1424" s="16">
        <f t="shared" si="7"/>
        <v>0.6972006568</v>
      </c>
      <c r="L1424" s="9">
        <v>1.0</v>
      </c>
    </row>
    <row r="1425" ht="15.75" customHeight="1">
      <c r="A1425" s="26"/>
      <c r="G1425" s="9">
        <v>1424.0</v>
      </c>
      <c r="H1425" s="2">
        <v>44898.0</v>
      </c>
      <c r="I1425" s="16">
        <f t="shared" si="5"/>
        <v>74.38943055</v>
      </c>
      <c r="J1425" s="16">
        <f t="shared" si="6"/>
        <v>87.53098273</v>
      </c>
      <c r="K1425" s="16">
        <f t="shared" si="7"/>
        <v>0.6972257358</v>
      </c>
      <c r="L1425" s="9">
        <v>1.0</v>
      </c>
    </row>
    <row r="1426" ht="15.75" customHeight="1">
      <c r="A1426" s="26"/>
      <c r="G1426" s="9">
        <v>1425.0</v>
      </c>
      <c r="H1426" s="2">
        <v>44899.0</v>
      </c>
      <c r="I1426" s="16">
        <f t="shared" si="5"/>
        <v>74.39174013</v>
      </c>
      <c r="J1426" s="16">
        <f t="shared" si="6"/>
        <v>87.53464015</v>
      </c>
      <c r="K1426" s="16">
        <f t="shared" si="7"/>
        <v>0.6972507972</v>
      </c>
      <c r="L1426" s="9">
        <v>1.0</v>
      </c>
    </row>
    <row r="1427" ht="15.75" customHeight="1">
      <c r="A1427" s="26"/>
      <c r="G1427" s="9">
        <v>1426.0</v>
      </c>
      <c r="H1427" s="2">
        <v>44900.0</v>
      </c>
      <c r="I1427" s="16">
        <f t="shared" si="5"/>
        <v>74.3940481</v>
      </c>
      <c r="J1427" s="16">
        <f t="shared" si="6"/>
        <v>87.53829501</v>
      </c>
      <c r="K1427" s="16">
        <f t="shared" si="7"/>
        <v>0.6972758411</v>
      </c>
      <c r="L1427" s="9">
        <v>1.0</v>
      </c>
    </row>
    <row r="1428" ht="15.75" customHeight="1">
      <c r="A1428" s="26"/>
      <c r="G1428" s="9">
        <v>1427.0</v>
      </c>
      <c r="H1428" s="2">
        <v>44901.0</v>
      </c>
      <c r="I1428" s="16">
        <f t="shared" si="5"/>
        <v>74.39635444</v>
      </c>
      <c r="J1428" s="16">
        <f t="shared" si="6"/>
        <v>87.54194731</v>
      </c>
      <c r="K1428" s="16">
        <f t="shared" si="7"/>
        <v>0.6973008673</v>
      </c>
      <c r="L1428" s="9">
        <v>1.0</v>
      </c>
    </row>
    <row r="1429" ht="15.75" customHeight="1">
      <c r="A1429" s="26"/>
      <c r="G1429" s="9">
        <v>1428.0</v>
      </c>
      <c r="H1429" s="2">
        <v>44902.0</v>
      </c>
      <c r="I1429" s="16">
        <f t="shared" si="5"/>
        <v>74.39865917</v>
      </c>
      <c r="J1429" s="16">
        <f t="shared" si="6"/>
        <v>87.54559704</v>
      </c>
      <c r="K1429" s="16">
        <f t="shared" si="7"/>
        <v>0.6973258761</v>
      </c>
      <c r="L1429" s="9">
        <v>1.0</v>
      </c>
    </row>
    <row r="1430" ht="15.75" customHeight="1">
      <c r="A1430" s="26"/>
      <c r="G1430" s="9">
        <v>1429.0</v>
      </c>
      <c r="H1430" s="2">
        <v>44903.0</v>
      </c>
      <c r="I1430" s="16">
        <f t="shared" si="5"/>
        <v>74.40096229</v>
      </c>
      <c r="J1430" s="16">
        <f t="shared" si="6"/>
        <v>87.54924423</v>
      </c>
      <c r="K1430" s="16">
        <f t="shared" si="7"/>
        <v>0.6973508674</v>
      </c>
      <c r="L1430" s="9">
        <v>1.0</v>
      </c>
    </row>
    <row r="1431" ht="15.75" customHeight="1">
      <c r="A1431" s="26"/>
      <c r="G1431" s="9">
        <v>1430.0</v>
      </c>
      <c r="H1431" s="2">
        <v>44904.0</v>
      </c>
      <c r="I1431" s="16">
        <f t="shared" si="5"/>
        <v>74.40326379</v>
      </c>
      <c r="J1431" s="16">
        <f t="shared" si="6"/>
        <v>87.55288886</v>
      </c>
      <c r="K1431" s="16">
        <f t="shared" si="7"/>
        <v>0.6973758411</v>
      </c>
      <c r="L1431" s="9">
        <v>1.0</v>
      </c>
    </row>
    <row r="1432" ht="15.75" customHeight="1">
      <c r="A1432" s="26"/>
      <c r="G1432" s="9">
        <v>1431.0</v>
      </c>
      <c r="H1432" s="2">
        <v>44905.0</v>
      </c>
      <c r="I1432" s="16">
        <f t="shared" si="5"/>
        <v>74.40556368</v>
      </c>
      <c r="J1432" s="16">
        <f t="shared" si="6"/>
        <v>87.55653094</v>
      </c>
      <c r="K1432" s="16">
        <f t="shared" si="7"/>
        <v>0.6974007974</v>
      </c>
      <c r="L1432" s="9">
        <v>1.0</v>
      </c>
    </row>
    <row r="1433" ht="15.75" customHeight="1">
      <c r="A1433" s="26"/>
      <c r="G1433" s="9">
        <v>1432.0</v>
      </c>
      <c r="H1433" s="2">
        <v>44906.0</v>
      </c>
      <c r="I1433" s="16">
        <f t="shared" si="5"/>
        <v>74.40786197</v>
      </c>
      <c r="J1433" s="16">
        <f t="shared" si="6"/>
        <v>87.56017048</v>
      </c>
      <c r="K1433" s="16">
        <f t="shared" si="7"/>
        <v>0.6974257363</v>
      </c>
      <c r="L1433" s="9">
        <v>1.0</v>
      </c>
    </row>
    <row r="1434" ht="15.75" customHeight="1">
      <c r="A1434" s="26"/>
      <c r="G1434" s="9">
        <v>1433.0</v>
      </c>
      <c r="H1434" s="2">
        <v>44907.0</v>
      </c>
      <c r="I1434" s="16">
        <f t="shared" si="5"/>
        <v>74.41015866</v>
      </c>
      <c r="J1434" s="16">
        <f t="shared" si="6"/>
        <v>87.56380748</v>
      </c>
      <c r="K1434" s="16">
        <f t="shared" si="7"/>
        <v>0.6974506578</v>
      </c>
      <c r="L1434" s="9">
        <v>1.0</v>
      </c>
    </row>
    <row r="1435" ht="15.75" customHeight="1">
      <c r="A1435" s="26"/>
      <c r="G1435" s="9">
        <v>1434.0</v>
      </c>
      <c r="H1435" s="2">
        <v>44908.0</v>
      </c>
      <c r="I1435" s="16">
        <f t="shared" si="5"/>
        <v>74.41245374</v>
      </c>
      <c r="J1435" s="16">
        <f t="shared" si="6"/>
        <v>87.56744194</v>
      </c>
      <c r="K1435" s="16">
        <f t="shared" si="7"/>
        <v>0.6974755619</v>
      </c>
      <c r="L1435" s="9">
        <v>1.0</v>
      </c>
    </row>
    <row r="1436" ht="15.75" customHeight="1">
      <c r="A1436" s="26"/>
      <c r="G1436" s="9">
        <v>1435.0</v>
      </c>
      <c r="H1436" s="2">
        <v>44909.0</v>
      </c>
      <c r="I1436" s="16">
        <f t="shared" si="5"/>
        <v>74.41474722</v>
      </c>
      <c r="J1436" s="16">
        <f t="shared" si="6"/>
        <v>87.57107387</v>
      </c>
      <c r="K1436" s="16">
        <f t="shared" si="7"/>
        <v>0.6975004486</v>
      </c>
      <c r="L1436" s="9">
        <v>1.0</v>
      </c>
    </row>
    <row r="1437" ht="15.75" customHeight="1">
      <c r="A1437" s="26"/>
      <c r="G1437" s="9">
        <v>1436.0</v>
      </c>
      <c r="H1437" s="2">
        <v>44910.0</v>
      </c>
      <c r="I1437" s="16">
        <f t="shared" si="5"/>
        <v>74.41703911</v>
      </c>
      <c r="J1437" s="16">
        <f t="shared" si="6"/>
        <v>87.57470327</v>
      </c>
      <c r="K1437" s="16">
        <f t="shared" si="7"/>
        <v>0.697525318</v>
      </c>
      <c r="L1437" s="9">
        <v>1.0</v>
      </c>
    </row>
    <row r="1438" ht="15.75" customHeight="1">
      <c r="A1438" s="26"/>
      <c r="G1438" s="9">
        <v>1437.0</v>
      </c>
      <c r="H1438" s="2">
        <v>44911.0</v>
      </c>
      <c r="I1438" s="16">
        <f t="shared" si="5"/>
        <v>74.4193294</v>
      </c>
      <c r="J1438" s="16">
        <f t="shared" si="6"/>
        <v>87.57833014</v>
      </c>
      <c r="K1438" s="16">
        <f t="shared" si="7"/>
        <v>0.69755017</v>
      </c>
      <c r="L1438" s="9">
        <v>1.0</v>
      </c>
    </row>
    <row r="1439" ht="15.75" customHeight="1">
      <c r="A1439" s="26"/>
      <c r="G1439" s="9">
        <v>1438.0</v>
      </c>
      <c r="H1439" s="2">
        <v>44912.0</v>
      </c>
      <c r="I1439" s="16">
        <f t="shared" si="5"/>
        <v>74.42161809</v>
      </c>
      <c r="J1439" s="16">
        <f t="shared" si="6"/>
        <v>87.58195448</v>
      </c>
      <c r="K1439" s="16">
        <f t="shared" si="7"/>
        <v>0.6975750048</v>
      </c>
      <c r="L1439" s="9">
        <v>1.0</v>
      </c>
    </row>
    <row r="1440" ht="15.75" customHeight="1">
      <c r="A1440" s="26"/>
      <c r="G1440" s="9">
        <v>1439.0</v>
      </c>
      <c r="H1440" s="2">
        <v>44913.0</v>
      </c>
      <c r="I1440" s="16">
        <f t="shared" si="5"/>
        <v>74.4239052</v>
      </c>
      <c r="J1440" s="16">
        <f t="shared" si="6"/>
        <v>87.58557631</v>
      </c>
      <c r="K1440" s="16">
        <f t="shared" si="7"/>
        <v>0.6975998223</v>
      </c>
      <c r="L1440" s="9">
        <v>1.0</v>
      </c>
    </row>
    <row r="1441" ht="15.75" customHeight="1">
      <c r="A1441" s="26"/>
      <c r="G1441" s="9">
        <v>1440.0</v>
      </c>
      <c r="H1441" s="2">
        <v>44914.0</v>
      </c>
      <c r="I1441" s="16">
        <f t="shared" si="5"/>
        <v>74.42619071</v>
      </c>
      <c r="J1441" s="16">
        <f t="shared" si="6"/>
        <v>87.58919563</v>
      </c>
      <c r="K1441" s="16">
        <f t="shared" si="7"/>
        <v>0.6976246226</v>
      </c>
      <c r="L1441" s="9">
        <v>1.0</v>
      </c>
    </row>
    <row r="1442" ht="15.75" customHeight="1">
      <c r="A1442" s="26"/>
      <c r="G1442" s="9">
        <v>1441.0</v>
      </c>
      <c r="H1442" s="2">
        <v>44915.0</v>
      </c>
      <c r="I1442" s="16">
        <f t="shared" si="5"/>
        <v>74.42847464</v>
      </c>
      <c r="J1442" s="16">
        <f t="shared" si="6"/>
        <v>87.59281243</v>
      </c>
      <c r="K1442" s="16">
        <f t="shared" si="7"/>
        <v>0.6976494057</v>
      </c>
      <c r="L1442" s="9">
        <v>1.0</v>
      </c>
    </row>
    <row r="1443" ht="15.75" customHeight="1">
      <c r="A1443" s="26"/>
      <c r="G1443" s="9">
        <v>1442.0</v>
      </c>
      <c r="H1443" s="2">
        <v>44916.0</v>
      </c>
      <c r="I1443" s="16">
        <f t="shared" si="5"/>
        <v>74.43075699</v>
      </c>
      <c r="J1443" s="16">
        <f t="shared" si="6"/>
        <v>87.59642672</v>
      </c>
      <c r="K1443" s="16">
        <f t="shared" si="7"/>
        <v>0.6976741715</v>
      </c>
      <c r="L1443" s="9">
        <v>1.0</v>
      </c>
    </row>
    <row r="1444" ht="15.75" customHeight="1">
      <c r="A1444" s="26"/>
      <c r="G1444" s="9">
        <v>1443.0</v>
      </c>
      <c r="H1444" s="2">
        <v>44917.0</v>
      </c>
      <c r="I1444" s="16">
        <f t="shared" si="5"/>
        <v>74.43303775</v>
      </c>
      <c r="J1444" s="16">
        <f t="shared" si="6"/>
        <v>87.6000385</v>
      </c>
      <c r="K1444" s="16">
        <f t="shared" si="7"/>
        <v>0.6976989202</v>
      </c>
      <c r="L1444" s="9">
        <v>1.0</v>
      </c>
    </row>
    <row r="1445" ht="15.75" customHeight="1">
      <c r="A1445" s="26"/>
      <c r="G1445" s="9">
        <v>1444.0</v>
      </c>
      <c r="H1445" s="2">
        <v>44918.0</v>
      </c>
      <c r="I1445" s="16">
        <f t="shared" si="5"/>
        <v>74.43531693</v>
      </c>
      <c r="J1445" s="16">
        <f t="shared" si="6"/>
        <v>87.60364778</v>
      </c>
      <c r="K1445" s="16">
        <f t="shared" si="7"/>
        <v>0.6977236518</v>
      </c>
      <c r="L1445" s="9">
        <v>1.0</v>
      </c>
    </row>
    <row r="1446" ht="15.75" customHeight="1">
      <c r="A1446" s="26"/>
      <c r="G1446" s="9">
        <v>1445.0</v>
      </c>
      <c r="H1446" s="2">
        <v>44919.0</v>
      </c>
      <c r="I1446" s="16">
        <f t="shared" si="5"/>
        <v>74.43759454</v>
      </c>
      <c r="J1446" s="16">
        <f t="shared" si="6"/>
        <v>87.60725457</v>
      </c>
      <c r="K1446" s="16">
        <f t="shared" si="7"/>
        <v>0.6977483662</v>
      </c>
      <c r="L1446" s="9">
        <v>1.0</v>
      </c>
    </row>
    <row r="1447" ht="15.75" customHeight="1">
      <c r="A1447" s="26"/>
      <c r="G1447" s="9">
        <v>1446.0</v>
      </c>
      <c r="H1447" s="2">
        <v>44920.0</v>
      </c>
      <c r="I1447" s="16">
        <f t="shared" si="5"/>
        <v>74.43987056</v>
      </c>
      <c r="J1447" s="16">
        <f t="shared" si="6"/>
        <v>87.61085886</v>
      </c>
      <c r="K1447" s="16">
        <f t="shared" si="7"/>
        <v>0.6977730636</v>
      </c>
      <c r="L1447" s="9">
        <v>1.0</v>
      </c>
    </row>
    <row r="1448" ht="15.75" customHeight="1">
      <c r="A1448" s="26"/>
      <c r="G1448" s="9">
        <v>1447.0</v>
      </c>
      <c r="H1448" s="2">
        <v>44921.0</v>
      </c>
      <c r="I1448" s="16">
        <f t="shared" si="5"/>
        <v>74.44214502</v>
      </c>
      <c r="J1448" s="16">
        <f t="shared" si="6"/>
        <v>87.61446066</v>
      </c>
      <c r="K1448" s="16">
        <f t="shared" si="7"/>
        <v>0.6977977438</v>
      </c>
      <c r="L1448" s="9">
        <v>1.0</v>
      </c>
    </row>
    <row r="1449" ht="15.75" customHeight="1">
      <c r="A1449" s="26"/>
      <c r="G1449" s="9">
        <v>1448.0</v>
      </c>
      <c r="H1449" s="2">
        <v>44922.0</v>
      </c>
      <c r="I1449" s="16">
        <f t="shared" si="5"/>
        <v>74.4444179</v>
      </c>
      <c r="J1449" s="16">
        <f t="shared" si="6"/>
        <v>87.61805997</v>
      </c>
      <c r="K1449" s="16">
        <f t="shared" si="7"/>
        <v>0.6978224071</v>
      </c>
      <c r="L1449" s="9">
        <v>1.0</v>
      </c>
    </row>
    <row r="1450" ht="15.75" customHeight="1">
      <c r="A1450" s="26"/>
      <c r="G1450" s="9">
        <v>1449.0</v>
      </c>
      <c r="H1450" s="2">
        <v>44923.0</v>
      </c>
      <c r="I1450" s="16">
        <f t="shared" si="5"/>
        <v>74.44668922</v>
      </c>
      <c r="J1450" s="16">
        <f t="shared" si="6"/>
        <v>87.62165679</v>
      </c>
      <c r="K1450" s="16">
        <f t="shared" si="7"/>
        <v>0.6978470532</v>
      </c>
      <c r="L1450" s="9">
        <v>1.0</v>
      </c>
    </row>
    <row r="1451" ht="15.75" customHeight="1">
      <c r="A1451" s="26"/>
      <c r="G1451" s="9">
        <v>1450.0</v>
      </c>
      <c r="H1451" s="2">
        <v>44924.0</v>
      </c>
      <c r="I1451" s="16">
        <f t="shared" si="5"/>
        <v>74.44895897</v>
      </c>
      <c r="J1451" s="16">
        <f t="shared" si="6"/>
        <v>87.62525113</v>
      </c>
      <c r="K1451" s="16">
        <f t="shared" si="7"/>
        <v>0.6978716824</v>
      </c>
      <c r="L1451" s="9">
        <v>1.0</v>
      </c>
    </row>
    <row r="1452" ht="15.75" customHeight="1">
      <c r="A1452" s="26"/>
      <c r="G1452" s="9">
        <v>1451.0</v>
      </c>
      <c r="H1452" s="2">
        <v>44925.0</v>
      </c>
      <c r="I1452" s="16">
        <f t="shared" si="5"/>
        <v>74.45122715</v>
      </c>
      <c r="J1452" s="16">
        <f t="shared" si="6"/>
        <v>87.628843</v>
      </c>
      <c r="K1452" s="16">
        <f t="shared" si="7"/>
        <v>0.6978962946</v>
      </c>
      <c r="L1452" s="9">
        <v>1.0</v>
      </c>
    </row>
    <row r="1453" ht="15.75" customHeight="1">
      <c r="A1453" s="26"/>
      <c r="G1453" s="9">
        <v>1452.0</v>
      </c>
      <c r="H1453" s="2">
        <v>44926.0</v>
      </c>
      <c r="I1453" s="16">
        <f t="shared" si="5"/>
        <v>74.45349377</v>
      </c>
      <c r="J1453" s="16">
        <f t="shared" si="6"/>
        <v>87.63243239</v>
      </c>
      <c r="K1453" s="16">
        <f t="shared" si="7"/>
        <v>0.6979208899</v>
      </c>
      <c r="L1453" s="9">
        <v>1.0</v>
      </c>
    </row>
    <row r="1454" ht="15.75" customHeight="1">
      <c r="A1454" s="26"/>
      <c r="G1454" s="9">
        <v>1453.0</v>
      </c>
      <c r="H1454" s="2">
        <v>44927.0</v>
      </c>
      <c r="I1454" s="16">
        <f t="shared" si="5"/>
        <v>74.45575883</v>
      </c>
      <c r="J1454" s="16">
        <f t="shared" si="6"/>
        <v>87.63601931</v>
      </c>
      <c r="K1454" s="16">
        <f t="shared" si="7"/>
        <v>0.6979454682</v>
      </c>
      <c r="L1454" s="9">
        <v>1.0</v>
      </c>
    </row>
    <row r="1455" ht="15.75" customHeight="1">
      <c r="A1455" s="26"/>
      <c r="G1455" s="9">
        <v>1454.0</v>
      </c>
      <c r="H1455" s="2">
        <v>44928.0</v>
      </c>
      <c r="I1455" s="16">
        <f t="shared" si="5"/>
        <v>74.45802234</v>
      </c>
      <c r="J1455" s="16">
        <f t="shared" si="6"/>
        <v>87.63960376</v>
      </c>
      <c r="K1455" s="16">
        <f t="shared" si="7"/>
        <v>0.6979700296</v>
      </c>
      <c r="L1455" s="9">
        <v>1.0</v>
      </c>
    </row>
    <row r="1456" ht="15.75" customHeight="1">
      <c r="A1456" s="26"/>
      <c r="G1456" s="9">
        <v>1455.0</v>
      </c>
      <c r="H1456" s="2">
        <v>44929.0</v>
      </c>
      <c r="I1456" s="16">
        <f t="shared" si="5"/>
        <v>74.46028428</v>
      </c>
      <c r="J1456" s="16">
        <f t="shared" si="6"/>
        <v>87.64318575</v>
      </c>
      <c r="K1456" s="16">
        <f t="shared" si="7"/>
        <v>0.6979945741</v>
      </c>
      <c r="L1456" s="9">
        <v>1.0</v>
      </c>
    </row>
    <row r="1457" ht="15.75" customHeight="1">
      <c r="A1457" s="26"/>
      <c r="G1457" s="9">
        <v>1456.0</v>
      </c>
      <c r="H1457" s="2">
        <v>44930.0</v>
      </c>
      <c r="I1457" s="16">
        <f t="shared" si="5"/>
        <v>74.46254467</v>
      </c>
      <c r="J1457" s="16">
        <f t="shared" si="6"/>
        <v>87.64676527</v>
      </c>
      <c r="K1457" s="16">
        <f t="shared" si="7"/>
        <v>0.6980191018</v>
      </c>
      <c r="L1457" s="9">
        <v>1.0</v>
      </c>
    </row>
    <row r="1458" ht="15.75" customHeight="1">
      <c r="A1458" s="26"/>
      <c r="G1458" s="9">
        <v>1457.0</v>
      </c>
      <c r="H1458" s="2">
        <v>44931.0</v>
      </c>
      <c r="I1458" s="16">
        <f t="shared" si="5"/>
        <v>74.46480351</v>
      </c>
      <c r="J1458" s="16">
        <f t="shared" si="6"/>
        <v>87.65034234</v>
      </c>
      <c r="K1458" s="16">
        <f t="shared" si="7"/>
        <v>0.6980436126</v>
      </c>
      <c r="L1458" s="9">
        <v>1.0</v>
      </c>
    </row>
    <row r="1459" ht="15.75" customHeight="1">
      <c r="A1459" s="26"/>
      <c r="G1459" s="9">
        <v>1458.0</v>
      </c>
      <c r="H1459" s="2">
        <v>44932.0</v>
      </c>
      <c r="I1459" s="16">
        <f t="shared" si="5"/>
        <v>74.4670608</v>
      </c>
      <c r="J1459" s="16">
        <f t="shared" si="6"/>
        <v>87.65391695</v>
      </c>
      <c r="K1459" s="16">
        <f t="shared" si="7"/>
        <v>0.6980681066</v>
      </c>
      <c r="L1459" s="9">
        <v>1.0</v>
      </c>
    </row>
    <row r="1460" ht="15.75" customHeight="1">
      <c r="A1460" s="26"/>
      <c r="G1460" s="9">
        <v>1459.0</v>
      </c>
      <c r="H1460" s="2">
        <v>44933.0</v>
      </c>
      <c r="I1460" s="16">
        <f t="shared" si="5"/>
        <v>74.46931654</v>
      </c>
      <c r="J1460" s="16">
        <f t="shared" si="6"/>
        <v>87.65748912</v>
      </c>
      <c r="K1460" s="16">
        <f t="shared" si="7"/>
        <v>0.6980925838</v>
      </c>
      <c r="L1460" s="9">
        <v>1.0</v>
      </c>
    </row>
    <row r="1461" ht="15.75" customHeight="1">
      <c r="A1461" s="26"/>
      <c r="G1461" s="9">
        <v>1460.0</v>
      </c>
      <c r="H1461" s="2">
        <v>44934.0</v>
      </c>
      <c r="I1461" s="16">
        <f t="shared" si="5"/>
        <v>74.47157074</v>
      </c>
      <c r="J1461" s="16">
        <f t="shared" si="6"/>
        <v>87.66105883</v>
      </c>
      <c r="K1461" s="16">
        <f t="shared" si="7"/>
        <v>0.6981170442</v>
      </c>
      <c r="L1461" s="9">
        <v>1.0</v>
      </c>
    </row>
    <row r="1462" ht="15.75" customHeight="1">
      <c r="A1462" s="26"/>
      <c r="G1462" s="9">
        <v>1461.0</v>
      </c>
      <c r="H1462" s="2">
        <v>44935.0</v>
      </c>
      <c r="I1462" s="16">
        <f t="shared" si="5"/>
        <v>74.47382339</v>
      </c>
      <c r="J1462" s="16">
        <f t="shared" si="6"/>
        <v>87.66462611</v>
      </c>
      <c r="K1462" s="16">
        <f t="shared" si="7"/>
        <v>0.6981414879</v>
      </c>
      <c r="L1462" s="9">
        <v>1.0</v>
      </c>
    </row>
    <row r="1463" ht="15.75" customHeight="1">
      <c r="A1463" s="26"/>
      <c r="G1463" s="9">
        <v>1462.0</v>
      </c>
      <c r="H1463" s="2">
        <v>44936.0</v>
      </c>
      <c r="I1463" s="16">
        <f t="shared" si="5"/>
        <v>74.47607451</v>
      </c>
      <c r="J1463" s="16">
        <f t="shared" si="6"/>
        <v>87.66819094</v>
      </c>
      <c r="K1463" s="16">
        <f t="shared" si="7"/>
        <v>0.6981659149</v>
      </c>
      <c r="L1463" s="9">
        <v>1.0</v>
      </c>
    </row>
    <row r="1464" ht="15.75" customHeight="1">
      <c r="A1464" s="26"/>
      <c r="G1464" s="9">
        <v>1463.0</v>
      </c>
      <c r="H1464" s="2">
        <v>44937.0</v>
      </c>
      <c r="I1464" s="16">
        <f t="shared" si="5"/>
        <v>74.47832408</v>
      </c>
      <c r="J1464" s="16">
        <f t="shared" si="6"/>
        <v>87.67175333</v>
      </c>
      <c r="K1464" s="16">
        <f t="shared" si="7"/>
        <v>0.6981903251</v>
      </c>
      <c r="L1464" s="9">
        <v>1.0</v>
      </c>
    </row>
    <row r="1465" ht="15.75" customHeight="1">
      <c r="A1465" s="26"/>
      <c r="G1465" s="9">
        <v>1464.0</v>
      </c>
      <c r="H1465" s="2">
        <v>44938.0</v>
      </c>
      <c r="I1465" s="16">
        <f t="shared" si="5"/>
        <v>74.48057211</v>
      </c>
      <c r="J1465" s="16">
        <f t="shared" si="6"/>
        <v>87.67531329</v>
      </c>
      <c r="K1465" s="16">
        <f t="shared" si="7"/>
        <v>0.6982147187</v>
      </c>
      <c r="L1465" s="9">
        <v>1.0</v>
      </c>
    </row>
    <row r="1466" ht="15.75" customHeight="1">
      <c r="A1466" s="26"/>
      <c r="G1466" s="9">
        <v>1465.0</v>
      </c>
      <c r="H1466" s="2">
        <v>44939.0</v>
      </c>
      <c r="I1466" s="16">
        <f t="shared" si="5"/>
        <v>74.48281862</v>
      </c>
      <c r="J1466" s="16">
        <f t="shared" si="6"/>
        <v>87.67887082</v>
      </c>
      <c r="K1466" s="16">
        <f t="shared" si="7"/>
        <v>0.6982390956</v>
      </c>
      <c r="L1466" s="9">
        <v>1.0</v>
      </c>
    </row>
    <row r="1467" ht="15.75" customHeight="1">
      <c r="A1467" s="26"/>
      <c r="G1467" s="9">
        <v>1466.0</v>
      </c>
      <c r="H1467" s="2">
        <v>44940.0</v>
      </c>
      <c r="I1467" s="16">
        <f t="shared" si="5"/>
        <v>74.48506358</v>
      </c>
      <c r="J1467" s="16">
        <f t="shared" si="6"/>
        <v>87.68242592</v>
      </c>
      <c r="K1467" s="16">
        <f t="shared" si="7"/>
        <v>0.6982634559</v>
      </c>
      <c r="L1467" s="9">
        <v>1.0</v>
      </c>
    </row>
    <row r="1468" ht="15.75" customHeight="1">
      <c r="A1468" s="26"/>
      <c r="G1468" s="9">
        <v>1467.0</v>
      </c>
      <c r="H1468" s="2">
        <v>44941.0</v>
      </c>
      <c r="I1468" s="16">
        <f t="shared" si="5"/>
        <v>74.48730702</v>
      </c>
      <c r="J1468" s="16">
        <f t="shared" si="6"/>
        <v>87.68597859</v>
      </c>
      <c r="K1468" s="16">
        <f t="shared" si="7"/>
        <v>0.6982877996</v>
      </c>
      <c r="L1468" s="9">
        <v>1.0</v>
      </c>
    </row>
    <row r="1469" ht="15.75" customHeight="1">
      <c r="A1469" s="26"/>
      <c r="G1469" s="9">
        <v>1468.0</v>
      </c>
      <c r="H1469" s="2">
        <v>44942.0</v>
      </c>
      <c r="I1469" s="16">
        <f t="shared" si="5"/>
        <v>74.48954893</v>
      </c>
      <c r="J1469" s="16">
        <f t="shared" si="6"/>
        <v>87.68952885</v>
      </c>
      <c r="K1469" s="16">
        <f t="shared" si="7"/>
        <v>0.6983121267</v>
      </c>
      <c r="L1469" s="9">
        <v>1.0</v>
      </c>
    </row>
    <row r="1470" ht="15.75" customHeight="1">
      <c r="A1470" s="26"/>
      <c r="G1470" s="9">
        <v>1469.0</v>
      </c>
      <c r="H1470" s="2">
        <v>44943.0</v>
      </c>
      <c r="I1470" s="16">
        <f t="shared" si="5"/>
        <v>74.49178931</v>
      </c>
      <c r="J1470" s="16">
        <f t="shared" si="6"/>
        <v>87.69307669</v>
      </c>
      <c r="K1470" s="16">
        <f t="shared" si="7"/>
        <v>0.6983364372</v>
      </c>
      <c r="L1470" s="9">
        <v>1.0</v>
      </c>
    </row>
    <row r="1471" ht="15.75" customHeight="1">
      <c r="A1471" s="26"/>
      <c r="G1471" s="9">
        <v>1470.0</v>
      </c>
      <c r="H1471" s="2">
        <v>44944.0</v>
      </c>
      <c r="I1471" s="16">
        <f t="shared" si="5"/>
        <v>74.49402817</v>
      </c>
      <c r="J1471" s="16">
        <f t="shared" si="6"/>
        <v>87.69662211</v>
      </c>
      <c r="K1471" s="16">
        <f t="shared" si="7"/>
        <v>0.6983607312</v>
      </c>
      <c r="L1471" s="9">
        <v>1.0</v>
      </c>
    </row>
    <row r="1472" ht="15.75" customHeight="1">
      <c r="A1472" s="26"/>
      <c r="G1472" s="9">
        <v>1471.0</v>
      </c>
      <c r="H1472" s="2">
        <v>44945.0</v>
      </c>
      <c r="I1472" s="16">
        <f t="shared" si="5"/>
        <v>74.4962655</v>
      </c>
      <c r="J1472" s="16">
        <f t="shared" si="6"/>
        <v>87.70016512</v>
      </c>
      <c r="K1472" s="16">
        <f t="shared" si="7"/>
        <v>0.6983850086</v>
      </c>
      <c r="L1472" s="9">
        <v>1.0</v>
      </c>
    </row>
    <row r="1473" ht="15.75" customHeight="1">
      <c r="A1473" s="26"/>
      <c r="G1473" s="9">
        <v>1472.0</v>
      </c>
      <c r="H1473" s="2">
        <v>44946.0</v>
      </c>
      <c r="I1473" s="16">
        <f t="shared" si="5"/>
        <v>74.49850131</v>
      </c>
      <c r="J1473" s="16">
        <f t="shared" si="6"/>
        <v>87.70370573</v>
      </c>
      <c r="K1473" s="16">
        <f t="shared" si="7"/>
        <v>0.6984092696</v>
      </c>
      <c r="L1473" s="9">
        <v>1.0</v>
      </c>
    </row>
    <row r="1474" ht="15.75" customHeight="1">
      <c r="A1474" s="26"/>
      <c r="G1474" s="9">
        <v>1473.0</v>
      </c>
      <c r="H1474" s="2">
        <v>44947.0</v>
      </c>
      <c r="I1474" s="16">
        <f t="shared" si="5"/>
        <v>74.50073561</v>
      </c>
      <c r="J1474" s="16">
        <f t="shared" si="6"/>
        <v>87.70724393</v>
      </c>
      <c r="K1474" s="16">
        <f t="shared" si="7"/>
        <v>0.6984335141</v>
      </c>
      <c r="L1474" s="9">
        <v>1.0</v>
      </c>
    </row>
    <row r="1475" ht="15.75" customHeight="1">
      <c r="A1475" s="26"/>
      <c r="G1475" s="9">
        <v>1474.0</v>
      </c>
      <c r="H1475" s="2">
        <v>44948.0</v>
      </c>
      <c r="I1475" s="16">
        <f t="shared" si="5"/>
        <v>74.50296839</v>
      </c>
      <c r="J1475" s="16">
        <f t="shared" si="6"/>
        <v>87.71077973</v>
      </c>
      <c r="K1475" s="16">
        <f t="shared" si="7"/>
        <v>0.6984577421</v>
      </c>
      <c r="L1475" s="9">
        <v>1.0</v>
      </c>
    </row>
    <row r="1476" ht="15.75" customHeight="1">
      <c r="A1476" s="26"/>
      <c r="G1476" s="9">
        <v>1475.0</v>
      </c>
      <c r="H1476" s="2">
        <v>44949.0</v>
      </c>
      <c r="I1476" s="16">
        <f t="shared" si="5"/>
        <v>74.50519965</v>
      </c>
      <c r="J1476" s="16">
        <f t="shared" si="6"/>
        <v>87.71431313</v>
      </c>
      <c r="K1476" s="16">
        <f t="shared" si="7"/>
        <v>0.6984819537</v>
      </c>
      <c r="L1476" s="9">
        <v>1.0</v>
      </c>
    </row>
    <row r="1477" ht="15.75" customHeight="1">
      <c r="A1477" s="26"/>
      <c r="G1477" s="9">
        <v>1476.0</v>
      </c>
      <c r="H1477" s="2">
        <v>44950.0</v>
      </c>
      <c r="I1477" s="16">
        <f t="shared" si="5"/>
        <v>74.50742941</v>
      </c>
      <c r="J1477" s="16">
        <f t="shared" si="6"/>
        <v>87.71784414</v>
      </c>
      <c r="K1477" s="16">
        <f t="shared" si="7"/>
        <v>0.6985061489</v>
      </c>
      <c r="L1477" s="9">
        <v>1.0</v>
      </c>
    </row>
    <row r="1478" ht="15.75" customHeight="1">
      <c r="A1478" s="26"/>
      <c r="G1478" s="9">
        <v>1477.0</v>
      </c>
      <c r="H1478" s="2">
        <v>44951.0</v>
      </c>
      <c r="I1478" s="16">
        <f t="shared" si="5"/>
        <v>74.50965765</v>
      </c>
      <c r="J1478" s="16">
        <f t="shared" si="6"/>
        <v>87.72137275</v>
      </c>
      <c r="K1478" s="16">
        <f t="shared" si="7"/>
        <v>0.6985303277</v>
      </c>
      <c r="L1478" s="9">
        <v>1.0</v>
      </c>
    </row>
    <row r="1479" ht="15.75" customHeight="1">
      <c r="A1479" s="26"/>
      <c r="G1479" s="9">
        <v>1478.0</v>
      </c>
      <c r="H1479" s="2">
        <v>44952.0</v>
      </c>
      <c r="I1479" s="16">
        <f t="shared" si="5"/>
        <v>74.51188438</v>
      </c>
      <c r="J1479" s="16">
        <f t="shared" si="6"/>
        <v>87.72489898</v>
      </c>
      <c r="K1479" s="16">
        <f t="shared" si="7"/>
        <v>0.6985544901</v>
      </c>
      <c r="L1479" s="9">
        <v>1.0</v>
      </c>
    </row>
    <row r="1480" ht="15.75" customHeight="1">
      <c r="A1480" s="26"/>
      <c r="G1480" s="9">
        <v>1479.0</v>
      </c>
      <c r="H1480" s="2">
        <v>44953.0</v>
      </c>
      <c r="I1480" s="16">
        <f t="shared" si="5"/>
        <v>74.51410961</v>
      </c>
      <c r="J1480" s="16">
        <f t="shared" si="6"/>
        <v>87.72842282</v>
      </c>
      <c r="K1480" s="16">
        <f t="shared" si="7"/>
        <v>0.6985786362</v>
      </c>
      <c r="L1480" s="9">
        <v>1.0</v>
      </c>
    </row>
    <row r="1481" ht="15.75" customHeight="1">
      <c r="A1481" s="26"/>
      <c r="G1481" s="9">
        <v>1480.0</v>
      </c>
      <c r="H1481" s="2">
        <v>44954.0</v>
      </c>
      <c r="I1481" s="16">
        <f t="shared" si="5"/>
        <v>74.51633334</v>
      </c>
      <c r="J1481" s="16">
        <f t="shared" si="6"/>
        <v>87.73194428</v>
      </c>
      <c r="K1481" s="16">
        <f t="shared" si="7"/>
        <v>0.698602766</v>
      </c>
      <c r="L1481" s="9">
        <v>1.0</v>
      </c>
    </row>
    <row r="1482" ht="15.75" customHeight="1">
      <c r="A1482" s="26"/>
      <c r="G1482" s="9">
        <v>1481.0</v>
      </c>
      <c r="H1482" s="2">
        <v>44955.0</v>
      </c>
      <c r="I1482" s="16">
        <f t="shared" si="5"/>
        <v>74.51855556</v>
      </c>
      <c r="J1482" s="16">
        <f t="shared" si="6"/>
        <v>87.73546336</v>
      </c>
      <c r="K1482" s="16">
        <f t="shared" si="7"/>
        <v>0.6986268795</v>
      </c>
      <c r="L1482" s="9">
        <v>1.0</v>
      </c>
    </row>
    <row r="1483" ht="15.75" customHeight="1">
      <c r="A1483" s="26"/>
      <c r="G1483" s="9">
        <v>1482.0</v>
      </c>
      <c r="H1483" s="2">
        <v>44956.0</v>
      </c>
      <c r="I1483" s="16">
        <f t="shared" si="5"/>
        <v>74.52077628</v>
      </c>
      <c r="J1483" s="16">
        <f t="shared" si="6"/>
        <v>87.73898007</v>
      </c>
      <c r="K1483" s="16">
        <f t="shared" si="7"/>
        <v>0.6986509767</v>
      </c>
      <c r="L1483" s="9">
        <v>1.0</v>
      </c>
    </row>
    <row r="1484" ht="15.75" customHeight="1">
      <c r="A1484" s="26"/>
      <c r="G1484" s="9">
        <v>1483.0</v>
      </c>
      <c r="H1484" s="2">
        <v>44957.0</v>
      </c>
      <c r="I1484" s="16">
        <f t="shared" si="5"/>
        <v>74.52299551</v>
      </c>
      <c r="J1484" s="16">
        <f t="shared" si="6"/>
        <v>87.7424944</v>
      </c>
      <c r="K1484" s="16">
        <f t="shared" si="7"/>
        <v>0.6986750576</v>
      </c>
      <c r="L1484" s="9">
        <v>1.0</v>
      </c>
    </row>
    <row r="1485" ht="15.75" customHeight="1">
      <c r="A1485" s="26"/>
      <c r="G1485" s="9">
        <v>1484.0</v>
      </c>
      <c r="H1485" s="2">
        <v>44958.0</v>
      </c>
      <c r="I1485" s="16">
        <f t="shared" si="5"/>
        <v>74.52521323</v>
      </c>
      <c r="J1485" s="16">
        <f t="shared" si="6"/>
        <v>87.74600637</v>
      </c>
      <c r="K1485" s="16">
        <f t="shared" si="7"/>
        <v>0.6986991223</v>
      </c>
      <c r="L1485" s="9">
        <v>1.0</v>
      </c>
    </row>
    <row r="1486" ht="15.75" customHeight="1">
      <c r="A1486" s="26"/>
      <c r="G1486" s="9">
        <v>1485.0</v>
      </c>
      <c r="H1486" s="2">
        <v>44959.0</v>
      </c>
      <c r="I1486" s="16">
        <f t="shared" si="5"/>
        <v>74.52742947</v>
      </c>
      <c r="J1486" s="16">
        <f t="shared" si="6"/>
        <v>87.74951597</v>
      </c>
      <c r="K1486" s="16">
        <f t="shared" si="7"/>
        <v>0.6987231708</v>
      </c>
      <c r="L1486" s="9">
        <v>1.0</v>
      </c>
    </row>
    <row r="1487" ht="15.75" customHeight="1">
      <c r="A1487" s="26"/>
      <c r="G1487" s="9">
        <v>1486.0</v>
      </c>
      <c r="H1487" s="2">
        <v>44960.0</v>
      </c>
      <c r="I1487" s="16">
        <f t="shared" si="5"/>
        <v>74.52964421</v>
      </c>
      <c r="J1487" s="16">
        <f t="shared" si="6"/>
        <v>87.7530232</v>
      </c>
      <c r="K1487" s="16">
        <f t="shared" si="7"/>
        <v>0.6987472031</v>
      </c>
      <c r="L1487" s="9">
        <v>1.0</v>
      </c>
    </row>
    <row r="1488" ht="15.75" customHeight="1">
      <c r="A1488" s="26"/>
      <c r="G1488" s="9">
        <v>1487.0</v>
      </c>
      <c r="H1488" s="2">
        <v>44961.0</v>
      </c>
      <c r="I1488" s="16">
        <f t="shared" si="5"/>
        <v>74.53185746</v>
      </c>
      <c r="J1488" s="16">
        <f t="shared" si="6"/>
        <v>87.75652808</v>
      </c>
      <c r="K1488" s="16">
        <f t="shared" si="7"/>
        <v>0.6987712193</v>
      </c>
      <c r="L1488" s="9">
        <v>1.0</v>
      </c>
    </row>
    <row r="1489" ht="15.75" customHeight="1">
      <c r="A1489" s="26"/>
      <c r="G1489" s="9">
        <v>1488.0</v>
      </c>
      <c r="H1489" s="2">
        <v>44962.0</v>
      </c>
      <c r="I1489" s="16">
        <f t="shared" si="5"/>
        <v>74.53406923</v>
      </c>
      <c r="J1489" s="16">
        <f t="shared" si="6"/>
        <v>87.7600306</v>
      </c>
      <c r="K1489" s="16">
        <f t="shared" si="7"/>
        <v>0.6987952193</v>
      </c>
      <c r="L1489" s="9">
        <v>1.0</v>
      </c>
    </row>
    <row r="1490" ht="15.75" customHeight="1">
      <c r="A1490" s="26"/>
      <c r="G1490" s="9">
        <v>1489.0</v>
      </c>
      <c r="H1490" s="2">
        <v>44963.0</v>
      </c>
      <c r="I1490" s="16">
        <f t="shared" si="5"/>
        <v>74.53627951</v>
      </c>
      <c r="J1490" s="16">
        <f t="shared" si="6"/>
        <v>87.76353077</v>
      </c>
      <c r="K1490" s="16">
        <f t="shared" si="7"/>
        <v>0.6988192032</v>
      </c>
      <c r="L1490" s="9">
        <v>1.0</v>
      </c>
    </row>
    <row r="1491" ht="15.75" customHeight="1">
      <c r="A1491" s="26"/>
      <c r="G1491" s="9">
        <v>1490.0</v>
      </c>
      <c r="H1491" s="2">
        <v>44964.0</v>
      </c>
      <c r="I1491" s="16">
        <f t="shared" si="5"/>
        <v>74.5384883</v>
      </c>
      <c r="J1491" s="16">
        <f t="shared" si="6"/>
        <v>87.76702859</v>
      </c>
      <c r="K1491" s="16">
        <f t="shared" si="7"/>
        <v>0.6988431709</v>
      </c>
      <c r="L1491" s="9">
        <v>1.0</v>
      </c>
    </row>
    <row r="1492" ht="15.75" customHeight="1">
      <c r="A1492" s="26"/>
      <c r="G1492" s="9">
        <v>1491.0</v>
      </c>
      <c r="H1492" s="2">
        <v>44965.0</v>
      </c>
      <c r="I1492" s="16">
        <f t="shared" si="5"/>
        <v>74.54069562</v>
      </c>
      <c r="J1492" s="16">
        <f t="shared" si="6"/>
        <v>87.77052406</v>
      </c>
      <c r="K1492" s="16">
        <f t="shared" si="7"/>
        <v>0.6988671226</v>
      </c>
      <c r="L1492" s="9">
        <v>1.0</v>
      </c>
    </row>
    <row r="1493" ht="15.75" customHeight="1">
      <c r="A1493" s="26"/>
      <c r="G1493" s="9">
        <v>1492.0</v>
      </c>
      <c r="H1493" s="2">
        <v>44966.0</v>
      </c>
      <c r="I1493" s="16">
        <f t="shared" si="5"/>
        <v>74.54290145</v>
      </c>
      <c r="J1493" s="16">
        <f t="shared" si="6"/>
        <v>87.77401719</v>
      </c>
      <c r="K1493" s="16">
        <f t="shared" si="7"/>
        <v>0.6988910583</v>
      </c>
      <c r="L1493" s="9">
        <v>1.0</v>
      </c>
    </row>
    <row r="1494" ht="15.75" customHeight="1">
      <c r="A1494" s="26"/>
      <c r="G1494" s="9">
        <v>1493.0</v>
      </c>
      <c r="H1494" s="2">
        <v>44967.0</v>
      </c>
      <c r="I1494" s="16">
        <f t="shared" si="5"/>
        <v>74.5451058</v>
      </c>
      <c r="J1494" s="16">
        <f t="shared" si="6"/>
        <v>87.77750798</v>
      </c>
      <c r="K1494" s="16">
        <f t="shared" si="7"/>
        <v>0.6989149779</v>
      </c>
      <c r="L1494" s="9">
        <v>1.0</v>
      </c>
    </row>
    <row r="1495" ht="15.75" customHeight="1">
      <c r="A1495" s="26"/>
      <c r="G1495" s="9">
        <v>1494.0</v>
      </c>
      <c r="H1495" s="2">
        <v>44968.0</v>
      </c>
      <c r="I1495" s="16">
        <f t="shared" si="5"/>
        <v>74.54730868</v>
      </c>
      <c r="J1495" s="16">
        <f t="shared" si="6"/>
        <v>87.78099643</v>
      </c>
      <c r="K1495" s="16">
        <f t="shared" si="7"/>
        <v>0.6989388815</v>
      </c>
      <c r="L1495" s="9">
        <v>1.0</v>
      </c>
    </row>
    <row r="1496" ht="15.75" customHeight="1">
      <c r="A1496" s="26"/>
      <c r="G1496" s="9">
        <v>1495.0</v>
      </c>
      <c r="H1496" s="2">
        <v>44969.0</v>
      </c>
      <c r="I1496" s="16">
        <f t="shared" si="5"/>
        <v>74.54951009</v>
      </c>
      <c r="J1496" s="16">
        <f t="shared" si="6"/>
        <v>87.78448254</v>
      </c>
      <c r="K1496" s="16">
        <f t="shared" si="7"/>
        <v>0.698962769</v>
      </c>
      <c r="L1496" s="9">
        <v>1.0</v>
      </c>
    </row>
    <row r="1497" ht="15.75" customHeight="1">
      <c r="A1497" s="26"/>
      <c r="G1497" s="9">
        <v>1496.0</v>
      </c>
      <c r="H1497" s="2">
        <v>44970.0</v>
      </c>
      <c r="I1497" s="16">
        <f t="shared" si="5"/>
        <v>74.55171002</v>
      </c>
      <c r="J1497" s="16">
        <f t="shared" si="6"/>
        <v>87.78796633</v>
      </c>
      <c r="K1497" s="16">
        <f t="shared" si="7"/>
        <v>0.6989866407</v>
      </c>
      <c r="L1497" s="9">
        <v>1.0</v>
      </c>
    </row>
    <row r="1498" ht="15.75" customHeight="1">
      <c r="A1498" s="26"/>
      <c r="G1498" s="9">
        <v>1497.0</v>
      </c>
      <c r="H1498" s="2">
        <v>44971.0</v>
      </c>
      <c r="I1498" s="16">
        <f t="shared" si="5"/>
        <v>74.55390848</v>
      </c>
      <c r="J1498" s="16">
        <f t="shared" si="6"/>
        <v>87.79144778</v>
      </c>
      <c r="K1498" s="16">
        <f t="shared" si="7"/>
        <v>0.6990104963</v>
      </c>
      <c r="L1498" s="9">
        <v>1.0</v>
      </c>
    </row>
    <row r="1499" ht="15.75" customHeight="1">
      <c r="A1499" s="26"/>
      <c r="G1499" s="9">
        <v>1498.0</v>
      </c>
      <c r="H1499" s="2">
        <v>44972.0</v>
      </c>
      <c r="I1499" s="16">
        <f t="shared" si="5"/>
        <v>74.55610548</v>
      </c>
      <c r="J1499" s="16">
        <f t="shared" si="6"/>
        <v>87.79492691</v>
      </c>
      <c r="K1499" s="16">
        <f t="shared" si="7"/>
        <v>0.6990343361</v>
      </c>
      <c r="L1499" s="9">
        <v>1.0</v>
      </c>
    </row>
    <row r="1500" ht="15.75" customHeight="1">
      <c r="A1500" s="26"/>
      <c r="G1500" s="9">
        <v>1499.0</v>
      </c>
      <c r="H1500" s="2">
        <v>44973.0</v>
      </c>
      <c r="I1500" s="16">
        <f t="shared" si="5"/>
        <v>74.55830101</v>
      </c>
      <c r="J1500" s="16">
        <f t="shared" si="6"/>
        <v>87.79840373</v>
      </c>
      <c r="K1500" s="16">
        <f t="shared" si="7"/>
        <v>0.6990581599</v>
      </c>
      <c r="L1500" s="9">
        <v>1.0</v>
      </c>
    </row>
    <row r="1501" ht="15.75" customHeight="1">
      <c r="A1501" s="26"/>
      <c r="G1501" s="9">
        <v>1500.0</v>
      </c>
      <c r="H1501" s="2">
        <v>44974.0</v>
      </c>
      <c r="I1501" s="16">
        <f t="shared" si="5"/>
        <v>74.56049507</v>
      </c>
      <c r="J1501" s="16">
        <f t="shared" si="6"/>
        <v>87.80187822</v>
      </c>
      <c r="K1501" s="16">
        <f t="shared" si="7"/>
        <v>0.6990819678</v>
      </c>
      <c r="L1501" s="9">
        <v>1.0</v>
      </c>
    </row>
    <row r="1502" ht="15.75" customHeight="1">
      <c r="A1502" s="26"/>
      <c r="G1502" s="9">
        <v>1501.0</v>
      </c>
      <c r="H1502" s="2">
        <v>44975.0</v>
      </c>
      <c r="I1502" s="16">
        <f t="shared" si="5"/>
        <v>74.56268768</v>
      </c>
      <c r="J1502" s="16">
        <f t="shared" si="6"/>
        <v>87.80535039</v>
      </c>
      <c r="K1502" s="16">
        <f t="shared" si="7"/>
        <v>0.6991057599</v>
      </c>
      <c r="L1502" s="9">
        <v>1.0</v>
      </c>
    </row>
    <row r="1503" ht="15.75" customHeight="1">
      <c r="A1503" s="26"/>
      <c r="G1503" s="9">
        <v>1502.0</v>
      </c>
      <c r="H1503" s="2">
        <v>44976.0</v>
      </c>
      <c r="I1503" s="16">
        <f t="shared" si="5"/>
        <v>74.56487882</v>
      </c>
      <c r="J1503" s="16">
        <f t="shared" si="6"/>
        <v>87.80882026</v>
      </c>
      <c r="K1503" s="16">
        <f t="shared" si="7"/>
        <v>0.6991295361</v>
      </c>
      <c r="L1503" s="9">
        <v>1.0</v>
      </c>
    </row>
    <row r="1504" ht="15.75" customHeight="1">
      <c r="A1504" s="26"/>
      <c r="G1504" s="9">
        <v>1503.0</v>
      </c>
      <c r="H1504" s="2">
        <v>44977.0</v>
      </c>
      <c r="I1504" s="16">
        <f t="shared" si="5"/>
        <v>74.5670685</v>
      </c>
      <c r="J1504" s="16">
        <f t="shared" si="6"/>
        <v>87.81228781</v>
      </c>
      <c r="K1504" s="16">
        <f t="shared" si="7"/>
        <v>0.6991532965</v>
      </c>
      <c r="L1504" s="9">
        <v>1.0</v>
      </c>
    </row>
    <row r="1505" ht="15.75" customHeight="1">
      <c r="A1505" s="26"/>
      <c r="G1505" s="9">
        <v>1504.0</v>
      </c>
      <c r="H1505" s="2">
        <v>44978.0</v>
      </c>
      <c r="I1505" s="16">
        <f t="shared" si="5"/>
        <v>74.56925673</v>
      </c>
      <c r="J1505" s="16">
        <f t="shared" si="6"/>
        <v>87.81575306</v>
      </c>
      <c r="K1505" s="16">
        <f t="shared" si="7"/>
        <v>0.6991770411</v>
      </c>
      <c r="L1505" s="9">
        <v>1.0</v>
      </c>
    </row>
    <row r="1506" ht="15.75" customHeight="1">
      <c r="A1506" s="26"/>
      <c r="G1506" s="9">
        <v>1505.0</v>
      </c>
      <c r="H1506" s="2">
        <v>44979.0</v>
      </c>
      <c r="I1506" s="16">
        <f t="shared" si="5"/>
        <v>74.5714435</v>
      </c>
      <c r="J1506" s="16">
        <f t="shared" si="6"/>
        <v>87.819216</v>
      </c>
      <c r="K1506" s="16">
        <f t="shared" si="7"/>
        <v>0.6992007699</v>
      </c>
      <c r="L1506" s="9">
        <v>1.0</v>
      </c>
    </row>
    <row r="1507" ht="15.75" customHeight="1">
      <c r="A1507" s="26"/>
      <c r="G1507" s="9">
        <v>1506.0</v>
      </c>
      <c r="H1507" s="2">
        <v>44980.0</v>
      </c>
      <c r="I1507" s="16">
        <f t="shared" si="5"/>
        <v>74.57362882</v>
      </c>
      <c r="J1507" s="16">
        <f t="shared" si="6"/>
        <v>87.82267665</v>
      </c>
      <c r="K1507" s="16">
        <f t="shared" si="7"/>
        <v>0.699224483</v>
      </c>
      <c r="L1507" s="9">
        <v>1.0</v>
      </c>
    </row>
    <row r="1508" ht="15.75" customHeight="1">
      <c r="A1508" s="26"/>
      <c r="G1508" s="9">
        <v>1507.0</v>
      </c>
      <c r="H1508" s="2">
        <v>44981.0</v>
      </c>
      <c r="I1508" s="16">
        <f t="shared" si="5"/>
        <v>74.57581269</v>
      </c>
      <c r="J1508" s="16">
        <f t="shared" si="6"/>
        <v>87.82613499</v>
      </c>
      <c r="K1508" s="16">
        <f t="shared" si="7"/>
        <v>0.6992481803</v>
      </c>
      <c r="L1508" s="9">
        <v>1.0</v>
      </c>
    </row>
    <row r="1509" ht="15.75" customHeight="1">
      <c r="A1509" s="26"/>
      <c r="G1509" s="9">
        <v>1508.0</v>
      </c>
      <c r="H1509" s="2">
        <v>44982.0</v>
      </c>
      <c r="I1509" s="16">
        <f t="shared" si="5"/>
        <v>74.57799511</v>
      </c>
      <c r="J1509" s="16">
        <f t="shared" si="6"/>
        <v>87.82959105</v>
      </c>
      <c r="K1509" s="16">
        <f t="shared" si="7"/>
        <v>0.6992718619</v>
      </c>
      <c r="L1509" s="9">
        <v>1.0</v>
      </c>
    </row>
    <row r="1510" ht="15.75" customHeight="1">
      <c r="A1510" s="26"/>
      <c r="G1510" s="9">
        <v>1509.0</v>
      </c>
      <c r="H1510" s="2">
        <v>44983.0</v>
      </c>
      <c r="I1510" s="16">
        <f t="shared" si="5"/>
        <v>74.58017609</v>
      </c>
      <c r="J1510" s="16">
        <f t="shared" si="6"/>
        <v>87.83304481</v>
      </c>
      <c r="K1510" s="16">
        <f t="shared" si="7"/>
        <v>0.6992955278</v>
      </c>
      <c r="L1510" s="9">
        <v>1.0</v>
      </c>
    </row>
    <row r="1511" ht="15.75" customHeight="1">
      <c r="A1511" s="26"/>
      <c r="G1511" s="9">
        <v>1510.0</v>
      </c>
      <c r="H1511" s="2">
        <v>44984.0</v>
      </c>
      <c r="I1511" s="16">
        <f t="shared" si="5"/>
        <v>74.58235562</v>
      </c>
      <c r="J1511" s="16">
        <f t="shared" si="6"/>
        <v>87.83649628</v>
      </c>
      <c r="K1511" s="16">
        <f t="shared" si="7"/>
        <v>0.699319178</v>
      </c>
      <c r="L1511" s="9">
        <v>1.0</v>
      </c>
    </row>
    <row r="1512" ht="15.75" customHeight="1">
      <c r="A1512" s="26"/>
      <c r="G1512" s="9">
        <v>1511.0</v>
      </c>
      <c r="H1512" s="2">
        <v>44985.0</v>
      </c>
      <c r="I1512" s="16">
        <f t="shared" si="5"/>
        <v>74.58453371</v>
      </c>
      <c r="J1512" s="16">
        <f t="shared" si="6"/>
        <v>87.83994547</v>
      </c>
      <c r="K1512" s="16">
        <f t="shared" si="7"/>
        <v>0.6993428126</v>
      </c>
      <c r="L1512" s="9">
        <v>1.0</v>
      </c>
    </row>
    <row r="1513" ht="15.75" customHeight="1">
      <c r="A1513" s="26"/>
      <c r="G1513" s="9">
        <v>1512.0</v>
      </c>
      <c r="H1513" s="2">
        <v>44986.0</v>
      </c>
      <c r="I1513" s="16">
        <f t="shared" si="5"/>
        <v>74.58671035</v>
      </c>
      <c r="J1513" s="16">
        <f t="shared" si="6"/>
        <v>87.84339238</v>
      </c>
      <c r="K1513" s="16">
        <f t="shared" si="7"/>
        <v>0.6993664315</v>
      </c>
      <c r="L1513" s="9">
        <v>1.0</v>
      </c>
    </row>
    <row r="1514" ht="15.75" customHeight="1">
      <c r="A1514" s="26"/>
      <c r="G1514" s="9">
        <v>1513.0</v>
      </c>
      <c r="H1514" s="2">
        <v>44987.0</v>
      </c>
      <c r="I1514" s="16">
        <f t="shared" si="5"/>
        <v>74.58888556</v>
      </c>
      <c r="J1514" s="16">
        <f t="shared" si="6"/>
        <v>87.84683701</v>
      </c>
      <c r="K1514" s="16">
        <f t="shared" si="7"/>
        <v>0.6993900348</v>
      </c>
      <c r="L1514" s="9">
        <v>1.0</v>
      </c>
    </row>
    <row r="1515" ht="15.75" customHeight="1">
      <c r="A1515" s="26"/>
      <c r="G1515" s="9">
        <v>1514.0</v>
      </c>
      <c r="H1515" s="2">
        <v>44988.0</v>
      </c>
      <c r="I1515" s="16">
        <f t="shared" si="5"/>
        <v>74.59105933</v>
      </c>
      <c r="J1515" s="16">
        <f t="shared" si="6"/>
        <v>87.85027936</v>
      </c>
      <c r="K1515" s="16">
        <f t="shared" si="7"/>
        <v>0.6994136225</v>
      </c>
      <c r="L1515" s="9">
        <v>1.0</v>
      </c>
    </row>
    <row r="1516" ht="15.75" customHeight="1">
      <c r="A1516" s="26"/>
      <c r="G1516" s="9">
        <v>1515.0</v>
      </c>
      <c r="H1516" s="2">
        <v>44989.0</v>
      </c>
      <c r="I1516" s="16">
        <f t="shared" si="5"/>
        <v>74.59323166</v>
      </c>
      <c r="J1516" s="16">
        <f t="shared" si="6"/>
        <v>87.85371944</v>
      </c>
      <c r="K1516" s="16">
        <f t="shared" si="7"/>
        <v>0.6994371946</v>
      </c>
      <c r="L1516" s="9">
        <v>1.0</v>
      </c>
    </row>
    <row r="1517" ht="15.75" customHeight="1">
      <c r="A1517" s="26"/>
      <c r="G1517" s="9">
        <v>1516.0</v>
      </c>
      <c r="H1517" s="2">
        <v>44990.0</v>
      </c>
      <c r="I1517" s="16">
        <f t="shared" si="5"/>
        <v>74.59540256</v>
      </c>
      <c r="J1517" s="16">
        <f t="shared" si="6"/>
        <v>87.85715725</v>
      </c>
      <c r="K1517" s="16">
        <f t="shared" si="7"/>
        <v>0.6994607512</v>
      </c>
      <c r="L1517" s="9">
        <v>1.0</v>
      </c>
    </row>
    <row r="1518" ht="15.75" customHeight="1">
      <c r="A1518" s="26"/>
      <c r="G1518" s="9">
        <v>1517.0</v>
      </c>
      <c r="H1518" s="2">
        <v>44991.0</v>
      </c>
      <c r="I1518" s="16">
        <f t="shared" si="5"/>
        <v>74.59757203</v>
      </c>
      <c r="J1518" s="16">
        <f t="shared" si="6"/>
        <v>87.86059279</v>
      </c>
      <c r="K1518" s="16">
        <f t="shared" si="7"/>
        <v>0.6994842923</v>
      </c>
      <c r="L1518" s="9">
        <v>1.0</v>
      </c>
    </row>
    <row r="1519" ht="15.75" customHeight="1">
      <c r="A1519" s="26"/>
      <c r="G1519" s="9">
        <v>1518.0</v>
      </c>
      <c r="H1519" s="2">
        <v>44992.0</v>
      </c>
      <c r="I1519" s="16">
        <f t="shared" si="5"/>
        <v>74.59974007</v>
      </c>
      <c r="J1519" s="16">
        <f t="shared" si="6"/>
        <v>87.86402607</v>
      </c>
      <c r="K1519" s="16">
        <f t="shared" si="7"/>
        <v>0.6995078178</v>
      </c>
      <c r="L1519" s="9">
        <v>1.0</v>
      </c>
    </row>
    <row r="1520" ht="15.75" customHeight="1">
      <c r="A1520" s="26"/>
      <c r="G1520" s="9">
        <v>1519.0</v>
      </c>
      <c r="H1520" s="2">
        <v>44993.0</v>
      </c>
      <c r="I1520" s="16">
        <f t="shared" si="5"/>
        <v>74.60190668</v>
      </c>
      <c r="J1520" s="16">
        <f t="shared" si="6"/>
        <v>87.86745709</v>
      </c>
      <c r="K1520" s="16">
        <f t="shared" si="7"/>
        <v>0.6995313278</v>
      </c>
      <c r="L1520" s="9">
        <v>1.0</v>
      </c>
    </row>
    <row r="1521" ht="15.75" customHeight="1">
      <c r="A1521" s="26"/>
      <c r="G1521" s="9">
        <v>1520.0</v>
      </c>
      <c r="H1521" s="2">
        <v>44994.0</v>
      </c>
      <c r="I1521" s="16">
        <f t="shared" si="5"/>
        <v>74.60407187</v>
      </c>
      <c r="J1521" s="16">
        <f t="shared" si="6"/>
        <v>87.87088585</v>
      </c>
      <c r="K1521" s="16">
        <f t="shared" si="7"/>
        <v>0.6995548224</v>
      </c>
      <c r="L1521" s="9">
        <v>1.0</v>
      </c>
    </row>
    <row r="1522" ht="15.75" customHeight="1">
      <c r="A1522" s="26"/>
      <c r="G1522" s="9">
        <v>1521.0</v>
      </c>
      <c r="H1522" s="2">
        <v>44995.0</v>
      </c>
      <c r="I1522" s="16">
        <f t="shared" si="5"/>
        <v>74.60623563</v>
      </c>
      <c r="J1522" s="16">
        <f t="shared" si="6"/>
        <v>87.87431235</v>
      </c>
      <c r="K1522" s="16">
        <f t="shared" si="7"/>
        <v>0.6995783015</v>
      </c>
      <c r="L1522" s="9">
        <v>1.0</v>
      </c>
    </row>
    <row r="1523" ht="15.75" customHeight="1">
      <c r="A1523" s="26"/>
      <c r="G1523" s="9">
        <v>1522.0</v>
      </c>
      <c r="H1523" s="2">
        <v>44996.0</v>
      </c>
      <c r="I1523" s="16">
        <f t="shared" si="5"/>
        <v>74.60839797</v>
      </c>
      <c r="J1523" s="16">
        <f t="shared" si="6"/>
        <v>87.87773661</v>
      </c>
      <c r="K1523" s="16">
        <f t="shared" si="7"/>
        <v>0.6996017652</v>
      </c>
      <c r="L1523" s="9">
        <v>1.0</v>
      </c>
    </row>
    <row r="1524" ht="15.75" customHeight="1">
      <c r="A1524" s="26"/>
      <c r="G1524" s="9">
        <v>1523.0</v>
      </c>
      <c r="H1524" s="2">
        <v>44997.0</v>
      </c>
      <c r="I1524" s="16">
        <f t="shared" si="5"/>
        <v>74.61055889</v>
      </c>
      <c r="J1524" s="16">
        <f t="shared" si="6"/>
        <v>87.88115861</v>
      </c>
      <c r="K1524" s="16">
        <f t="shared" si="7"/>
        <v>0.6996252135</v>
      </c>
      <c r="L1524" s="9">
        <v>1.0</v>
      </c>
    </row>
    <row r="1525" ht="15.75" customHeight="1">
      <c r="A1525" s="26"/>
      <c r="G1525" s="9">
        <v>1524.0</v>
      </c>
      <c r="H1525" s="2">
        <v>44998.0</v>
      </c>
      <c r="I1525" s="16">
        <f t="shared" si="5"/>
        <v>74.61271839</v>
      </c>
      <c r="J1525" s="16">
        <f t="shared" si="6"/>
        <v>87.88457837</v>
      </c>
      <c r="K1525" s="16">
        <f t="shared" si="7"/>
        <v>0.6996486464</v>
      </c>
      <c r="L1525" s="9">
        <v>1.0</v>
      </c>
    </row>
    <row r="1526" ht="15.75" customHeight="1">
      <c r="A1526" s="26"/>
      <c r="G1526" s="9">
        <v>1525.0</v>
      </c>
      <c r="H1526" s="2">
        <v>44999.0</v>
      </c>
      <c r="I1526" s="16">
        <f t="shared" si="5"/>
        <v>74.61487648</v>
      </c>
      <c r="J1526" s="16">
        <f t="shared" si="6"/>
        <v>87.88799588</v>
      </c>
      <c r="K1526" s="16">
        <f t="shared" si="7"/>
        <v>0.6996720639</v>
      </c>
      <c r="L1526" s="9">
        <v>1.0</v>
      </c>
    </row>
    <row r="1527" ht="15.75" customHeight="1">
      <c r="A1527" s="26"/>
      <c r="G1527" s="9">
        <v>1526.0</v>
      </c>
      <c r="H1527" s="2">
        <v>45000.0</v>
      </c>
      <c r="I1527" s="16">
        <f t="shared" si="5"/>
        <v>74.61703315</v>
      </c>
      <c r="J1527" s="16">
        <f t="shared" si="6"/>
        <v>87.89141115</v>
      </c>
      <c r="K1527" s="16">
        <f t="shared" si="7"/>
        <v>0.6996954661</v>
      </c>
      <c r="L1527" s="9">
        <v>1.0</v>
      </c>
    </row>
    <row r="1528" ht="15.75" customHeight="1">
      <c r="A1528" s="26"/>
      <c r="G1528" s="9">
        <v>1527.0</v>
      </c>
      <c r="H1528" s="2">
        <v>45001.0</v>
      </c>
      <c r="I1528" s="16">
        <f t="shared" si="5"/>
        <v>74.6191884</v>
      </c>
      <c r="J1528" s="16">
        <f t="shared" si="6"/>
        <v>87.89482419</v>
      </c>
      <c r="K1528" s="16">
        <f t="shared" si="7"/>
        <v>0.6997188529</v>
      </c>
      <c r="L1528" s="9">
        <v>1.0</v>
      </c>
    </row>
    <row r="1529" ht="15.75" customHeight="1">
      <c r="A1529" s="26"/>
      <c r="G1529" s="9">
        <v>1528.0</v>
      </c>
      <c r="H1529" s="2">
        <v>45002.0</v>
      </c>
      <c r="I1529" s="16">
        <f t="shared" si="5"/>
        <v>74.62134225</v>
      </c>
      <c r="J1529" s="16">
        <f t="shared" si="6"/>
        <v>87.89823499</v>
      </c>
      <c r="K1529" s="16">
        <f t="shared" si="7"/>
        <v>0.6997422244</v>
      </c>
      <c r="L1529" s="9">
        <v>1.0</v>
      </c>
    </row>
    <row r="1530" ht="15.75" customHeight="1">
      <c r="A1530" s="26"/>
      <c r="G1530" s="9">
        <v>1529.0</v>
      </c>
      <c r="H1530" s="2">
        <v>45003.0</v>
      </c>
      <c r="I1530" s="16">
        <f t="shared" si="5"/>
        <v>74.62349469</v>
      </c>
      <c r="J1530" s="16">
        <f t="shared" si="6"/>
        <v>87.90164356</v>
      </c>
      <c r="K1530" s="16">
        <f t="shared" si="7"/>
        <v>0.6997655807</v>
      </c>
      <c r="L1530" s="9">
        <v>1.0</v>
      </c>
    </row>
    <row r="1531" ht="15.75" customHeight="1">
      <c r="A1531" s="26"/>
      <c r="G1531" s="9">
        <v>1530.0</v>
      </c>
      <c r="H1531" s="2">
        <v>45004.0</v>
      </c>
      <c r="I1531" s="16">
        <f t="shared" si="5"/>
        <v>74.62564572</v>
      </c>
      <c r="J1531" s="16">
        <f t="shared" si="6"/>
        <v>87.9050499</v>
      </c>
      <c r="K1531" s="16">
        <f t="shared" si="7"/>
        <v>0.6997889216</v>
      </c>
      <c r="L1531" s="9">
        <v>1.0</v>
      </c>
    </row>
    <row r="1532" ht="15.75" customHeight="1">
      <c r="A1532" s="26"/>
      <c r="G1532" s="9">
        <v>1531.0</v>
      </c>
      <c r="H1532" s="2">
        <v>45005.0</v>
      </c>
      <c r="I1532" s="16">
        <f t="shared" si="5"/>
        <v>74.62779534</v>
      </c>
      <c r="J1532" s="16">
        <f t="shared" si="6"/>
        <v>87.90845402</v>
      </c>
      <c r="K1532" s="16">
        <f t="shared" si="7"/>
        <v>0.6998122473</v>
      </c>
      <c r="L1532" s="9">
        <v>1.0</v>
      </c>
    </row>
    <row r="1533" ht="15.75" customHeight="1">
      <c r="A1533" s="26"/>
      <c r="G1533" s="9">
        <v>1532.0</v>
      </c>
      <c r="H1533" s="2">
        <v>45006.0</v>
      </c>
      <c r="I1533" s="16">
        <f t="shared" si="5"/>
        <v>74.62994356</v>
      </c>
      <c r="J1533" s="16">
        <f t="shared" si="6"/>
        <v>87.91185592</v>
      </c>
      <c r="K1533" s="16">
        <f t="shared" si="7"/>
        <v>0.6998355578</v>
      </c>
      <c r="L1533" s="9">
        <v>1.0</v>
      </c>
    </row>
    <row r="1534" ht="15.75" customHeight="1">
      <c r="A1534" s="26"/>
      <c r="G1534" s="9">
        <v>1533.0</v>
      </c>
      <c r="H1534" s="2">
        <v>45007.0</v>
      </c>
      <c r="I1534" s="16">
        <f t="shared" si="5"/>
        <v>74.63209038</v>
      </c>
      <c r="J1534" s="16">
        <f t="shared" si="6"/>
        <v>87.91525559</v>
      </c>
      <c r="K1534" s="16">
        <f t="shared" si="7"/>
        <v>0.6998588531</v>
      </c>
      <c r="L1534" s="9">
        <v>1.0</v>
      </c>
    </row>
    <row r="1535" ht="15.75" customHeight="1">
      <c r="A1535" s="26"/>
      <c r="G1535" s="9">
        <v>1534.0</v>
      </c>
      <c r="H1535" s="2">
        <v>45008.0</v>
      </c>
      <c r="I1535" s="16">
        <f t="shared" si="5"/>
        <v>74.6342358</v>
      </c>
      <c r="J1535" s="16">
        <f t="shared" si="6"/>
        <v>87.91865305</v>
      </c>
      <c r="K1535" s="16">
        <f t="shared" si="7"/>
        <v>0.6998821332</v>
      </c>
      <c r="L1535" s="9">
        <v>1.0</v>
      </c>
    </row>
    <row r="1536" ht="15.75" customHeight="1">
      <c r="A1536" s="26"/>
      <c r="G1536" s="9">
        <v>1535.0</v>
      </c>
      <c r="H1536" s="2">
        <v>45009.0</v>
      </c>
      <c r="I1536" s="16">
        <f t="shared" si="5"/>
        <v>74.63637982</v>
      </c>
      <c r="J1536" s="16">
        <f t="shared" si="6"/>
        <v>87.92204829</v>
      </c>
      <c r="K1536" s="16">
        <f t="shared" si="7"/>
        <v>0.6999053981</v>
      </c>
      <c r="L1536" s="9">
        <v>1.0</v>
      </c>
    </row>
    <row r="1537" ht="15.75" customHeight="1">
      <c r="A1537" s="26"/>
      <c r="G1537" s="9">
        <v>1536.0</v>
      </c>
      <c r="H1537" s="2">
        <v>45010.0</v>
      </c>
      <c r="I1537" s="16">
        <f t="shared" si="5"/>
        <v>74.63852245</v>
      </c>
      <c r="J1537" s="16">
        <f t="shared" si="6"/>
        <v>87.92544132</v>
      </c>
      <c r="K1537" s="16">
        <f t="shared" si="7"/>
        <v>0.6999286478</v>
      </c>
      <c r="L1537" s="9">
        <v>1.0</v>
      </c>
    </row>
    <row r="1538" ht="15.75" customHeight="1">
      <c r="A1538" s="26"/>
      <c r="G1538" s="9">
        <v>1537.0</v>
      </c>
      <c r="H1538" s="2">
        <v>45011.0</v>
      </c>
      <c r="I1538" s="16">
        <f t="shared" si="5"/>
        <v>74.64066368</v>
      </c>
      <c r="J1538" s="16">
        <f t="shared" si="6"/>
        <v>87.92883214</v>
      </c>
      <c r="K1538" s="16">
        <f t="shared" si="7"/>
        <v>0.6999518824</v>
      </c>
      <c r="L1538" s="9">
        <v>1.0</v>
      </c>
    </row>
    <row r="1539" ht="15.75" customHeight="1">
      <c r="A1539" s="26"/>
      <c r="G1539" s="9">
        <v>1538.0</v>
      </c>
      <c r="H1539" s="2">
        <v>45012.0</v>
      </c>
      <c r="I1539" s="16">
        <f t="shared" si="5"/>
        <v>74.64280351</v>
      </c>
      <c r="J1539" s="16">
        <f t="shared" si="6"/>
        <v>87.93222076</v>
      </c>
      <c r="K1539" s="16">
        <f t="shared" si="7"/>
        <v>0.699975102</v>
      </c>
      <c r="L1539" s="9">
        <v>1.0</v>
      </c>
    </row>
    <row r="1540" ht="15.75" customHeight="1">
      <c r="A1540" s="26"/>
      <c r="G1540" s="9">
        <v>1539.0</v>
      </c>
      <c r="H1540" s="2">
        <v>45013.0</v>
      </c>
      <c r="I1540" s="16">
        <f t="shared" si="5"/>
        <v>74.64494196</v>
      </c>
      <c r="J1540" s="16">
        <f t="shared" si="6"/>
        <v>87.93560718</v>
      </c>
      <c r="K1540" s="16">
        <f t="shared" si="7"/>
        <v>0.6999983064</v>
      </c>
      <c r="L1540" s="9">
        <v>1.0</v>
      </c>
    </row>
    <row r="1541" ht="15.75" customHeight="1">
      <c r="A1541" s="26"/>
      <c r="G1541" s="9">
        <v>1540.0</v>
      </c>
      <c r="H1541" s="2">
        <v>45014.0</v>
      </c>
      <c r="I1541" s="16">
        <f t="shared" si="5"/>
        <v>74.64707902</v>
      </c>
      <c r="J1541" s="16">
        <f t="shared" si="6"/>
        <v>87.93899139</v>
      </c>
      <c r="K1541" s="16">
        <f t="shared" si="7"/>
        <v>0.7000214957</v>
      </c>
      <c r="L1541" s="9">
        <v>1.0</v>
      </c>
    </row>
    <row r="1542" ht="15.75" customHeight="1">
      <c r="A1542" s="26"/>
      <c r="G1542" s="9">
        <v>1541.0</v>
      </c>
      <c r="H1542" s="2">
        <v>45015.0</v>
      </c>
      <c r="I1542" s="16">
        <f t="shared" si="5"/>
        <v>74.64921469</v>
      </c>
      <c r="J1542" s="16">
        <f t="shared" si="6"/>
        <v>87.94237341</v>
      </c>
      <c r="K1542" s="16">
        <f t="shared" si="7"/>
        <v>0.70004467</v>
      </c>
      <c r="L1542" s="9">
        <v>1.0</v>
      </c>
    </row>
    <row r="1543" ht="15.75" customHeight="1">
      <c r="A1543" s="26"/>
      <c r="G1543" s="9">
        <v>1542.0</v>
      </c>
      <c r="H1543" s="2">
        <v>45016.0</v>
      </c>
      <c r="I1543" s="16">
        <f t="shared" si="5"/>
        <v>74.65134897</v>
      </c>
      <c r="J1543" s="16">
        <f t="shared" si="6"/>
        <v>87.94575324</v>
      </c>
      <c r="K1543" s="16">
        <f t="shared" si="7"/>
        <v>0.7000678293</v>
      </c>
      <c r="L1543" s="9">
        <v>1.0</v>
      </c>
    </row>
    <row r="1544" ht="15.75" customHeight="1">
      <c r="A1544" s="26"/>
      <c r="G1544" s="9">
        <v>1543.0</v>
      </c>
      <c r="H1544" s="2">
        <v>45017.0</v>
      </c>
      <c r="I1544" s="16">
        <f t="shared" si="5"/>
        <v>74.65348187</v>
      </c>
      <c r="J1544" s="16">
        <f t="shared" si="6"/>
        <v>87.94913087</v>
      </c>
      <c r="K1544" s="16">
        <f t="shared" si="7"/>
        <v>0.7000909735</v>
      </c>
      <c r="L1544" s="9">
        <v>1.0</v>
      </c>
    </row>
    <row r="1545" ht="15.75" customHeight="1">
      <c r="A1545" s="26"/>
      <c r="G1545" s="9">
        <v>1544.0</v>
      </c>
      <c r="H1545" s="2">
        <v>45018.0</v>
      </c>
      <c r="I1545" s="16">
        <f t="shared" si="5"/>
        <v>74.65561339</v>
      </c>
      <c r="J1545" s="16">
        <f t="shared" si="6"/>
        <v>87.95250632</v>
      </c>
      <c r="K1545" s="16">
        <f t="shared" si="7"/>
        <v>0.7001141028</v>
      </c>
      <c r="L1545" s="9">
        <v>1.0</v>
      </c>
    </row>
    <row r="1546" ht="15.75" customHeight="1">
      <c r="A1546" s="26"/>
      <c r="G1546" s="9">
        <v>1545.0</v>
      </c>
      <c r="H1546" s="2">
        <v>45019.0</v>
      </c>
      <c r="I1546" s="16">
        <f t="shared" si="5"/>
        <v>74.65774353</v>
      </c>
      <c r="J1546" s="16">
        <f t="shared" si="6"/>
        <v>87.95587958</v>
      </c>
      <c r="K1546" s="16">
        <f t="shared" si="7"/>
        <v>0.7001372171</v>
      </c>
      <c r="L1546" s="9">
        <v>1.0</v>
      </c>
    </row>
    <row r="1547" ht="15.75" customHeight="1">
      <c r="A1547" s="26"/>
      <c r="G1547" s="9">
        <v>1546.0</v>
      </c>
      <c r="H1547" s="2">
        <v>45020.0</v>
      </c>
      <c r="I1547" s="16">
        <f t="shared" si="5"/>
        <v>74.65987229</v>
      </c>
      <c r="J1547" s="16">
        <f t="shared" si="6"/>
        <v>87.95925065</v>
      </c>
      <c r="K1547" s="16">
        <f t="shared" si="7"/>
        <v>0.7001603164</v>
      </c>
      <c r="L1547" s="9">
        <v>1.0</v>
      </c>
    </row>
    <row r="1548" ht="15.75" customHeight="1">
      <c r="A1548" s="26"/>
      <c r="G1548" s="9">
        <v>1547.0</v>
      </c>
      <c r="H1548" s="2">
        <v>45021.0</v>
      </c>
      <c r="I1548" s="16">
        <f t="shared" si="5"/>
        <v>74.66199968</v>
      </c>
      <c r="J1548" s="16">
        <f t="shared" si="6"/>
        <v>87.96261955</v>
      </c>
      <c r="K1548" s="16">
        <f t="shared" si="7"/>
        <v>0.7001834008</v>
      </c>
      <c r="L1548" s="9">
        <v>1.0</v>
      </c>
    </row>
    <row r="1549" ht="15.75" customHeight="1">
      <c r="A1549" s="26"/>
      <c r="G1549" s="9">
        <v>1548.0</v>
      </c>
      <c r="H1549" s="2">
        <v>45022.0</v>
      </c>
      <c r="I1549" s="16">
        <f t="shared" si="5"/>
        <v>74.66412569</v>
      </c>
      <c r="J1549" s="16">
        <f t="shared" si="6"/>
        <v>87.96598627</v>
      </c>
      <c r="K1549" s="16">
        <f t="shared" si="7"/>
        <v>0.7002064702</v>
      </c>
      <c r="L1549" s="9">
        <v>1.0</v>
      </c>
    </row>
    <row r="1550" ht="15.75" customHeight="1">
      <c r="A1550" s="26"/>
      <c r="G1550" s="9">
        <v>1549.0</v>
      </c>
      <c r="H1550" s="2">
        <v>45023.0</v>
      </c>
      <c r="I1550" s="16">
        <f t="shared" si="5"/>
        <v>74.66625032</v>
      </c>
      <c r="J1550" s="16">
        <f t="shared" si="6"/>
        <v>87.96935082</v>
      </c>
      <c r="K1550" s="16">
        <f t="shared" si="7"/>
        <v>0.7002295248</v>
      </c>
      <c r="L1550" s="9">
        <v>1.0</v>
      </c>
    </row>
    <row r="1551" ht="15.75" customHeight="1">
      <c r="A1551" s="26"/>
      <c r="G1551" s="9">
        <v>1550.0</v>
      </c>
      <c r="H1551" s="2">
        <v>45024.0</v>
      </c>
      <c r="I1551" s="16">
        <f t="shared" si="5"/>
        <v>74.66837359</v>
      </c>
      <c r="J1551" s="16">
        <f t="shared" si="6"/>
        <v>87.97271319</v>
      </c>
      <c r="K1551" s="16">
        <f t="shared" si="7"/>
        <v>0.7002525645</v>
      </c>
      <c r="L1551" s="9">
        <v>1.0</v>
      </c>
    </row>
    <row r="1552" ht="15.75" customHeight="1">
      <c r="A1552" s="26"/>
      <c r="G1552" s="9">
        <v>1551.0</v>
      </c>
      <c r="H1552" s="2">
        <v>45025.0</v>
      </c>
      <c r="I1552" s="16">
        <f t="shared" si="5"/>
        <v>74.67049549</v>
      </c>
      <c r="J1552" s="16">
        <f t="shared" si="6"/>
        <v>87.9760734</v>
      </c>
      <c r="K1552" s="16">
        <f t="shared" si="7"/>
        <v>0.7002755893</v>
      </c>
      <c r="L1552" s="9">
        <v>1.0</v>
      </c>
    </row>
    <row r="1553" ht="15.75" customHeight="1">
      <c r="A1553" s="26"/>
      <c r="G1553" s="9">
        <v>1552.0</v>
      </c>
      <c r="H1553" s="2">
        <v>45026.0</v>
      </c>
      <c r="I1553" s="16">
        <f t="shared" si="5"/>
        <v>74.67261602</v>
      </c>
      <c r="J1553" s="16">
        <f t="shared" si="6"/>
        <v>87.97943144</v>
      </c>
      <c r="K1553" s="16">
        <f t="shared" si="7"/>
        <v>0.7002985993</v>
      </c>
      <c r="L1553" s="9">
        <v>1.0</v>
      </c>
    </row>
    <row r="1554" ht="15.75" customHeight="1">
      <c r="A1554" s="26"/>
      <c r="G1554" s="9">
        <v>1553.0</v>
      </c>
      <c r="H1554" s="2">
        <v>45027.0</v>
      </c>
      <c r="I1554" s="16">
        <f t="shared" si="5"/>
        <v>74.67473518</v>
      </c>
      <c r="J1554" s="16">
        <f t="shared" si="6"/>
        <v>87.98278732</v>
      </c>
      <c r="K1554" s="16">
        <f t="shared" si="7"/>
        <v>0.7003215945</v>
      </c>
      <c r="L1554" s="9">
        <v>1.0</v>
      </c>
    </row>
    <row r="1555" ht="15.75" customHeight="1">
      <c r="A1555" s="26"/>
      <c r="G1555" s="9">
        <v>1554.0</v>
      </c>
      <c r="H1555" s="2">
        <v>45028.0</v>
      </c>
      <c r="I1555" s="16">
        <f t="shared" si="5"/>
        <v>74.67685298</v>
      </c>
      <c r="J1555" s="16">
        <f t="shared" si="6"/>
        <v>87.98614104</v>
      </c>
      <c r="K1555" s="16">
        <f t="shared" si="7"/>
        <v>0.7003445749</v>
      </c>
      <c r="L1555" s="9">
        <v>1.0</v>
      </c>
    </row>
    <row r="1556" ht="15.75" customHeight="1">
      <c r="A1556" s="26"/>
      <c r="G1556" s="9">
        <v>1555.0</v>
      </c>
      <c r="H1556" s="2">
        <v>45029.0</v>
      </c>
      <c r="I1556" s="16">
        <f t="shared" si="5"/>
        <v>74.67896941</v>
      </c>
      <c r="J1556" s="16">
        <f t="shared" si="6"/>
        <v>87.9894926</v>
      </c>
      <c r="K1556" s="16">
        <f t="shared" si="7"/>
        <v>0.7003675404</v>
      </c>
      <c r="L1556" s="9">
        <v>1.0</v>
      </c>
    </row>
    <row r="1557" ht="15.75" customHeight="1">
      <c r="A1557" s="26"/>
      <c r="G1557" s="9">
        <v>1556.0</v>
      </c>
      <c r="H1557" s="2">
        <v>45030.0</v>
      </c>
      <c r="I1557" s="16">
        <f t="shared" si="5"/>
        <v>74.68108449</v>
      </c>
      <c r="J1557" s="16">
        <f t="shared" si="6"/>
        <v>87.992842</v>
      </c>
      <c r="K1557" s="16">
        <f t="shared" si="7"/>
        <v>0.7003904913</v>
      </c>
      <c r="L1557" s="9">
        <v>1.0</v>
      </c>
    </row>
    <row r="1558" ht="15.75" customHeight="1">
      <c r="A1558" s="26"/>
      <c r="G1558" s="9">
        <v>1557.0</v>
      </c>
      <c r="H1558" s="2">
        <v>45031.0</v>
      </c>
      <c r="I1558" s="16">
        <f t="shared" si="5"/>
        <v>74.68319821</v>
      </c>
      <c r="J1558" s="16">
        <f t="shared" si="6"/>
        <v>87.99618926</v>
      </c>
      <c r="K1558" s="16">
        <f t="shared" si="7"/>
        <v>0.7004134273</v>
      </c>
      <c r="L1558" s="9">
        <v>1.0</v>
      </c>
    </row>
    <row r="1559" ht="15.75" customHeight="1">
      <c r="A1559" s="26"/>
      <c r="G1559" s="9">
        <v>1558.0</v>
      </c>
      <c r="H1559" s="2">
        <v>45032.0</v>
      </c>
      <c r="I1559" s="16">
        <f t="shared" si="5"/>
        <v>74.68531056</v>
      </c>
      <c r="J1559" s="16">
        <f t="shared" si="6"/>
        <v>87.99953436</v>
      </c>
      <c r="K1559" s="16">
        <f t="shared" si="7"/>
        <v>0.7004363487</v>
      </c>
      <c r="L1559" s="9">
        <v>1.0</v>
      </c>
    </row>
    <row r="1560" ht="15.75" customHeight="1">
      <c r="A1560" s="26"/>
      <c r="G1560" s="9">
        <v>1559.0</v>
      </c>
      <c r="H1560" s="2">
        <v>45033.0</v>
      </c>
      <c r="I1560" s="16">
        <f t="shared" si="5"/>
        <v>74.68742157</v>
      </c>
      <c r="J1560" s="16">
        <f t="shared" si="6"/>
        <v>88.00287732</v>
      </c>
      <c r="K1560" s="16">
        <f t="shared" si="7"/>
        <v>0.7004592553</v>
      </c>
      <c r="L1560" s="9">
        <v>1.0</v>
      </c>
    </row>
    <row r="1561" ht="15.75" customHeight="1">
      <c r="A1561" s="26"/>
      <c r="G1561" s="9">
        <v>1560.0</v>
      </c>
      <c r="H1561" s="2">
        <v>45034.0</v>
      </c>
      <c r="I1561" s="16">
        <f t="shared" si="5"/>
        <v>74.68953122</v>
      </c>
      <c r="J1561" s="16">
        <f t="shared" si="6"/>
        <v>88.00621813</v>
      </c>
      <c r="K1561" s="16">
        <f t="shared" si="7"/>
        <v>0.7004821473</v>
      </c>
      <c r="L1561" s="9">
        <v>1.0</v>
      </c>
    </row>
    <row r="1562" ht="15.75" customHeight="1">
      <c r="A1562" s="26"/>
      <c r="G1562" s="9">
        <v>1561.0</v>
      </c>
      <c r="H1562" s="2">
        <v>45035.0</v>
      </c>
      <c r="I1562" s="16">
        <f t="shared" si="5"/>
        <v>74.69163952</v>
      </c>
      <c r="J1562" s="16">
        <f t="shared" si="6"/>
        <v>88.00955681</v>
      </c>
      <c r="K1562" s="16">
        <f t="shared" si="7"/>
        <v>0.7005050246</v>
      </c>
      <c r="L1562" s="9">
        <v>1.0</v>
      </c>
    </row>
    <row r="1563" ht="15.75" customHeight="1">
      <c r="A1563" s="26"/>
      <c r="G1563" s="9">
        <v>1562.0</v>
      </c>
      <c r="H1563" s="2">
        <v>45036.0</v>
      </c>
      <c r="I1563" s="16">
        <f t="shared" si="5"/>
        <v>74.69374647</v>
      </c>
      <c r="J1563" s="16">
        <f t="shared" si="6"/>
        <v>88.01289334</v>
      </c>
      <c r="K1563" s="16">
        <f t="shared" si="7"/>
        <v>0.7005278872</v>
      </c>
      <c r="L1563" s="9">
        <v>1.0</v>
      </c>
    </row>
    <row r="1564" ht="15.75" customHeight="1">
      <c r="A1564" s="26"/>
      <c r="G1564" s="9">
        <v>1563.0</v>
      </c>
      <c r="H1564" s="2">
        <v>45037.0</v>
      </c>
      <c r="I1564" s="16">
        <f t="shared" si="5"/>
        <v>74.69585207</v>
      </c>
      <c r="J1564" s="16">
        <f t="shared" si="6"/>
        <v>88.01622774</v>
      </c>
      <c r="K1564" s="16">
        <f t="shared" si="7"/>
        <v>0.7005507352</v>
      </c>
      <c r="L1564" s="9">
        <v>1.0</v>
      </c>
    </row>
    <row r="1565" ht="15.75" customHeight="1">
      <c r="A1565" s="26"/>
      <c r="G1565" s="9">
        <v>1564.0</v>
      </c>
      <c r="H1565" s="2">
        <v>45038.0</v>
      </c>
      <c r="I1565" s="16">
        <f t="shared" si="5"/>
        <v>74.69795632</v>
      </c>
      <c r="J1565" s="16">
        <f t="shared" si="6"/>
        <v>88.01956001</v>
      </c>
      <c r="K1565" s="16">
        <f t="shared" si="7"/>
        <v>0.7005735686</v>
      </c>
      <c r="L1565" s="9">
        <v>1.0</v>
      </c>
    </row>
    <row r="1566" ht="15.75" customHeight="1">
      <c r="A1566" s="26"/>
      <c r="G1566" s="9">
        <v>1565.0</v>
      </c>
      <c r="H1566" s="2">
        <v>45039.0</v>
      </c>
      <c r="I1566" s="16">
        <f t="shared" si="5"/>
        <v>74.70005923</v>
      </c>
      <c r="J1566" s="16">
        <f t="shared" si="6"/>
        <v>88.02289015</v>
      </c>
      <c r="K1566" s="16">
        <f t="shared" si="7"/>
        <v>0.7005963874</v>
      </c>
      <c r="L1566" s="9">
        <v>1.0</v>
      </c>
    </row>
    <row r="1567" ht="15.75" customHeight="1">
      <c r="A1567" s="26"/>
      <c r="G1567" s="9">
        <v>1566.0</v>
      </c>
      <c r="H1567" s="2">
        <v>45040.0</v>
      </c>
      <c r="I1567" s="16">
        <f t="shared" si="5"/>
        <v>74.70216079</v>
      </c>
      <c r="J1567" s="16">
        <f t="shared" si="6"/>
        <v>88.02621816</v>
      </c>
      <c r="K1567" s="16">
        <f t="shared" si="7"/>
        <v>0.7006191916</v>
      </c>
      <c r="L1567" s="9">
        <v>1.0</v>
      </c>
    </row>
    <row r="1568" ht="15.75" customHeight="1">
      <c r="A1568" s="26"/>
      <c r="G1568" s="9">
        <v>1567.0</v>
      </c>
      <c r="H1568" s="2">
        <v>45041.0</v>
      </c>
      <c r="I1568" s="16">
        <f t="shared" si="5"/>
        <v>74.70426102</v>
      </c>
      <c r="J1568" s="16">
        <f t="shared" si="6"/>
        <v>88.02954404</v>
      </c>
      <c r="K1568" s="16">
        <f t="shared" si="7"/>
        <v>0.7006419813</v>
      </c>
      <c r="L1568" s="9">
        <v>1.0</v>
      </c>
    </row>
    <row r="1569" ht="15.75" customHeight="1">
      <c r="A1569" s="26"/>
      <c r="G1569" s="9">
        <v>1568.0</v>
      </c>
      <c r="H1569" s="2">
        <v>45042.0</v>
      </c>
      <c r="I1569" s="16">
        <f t="shared" si="5"/>
        <v>74.7063599</v>
      </c>
      <c r="J1569" s="16">
        <f t="shared" si="6"/>
        <v>88.03286781</v>
      </c>
      <c r="K1569" s="16">
        <f t="shared" si="7"/>
        <v>0.7006647564</v>
      </c>
      <c r="L1569" s="9">
        <v>1.0</v>
      </c>
    </row>
    <row r="1570" ht="15.75" customHeight="1">
      <c r="A1570" s="26"/>
      <c r="G1570" s="9">
        <v>1569.0</v>
      </c>
      <c r="H1570" s="2">
        <v>45043.0</v>
      </c>
      <c r="I1570" s="16">
        <f t="shared" si="5"/>
        <v>74.70845745</v>
      </c>
      <c r="J1570" s="16">
        <f t="shared" si="6"/>
        <v>88.03618945</v>
      </c>
      <c r="K1570" s="16">
        <f t="shared" si="7"/>
        <v>0.700687517</v>
      </c>
      <c r="L1570" s="9">
        <v>1.0</v>
      </c>
    </row>
    <row r="1571" ht="15.75" customHeight="1">
      <c r="A1571" s="26"/>
      <c r="G1571" s="9">
        <v>1570.0</v>
      </c>
      <c r="H1571" s="2">
        <v>45044.0</v>
      </c>
      <c r="I1571" s="16">
        <f t="shared" si="5"/>
        <v>74.71055366</v>
      </c>
      <c r="J1571" s="16">
        <f t="shared" si="6"/>
        <v>88.03950898</v>
      </c>
      <c r="K1571" s="16">
        <f t="shared" si="7"/>
        <v>0.7007102631</v>
      </c>
      <c r="L1571" s="9">
        <v>1.0</v>
      </c>
    </row>
    <row r="1572" ht="15.75" customHeight="1">
      <c r="A1572" s="26"/>
      <c r="G1572" s="9">
        <v>1571.0</v>
      </c>
      <c r="H1572" s="2">
        <v>45045.0</v>
      </c>
      <c r="I1572" s="16">
        <f t="shared" si="5"/>
        <v>74.71264853</v>
      </c>
      <c r="J1572" s="16">
        <f t="shared" si="6"/>
        <v>88.0428264</v>
      </c>
      <c r="K1572" s="16">
        <f t="shared" si="7"/>
        <v>0.7007329947</v>
      </c>
      <c r="L1572" s="9">
        <v>1.0</v>
      </c>
    </row>
    <row r="1573" ht="15.75" customHeight="1">
      <c r="A1573" s="26"/>
      <c r="G1573" s="9">
        <v>1572.0</v>
      </c>
      <c r="H1573" s="2">
        <v>45046.0</v>
      </c>
      <c r="I1573" s="16">
        <f t="shared" si="5"/>
        <v>74.71474207</v>
      </c>
      <c r="J1573" s="16">
        <f t="shared" si="6"/>
        <v>88.0461417</v>
      </c>
      <c r="K1573" s="16">
        <f t="shared" si="7"/>
        <v>0.7007557118</v>
      </c>
      <c r="L1573" s="9">
        <v>1.0</v>
      </c>
    </row>
    <row r="1574" ht="15.75" customHeight="1">
      <c r="A1574" s="26"/>
      <c r="G1574" s="9">
        <v>1573.0</v>
      </c>
      <c r="H1574" s="2">
        <v>45047.0</v>
      </c>
      <c r="I1574" s="16">
        <f t="shared" si="5"/>
        <v>74.71683428</v>
      </c>
      <c r="J1574" s="16">
        <f t="shared" si="6"/>
        <v>88.04945489</v>
      </c>
      <c r="K1574" s="16">
        <f t="shared" si="7"/>
        <v>0.7007784145</v>
      </c>
      <c r="L1574" s="9">
        <v>1.0</v>
      </c>
    </row>
    <row r="1575" ht="15.75" customHeight="1">
      <c r="A1575" s="26"/>
      <c r="G1575" s="9">
        <v>1574.0</v>
      </c>
      <c r="H1575" s="2">
        <v>45048.0</v>
      </c>
      <c r="I1575" s="16">
        <f t="shared" si="5"/>
        <v>74.71892516</v>
      </c>
      <c r="J1575" s="16">
        <f t="shared" si="6"/>
        <v>88.05276598</v>
      </c>
      <c r="K1575" s="16">
        <f t="shared" si="7"/>
        <v>0.7008011028</v>
      </c>
      <c r="L1575" s="9">
        <v>1.0</v>
      </c>
    </row>
    <row r="1576" ht="15.75" customHeight="1">
      <c r="A1576" s="26"/>
      <c r="G1576" s="9">
        <v>1575.0</v>
      </c>
      <c r="H1576" s="2">
        <v>45049.0</v>
      </c>
      <c r="I1576" s="16">
        <f t="shared" si="5"/>
        <v>74.72101471</v>
      </c>
      <c r="J1576" s="16">
        <f t="shared" si="6"/>
        <v>88.05607497</v>
      </c>
      <c r="K1576" s="16">
        <f t="shared" si="7"/>
        <v>0.7008237767</v>
      </c>
      <c r="L1576" s="9">
        <v>1.0</v>
      </c>
    </row>
    <row r="1577" ht="15.75" customHeight="1">
      <c r="A1577" s="26"/>
      <c r="G1577" s="9">
        <v>1576.0</v>
      </c>
      <c r="H1577" s="2">
        <v>45050.0</v>
      </c>
      <c r="I1577" s="16">
        <f t="shared" si="5"/>
        <v>74.72310294</v>
      </c>
      <c r="J1577" s="16">
        <f t="shared" si="6"/>
        <v>88.05938186</v>
      </c>
      <c r="K1577" s="16">
        <f t="shared" si="7"/>
        <v>0.7008464362</v>
      </c>
      <c r="L1577" s="9">
        <v>1.0</v>
      </c>
    </row>
    <row r="1578" ht="15.75" customHeight="1">
      <c r="A1578" s="26"/>
      <c r="G1578" s="9">
        <v>1577.0</v>
      </c>
      <c r="H1578" s="2">
        <v>45051.0</v>
      </c>
      <c r="I1578" s="16">
        <f t="shared" si="5"/>
        <v>74.72518984</v>
      </c>
      <c r="J1578" s="16">
        <f t="shared" si="6"/>
        <v>88.06268665</v>
      </c>
      <c r="K1578" s="16">
        <f t="shared" si="7"/>
        <v>0.7008690813</v>
      </c>
      <c r="L1578" s="9">
        <v>1.0</v>
      </c>
    </row>
    <row r="1579" ht="15.75" customHeight="1">
      <c r="A1579" s="26"/>
      <c r="G1579" s="9">
        <v>1578.0</v>
      </c>
      <c r="H1579" s="2">
        <v>45052.0</v>
      </c>
      <c r="I1579" s="16">
        <f t="shared" si="5"/>
        <v>74.72727542</v>
      </c>
      <c r="J1579" s="16">
        <f t="shared" si="6"/>
        <v>88.06598934</v>
      </c>
      <c r="K1579" s="16">
        <f t="shared" si="7"/>
        <v>0.700891712</v>
      </c>
      <c r="L1579" s="9">
        <v>1.0</v>
      </c>
    </row>
    <row r="1580" ht="15.75" customHeight="1">
      <c r="A1580" s="26"/>
      <c r="G1580" s="9">
        <v>1579.0</v>
      </c>
      <c r="H1580" s="2">
        <v>45053.0</v>
      </c>
      <c r="I1580" s="16">
        <f t="shared" si="5"/>
        <v>74.72935968</v>
      </c>
      <c r="J1580" s="16">
        <f t="shared" si="6"/>
        <v>88.06928994</v>
      </c>
      <c r="K1580" s="16">
        <f t="shared" si="7"/>
        <v>0.7009143284</v>
      </c>
      <c r="L1580" s="9">
        <v>1.0</v>
      </c>
    </row>
    <row r="1581" ht="15.75" customHeight="1">
      <c r="A1581" s="26"/>
      <c r="G1581" s="9">
        <v>1580.0</v>
      </c>
      <c r="H1581" s="2">
        <v>45054.0</v>
      </c>
      <c r="I1581" s="16">
        <f t="shared" si="5"/>
        <v>74.73144261</v>
      </c>
      <c r="J1581" s="16">
        <f t="shared" si="6"/>
        <v>88.07258846</v>
      </c>
      <c r="K1581" s="16">
        <f t="shared" si="7"/>
        <v>0.7009369305</v>
      </c>
      <c r="L1581" s="9">
        <v>1.0</v>
      </c>
    </row>
    <row r="1582" ht="15.75" customHeight="1">
      <c r="A1582" s="26"/>
      <c r="G1582" s="9">
        <v>1581.0</v>
      </c>
      <c r="H1582" s="2">
        <v>45055.0</v>
      </c>
      <c r="I1582" s="16">
        <f t="shared" si="5"/>
        <v>74.73352423</v>
      </c>
      <c r="J1582" s="16">
        <f t="shared" si="6"/>
        <v>88.07588488</v>
      </c>
      <c r="K1582" s="16">
        <f t="shared" si="7"/>
        <v>0.7009595183</v>
      </c>
      <c r="L1582" s="9">
        <v>1.0</v>
      </c>
    </row>
    <row r="1583" ht="15.75" customHeight="1">
      <c r="A1583" s="26"/>
      <c r="G1583" s="9">
        <v>1582.0</v>
      </c>
      <c r="H1583" s="2">
        <v>45056.0</v>
      </c>
      <c r="I1583" s="16">
        <f t="shared" si="5"/>
        <v>74.73560454</v>
      </c>
      <c r="J1583" s="16">
        <f t="shared" si="6"/>
        <v>88.07917922</v>
      </c>
      <c r="K1583" s="16">
        <f t="shared" si="7"/>
        <v>0.7009820918</v>
      </c>
      <c r="L1583" s="9">
        <v>1.0</v>
      </c>
    </row>
    <row r="1584" ht="15.75" customHeight="1">
      <c r="A1584" s="26"/>
      <c r="G1584" s="9">
        <v>1583.0</v>
      </c>
      <c r="H1584" s="2">
        <v>45057.0</v>
      </c>
      <c r="I1584" s="16">
        <f t="shared" si="5"/>
        <v>74.73768353</v>
      </c>
      <c r="J1584" s="16">
        <f t="shared" si="6"/>
        <v>88.08247148</v>
      </c>
      <c r="K1584" s="16">
        <f t="shared" si="7"/>
        <v>0.701004651</v>
      </c>
      <c r="L1584" s="9">
        <v>1.0</v>
      </c>
    </row>
    <row r="1585" ht="15.75" customHeight="1">
      <c r="A1585" s="26"/>
      <c r="G1585" s="9">
        <v>1584.0</v>
      </c>
      <c r="H1585" s="2">
        <v>45058.0</v>
      </c>
      <c r="I1585" s="16">
        <f t="shared" si="5"/>
        <v>74.7397612</v>
      </c>
      <c r="J1585" s="16">
        <f t="shared" si="6"/>
        <v>88.08576166</v>
      </c>
      <c r="K1585" s="16">
        <f t="shared" si="7"/>
        <v>0.701027196</v>
      </c>
      <c r="L1585" s="9">
        <v>1.0</v>
      </c>
    </row>
    <row r="1586" ht="15.75" customHeight="1">
      <c r="A1586" s="26"/>
      <c r="G1586" s="9">
        <v>1585.0</v>
      </c>
      <c r="H1586" s="2">
        <v>45059.0</v>
      </c>
      <c r="I1586" s="16">
        <f t="shared" si="5"/>
        <v>74.74183757</v>
      </c>
      <c r="J1586" s="16">
        <f t="shared" si="6"/>
        <v>88.08904977</v>
      </c>
      <c r="K1586" s="16">
        <f t="shared" si="7"/>
        <v>0.7010497268</v>
      </c>
      <c r="L1586" s="9">
        <v>1.0</v>
      </c>
    </row>
    <row r="1587" ht="15.75" customHeight="1">
      <c r="A1587" s="26"/>
      <c r="G1587" s="9">
        <v>1586.0</v>
      </c>
      <c r="H1587" s="2">
        <v>45060.0</v>
      </c>
      <c r="I1587" s="16">
        <f t="shared" si="5"/>
        <v>74.74391262</v>
      </c>
      <c r="J1587" s="16">
        <f t="shared" si="6"/>
        <v>88.0923358</v>
      </c>
      <c r="K1587" s="16">
        <f t="shared" si="7"/>
        <v>0.7010722434</v>
      </c>
      <c r="L1587" s="9">
        <v>1.0</v>
      </c>
    </row>
    <row r="1588" ht="15.75" customHeight="1">
      <c r="A1588" s="26"/>
      <c r="G1588" s="9">
        <v>1587.0</v>
      </c>
      <c r="H1588" s="2">
        <v>45061.0</v>
      </c>
      <c r="I1588" s="16">
        <f t="shared" si="5"/>
        <v>74.74598637</v>
      </c>
      <c r="J1588" s="16">
        <f t="shared" si="6"/>
        <v>88.09561975</v>
      </c>
      <c r="K1588" s="16">
        <f t="shared" si="7"/>
        <v>0.7010947457</v>
      </c>
      <c r="L1588" s="9">
        <v>1.0</v>
      </c>
    </row>
    <row r="1589" ht="15.75" customHeight="1">
      <c r="A1589" s="26"/>
      <c r="G1589" s="9">
        <v>1588.0</v>
      </c>
      <c r="H1589" s="2">
        <v>45062.0</v>
      </c>
      <c r="I1589" s="16">
        <f t="shared" si="5"/>
        <v>74.74805881</v>
      </c>
      <c r="J1589" s="16">
        <f t="shared" si="6"/>
        <v>88.09890164</v>
      </c>
      <c r="K1589" s="16">
        <f t="shared" si="7"/>
        <v>0.7011172339</v>
      </c>
      <c r="L1589" s="9">
        <v>1.0</v>
      </c>
    </row>
    <row r="1590" ht="15.75" customHeight="1">
      <c r="A1590" s="26"/>
      <c r="G1590" s="9">
        <v>1589.0</v>
      </c>
      <c r="H1590" s="2">
        <v>45063.0</v>
      </c>
      <c r="I1590" s="16">
        <f t="shared" si="5"/>
        <v>74.75012995</v>
      </c>
      <c r="J1590" s="16">
        <f t="shared" si="6"/>
        <v>88.10218147</v>
      </c>
      <c r="K1590" s="16">
        <f t="shared" si="7"/>
        <v>0.7011397079</v>
      </c>
      <c r="L1590" s="9">
        <v>1.0</v>
      </c>
    </row>
    <row r="1591" ht="15.75" customHeight="1">
      <c r="A1591" s="26"/>
      <c r="G1591" s="9">
        <v>1590.0</v>
      </c>
      <c r="H1591" s="2">
        <v>45064.0</v>
      </c>
      <c r="I1591" s="16">
        <f t="shared" si="5"/>
        <v>74.75219978</v>
      </c>
      <c r="J1591" s="16">
        <f t="shared" si="6"/>
        <v>88.10545923</v>
      </c>
      <c r="K1591" s="16">
        <f t="shared" si="7"/>
        <v>0.7011621678</v>
      </c>
      <c r="L1591" s="9">
        <v>1.0</v>
      </c>
    </row>
    <row r="1592" ht="15.75" customHeight="1">
      <c r="A1592" s="26"/>
      <c r="G1592" s="9">
        <v>1591.0</v>
      </c>
      <c r="H1592" s="2">
        <v>45065.0</v>
      </c>
      <c r="I1592" s="16">
        <f t="shared" si="5"/>
        <v>74.75426831</v>
      </c>
      <c r="J1592" s="16">
        <f t="shared" si="6"/>
        <v>88.10873493</v>
      </c>
      <c r="K1592" s="16">
        <f t="shared" si="7"/>
        <v>0.7011846136</v>
      </c>
      <c r="L1592" s="9">
        <v>1.0</v>
      </c>
    </row>
    <row r="1593" ht="15.75" customHeight="1">
      <c r="A1593" s="26"/>
      <c r="G1593" s="9">
        <v>1592.0</v>
      </c>
      <c r="H1593" s="2">
        <v>45066.0</v>
      </c>
      <c r="I1593" s="16">
        <f t="shared" si="5"/>
        <v>74.75633555</v>
      </c>
      <c r="J1593" s="16">
        <f t="shared" si="6"/>
        <v>88.11200857</v>
      </c>
      <c r="K1593" s="16">
        <f t="shared" si="7"/>
        <v>0.7012070453</v>
      </c>
      <c r="L1593" s="9">
        <v>1.0</v>
      </c>
    </row>
    <row r="1594" ht="15.75" customHeight="1">
      <c r="A1594" s="26"/>
      <c r="G1594" s="9">
        <v>1593.0</v>
      </c>
      <c r="H1594" s="2">
        <v>45067.0</v>
      </c>
      <c r="I1594" s="16">
        <f t="shared" si="5"/>
        <v>74.75840148</v>
      </c>
      <c r="J1594" s="16">
        <f t="shared" si="6"/>
        <v>88.11528015</v>
      </c>
      <c r="K1594" s="16">
        <f t="shared" si="7"/>
        <v>0.7012294629</v>
      </c>
      <c r="L1594" s="9">
        <v>1.0</v>
      </c>
    </row>
    <row r="1595" ht="15.75" customHeight="1">
      <c r="A1595" s="26"/>
      <c r="G1595" s="9">
        <v>1594.0</v>
      </c>
      <c r="H1595" s="2">
        <v>45068.0</v>
      </c>
      <c r="I1595" s="16">
        <f t="shared" si="5"/>
        <v>74.76046612</v>
      </c>
      <c r="J1595" s="16">
        <f t="shared" si="6"/>
        <v>88.11854969</v>
      </c>
      <c r="K1595" s="16">
        <f t="shared" si="7"/>
        <v>0.7012518664</v>
      </c>
      <c r="L1595" s="9">
        <v>1.0</v>
      </c>
    </row>
    <row r="1596" ht="15.75" customHeight="1">
      <c r="A1596" s="26"/>
      <c r="G1596" s="9">
        <v>1595.0</v>
      </c>
      <c r="H1596" s="2">
        <v>45069.0</v>
      </c>
      <c r="I1596" s="16">
        <f t="shared" si="5"/>
        <v>74.76252946</v>
      </c>
      <c r="J1596" s="16">
        <f t="shared" si="6"/>
        <v>88.12181717</v>
      </c>
      <c r="K1596" s="16">
        <f t="shared" si="7"/>
        <v>0.7012742558</v>
      </c>
      <c r="L1596" s="9">
        <v>1.0</v>
      </c>
    </row>
    <row r="1597" ht="15.75" customHeight="1">
      <c r="A1597" s="26"/>
      <c r="G1597" s="9">
        <v>1596.0</v>
      </c>
      <c r="H1597" s="2">
        <v>45070.0</v>
      </c>
      <c r="I1597" s="16">
        <f t="shared" si="5"/>
        <v>74.76459151</v>
      </c>
      <c r="J1597" s="16">
        <f t="shared" si="6"/>
        <v>88.1250826</v>
      </c>
      <c r="K1597" s="16">
        <f t="shared" si="7"/>
        <v>0.7012966313</v>
      </c>
      <c r="L1597" s="9">
        <v>1.0</v>
      </c>
    </row>
    <row r="1598" ht="15.75" customHeight="1">
      <c r="A1598" s="26"/>
      <c r="G1598" s="9">
        <v>1597.0</v>
      </c>
      <c r="H1598" s="2">
        <v>45071.0</v>
      </c>
      <c r="I1598" s="16">
        <f t="shared" si="5"/>
        <v>74.76665227</v>
      </c>
      <c r="J1598" s="16">
        <f t="shared" si="6"/>
        <v>88.12834599</v>
      </c>
      <c r="K1598" s="16">
        <f t="shared" si="7"/>
        <v>0.7013189927</v>
      </c>
      <c r="L1598" s="9">
        <v>1.0</v>
      </c>
    </row>
    <row r="1599" ht="15.75" customHeight="1">
      <c r="A1599" s="26"/>
      <c r="G1599" s="9">
        <v>1598.0</v>
      </c>
      <c r="H1599" s="2">
        <v>45072.0</v>
      </c>
      <c r="I1599" s="16">
        <f t="shared" si="5"/>
        <v>74.76871174</v>
      </c>
      <c r="J1599" s="16">
        <f t="shared" si="6"/>
        <v>88.13160734</v>
      </c>
      <c r="K1599" s="16">
        <f t="shared" si="7"/>
        <v>0.7013413401</v>
      </c>
      <c r="L1599" s="9">
        <v>1.0</v>
      </c>
    </row>
    <row r="1600" ht="15.75" customHeight="1">
      <c r="A1600" s="26"/>
      <c r="G1600" s="9">
        <v>1599.0</v>
      </c>
      <c r="H1600" s="2">
        <v>45073.0</v>
      </c>
      <c r="I1600" s="16">
        <f t="shared" si="5"/>
        <v>74.77076992</v>
      </c>
      <c r="J1600" s="16">
        <f t="shared" si="6"/>
        <v>88.13486664</v>
      </c>
      <c r="K1600" s="16">
        <f t="shared" si="7"/>
        <v>0.7013636735</v>
      </c>
      <c r="L1600" s="9">
        <v>1.0</v>
      </c>
    </row>
    <row r="1601" ht="15.75" customHeight="1">
      <c r="A1601" s="26"/>
      <c r="G1601" s="9">
        <v>1600.0</v>
      </c>
      <c r="H1601" s="2">
        <v>45074.0</v>
      </c>
      <c r="I1601" s="16">
        <f t="shared" si="5"/>
        <v>74.77282681</v>
      </c>
      <c r="J1601" s="16">
        <f t="shared" si="6"/>
        <v>88.13812391</v>
      </c>
      <c r="K1601" s="16">
        <f t="shared" si="7"/>
        <v>0.701385993</v>
      </c>
      <c r="L1601" s="9">
        <v>1.0</v>
      </c>
    </row>
    <row r="1602" ht="15.75" customHeight="1">
      <c r="A1602" s="26"/>
      <c r="G1602" s="9">
        <v>1601.0</v>
      </c>
      <c r="H1602" s="2">
        <v>45075.0</v>
      </c>
      <c r="I1602" s="16">
        <f t="shared" si="5"/>
        <v>74.77488242</v>
      </c>
      <c r="J1602" s="16">
        <f t="shared" si="6"/>
        <v>88.14137914</v>
      </c>
      <c r="K1602" s="16">
        <f t="shared" si="7"/>
        <v>0.7014082986</v>
      </c>
      <c r="L1602" s="9">
        <v>1.0</v>
      </c>
    </row>
    <row r="1603" ht="15.75" customHeight="1">
      <c r="A1603" s="26"/>
      <c r="G1603" s="9">
        <v>1602.0</v>
      </c>
      <c r="H1603" s="2">
        <v>45076.0</v>
      </c>
      <c r="I1603" s="16">
        <f t="shared" si="5"/>
        <v>74.77693674</v>
      </c>
      <c r="J1603" s="16">
        <f t="shared" si="6"/>
        <v>88.14463234</v>
      </c>
      <c r="K1603" s="16">
        <f t="shared" si="7"/>
        <v>0.7014305902</v>
      </c>
      <c r="L1603" s="9">
        <v>1.0</v>
      </c>
    </row>
    <row r="1604" ht="15.75" customHeight="1">
      <c r="A1604" s="26"/>
      <c r="G1604" s="9">
        <v>1603.0</v>
      </c>
      <c r="H1604" s="2">
        <v>45077.0</v>
      </c>
      <c r="I1604" s="16">
        <f t="shared" si="5"/>
        <v>74.77898978</v>
      </c>
      <c r="J1604" s="16">
        <f t="shared" si="6"/>
        <v>88.14788352</v>
      </c>
      <c r="K1604" s="16">
        <f t="shared" si="7"/>
        <v>0.7014528678</v>
      </c>
      <c r="L1604" s="9">
        <v>1.0</v>
      </c>
    </row>
    <row r="1605" ht="15.75" customHeight="1">
      <c r="A1605" s="26"/>
      <c r="G1605" s="9">
        <v>1604.0</v>
      </c>
      <c r="H1605" s="2">
        <v>45078.0</v>
      </c>
      <c r="I1605" s="16">
        <f t="shared" si="5"/>
        <v>74.78104154</v>
      </c>
      <c r="J1605" s="16">
        <f t="shared" si="6"/>
        <v>88.15113266</v>
      </c>
      <c r="K1605" s="16">
        <f t="shared" si="7"/>
        <v>0.7014751316</v>
      </c>
      <c r="L1605" s="9">
        <v>1.0</v>
      </c>
    </row>
    <row r="1606" ht="15.75" customHeight="1">
      <c r="A1606" s="26"/>
      <c r="G1606" s="9">
        <v>1605.0</v>
      </c>
      <c r="H1606" s="2">
        <v>45079.0</v>
      </c>
      <c r="I1606" s="16">
        <f t="shared" si="5"/>
        <v>74.78309203</v>
      </c>
      <c r="J1606" s="16">
        <f t="shared" si="6"/>
        <v>88.15437978</v>
      </c>
      <c r="K1606" s="16">
        <f t="shared" si="7"/>
        <v>0.7014973816</v>
      </c>
      <c r="L1606" s="9">
        <v>1.0</v>
      </c>
    </row>
    <row r="1607" ht="15.75" customHeight="1">
      <c r="A1607" s="26"/>
      <c r="G1607" s="9">
        <v>1606.0</v>
      </c>
      <c r="H1607" s="2">
        <v>45080.0</v>
      </c>
      <c r="I1607" s="16">
        <f t="shared" si="5"/>
        <v>74.78514123</v>
      </c>
      <c r="J1607" s="16">
        <f t="shared" si="6"/>
        <v>88.15762487</v>
      </c>
      <c r="K1607" s="16">
        <f t="shared" si="7"/>
        <v>0.7015196176</v>
      </c>
      <c r="L1607" s="9">
        <v>1.0</v>
      </c>
    </row>
    <row r="1608" ht="15.75" customHeight="1">
      <c r="A1608" s="26"/>
      <c r="G1608" s="9">
        <v>1607.0</v>
      </c>
      <c r="H1608" s="2">
        <v>45081.0</v>
      </c>
      <c r="I1608" s="16">
        <f t="shared" si="5"/>
        <v>74.78718916</v>
      </c>
      <c r="J1608" s="16">
        <f t="shared" si="6"/>
        <v>88.16086795</v>
      </c>
      <c r="K1608" s="16">
        <f t="shared" si="7"/>
        <v>0.7015418399</v>
      </c>
      <c r="L1608" s="9">
        <v>1.0</v>
      </c>
    </row>
    <row r="1609" ht="15.75" customHeight="1">
      <c r="A1609" s="26"/>
      <c r="G1609" s="9">
        <v>1608.0</v>
      </c>
      <c r="H1609" s="2">
        <v>45082.0</v>
      </c>
      <c r="I1609" s="16">
        <f t="shared" si="5"/>
        <v>74.78923582</v>
      </c>
      <c r="J1609" s="16">
        <f t="shared" si="6"/>
        <v>88.164109</v>
      </c>
      <c r="K1609" s="16">
        <f t="shared" si="7"/>
        <v>0.7015640483</v>
      </c>
      <c r="L1609" s="9">
        <v>1.0</v>
      </c>
    </row>
    <row r="1610" ht="15.75" customHeight="1">
      <c r="A1610" s="26"/>
      <c r="G1610" s="9">
        <v>1609.0</v>
      </c>
      <c r="H1610" s="2">
        <v>45083.0</v>
      </c>
      <c r="I1610" s="16">
        <f t="shared" si="5"/>
        <v>74.7912812</v>
      </c>
      <c r="J1610" s="16">
        <f t="shared" si="6"/>
        <v>88.16734805</v>
      </c>
      <c r="K1610" s="16">
        <f t="shared" si="7"/>
        <v>0.7015862428</v>
      </c>
      <c r="L1610" s="9">
        <v>1.0</v>
      </c>
    </row>
    <row r="1611" ht="15.75" customHeight="1">
      <c r="A1611" s="26"/>
      <c r="G1611" s="9">
        <v>1610.0</v>
      </c>
      <c r="H1611" s="2">
        <v>45084.0</v>
      </c>
      <c r="I1611" s="16">
        <f t="shared" si="5"/>
        <v>74.79332532</v>
      </c>
      <c r="J1611" s="16">
        <f t="shared" si="6"/>
        <v>88.17058508</v>
      </c>
      <c r="K1611" s="16">
        <f t="shared" si="7"/>
        <v>0.7016084236</v>
      </c>
      <c r="L1611" s="9">
        <v>1.0</v>
      </c>
    </row>
    <row r="1612" ht="15.75" customHeight="1">
      <c r="A1612" s="26"/>
      <c r="G1612" s="9">
        <v>1611.0</v>
      </c>
      <c r="H1612" s="2">
        <v>45085.0</v>
      </c>
      <c r="I1612" s="16">
        <f t="shared" si="5"/>
        <v>74.79536816</v>
      </c>
      <c r="J1612" s="16">
        <f t="shared" si="6"/>
        <v>88.1738201</v>
      </c>
      <c r="K1612" s="16">
        <f t="shared" si="7"/>
        <v>0.7016305907</v>
      </c>
      <c r="L1612" s="9">
        <v>1.0</v>
      </c>
    </row>
    <row r="1613" ht="15.75" customHeight="1">
      <c r="A1613" s="26"/>
      <c r="G1613" s="9">
        <v>1612.0</v>
      </c>
      <c r="H1613" s="2">
        <v>45086.0</v>
      </c>
      <c r="I1613" s="16">
        <f t="shared" si="5"/>
        <v>74.79740974</v>
      </c>
      <c r="J1613" s="16">
        <f t="shared" si="6"/>
        <v>88.17705311</v>
      </c>
      <c r="K1613" s="16">
        <f t="shared" si="7"/>
        <v>0.701652744</v>
      </c>
      <c r="L1613" s="9">
        <v>1.0</v>
      </c>
    </row>
    <row r="1614" ht="15.75" customHeight="1">
      <c r="A1614" s="26"/>
      <c r="G1614" s="9">
        <v>1613.0</v>
      </c>
      <c r="H1614" s="2">
        <v>45087.0</v>
      </c>
      <c r="I1614" s="16">
        <f t="shared" si="5"/>
        <v>74.79945005</v>
      </c>
      <c r="J1614" s="16">
        <f t="shared" si="6"/>
        <v>88.18028412</v>
      </c>
      <c r="K1614" s="16">
        <f t="shared" si="7"/>
        <v>0.7016748835</v>
      </c>
      <c r="L1614" s="9">
        <v>1.0</v>
      </c>
    </row>
    <row r="1615" ht="15.75" customHeight="1">
      <c r="A1615" s="26"/>
      <c r="G1615" s="9">
        <v>1614.0</v>
      </c>
      <c r="H1615" s="2">
        <v>45088.0</v>
      </c>
      <c r="I1615" s="16">
        <f t="shared" si="5"/>
        <v>74.80148909</v>
      </c>
      <c r="J1615" s="16">
        <f t="shared" si="6"/>
        <v>88.18351312</v>
      </c>
      <c r="K1615" s="16">
        <f t="shared" si="7"/>
        <v>0.7016970093</v>
      </c>
      <c r="L1615" s="9">
        <v>1.0</v>
      </c>
    </row>
    <row r="1616" ht="15.75" customHeight="1">
      <c r="A1616" s="26"/>
      <c r="G1616" s="9">
        <v>1615.0</v>
      </c>
      <c r="H1616" s="2">
        <v>45089.0</v>
      </c>
      <c r="I1616" s="16">
        <f t="shared" si="5"/>
        <v>74.80352688</v>
      </c>
      <c r="J1616" s="16">
        <f t="shared" si="6"/>
        <v>88.18674013</v>
      </c>
      <c r="K1616" s="16">
        <f t="shared" si="7"/>
        <v>0.7017191214</v>
      </c>
      <c r="L1616" s="9">
        <v>1.0</v>
      </c>
    </row>
    <row r="1617" ht="15.75" customHeight="1">
      <c r="A1617" s="26"/>
      <c r="G1617" s="9">
        <v>1616.0</v>
      </c>
      <c r="H1617" s="2">
        <v>45090.0</v>
      </c>
      <c r="I1617" s="16">
        <f t="shared" si="5"/>
        <v>74.8055634</v>
      </c>
      <c r="J1617" s="16">
        <f t="shared" si="6"/>
        <v>88.18996514</v>
      </c>
      <c r="K1617" s="16">
        <f t="shared" si="7"/>
        <v>0.7017412198</v>
      </c>
      <c r="L1617" s="9">
        <v>1.0</v>
      </c>
    </row>
    <row r="1618" ht="15.75" customHeight="1">
      <c r="A1618" s="26"/>
      <c r="G1618" s="9">
        <v>1617.0</v>
      </c>
      <c r="H1618" s="2">
        <v>45091.0</v>
      </c>
      <c r="I1618" s="16">
        <f t="shared" si="5"/>
        <v>74.80759866</v>
      </c>
      <c r="J1618" s="16">
        <f t="shared" si="6"/>
        <v>88.19318815</v>
      </c>
      <c r="K1618" s="16">
        <f t="shared" si="7"/>
        <v>0.7017633046</v>
      </c>
      <c r="L1618" s="9">
        <v>1.0</v>
      </c>
    </row>
    <row r="1619" ht="15.75" customHeight="1">
      <c r="A1619" s="26"/>
      <c r="G1619" s="9">
        <v>1618.0</v>
      </c>
      <c r="H1619" s="2">
        <v>45092.0</v>
      </c>
      <c r="I1619" s="16">
        <f t="shared" si="5"/>
        <v>74.80963266</v>
      </c>
      <c r="J1619" s="16">
        <f t="shared" si="6"/>
        <v>88.19640917</v>
      </c>
      <c r="K1619" s="16">
        <f t="shared" si="7"/>
        <v>0.7017853757</v>
      </c>
      <c r="L1619" s="9">
        <v>1.0</v>
      </c>
    </row>
    <row r="1620" ht="15.75" customHeight="1">
      <c r="A1620" s="26"/>
      <c r="G1620" s="9">
        <v>1619.0</v>
      </c>
      <c r="H1620" s="2">
        <v>45093.0</v>
      </c>
      <c r="I1620" s="16">
        <f t="shared" si="5"/>
        <v>74.81166541</v>
      </c>
      <c r="J1620" s="16">
        <f t="shared" si="6"/>
        <v>88.1996282</v>
      </c>
      <c r="K1620" s="16">
        <f t="shared" si="7"/>
        <v>0.7018074331</v>
      </c>
      <c r="L1620" s="9">
        <v>1.0</v>
      </c>
    </row>
    <row r="1621" ht="15.75" customHeight="1">
      <c r="A1621" s="26"/>
      <c r="G1621" s="9">
        <v>1620.0</v>
      </c>
      <c r="H1621" s="2">
        <v>45094.0</v>
      </c>
      <c r="I1621" s="16">
        <f t="shared" si="5"/>
        <v>74.8136969</v>
      </c>
      <c r="J1621" s="16">
        <f t="shared" si="6"/>
        <v>88.20284524</v>
      </c>
      <c r="K1621" s="16">
        <f t="shared" si="7"/>
        <v>0.701829477</v>
      </c>
      <c r="L1621" s="9">
        <v>1.0</v>
      </c>
    </row>
    <row r="1622" ht="15.75" customHeight="1">
      <c r="A1622" s="26"/>
      <c r="G1622" s="9">
        <v>1621.0</v>
      </c>
      <c r="H1622" s="2">
        <v>45095.0</v>
      </c>
      <c r="I1622" s="16">
        <f t="shared" si="5"/>
        <v>74.81572714</v>
      </c>
      <c r="J1622" s="16">
        <f t="shared" si="6"/>
        <v>88.2060603</v>
      </c>
      <c r="K1622" s="16">
        <f t="shared" si="7"/>
        <v>0.7018515072</v>
      </c>
      <c r="L1622" s="9">
        <v>1.0</v>
      </c>
    </row>
    <row r="1623" ht="15.75" customHeight="1">
      <c r="A1623" s="26"/>
      <c r="G1623" s="9">
        <v>1622.0</v>
      </c>
      <c r="H1623" s="2">
        <v>45096.0</v>
      </c>
      <c r="I1623" s="16">
        <f t="shared" si="5"/>
        <v>74.81775612</v>
      </c>
      <c r="J1623" s="16">
        <f t="shared" si="6"/>
        <v>88.20927337</v>
      </c>
      <c r="K1623" s="16">
        <f t="shared" si="7"/>
        <v>0.7018735239</v>
      </c>
      <c r="L1623" s="9">
        <v>1.0</v>
      </c>
    </row>
    <row r="1624" ht="15.75" customHeight="1">
      <c r="A1624" s="26"/>
      <c r="G1624" s="9">
        <v>1623.0</v>
      </c>
      <c r="H1624" s="2">
        <v>45097.0</v>
      </c>
      <c r="I1624" s="16">
        <f t="shared" si="5"/>
        <v>74.81978386</v>
      </c>
      <c r="J1624" s="16">
        <f t="shared" si="6"/>
        <v>88.21248447</v>
      </c>
      <c r="K1624" s="16">
        <f t="shared" si="7"/>
        <v>0.701895527</v>
      </c>
      <c r="L1624" s="9">
        <v>1.0</v>
      </c>
    </row>
    <row r="1625" ht="15.75" customHeight="1">
      <c r="A1625" s="26"/>
      <c r="G1625" s="9">
        <v>1624.0</v>
      </c>
      <c r="H1625" s="2">
        <v>45098.0</v>
      </c>
      <c r="I1625" s="16">
        <f t="shared" si="5"/>
        <v>74.82181034</v>
      </c>
      <c r="J1625" s="16">
        <f t="shared" si="6"/>
        <v>88.21569358</v>
      </c>
      <c r="K1625" s="16">
        <f t="shared" si="7"/>
        <v>0.7019175165</v>
      </c>
      <c r="L1625" s="9">
        <v>1.0</v>
      </c>
    </row>
    <row r="1626" ht="15.75" customHeight="1">
      <c r="A1626" s="26"/>
      <c r="G1626" s="9">
        <v>1625.0</v>
      </c>
      <c r="H1626" s="2">
        <v>45099.0</v>
      </c>
      <c r="I1626" s="16">
        <f t="shared" si="5"/>
        <v>74.82383558</v>
      </c>
      <c r="J1626" s="16">
        <f t="shared" si="6"/>
        <v>88.21890072</v>
      </c>
      <c r="K1626" s="16">
        <f t="shared" si="7"/>
        <v>0.7019394925</v>
      </c>
      <c r="L1626" s="9">
        <v>1.0</v>
      </c>
    </row>
    <row r="1627" ht="15.75" customHeight="1">
      <c r="A1627" s="26"/>
      <c r="G1627" s="9">
        <v>1626.0</v>
      </c>
      <c r="H1627" s="2">
        <v>45100.0</v>
      </c>
      <c r="I1627" s="16">
        <f t="shared" si="5"/>
        <v>74.82585957</v>
      </c>
      <c r="J1627" s="16">
        <f t="shared" si="6"/>
        <v>88.22210589</v>
      </c>
      <c r="K1627" s="16">
        <f t="shared" si="7"/>
        <v>0.701961455</v>
      </c>
      <c r="L1627" s="9">
        <v>1.0</v>
      </c>
    </row>
    <row r="1628" ht="15.75" customHeight="1">
      <c r="A1628" s="26"/>
      <c r="G1628" s="9">
        <v>1627.0</v>
      </c>
      <c r="H1628" s="2">
        <v>45101.0</v>
      </c>
      <c r="I1628" s="16">
        <f t="shared" si="5"/>
        <v>74.82788232</v>
      </c>
      <c r="J1628" s="16">
        <f t="shared" si="6"/>
        <v>88.22530909</v>
      </c>
      <c r="K1628" s="16">
        <f t="shared" si="7"/>
        <v>0.7019834039</v>
      </c>
      <c r="L1628" s="9">
        <v>1.0</v>
      </c>
    </row>
    <row r="1629" ht="15.75" customHeight="1">
      <c r="A1629" s="26"/>
      <c r="G1629" s="9">
        <v>1628.0</v>
      </c>
      <c r="H1629" s="2">
        <v>45102.0</v>
      </c>
      <c r="I1629" s="16">
        <f t="shared" si="5"/>
        <v>74.82990383</v>
      </c>
      <c r="J1629" s="16">
        <f t="shared" si="6"/>
        <v>88.22851032</v>
      </c>
      <c r="K1629" s="16">
        <f t="shared" si="7"/>
        <v>0.7020053394</v>
      </c>
      <c r="L1629" s="9">
        <v>1.0</v>
      </c>
    </row>
    <row r="1630" ht="15.75" customHeight="1">
      <c r="A1630" s="26"/>
      <c r="G1630" s="9">
        <v>1629.0</v>
      </c>
      <c r="H1630" s="2">
        <v>45103.0</v>
      </c>
      <c r="I1630" s="16">
        <f t="shared" si="5"/>
        <v>74.83192409</v>
      </c>
      <c r="J1630" s="16">
        <f t="shared" si="6"/>
        <v>88.23170958</v>
      </c>
      <c r="K1630" s="16">
        <f t="shared" si="7"/>
        <v>0.7020272614</v>
      </c>
      <c r="L1630" s="9">
        <v>1.0</v>
      </c>
    </row>
    <row r="1631" ht="15.75" customHeight="1">
      <c r="A1631" s="26"/>
      <c r="G1631" s="9">
        <v>1630.0</v>
      </c>
      <c r="H1631" s="2">
        <v>45104.0</v>
      </c>
      <c r="I1631" s="16">
        <f t="shared" si="5"/>
        <v>74.83394312</v>
      </c>
      <c r="J1631" s="16">
        <f t="shared" si="6"/>
        <v>88.23490688</v>
      </c>
      <c r="K1631" s="16">
        <f t="shared" si="7"/>
        <v>0.70204917</v>
      </c>
      <c r="L1631" s="9">
        <v>1.0</v>
      </c>
    </row>
    <row r="1632" ht="15.75" customHeight="1">
      <c r="A1632" s="26"/>
      <c r="G1632" s="9">
        <v>1631.0</v>
      </c>
      <c r="H1632" s="2">
        <v>45105.0</v>
      </c>
      <c r="I1632" s="16">
        <f t="shared" si="5"/>
        <v>74.8359609</v>
      </c>
      <c r="J1632" s="16">
        <f t="shared" si="6"/>
        <v>88.23810222</v>
      </c>
      <c r="K1632" s="16">
        <f t="shared" si="7"/>
        <v>0.7020710651</v>
      </c>
      <c r="L1632" s="9">
        <v>1.0</v>
      </c>
    </row>
    <row r="1633" ht="15.75" customHeight="1">
      <c r="A1633" s="26"/>
      <c r="G1633" s="9">
        <v>1632.0</v>
      </c>
      <c r="H1633" s="2">
        <v>45106.0</v>
      </c>
      <c r="I1633" s="16">
        <f t="shared" si="5"/>
        <v>74.83797745</v>
      </c>
      <c r="J1633" s="16">
        <f t="shared" si="6"/>
        <v>88.2412956</v>
      </c>
      <c r="K1633" s="16">
        <f t="shared" si="7"/>
        <v>0.7020929468</v>
      </c>
      <c r="L1633" s="9">
        <v>1.0</v>
      </c>
    </row>
    <row r="1634" ht="15.75" customHeight="1">
      <c r="A1634" s="26"/>
      <c r="G1634" s="9">
        <v>1633.0</v>
      </c>
      <c r="H1634" s="2">
        <v>45107.0</v>
      </c>
      <c r="I1634" s="16">
        <f t="shared" si="5"/>
        <v>74.83999277</v>
      </c>
      <c r="J1634" s="16">
        <f t="shared" si="6"/>
        <v>88.24448702</v>
      </c>
      <c r="K1634" s="16">
        <f t="shared" si="7"/>
        <v>0.7021148151</v>
      </c>
      <c r="L1634" s="9">
        <v>1.0</v>
      </c>
    </row>
    <row r="1635" ht="15.75" customHeight="1">
      <c r="A1635" s="26"/>
      <c r="G1635" s="9">
        <v>1634.0</v>
      </c>
      <c r="H1635" s="2">
        <v>45108.0</v>
      </c>
      <c r="I1635" s="16">
        <f t="shared" si="5"/>
        <v>74.84200685</v>
      </c>
      <c r="J1635" s="16">
        <f t="shared" si="6"/>
        <v>88.24767649</v>
      </c>
      <c r="K1635" s="16">
        <f t="shared" si="7"/>
        <v>0.70213667</v>
      </c>
      <c r="L1635" s="9">
        <v>1.0</v>
      </c>
    </row>
    <row r="1636" ht="15.75" customHeight="1">
      <c r="A1636" s="26"/>
      <c r="G1636" s="9">
        <v>1635.0</v>
      </c>
      <c r="H1636" s="2">
        <v>45109.0</v>
      </c>
      <c r="I1636" s="16">
        <f t="shared" si="5"/>
        <v>74.84401969</v>
      </c>
      <c r="J1636" s="16">
        <f t="shared" si="6"/>
        <v>88.25086401</v>
      </c>
      <c r="K1636" s="16">
        <f t="shared" si="7"/>
        <v>0.7021585116</v>
      </c>
      <c r="L1636" s="9">
        <v>1.0</v>
      </c>
    </row>
    <row r="1637" ht="15.75" customHeight="1">
      <c r="A1637" s="26"/>
      <c r="G1637" s="9">
        <v>1636.0</v>
      </c>
      <c r="H1637" s="2">
        <v>45110.0</v>
      </c>
      <c r="I1637" s="16">
        <f t="shared" si="5"/>
        <v>74.84603131</v>
      </c>
      <c r="J1637" s="16">
        <f t="shared" si="6"/>
        <v>88.25404958</v>
      </c>
      <c r="K1637" s="16">
        <f t="shared" si="7"/>
        <v>0.7021803398</v>
      </c>
      <c r="L1637" s="9">
        <v>1.0</v>
      </c>
    </row>
    <row r="1638" ht="15.75" customHeight="1">
      <c r="A1638" s="26"/>
      <c r="G1638" s="9">
        <v>1637.0</v>
      </c>
      <c r="H1638" s="2">
        <v>45111.0</v>
      </c>
      <c r="I1638" s="16">
        <f t="shared" si="5"/>
        <v>74.8480417</v>
      </c>
      <c r="J1638" s="16">
        <f t="shared" si="6"/>
        <v>88.25723321</v>
      </c>
      <c r="K1638" s="16">
        <f t="shared" si="7"/>
        <v>0.7022021546</v>
      </c>
      <c r="L1638" s="9">
        <v>1.0</v>
      </c>
    </row>
    <row r="1639" ht="15.75" customHeight="1">
      <c r="A1639" s="26"/>
      <c r="G1639" s="9">
        <v>1638.0</v>
      </c>
      <c r="H1639" s="2">
        <v>45112.0</v>
      </c>
      <c r="I1639" s="16">
        <f t="shared" si="5"/>
        <v>74.85005086</v>
      </c>
      <c r="J1639" s="16">
        <f t="shared" si="6"/>
        <v>88.26041489</v>
      </c>
      <c r="K1639" s="16">
        <f t="shared" si="7"/>
        <v>0.7022239561</v>
      </c>
      <c r="L1639" s="9">
        <v>1.0</v>
      </c>
    </row>
    <row r="1640" ht="15.75" customHeight="1">
      <c r="A1640" s="26"/>
      <c r="G1640" s="9">
        <v>1639.0</v>
      </c>
      <c r="H1640" s="2">
        <v>45113.0</v>
      </c>
      <c r="I1640" s="16">
        <f t="shared" si="5"/>
        <v>74.85205879</v>
      </c>
      <c r="J1640" s="16">
        <f t="shared" si="6"/>
        <v>88.26359463</v>
      </c>
      <c r="K1640" s="16">
        <f t="shared" si="7"/>
        <v>0.7022457444</v>
      </c>
      <c r="L1640" s="9">
        <v>1.0</v>
      </c>
    </row>
    <row r="1641" ht="15.75" customHeight="1">
      <c r="A1641" s="26"/>
      <c r="G1641" s="9">
        <v>1640.0</v>
      </c>
      <c r="H1641" s="2">
        <v>45114.0</v>
      </c>
      <c r="I1641" s="16">
        <f t="shared" si="5"/>
        <v>74.8540655</v>
      </c>
      <c r="J1641" s="16">
        <f t="shared" si="6"/>
        <v>88.26677242</v>
      </c>
      <c r="K1641" s="16">
        <f t="shared" si="7"/>
        <v>0.7022675193</v>
      </c>
      <c r="L1641" s="9">
        <v>1.0</v>
      </c>
    </row>
    <row r="1642" ht="15.75" customHeight="1">
      <c r="A1642" s="26"/>
      <c r="G1642" s="9">
        <v>1641.0</v>
      </c>
      <c r="H1642" s="2">
        <v>45115.0</v>
      </c>
      <c r="I1642" s="16">
        <f t="shared" si="5"/>
        <v>74.85607099</v>
      </c>
      <c r="J1642" s="16">
        <f t="shared" si="6"/>
        <v>88.26994828</v>
      </c>
      <c r="K1642" s="16">
        <f t="shared" si="7"/>
        <v>0.702289281</v>
      </c>
      <c r="L1642" s="9">
        <v>1.0</v>
      </c>
    </row>
    <row r="1643" ht="15.75" customHeight="1">
      <c r="A1643" s="26"/>
      <c r="G1643" s="9">
        <v>1642.0</v>
      </c>
      <c r="H1643" s="2">
        <v>45116.0</v>
      </c>
      <c r="I1643" s="16">
        <f t="shared" si="5"/>
        <v>74.85807525</v>
      </c>
      <c r="J1643" s="16">
        <f t="shared" si="6"/>
        <v>88.27312221</v>
      </c>
      <c r="K1643" s="16">
        <f t="shared" si="7"/>
        <v>0.7023110294</v>
      </c>
      <c r="L1643" s="9">
        <v>1.0</v>
      </c>
    </row>
    <row r="1644" ht="15.75" customHeight="1">
      <c r="A1644" s="26"/>
      <c r="G1644" s="9">
        <v>1643.0</v>
      </c>
      <c r="H1644" s="2">
        <v>45117.0</v>
      </c>
      <c r="I1644" s="16">
        <f t="shared" si="5"/>
        <v>74.8600783</v>
      </c>
      <c r="J1644" s="16">
        <f t="shared" si="6"/>
        <v>88.2762942</v>
      </c>
      <c r="K1644" s="16">
        <f t="shared" si="7"/>
        <v>0.7023327645</v>
      </c>
      <c r="L1644" s="9">
        <v>1.0</v>
      </c>
    </row>
    <row r="1645" ht="15.75" customHeight="1">
      <c r="A1645" s="26"/>
      <c r="G1645" s="9">
        <v>1644.0</v>
      </c>
      <c r="H1645" s="2">
        <v>45118.0</v>
      </c>
      <c r="I1645" s="16">
        <f t="shared" si="5"/>
        <v>74.86208012</v>
      </c>
      <c r="J1645" s="16">
        <f t="shared" si="6"/>
        <v>88.27946427</v>
      </c>
      <c r="K1645" s="16">
        <f t="shared" si="7"/>
        <v>0.7023544864</v>
      </c>
      <c r="L1645" s="9">
        <v>1.0</v>
      </c>
    </row>
    <row r="1646" ht="15.75" customHeight="1">
      <c r="A1646" s="26"/>
      <c r="G1646" s="9">
        <v>1645.0</v>
      </c>
      <c r="H1646" s="2">
        <v>45119.0</v>
      </c>
      <c r="I1646" s="16">
        <f t="shared" si="5"/>
        <v>74.86408073</v>
      </c>
      <c r="J1646" s="16">
        <f t="shared" si="6"/>
        <v>88.28263241</v>
      </c>
      <c r="K1646" s="16">
        <f t="shared" si="7"/>
        <v>0.7023761952</v>
      </c>
      <c r="L1646" s="9">
        <v>1.0</v>
      </c>
    </row>
    <row r="1647" ht="15.75" customHeight="1">
      <c r="A1647" s="26"/>
      <c r="G1647" s="9">
        <v>1646.0</v>
      </c>
      <c r="H1647" s="2">
        <v>45120.0</v>
      </c>
      <c r="I1647" s="16">
        <f t="shared" si="5"/>
        <v>74.86608012</v>
      </c>
      <c r="J1647" s="16">
        <f t="shared" si="6"/>
        <v>88.28579862</v>
      </c>
      <c r="K1647" s="16">
        <f t="shared" si="7"/>
        <v>0.7023978907</v>
      </c>
      <c r="L1647" s="9">
        <v>1.0</v>
      </c>
    </row>
    <row r="1648" ht="15.75" customHeight="1">
      <c r="A1648" s="26"/>
      <c r="G1648" s="9">
        <v>1647.0</v>
      </c>
      <c r="H1648" s="2">
        <v>45121.0</v>
      </c>
      <c r="I1648" s="16">
        <f t="shared" si="5"/>
        <v>74.8680783</v>
      </c>
      <c r="J1648" s="16">
        <f t="shared" si="6"/>
        <v>88.2889629</v>
      </c>
      <c r="K1648" s="16">
        <f t="shared" si="7"/>
        <v>0.7024195731</v>
      </c>
      <c r="L1648" s="9">
        <v>1.0</v>
      </c>
    </row>
    <row r="1649" ht="15.75" customHeight="1">
      <c r="A1649" s="26"/>
      <c r="G1649" s="9">
        <v>1648.0</v>
      </c>
      <c r="H1649" s="2">
        <v>45122.0</v>
      </c>
      <c r="I1649" s="16">
        <f t="shared" si="5"/>
        <v>74.87007527</v>
      </c>
      <c r="J1649" s="16">
        <f t="shared" si="6"/>
        <v>88.29212527</v>
      </c>
      <c r="K1649" s="16">
        <f t="shared" si="7"/>
        <v>0.7024412423</v>
      </c>
      <c r="L1649" s="9">
        <v>1.0</v>
      </c>
    </row>
    <row r="1650" ht="15.75" customHeight="1">
      <c r="A1650" s="26"/>
      <c r="G1650" s="9">
        <v>1649.0</v>
      </c>
      <c r="H1650" s="2">
        <v>45123.0</v>
      </c>
      <c r="I1650" s="16">
        <f t="shared" si="5"/>
        <v>74.87207102</v>
      </c>
      <c r="J1650" s="16">
        <f t="shared" si="6"/>
        <v>88.29528572</v>
      </c>
      <c r="K1650" s="16">
        <f t="shared" si="7"/>
        <v>0.7024628983</v>
      </c>
      <c r="L1650" s="9">
        <v>1.0</v>
      </c>
    </row>
    <row r="1651" ht="15.75" customHeight="1">
      <c r="A1651" s="26"/>
      <c r="G1651" s="9">
        <v>1650.0</v>
      </c>
      <c r="H1651" s="2">
        <v>45124.0</v>
      </c>
      <c r="I1651" s="16">
        <f t="shared" si="5"/>
        <v>74.87406557</v>
      </c>
      <c r="J1651" s="16">
        <f t="shared" si="6"/>
        <v>88.29844425</v>
      </c>
      <c r="K1651" s="16">
        <f t="shared" si="7"/>
        <v>0.7024845412</v>
      </c>
      <c r="L1651" s="9">
        <v>1.0</v>
      </c>
    </row>
    <row r="1652" ht="15.75" customHeight="1">
      <c r="A1652" s="26"/>
      <c r="G1652" s="9">
        <v>1651.0</v>
      </c>
      <c r="H1652" s="2">
        <v>45125.0</v>
      </c>
      <c r="I1652" s="16">
        <f t="shared" si="5"/>
        <v>74.8760589</v>
      </c>
      <c r="J1652" s="16">
        <f t="shared" si="6"/>
        <v>88.30160087</v>
      </c>
      <c r="K1652" s="16">
        <f t="shared" si="7"/>
        <v>0.702506171</v>
      </c>
      <c r="L1652" s="9">
        <v>1.0</v>
      </c>
    </row>
    <row r="1653" ht="15.75" customHeight="1">
      <c r="A1653" s="26"/>
      <c r="G1653" s="9">
        <v>1652.0</v>
      </c>
      <c r="H1653" s="2">
        <v>45126.0</v>
      </c>
      <c r="I1653" s="16">
        <f t="shared" si="5"/>
        <v>74.87805103</v>
      </c>
      <c r="J1653" s="16">
        <f t="shared" si="6"/>
        <v>88.30475558</v>
      </c>
      <c r="K1653" s="16">
        <f t="shared" si="7"/>
        <v>0.7025277878</v>
      </c>
      <c r="L1653" s="9">
        <v>1.0</v>
      </c>
    </row>
    <row r="1654" ht="15.75" customHeight="1">
      <c r="A1654" s="26"/>
      <c r="G1654" s="9">
        <v>1653.0</v>
      </c>
      <c r="H1654" s="2">
        <v>45127.0</v>
      </c>
      <c r="I1654" s="16">
        <f t="shared" si="5"/>
        <v>74.88004195</v>
      </c>
      <c r="J1654" s="16">
        <f t="shared" si="6"/>
        <v>88.30790838</v>
      </c>
      <c r="K1654" s="16">
        <f t="shared" si="7"/>
        <v>0.7025493914</v>
      </c>
      <c r="L1654" s="9">
        <v>1.0</v>
      </c>
    </row>
    <row r="1655" ht="15.75" customHeight="1">
      <c r="A1655" s="26"/>
      <c r="G1655" s="9">
        <v>1654.0</v>
      </c>
      <c r="H1655" s="2">
        <v>45128.0</v>
      </c>
      <c r="I1655" s="16">
        <f t="shared" si="5"/>
        <v>74.88203167</v>
      </c>
      <c r="J1655" s="16">
        <f t="shared" si="6"/>
        <v>88.31105927</v>
      </c>
      <c r="K1655" s="16">
        <f t="shared" si="7"/>
        <v>0.702570982</v>
      </c>
      <c r="L1655" s="9">
        <v>1.0</v>
      </c>
    </row>
    <row r="1656" ht="15.75" customHeight="1">
      <c r="A1656" s="26"/>
      <c r="G1656" s="9">
        <v>1655.0</v>
      </c>
      <c r="H1656" s="2">
        <v>45129.0</v>
      </c>
      <c r="I1656" s="16">
        <f t="shared" si="5"/>
        <v>74.88402019</v>
      </c>
      <c r="J1656" s="16">
        <f t="shared" si="6"/>
        <v>88.31420826</v>
      </c>
      <c r="K1656" s="16">
        <f t="shared" si="7"/>
        <v>0.7025925595</v>
      </c>
      <c r="L1656" s="9">
        <v>1.0</v>
      </c>
    </row>
    <row r="1657" ht="15.75" customHeight="1">
      <c r="A1657" s="26"/>
      <c r="G1657" s="9">
        <v>1656.0</v>
      </c>
      <c r="H1657" s="2">
        <v>45130.0</v>
      </c>
      <c r="I1657" s="16">
        <f t="shared" si="5"/>
        <v>74.8860075</v>
      </c>
      <c r="J1657" s="16">
        <f t="shared" si="6"/>
        <v>88.31735535</v>
      </c>
      <c r="K1657" s="16">
        <f t="shared" si="7"/>
        <v>0.702614124</v>
      </c>
      <c r="L1657" s="9">
        <v>1.0</v>
      </c>
    </row>
    <row r="1658" ht="15.75" customHeight="1">
      <c r="A1658" s="26"/>
      <c r="G1658" s="9">
        <v>1657.0</v>
      </c>
      <c r="H1658" s="2">
        <v>45131.0</v>
      </c>
      <c r="I1658" s="16">
        <f t="shared" si="5"/>
        <v>74.88799362</v>
      </c>
      <c r="J1658" s="16">
        <f t="shared" si="6"/>
        <v>88.32050053</v>
      </c>
      <c r="K1658" s="16">
        <f t="shared" si="7"/>
        <v>0.7026356754</v>
      </c>
      <c r="L1658" s="9">
        <v>1.0</v>
      </c>
    </row>
    <row r="1659" ht="15.75" customHeight="1">
      <c r="A1659" s="26"/>
      <c r="G1659" s="9">
        <v>1658.0</v>
      </c>
      <c r="H1659" s="2">
        <v>45132.0</v>
      </c>
      <c r="I1659" s="16">
        <f t="shared" si="5"/>
        <v>74.88997853</v>
      </c>
      <c r="J1659" s="16">
        <f t="shared" si="6"/>
        <v>88.32364382</v>
      </c>
      <c r="K1659" s="16">
        <f t="shared" si="7"/>
        <v>0.7026572139</v>
      </c>
      <c r="L1659" s="9">
        <v>1.0</v>
      </c>
    </row>
    <row r="1660" ht="15.75" customHeight="1">
      <c r="A1660" s="26"/>
      <c r="G1660" s="9">
        <v>1659.0</v>
      </c>
      <c r="H1660" s="2">
        <v>45133.0</v>
      </c>
      <c r="I1660" s="16">
        <f t="shared" si="5"/>
        <v>74.89196225</v>
      </c>
      <c r="J1660" s="16">
        <f t="shared" si="6"/>
        <v>88.32678521</v>
      </c>
      <c r="K1660" s="16">
        <f t="shared" si="7"/>
        <v>0.7026787394</v>
      </c>
      <c r="L1660" s="9">
        <v>1.0</v>
      </c>
    </row>
    <row r="1661" ht="15.75" customHeight="1">
      <c r="A1661" s="26"/>
      <c r="G1661" s="9">
        <v>1660.0</v>
      </c>
      <c r="H1661" s="2">
        <v>45134.0</v>
      </c>
      <c r="I1661" s="16">
        <f t="shared" si="5"/>
        <v>74.89394478</v>
      </c>
      <c r="J1661" s="16">
        <f t="shared" si="6"/>
        <v>88.32992471</v>
      </c>
      <c r="K1661" s="16">
        <f t="shared" si="7"/>
        <v>0.7027002519</v>
      </c>
      <c r="L1661" s="9">
        <v>1.0</v>
      </c>
    </row>
    <row r="1662" ht="15.75" customHeight="1">
      <c r="A1662" s="26"/>
      <c r="G1662" s="9">
        <v>1661.0</v>
      </c>
      <c r="H1662" s="2">
        <v>45135.0</v>
      </c>
      <c r="I1662" s="16">
        <f t="shared" si="5"/>
        <v>74.89592611</v>
      </c>
      <c r="J1662" s="16">
        <f t="shared" si="6"/>
        <v>88.33306232</v>
      </c>
      <c r="K1662" s="16">
        <f t="shared" si="7"/>
        <v>0.7027217514</v>
      </c>
      <c r="L1662" s="9">
        <v>1.0</v>
      </c>
    </row>
    <row r="1663" ht="15.75" customHeight="1">
      <c r="A1663" s="26"/>
      <c r="G1663" s="9">
        <v>1662.0</v>
      </c>
      <c r="H1663" s="2">
        <v>45136.0</v>
      </c>
      <c r="I1663" s="16">
        <f t="shared" si="5"/>
        <v>74.89790625</v>
      </c>
      <c r="J1663" s="16">
        <f t="shared" si="6"/>
        <v>88.33619804</v>
      </c>
      <c r="K1663" s="16">
        <f t="shared" si="7"/>
        <v>0.702743238</v>
      </c>
      <c r="L1663" s="9">
        <v>1.0</v>
      </c>
    </row>
    <row r="1664" ht="15.75" customHeight="1">
      <c r="A1664" s="26"/>
      <c r="G1664" s="9">
        <v>1663.0</v>
      </c>
      <c r="H1664" s="2">
        <v>45137.0</v>
      </c>
      <c r="I1664" s="16">
        <f t="shared" si="5"/>
        <v>74.8998852</v>
      </c>
      <c r="J1664" s="16">
        <f t="shared" si="6"/>
        <v>88.33933188</v>
      </c>
      <c r="K1664" s="16">
        <f t="shared" si="7"/>
        <v>0.7027647117</v>
      </c>
      <c r="L1664" s="9">
        <v>1.0</v>
      </c>
    </row>
    <row r="1665" ht="15.75" customHeight="1">
      <c r="A1665" s="26"/>
      <c r="G1665" s="9">
        <v>1664.0</v>
      </c>
      <c r="H1665" s="2">
        <v>45138.0</v>
      </c>
      <c r="I1665" s="16">
        <f t="shared" si="5"/>
        <v>74.90186295</v>
      </c>
      <c r="J1665" s="16">
        <f t="shared" si="6"/>
        <v>88.34246383</v>
      </c>
      <c r="K1665" s="16">
        <f t="shared" si="7"/>
        <v>0.7027861725</v>
      </c>
      <c r="L1665" s="9">
        <v>1.0</v>
      </c>
    </row>
    <row r="1666" ht="15.75" customHeight="1">
      <c r="A1666" s="26"/>
      <c r="G1666" s="9">
        <v>1665.0</v>
      </c>
      <c r="H1666" s="2">
        <v>45139.0</v>
      </c>
      <c r="I1666" s="16">
        <f t="shared" si="5"/>
        <v>74.90383952</v>
      </c>
      <c r="J1666" s="16">
        <f t="shared" si="6"/>
        <v>88.3455939</v>
      </c>
      <c r="K1666" s="16">
        <f t="shared" si="7"/>
        <v>0.7028076204</v>
      </c>
      <c r="L1666" s="9">
        <v>1.0</v>
      </c>
    </row>
    <row r="1667" ht="15.75" customHeight="1">
      <c r="A1667" s="26"/>
      <c r="G1667" s="9">
        <v>1666.0</v>
      </c>
      <c r="H1667" s="2">
        <v>45140.0</v>
      </c>
      <c r="I1667" s="16">
        <f t="shared" si="5"/>
        <v>74.90581491</v>
      </c>
      <c r="J1667" s="16">
        <f t="shared" si="6"/>
        <v>88.34872209</v>
      </c>
      <c r="K1667" s="16">
        <f t="shared" si="7"/>
        <v>0.7028290554</v>
      </c>
      <c r="L1667" s="9">
        <v>1.0</v>
      </c>
    </row>
    <row r="1668" ht="15.75" customHeight="1">
      <c r="A1668" s="26"/>
      <c r="G1668" s="9">
        <v>1667.0</v>
      </c>
      <c r="H1668" s="2">
        <v>45141.0</v>
      </c>
      <c r="I1668" s="16">
        <f t="shared" si="5"/>
        <v>74.9077891</v>
      </c>
      <c r="J1668" s="16">
        <f t="shared" si="6"/>
        <v>88.3518484</v>
      </c>
      <c r="K1668" s="16">
        <f t="shared" si="7"/>
        <v>0.7028504775</v>
      </c>
      <c r="L1668" s="9">
        <v>1.0</v>
      </c>
    </row>
    <row r="1669" ht="15.75" customHeight="1">
      <c r="A1669" s="26"/>
      <c r="G1669" s="9">
        <v>1668.0</v>
      </c>
      <c r="H1669" s="2">
        <v>45142.0</v>
      </c>
      <c r="I1669" s="16">
        <f t="shared" si="5"/>
        <v>74.90976212</v>
      </c>
      <c r="J1669" s="16">
        <f t="shared" si="6"/>
        <v>88.35497284</v>
      </c>
      <c r="K1669" s="16">
        <f t="shared" si="7"/>
        <v>0.7028718868</v>
      </c>
      <c r="L1669" s="9">
        <v>1.0</v>
      </c>
    </row>
    <row r="1670" ht="15.75" customHeight="1">
      <c r="A1670" s="26"/>
      <c r="G1670" s="9">
        <v>1669.0</v>
      </c>
      <c r="H1670" s="2">
        <v>45143.0</v>
      </c>
      <c r="I1670" s="16">
        <f t="shared" si="5"/>
        <v>74.91173395</v>
      </c>
      <c r="J1670" s="16">
        <f t="shared" si="6"/>
        <v>88.3580954</v>
      </c>
      <c r="K1670" s="16">
        <f t="shared" si="7"/>
        <v>0.7028932833</v>
      </c>
      <c r="L1670" s="9">
        <v>1.0</v>
      </c>
    </row>
    <row r="1671" ht="15.75" customHeight="1">
      <c r="A1671" s="26"/>
      <c r="G1671" s="9">
        <v>1670.0</v>
      </c>
      <c r="H1671" s="2">
        <v>45144.0</v>
      </c>
      <c r="I1671" s="16">
        <f t="shared" si="5"/>
        <v>74.9137046</v>
      </c>
      <c r="J1671" s="16">
        <f t="shared" si="6"/>
        <v>88.3612161</v>
      </c>
      <c r="K1671" s="16">
        <f t="shared" si="7"/>
        <v>0.7029146669</v>
      </c>
      <c r="L1671" s="9">
        <v>1.0</v>
      </c>
    </row>
    <row r="1672" ht="15.75" customHeight="1">
      <c r="A1672" s="26"/>
      <c r="G1672" s="9">
        <v>1671.0</v>
      </c>
      <c r="H1672" s="2">
        <v>45145.0</v>
      </c>
      <c r="I1672" s="16">
        <f t="shared" si="5"/>
        <v>74.91567407</v>
      </c>
      <c r="J1672" s="16">
        <f t="shared" si="6"/>
        <v>88.36433492</v>
      </c>
      <c r="K1672" s="16">
        <f t="shared" si="7"/>
        <v>0.7029360378</v>
      </c>
      <c r="L1672" s="9">
        <v>1.0</v>
      </c>
    </row>
    <row r="1673" ht="15.75" customHeight="1">
      <c r="A1673" s="26"/>
      <c r="G1673" s="9">
        <v>1672.0</v>
      </c>
      <c r="H1673" s="2">
        <v>45146.0</v>
      </c>
      <c r="I1673" s="16">
        <f t="shared" si="5"/>
        <v>74.91764236</v>
      </c>
      <c r="J1673" s="16">
        <f t="shared" si="6"/>
        <v>88.36745188</v>
      </c>
      <c r="K1673" s="16">
        <f t="shared" si="7"/>
        <v>0.7029573958</v>
      </c>
      <c r="L1673" s="9">
        <v>1.0</v>
      </c>
    </row>
    <row r="1674" ht="15.75" customHeight="1">
      <c r="A1674" s="26"/>
      <c r="G1674" s="9">
        <v>1673.0</v>
      </c>
      <c r="H1674" s="2">
        <v>45147.0</v>
      </c>
      <c r="I1674" s="16">
        <f t="shared" si="5"/>
        <v>74.91960948</v>
      </c>
      <c r="J1674" s="16">
        <f t="shared" si="6"/>
        <v>88.37056698</v>
      </c>
      <c r="K1674" s="16">
        <f t="shared" si="7"/>
        <v>0.7029787411</v>
      </c>
      <c r="L1674" s="9">
        <v>1.0</v>
      </c>
    </row>
    <row r="1675" ht="15.75" customHeight="1">
      <c r="A1675" s="26"/>
      <c r="G1675" s="9">
        <v>1674.0</v>
      </c>
      <c r="H1675" s="2">
        <v>45148.0</v>
      </c>
      <c r="I1675" s="16">
        <f t="shared" si="5"/>
        <v>74.92157542</v>
      </c>
      <c r="J1675" s="16">
        <f t="shared" si="6"/>
        <v>88.37368022</v>
      </c>
      <c r="K1675" s="16">
        <f t="shared" si="7"/>
        <v>0.7030000737</v>
      </c>
      <c r="L1675" s="9">
        <v>1.0</v>
      </c>
    </row>
    <row r="1676" ht="15.75" customHeight="1">
      <c r="A1676" s="26"/>
      <c r="G1676" s="9">
        <v>1675.0</v>
      </c>
      <c r="H1676" s="2">
        <v>45149.0</v>
      </c>
      <c r="I1676" s="16">
        <f t="shared" si="5"/>
        <v>74.92354018</v>
      </c>
      <c r="J1676" s="16">
        <f t="shared" si="6"/>
        <v>88.37679159</v>
      </c>
      <c r="K1676" s="16">
        <f t="shared" si="7"/>
        <v>0.7030213935</v>
      </c>
      <c r="L1676" s="9">
        <v>1.0</v>
      </c>
    </row>
    <row r="1677" ht="15.75" customHeight="1">
      <c r="A1677" s="26"/>
      <c r="G1677" s="9">
        <v>1676.0</v>
      </c>
      <c r="H1677" s="2">
        <v>45150.0</v>
      </c>
      <c r="I1677" s="16">
        <f t="shared" si="5"/>
        <v>74.92550377</v>
      </c>
      <c r="J1677" s="16">
        <f t="shared" si="6"/>
        <v>88.37990111</v>
      </c>
      <c r="K1677" s="16">
        <f t="shared" si="7"/>
        <v>0.7030427005</v>
      </c>
      <c r="L1677" s="9">
        <v>1.0</v>
      </c>
    </row>
    <row r="1678" ht="15.75" customHeight="1">
      <c r="A1678" s="26"/>
      <c r="G1678" s="9">
        <v>1677.0</v>
      </c>
      <c r="H1678" s="2">
        <v>45151.0</v>
      </c>
      <c r="I1678" s="16">
        <f t="shared" si="5"/>
        <v>74.9274662</v>
      </c>
      <c r="J1678" s="16">
        <f t="shared" si="6"/>
        <v>88.38300878</v>
      </c>
      <c r="K1678" s="16">
        <f t="shared" si="7"/>
        <v>0.7030639949</v>
      </c>
      <c r="L1678" s="9">
        <v>1.0</v>
      </c>
    </row>
    <row r="1679" ht="15.75" customHeight="1">
      <c r="A1679" s="26"/>
      <c r="G1679" s="9">
        <v>1678.0</v>
      </c>
      <c r="H1679" s="2">
        <v>45152.0</v>
      </c>
      <c r="I1679" s="16">
        <f t="shared" si="5"/>
        <v>74.92942745</v>
      </c>
      <c r="J1679" s="16">
        <f t="shared" si="6"/>
        <v>88.38611459</v>
      </c>
      <c r="K1679" s="16">
        <f t="shared" si="7"/>
        <v>0.7030852766</v>
      </c>
      <c r="L1679" s="9">
        <v>1.0</v>
      </c>
    </row>
    <row r="1680" ht="15.75" customHeight="1">
      <c r="A1680" s="26"/>
      <c r="G1680" s="9">
        <v>1679.0</v>
      </c>
      <c r="H1680" s="2">
        <v>45153.0</v>
      </c>
      <c r="I1680" s="16">
        <f t="shared" si="5"/>
        <v>74.93138753</v>
      </c>
      <c r="J1680" s="16">
        <f t="shared" si="6"/>
        <v>88.38921855</v>
      </c>
      <c r="K1680" s="16">
        <f t="shared" si="7"/>
        <v>0.7031065456</v>
      </c>
      <c r="L1680" s="9">
        <v>1.0</v>
      </c>
    </row>
    <row r="1681" ht="15.75" customHeight="1">
      <c r="A1681" s="26"/>
      <c r="G1681" s="9">
        <v>1680.0</v>
      </c>
      <c r="H1681" s="2">
        <v>45154.0</v>
      </c>
      <c r="I1681" s="16">
        <f t="shared" si="5"/>
        <v>74.93334645</v>
      </c>
      <c r="J1681" s="16">
        <f t="shared" si="6"/>
        <v>88.39232067</v>
      </c>
      <c r="K1681" s="16">
        <f t="shared" si="7"/>
        <v>0.7031278019</v>
      </c>
      <c r="L1681" s="9">
        <v>1.0</v>
      </c>
    </row>
    <row r="1682" ht="15.75" customHeight="1">
      <c r="A1682" s="26"/>
      <c r="G1682" s="9">
        <v>1681.0</v>
      </c>
      <c r="H1682" s="2">
        <v>45155.0</v>
      </c>
      <c r="I1682" s="16">
        <f t="shared" si="5"/>
        <v>74.9353042</v>
      </c>
      <c r="J1682" s="16">
        <f t="shared" si="6"/>
        <v>88.39542094</v>
      </c>
      <c r="K1682" s="16">
        <f t="shared" si="7"/>
        <v>0.7031490456</v>
      </c>
      <c r="L1682" s="9">
        <v>1.0</v>
      </c>
    </row>
    <row r="1683" ht="15.75" customHeight="1">
      <c r="A1683" s="26"/>
      <c r="G1683" s="9">
        <v>1682.0</v>
      </c>
      <c r="H1683" s="2">
        <v>45156.0</v>
      </c>
      <c r="I1683" s="16">
        <f t="shared" si="5"/>
        <v>74.93726079</v>
      </c>
      <c r="J1683" s="16">
        <f t="shared" si="6"/>
        <v>88.39851936</v>
      </c>
      <c r="K1683" s="16">
        <f t="shared" si="7"/>
        <v>0.7031702766</v>
      </c>
      <c r="L1683" s="9">
        <v>1.0</v>
      </c>
    </row>
    <row r="1684" ht="15.75" customHeight="1">
      <c r="A1684" s="26"/>
      <c r="G1684" s="9">
        <v>1683.0</v>
      </c>
      <c r="H1684" s="2">
        <v>45157.0</v>
      </c>
      <c r="I1684" s="16">
        <f t="shared" si="5"/>
        <v>74.93921621</v>
      </c>
      <c r="J1684" s="16">
        <f t="shared" si="6"/>
        <v>88.40161594</v>
      </c>
      <c r="K1684" s="16">
        <f t="shared" si="7"/>
        <v>0.703191495</v>
      </c>
      <c r="L1684" s="9">
        <v>1.0</v>
      </c>
    </row>
    <row r="1685" ht="15.75" customHeight="1">
      <c r="A1685" s="26"/>
      <c r="G1685" s="9">
        <v>1684.0</v>
      </c>
      <c r="H1685" s="2">
        <v>45158.0</v>
      </c>
      <c r="I1685" s="16">
        <f t="shared" si="5"/>
        <v>74.94117047</v>
      </c>
      <c r="J1685" s="16">
        <f t="shared" si="6"/>
        <v>88.40471068</v>
      </c>
      <c r="K1685" s="16">
        <f t="shared" si="7"/>
        <v>0.7032127009</v>
      </c>
      <c r="L1685" s="9">
        <v>1.0</v>
      </c>
    </row>
    <row r="1686" ht="15.75" customHeight="1">
      <c r="A1686" s="26"/>
      <c r="G1686" s="9">
        <v>1685.0</v>
      </c>
      <c r="H1686" s="2">
        <v>45159.0</v>
      </c>
      <c r="I1686" s="16">
        <f t="shared" si="5"/>
        <v>74.94312357</v>
      </c>
      <c r="J1686" s="16">
        <f t="shared" si="6"/>
        <v>88.40780359</v>
      </c>
      <c r="K1686" s="16">
        <f t="shared" si="7"/>
        <v>0.7032338941</v>
      </c>
      <c r="L1686" s="9">
        <v>1.0</v>
      </c>
    </row>
    <row r="1687" ht="15.75" customHeight="1">
      <c r="A1687" s="26"/>
      <c r="G1687" s="9">
        <v>1686.0</v>
      </c>
      <c r="H1687" s="2">
        <v>45160.0</v>
      </c>
      <c r="I1687" s="16">
        <f t="shared" si="5"/>
        <v>74.94507552</v>
      </c>
      <c r="J1687" s="16">
        <f t="shared" si="6"/>
        <v>88.41089466</v>
      </c>
      <c r="K1687" s="16">
        <f t="shared" si="7"/>
        <v>0.7032550747</v>
      </c>
      <c r="L1687" s="9">
        <v>1.0</v>
      </c>
    </row>
    <row r="1688" ht="15.75" customHeight="1">
      <c r="A1688" s="26"/>
      <c r="G1688" s="9">
        <v>1687.0</v>
      </c>
      <c r="H1688" s="2">
        <v>45161.0</v>
      </c>
      <c r="I1688" s="16">
        <f t="shared" si="5"/>
        <v>74.9470263</v>
      </c>
      <c r="J1688" s="16">
        <f t="shared" si="6"/>
        <v>88.4139839</v>
      </c>
      <c r="K1688" s="16">
        <f t="shared" si="7"/>
        <v>0.7032762428</v>
      </c>
      <c r="L1688" s="9">
        <v>1.0</v>
      </c>
    </row>
    <row r="1689" ht="15.75" customHeight="1">
      <c r="A1689" s="26"/>
      <c r="G1689" s="9">
        <v>1688.0</v>
      </c>
      <c r="H1689" s="2">
        <v>45162.0</v>
      </c>
      <c r="I1689" s="16">
        <f t="shared" si="5"/>
        <v>74.94897593</v>
      </c>
      <c r="J1689" s="16">
        <f t="shared" si="6"/>
        <v>88.41707131</v>
      </c>
      <c r="K1689" s="16">
        <f t="shared" si="7"/>
        <v>0.7032973984</v>
      </c>
      <c r="L1689" s="9">
        <v>1.0</v>
      </c>
    </row>
    <row r="1690" ht="15.75" customHeight="1">
      <c r="A1690" s="26"/>
      <c r="G1690" s="9">
        <v>1689.0</v>
      </c>
      <c r="H1690" s="2">
        <v>45163.0</v>
      </c>
      <c r="I1690" s="16">
        <f t="shared" si="5"/>
        <v>74.95092441</v>
      </c>
      <c r="J1690" s="16">
        <f t="shared" si="6"/>
        <v>88.42015689</v>
      </c>
      <c r="K1690" s="16">
        <f t="shared" si="7"/>
        <v>0.7033185414</v>
      </c>
      <c r="L1690" s="9">
        <v>1.0</v>
      </c>
    </row>
    <row r="1691" ht="15.75" customHeight="1">
      <c r="A1691" s="26"/>
      <c r="G1691" s="9">
        <v>1690.0</v>
      </c>
      <c r="H1691" s="2">
        <v>45164.0</v>
      </c>
      <c r="I1691" s="16">
        <f t="shared" si="5"/>
        <v>74.95287173</v>
      </c>
      <c r="J1691" s="16">
        <f t="shared" si="6"/>
        <v>88.42324064</v>
      </c>
      <c r="K1691" s="16">
        <f t="shared" si="7"/>
        <v>0.7033396719</v>
      </c>
      <c r="L1691" s="9">
        <v>1.0</v>
      </c>
    </row>
    <row r="1692" ht="15.75" customHeight="1">
      <c r="A1692" s="26"/>
      <c r="G1692" s="9">
        <v>1691.0</v>
      </c>
      <c r="H1692" s="2">
        <v>45165.0</v>
      </c>
      <c r="I1692" s="16">
        <f t="shared" si="5"/>
        <v>74.9548179</v>
      </c>
      <c r="J1692" s="16">
        <f t="shared" si="6"/>
        <v>88.42632257</v>
      </c>
      <c r="K1692" s="16">
        <f t="shared" si="7"/>
        <v>0.70336079</v>
      </c>
      <c r="L1692" s="9">
        <v>1.0</v>
      </c>
    </row>
    <row r="1693" ht="15.75" customHeight="1">
      <c r="A1693" s="26"/>
      <c r="G1693" s="9">
        <v>1692.0</v>
      </c>
      <c r="H1693" s="2">
        <v>45166.0</v>
      </c>
      <c r="I1693" s="16">
        <f t="shared" si="5"/>
        <v>74.95676292</v>
      </c>
      <c r="J1693" s="16">
        <f t="shared" si="6"/>
        <v>88.42940267</v>
      </c>
      <c r="K1693" s="16">
        <f t="shared" si="7"/>
        <v>0.7033818955</v>
      </c>
      <c r="L1693" s="9">
        <v>1.0</v>
      </c>
    </row>
    <row r="1694" ht="15.75" customHeight="1">
      <c r="A1694" s="26"/>
      <c r="G1694" s="9">
        <v>1693.0</v>
      </c>
      <c r="H1694" s="2">
        <v>45167.0</v>
      </c>
      <c r="I1694" s="16">
        <f t="shared" si="5"/>
        <v>74.95870679</v>
      </c>
      <c r="J1694" s="16">
        <f t="shared" si="6"/>
        <v>88.43248096</v>
      </c>
      <c r="K1694" s="16">
        <f t="shared" si="7"/>
        <v>0.7034029885</v>
      </c>
      <c r="L1694" s="9">
        <v>1.0</v>
      </c>
    </row>
    <row r="1695" ht="15.75" customHeight="1">
      <c r="A1695" s="26"/>
      <c r="G1695" s="9">
        <v>1694.0</v>
      </c>
      <c r="H1695" s="2">
        <v>45168.0</v>
      </c>
      <c r="I1695" s="16">
        <f t="shared" si="5"/>
        <v>74.96064951</v>
      </c>
      <c r="J1695" s="16">
        <f t="shared" si="6"/>
        <v>88.43555743</v>
      </c>
      <c r="K1695" s="16">
        <f t="shared" si="7"/>
        <v>0.7034240691</v>
      </c>
      <c r="L1695" s="9">
        <v>1.0</v>
      </c>
    </row>
    <row r="1696" ht="15.75" customHeight="1">
      <c r="A1696" s="26"/>
      <c r="G1696" s="9">
        <v>1695.0</v>
      </c>
      <c r="H1696" s="2">
        <v>45169.0</v>
      </c>
      <c r="I1696" s="16">
        <f t="shared" si="5"/>
        <v>74.96259109</v>
      </c>
      <c r="J1696" s="16">
        <f t="shared" si="6"/>
        <v>88.43863208</v>
      </c>
      <c r="K1696" s="16">
        <f t="shared" si="7"/>
        <v>0.7034451373</v>
      </c>
      <c r="L1696" s="9">
        <v>1.0</v>
      </c>
    </row>
    <row r="1697" ht="15.75" customHeight="1">
      <c r="A1697" s="26"/>
      <c r="G1697" s="9">
        <v>1696.0</v>
      </c>
      <c r="H1697" s="2">
        <v>45170.0</v>
      </c>
      <c r="I1697" s="16">
        <f t="shared" si="5"/>
        <v>74.96453152</v>
      </c>
      <c r="J1697" s="16">
        <f t="shared" si="6"/>
        <v>88.44170492</v>
      </c>
      <c r="K1697" s="16">
        <f t="shared" si="7"/>
        <v>0.703466193</v>
      </c>
      <c r="L1697" s="9">
        <v>1.0</v>
      </c>
    </row>
    <row r="1698" ht="15.75" customHeight="1">
      <c r="A1698" s="26"/>
      <c r="G1698" s="9">
        <v>1697.0</v>
      </c>
      <c r="H1698" s="2">
        <v>45171.0</v>
      </c>
      <c r="I1698" s="16">
        <f t="shared" si="5"/>
        <v>74.9664708</v>
      </c>
      <c r="J1698" s="16">
        <f t="shared" si="6"/>
        <v>88.44477595</v>
      </c>
      <c r="K1698" s="16">
        <f t="shared" si="7"/>
        <v>0.7034872364</v>
      </c>
      <c r="L1698" s="9">
        <v>1.0</v>
      </c>
    </row>
    <row r="1699" ht="15.75" customHeight="1">
      <c r="A1699" s="26"/>
      <c r="G1699" s="9">
        <v>1698.0</v>
      </c>
      <c r="H1699" s="2">
        <v>45172.0</v>
      </c>
      <c r="I1699" s="16">
        <f t="shared" si="5"/>
        <v>74.96840895</v>
      </c>
      <c r="J1699" s="16">
        <f t="shared" si="6"/>
        <v>88.44784517</v>
      </c>
      <c r="K1699" s="16">
        <f t="shared" si="7"/>
        <v>0.7035082673</v>
      </c>
      <c r="L1699" s="9">
        <v>1.0</v>
      </c>
    </row>
    <row r="1700" ht="15.75" customHeight="1">
      <c r="A1700" s="26"/>
      <c r="G1700" s="9">
        <v>1699.0</v>
      </c>
      <c r="H1700" s="2">
        <v>45173.0</v>
      </c>
      <c r="I1700" s="16">
        <f t="shared" si="5"/>
        <v>74.97034595</v>
      </c>
      <c r="J1700" s="16">
        <f t="shared" si="6"/>
        <v>88.45091258</v>
      </c>
      <c r="K1700" s="16">
        <f t="shared" si="7"/>
        <v>0.7035292858</v>
      </c>
      <c r="L1700" s="9">
        <v>1.0</v>
      </c>
    </row>
    <row r="1701" ht="15.75" customHeight="1">
      <c r="A1701" s="26"/>
      <c r="G1701" s="9">
        <v>1700.0</v>
      </c>
      <c r="H1701" s="2">
        <v>45174.0</v>
      </c>
      <c r="I1701" s="16">
        <f t="shared" si="5"/>
        <v>74.97228181</v>
      </c>
      <c r="J1701" s="16">
        <f t="shared" si="6"/>
        <v>88.45397819</v>
      </c>
      <c r="K1701" s="16">
        <f t="shared" si="7"/>
        <v>0.703550292</v>
      </c>
      <c r="L1701" s="9">
        <v>1.0</v>
      </c>
    </row>
    <row r="1702" ht="15.75" customHeight="1">
      <c r="A1702" s="26"/>
      <c r="G1702" s="9">
        <v>1701.0</v>
      </c>
      <c r="H1702" s="2">
        <v>45175.0</v>
      </c>
      <c r="I1702" s="16">
        <f t="shared" si="5"/>
        <v>74.97421654</v>
      </c>
      <c r="J1702" s="16">
        <f t="shared" si="6"/>
        <v>88.457042</v>
      </c>
      <c r="K1702" s="16">
        <f t="shared" si="7"/>
        <v>0.7035712858</v>
      </c>
      <c r="L1702" s="9">
        <v>1.0</v>
      </c>
    </row>
    <row r="1703" ht="15.75" customHeight="1">
      <c r="A1703" s="26"/>
      <c r="G1703" s="9">
        <v>1702.0</v>
      </c>
      <c r="H1703" s="2">
        <v>45176.0</v>
      </c>
      <c r="I1703" s="16">
        <f t="shared" si="5"/>
        <v>74.97615013</v>
      </c>
      <c r="J1703" s="16">
        <f t="shared" si="6"/>
        <v>88.460104</v>
      </c>
      <c r="K1703" s="16">
        <f t="shared" si="7"/>
        <v>0.7035922673</v>
      </c>
      <c r="L1703" s="9">
        <v>1.0</v>
      </c>
    </row>
    <row r="1704" ht="15.75" customHeight="1">
      <c r="A1704" s="26"/>
      <c r="G1704" s="9">
        <v>1703.0</v>
      </c>
      <c r="H1704" s="2">
        <v>45177.0</v>
      </c>
      <c r="I1704" s="16">
        <f t="shared" si="5"/>
        <v>74.97808258</v>
      </c>
      <c r="J1704" s="16">
        <f t="shared" si="6"/>
        <v>88.46316421</v>
      </c>
      <c r="K1704" s="16">
        <f t="shared" si="7"/>
        <v>0.7036132365</v>
      </c>
      <c r="L1704" s="9">
        <v>1.0</v>
      </c>
    </row>
    <row r="1705" ht="15.75" customHeight="1">
      <c r="A1705" s="26"/>
      <c r="G1705" s="9">
        <v>1704.0</v>
      </c>
      <c r="H1705" s="2">
        <v>45178.0</v>
      </c>
      <c r="I1705" s="16">
        <f t="shared" si="5"/>
        <v>74.9800139</v>
      </c>
      <c r="J1705" s="16">
        <f t="shared" si="6"/>
        <v>88.46622262</v>
      </c>
      <c r="K1705" s="16">
        <f t="shared" si="7"/>
        <v>0.7036341934</v>
      </c>
      <c r="L1705" s="9">
        <v>1.0</v>
      </c>
    </row>
    <row r="1706" ht="15.75" customHeight="1">
      <c r="A1706" s="26"/>
      <c r="G1706" s="9">
        <v>1705.0</v>
      </c>
      <c r="H1706" s="2">
        <v>45179.0</v>
      </c>
      <c r="I1706" s="16">
        <f t="shared" si="5"/>
        <v>74.98194408</v>
      </c>
      <c r="J1706" s="16">
        <f t="shared" si="6"/>
        <v>88.46927923</v>
      </c>
      <c r="K1706" s="16">
        <f t="shared" si="7"/>
        <v>0.7036551379</v>
      </c>
      <c r="L1706" s="9">
        <v>1.0</v>
      </c>
    </row>
    <row r="1707" ht="15.75" customHeight="1">
      <c r="A1707" s="26"/>
      <c r="G1707" s="9">
        <v>1706.0</v>
      </c>
      <c r="H1707" s="2">
        <v>45180.0</v>
      </c>
      <c r="I1707" s="16">
        <f t="shared" si="5"/>
        <v>74.98387314</v>
      </c>
      <c r="J1707" s="16">
        <f t="shared" si="6"/>
        <v>88.47233405</v>
      </c>
      <c r="K1707" s="16">
        <f t="shared" si="7"/>
        <v>0.7036760702</v>
      </c>
      <c r="L1707" s="9">
        <v>1.0</v>
      </c>
    </row>
    <row r="1708" ht="15.75" customHeight="1">
      <c r="A1708" s="26"/>
      <c r="G1708" s="9">
        <v>1707.0</v>
      </c>
      <c r="H1708" s="2">
        <v>45181.0</v>
      </c>
      <c r="I1708" s="16">
        <f t="shared" si="5"/>
        <v>74.98580106</v>
      </c>
      <c r="J1708" s="16">
        <f t="shared" si="6"/>
        <v>88.47538709</v>
      </c>
      <c r="K1708" s="16">
        <f t="shared" si="7"/>
        <v>0.7036969902</v>
      </c>
      <c r="L1708" s="9">
        <v>1.0</v>
      </c>
    </row>
    <row r="1709" ht="15.75" customHeight="1">
      <c r="A1709" s="26"/>
      <c r="G1709" s="9">
        <v>1708.0</v>
      </c>
      <c r="H1709" s="2">
        <v>45182.0</v>
      </c>
      <c r="I1709" s="16">
        <f t="shared" si="5"/>
        <v>74.98772785</v>
      </c>
      <c r="J1709" s="16">
        <f t="shared" si="6"/>
        <v>88.47843833</v>
      </c>
      <c r="K1709" s="16">
        <f t="shared" si="7"/>
        <v>0.703717898</v>
      </c>
      <c r="L1709" s="9">
        <v>1.0</v>
      </c>
    </row>
    <row r="1710" ht="15.75" customHeight="1">
      <c r="A1710" s="26"/>
      <c r="G1710" s="9">
        <v>1709.0</v>
      </c>
      <c r="H1710" s="2">
        <v>45183.0</v>
      </c>
      <c r="I1710" s="16">
        <f t="shared" si="5"/>
        <v>74.98965352</v>
      </c>
      <c r="J1710" s="16">
        <f t="shared" si="6"/>
        <v>88.48148779</v>
      </c>
      <c r="K1710" s="16">
        <f t="shared" si="7"/>
        <v>0.7037387935</v>
      </c>
      <c r="L1710" s="9">
        <v>1.0</v>
      </c>
    </row>
    <row r="1711" ht="15.75" customHeight="1">
      <c r="A1711" s="26"/>
      <c r="G1711" s="9">
        <v>1710.0</v>
      </c>
      <c r="H1711" s="2">
        <v>45184.0</v>
      </c>
      <c r="I1711" s="16">
        <f t="shared" si="5"/>
        <v>74.99157806</v>
      </c>
      <c r="J1711" s="16">
        <f t="shared" si="6"/>
        <v>88.48453546</v>
      </c>
      <c r="K1711" s="16">
        <f t="shared" si="7"/>
        <v>0.7037596768</v>
      </c>
      <c r="L1711" s="9">
        <v>1.0</v>
      </c>
    </row>
    <row r="1712" ht="15.75" customHeight="1">
      <c r="A1712" s="26"/>
      <c r="G1712" s="9">
        <v>1711.0</v>
      </c>
      <c r="H1712" s="2">
        <v>45185.0</v>
      </c>
      <c r="I1712" s="16">
        <f t="shared" si="5"/>
        <v>74.99350147</v>
      </c>
      <c r="J1712" s="16">
        <f t="shared" si="6"/>
        <v>88.48758136</v>
      </c>
      <c r="K1712" s="16">
        <f t="shared" si="7"/>
        <v>0.7037805479</v>
      </c>
      <c r="L1712" s="9">
        <v>1.0</v>
      </c>
    </row>
    <row r="1713" ht="15.75" customHeight="1">
      <c r="A1713" s="26"/>
      <c r="G1713" s="9">
        <v>1712.0</v>
      </c>
      <c r="H1713" s="2">
        <v>45186.0</v>
      </c>
      <c r="I1713" s="16">
        <f t="shared" si="5"/>
        <v>74.99542376</v>
      </c>
      <c r="J1713" s="16">
        <f t="shared" si="6"/>
        <v>88.49062547</v>
      </c>
      <c r="K1713" s="16">
        <f t="shared" si="7"/>
        <v>0.7038014068</v>
      </c>
      <c r="L1713" s="9">
        <v>1.0</v>
      </c>
    </row>
    <row r="1714" ht="15.75" customHeight="1">
      <c r="A1714" s="26"/>
      <c r="G1714" s="9">
        <v>1713.0</v>
      </c>
      <c r="H1714" s="2">
        <v>45187.0</v>
      </c>
      <c r="I1714" s="16">
        <f t="shared" si="5"/>
        <v>74.99734493</v>
      </c>
      <c r="J1714" s="16">
        <f t="shared" si="6"/>
        <v>88.49366781</v>
      </c>
      <c r="K1714" s="16">
        <f t="shared" si="7"/>
        <v>0.7038222535</v>
      </c>
      <c r="L1714" s="9">
        <v>1.0</v>
      </c>
    </row>
    <row r="1715" ht="15.75" customHeight="1">
      <c r="A1715" s="26"/>
      <c r="G1715" s="9">
        <v>1714.0</v>
      </c>
      <c r="H1715" s="2">
        <v>45188.0</v>
      </c>
      <c r="I1715" s="16">
        <f t="shared" si="5"/>
        <v>74.99926498</v>
      </c>
      <c r="J1715" s="16">
        <f t="shared" si="6"/>
        <v>88.49670837</v>
      </c>
      <c r="K1715" s="16">
        <f t="shared" si="7"/>
        <v>0.703843088</v>
      </c>
      <c r="L1715" s="9">
        <v>1.0</v>
      </c>
    </row>
    <row r="1716" ht="15.75" customHeight="1">
      <c r="A1716" s="26"/>
      <c r="G1716" s="9">
        <v>1715.0</v>
      </c>
      <c r="H1716" s="2">
        <v>45189.0</v>
      </c>
      <c r="I1716" s="16">
        <f t="shared" si="5"/>
        <v>75.0011839</v>
      </c>
      <c r="J1716" s="16">
        <f t="shared" si="6"/>
        <v>88.49974715</v>
      </c>
      <c r="K1716" s="16">
        <f t="shared" si="7"/>
        <v>0.7038639104</v>
      </c>
      <c r="L1716" s="9">
        <v>1.0</v>
      </c>
    </row>
    <row r="1717" ht="15.75" customHeight="1">
      <c r="A1717" s="26"/>
      <c r="G1717" s="9">
        <v>1716.0</v>
      </c>
      <c r="H1717" s="2">
        <v>45190.0</v>
      </c>
      <c r="I1717" s="16">
        <f t="shared" si="5"/>
        <v>75.00310171</v>
      </c>
      <c r="J1717" s="16">
        <f t="shared" si="6"/>
        <v>88.50278417</v>
      </c>
      <c r="K1717" s="16">
        <f t="shared" si="7"/>
        <v>0.7038847207</v>
      </c>
      <c r="L1717" s="9">
        <v>1.0</v>
      </c>
    </row>
    <row r="1718" ht="15.75" customHeight="1">
      <c r="A1718" s="26"/>
      <c r="G1718" s="9">
        <v>1717.0</v>
      </c>
      <c r="H1718" s="2">
        <v>45191.0</v>
      </c>
      <c r="I1718" s="16">
        <f t="shared" si="5"/>
        <v>75.0050184</v>
      </c>
      <c r="J1718" s="16">
        <f t="shared" si="6"/>
        <v>88.50581942</v>
      </c>
      <c r="K1718" s="16">
        <f t="shared" si="7"/>
        <v>0.7039055188</v>
      </c>
      <c r="L1718" s="9">
        <v>1.0</v>
      </c>
    </row>
    <row r="1719" ht="15.75" customHeight="1">
      <c r="A1719" s="26"/>
      <c r="G1719" s="9">
        <v>1718.0</v>
      </c>
      <c r="H1719" s="2">
        <v>45192.0</v>
      </c>
      <c r="I1719" s="16">
        <f t="shared" si="5"/>
        <v>75.00693398</v>
      </c>
      <c r="J1719" s="16">
        <f t="shared" si="6"/>
        <v>88.50885289</v>
      </c>
      <c r="K1719" s="16">
        <f t="shared" si="7"/>
        <v>0.7039263049</v>
      </c>
      <c r="L1719" s="9">
        <v>1.0</v>
      </c>
    </row>
    <row r="1720" ht="15.75" customHeight="1">
      <c r="A1720" s="26"/>
      <c r="G1720" s="9">
        <v>1719.0</v>
      </c>
      <c r="H1720" s="2">
        <v>45193.0</v>
      </c>
      <c r="I1720" s="16">
        <f t="shared" si="5"/>
        <v>75.00884844</v>
      </c>
      <c r="J1720" s="16">
        <f t="shared" si="6"/>
        <v>88.51188461</v>
      </c>
      <c r="K1720" s="16">
        <f t="shared" si="7"/>
        <v>0.7039470788</v>
      </c>
      <c r="L1720" s="9">
        <v>1.0</v>
      </c>
    </row>
    <row r="1721" ht="15.75" customHeight="1">
      <c r="A1721" s="26"/>
      <c r="G1721" s="9">
        <v>1720.0</v>
      </c>
      <c r="H1721" s="2">
        <v>45194.0</v>
      </c>
      <c r="I1721" s="16">
        <f t="shared" si="5"/>
        <v>75.01076178</v>
      </c>
      <c r="J1721" s="16">
        <f t="shared" si="6"/>
        <v>88.51491456</v>
      </c>
      <c r="K1721" s="16">
        <f t="shared" si="7"/>
        <v>0.7039678406</v>
      </c>
      <c r="L1721" s="9">
        <v>1.0</v>
      </c>
    </row>
    <row r="1722" ht="15.75" customHeight="1">
      <c r="A1722" s="26"/>
      <c r="G1722" s="9">
        <v>1721.0</v>
      </c>
      <c r="H1722" s="2">
        <v>45195.0</v>
      </c>
      <c r="I1722" s="16">
        <f t="shared" si="5"/>
        <v>75.01267402</v>
      </c>
      <c r="J1722" s="16">
        <f t="shared" si="6"/>
        <v>88.51794275</v>
      </c>
      <c r="K1722" s="16">
        <f t="shared" si="7"/>
        <v>0.7039885904</v>
      </c>
      <c r="L1722" s="9">
        <v>1.0</v>
      </c>
    </row>
    <row r="1723" ht="15.75" customHeight="1">
      <c r="A1723" s="26"/>
      <c r="G1723" s="9">
        <v>1722.0</v>
      </c>
      <c r="H1723" s="2">
        <v>45196.0</v>
      </c>
      <c r="I1723" s="16">
        <f t="shared" si="5"/>
        <v>75.01458514</v>
      </c>
      <c r="J1723" s="16">
        <f t="shared" si="6"/>
        <v>88.52096918</v>
      </c>
      <c r="K1723" s="16">
        <f t="shared" si="7"/>
        <v>0.7040093282</v>
      </c>
      <c r="L1723" s="9">
        <v>1.0</v>
      </c>
    </row>
    <row r="1724" ht="15.75" customHeight="1">
      <c r="A1724" s="26"/>
      <c r="G1724" s="9">
        <v>1723.0</v>
      </c>
      <c r="H1724" s="2">
        <v>45197.0</v>
      </c>
      <c r="I1724" s="16">
        <f t="shared" si="5"/>
        <v>75.01649516</v>
      </c>
      <c r="J1724" s="16">
        <f t="shared" si="6"/>
        <v>88.52399385</v>
      </c>
      <c r="K1724" s="16">
        <f t="shared" si="7"/>
        <v>0.7040300538</v>
      </c>
      <c r="L1724" s="9">
        <v>1.0</v>
      </c>
    </row>
    <row r="1725" ht="15.75" customHeight="1">
      <c r="A1725" s="26"/>
      <c r="G1725" s="9">
        <v>1724.0</v>
      </c>
      <c r="H1725" s="2">
        <v>45198.0</v>
      </c>
      <c r="I1725" s="16">
        <f t="shared" si="5"/>
        <v>75.01840406</v>
      </c>
      <c r="J1725" s="16">
        <f t="shared" si="6"/>
        <v>88.52701677</v>
      </c>
      <c r="K1725" s="16">
        <f t="shared" si="7"/>
        <v>0.7040507675</v>
      </c>
      <c r="L1725" s="9">
        <v>1.0</v>
      </c>
    </row>
    <row r="1726" ht="15.75" customHeight="1">
      <c r="A1726" s="26"/>
      <c r="G1726" s="9">
        <v>1725.0</v>
      </c>
      <c r="H1726" s="2">
        <v>45199.0</v>
      </c>
      <c r="I1726" s="16">
        <f t="shared" si="5"/>
        <v>75.02031186</v>
      </c>
      <c r="J1726" s="16">
        <f t="shared" si="6"/>
        <v>88.53003794</v>
      </c>
      <c r="K1726" s="16">
        <f t="shared" si="7"/>
        <v>0.7040714692</v>
      </c>
      <c r="L1726" s="9">
        <v>1.0</v>
      </c>
    </row>
    <row r="1727" ht="15.75" customHeight="1">
      <c r="A1727" s="26"/>
      <c r="G1727" s="9">
        <v>1726.0</v>
      </c>
      <c r="H1727" s="2">
        <v>45200.0</v>
      </c>
      <c r="I1727" s="16">
        <f t="shared" si="5"/>
        <v>75.02221856</v>
      </c>
      <c r="J1727" s="16">
        <f t="shared" si="6"/>
        <v>88.53305735</v>
      </c>
      <c r="K1727" s="16">
        <f t="shared" si="7"/>
        <v>0.7040921588</v>
      </c>
      <c r="L1727" s="9">
        <v>1.0</v>
      </c>
    </row>
    <row r="1728" ht="15.75" customHeight="1">
      <c r="A1728" s="26"/>
      <c r="G1728" s="9">
        <v>1727.0</v>
      </c>
      <c r="H1728" s="2">
        <v>45201.0</v>
      </c>
      <c r="I1728" s="16">
        <f t="shared" si="5"/>
        <v>75.02412415</v>
      </c>
      <c r="J1728" s="16">
        <f t="shared" si="6"/>
        <v>88.53607502</v>
      </c>
      <c r="K1728" s="16">
        <f t="shared" si="7"/>
        <v>0.7041128365</v>
      </c>
      <c r="L1728" s="9">
        <v>1.0</v>
      </c>
    </row>
    <row r="1729" ht="15.75" customHeight="1">
      <c r="A1729" s="26"/>
      <c r="G1729" s="9">
        <v>1728.0</v>
      </c>
      <c r="H1729" s="2">
        <v>45202.0</v>
      </c>
      <c r="I1729" s="16">
        <f t="shared" si="5"/>
        <v>75.02602863</v>
      </c>
      <c r="J1729" s="16">
        <f t="shared" si="6"/>
        <v>88.53909094</v>
      </c>
      <c r="K1729" s="16">
        <f t="shared" si="7"/>
        <v>0.7041335022</v>
      </c>
      <c r="L1729" s="9">
        <v>1.0</v>
      </c>
    </row>
    <row r="1730" ht="15.75" customHeight="1">
      <c r="A1730" s="26"/>
      <c r="G1730" s="9">
        <v>1729.0</v>
      </c>
      <c r="H1730" s="2">
        <v>45203.0</v>
      </c>
      <c r="I1730" s="16">
        <f t="shared" si="5"/>
        <v>75.02793202</v>
      </c>
      <c r="J1730" s="16">
        <f t="shared" si="6"/>
        <v>88.54210511</v>
      </c>
      <c r="K1730" s="16">
        <f t="shared" si="7"/>
        <v>0.7041541559</v>
      </c>
      <c r="L1730" s="9">
        <v>1.0</v>
      </c>
    </row>
    <row r="1731" ht="15.75" customHeight="1">
      <c r="A1731" s="26"/>
      <c r="G1731" s="9">
        <v>1730.0</v>
      </c>
      <c r="H1731" s="2">
        <v>45204.0</v>
      </c>
      <c r="I1731" s="16">
        <f t="shared" si="5"/>
        <v>75.0298343</v>
      </c>
      <c r="J1731" s="16">
        <f t="shared" si="6"/>
        <v>88.54511754</v>
      </c>
      <c r="K1731" s="16">
        <f t="shared" si="7"/>
        <v>0.7041747977</v>
      </c>
      <c r="L1731" s="9">
        <v>1.0</v>
      </c>
    </row>
    <row r="1732" ht="15.75" customHeight="1">
      <c r="A1732" s="26"/>
      <c r="G1732" s="9">
        <v>1731.0</v>
      </c>
      <c r="H1732" s="2">
        <v>45205.0</v>
      </c>
      <c r="I1732" s="16">
        <f t="shared" si="5"/>
        <v>75.03173549</v>
      </c>
      <c r="J1732" s="16">
        <f t="shared" si="6"/>
        <v>88.54812823</v>
      </c>
      <c r="K1732" s="16">
        <f t="shared" si="7"/>
        <v>0.7041954276</v>
      </c>
      <c r="L1732" s="9">
        <v>1.0</v>
      </c>
    </row>
    <row r="1733" ht="15.75" customHeight="1">
      <c r="A1733" s="26"/>
      <c r="G1733" s="9">
        <v>1732.0</v>
      </c>
      <c r="H1733" s="2">
        <v>45206.0</v>
      </c>
      <c r="I1733" s="16">
        <f t="shared" si="5"/>
        <v>75.03363557</v>
      </c>
      <c r="J1733" s="16">
        <f t="shared" si="6"/>
        <v>88.55113718</v>
      </c>
      <c r="K1733" s="16">
        <f t="shared" si="7"/>
        <v>0.7042160456</v>
      </c>
      <c r="L1733" s="9">
        <v>1.0</v>
      </c>
    </row>
    <row r="1734" ht="15.75" customHeight="1">
      <c r="A1734" s="26"/>
      <c r="G1734" s="9">
        <v>1733.0</v>
      </c>
      <c r="H1734" s="2">
        <v>45207.0</v>
      </c>
      <c r="I1734" s="16">
        <f t="shared" si="5"/>
        <v>75.03553456</v>
      </c>
      <c r="J1734" s="16">
        <f t="shared" si="6"/>
        <v>88.5541444</v>
      </c>
      <c r="K1734" s="16">
        <f t="shared" si="7"/>
        <v>0.7042366516</v>
      </c>
      <c r="L1734" s="9">
        <v>1.0</v>
      </c>
    </row>
    <row r="1735" ht="15.75" customHeight="1">
      <c r="A1735" s="26"/>
      <c r="G1735" s="9">
        <v>1734.0</v>
      </c>
      <c r="H1735" s="2">
        <v>45208.0</v>
      </c>
      <c r="I1735" s="16">
        <f t="shared" si="5"/>
        <v>75.03743246</v>
      </c>
      <c r="J1735" s="16">
        <f t="shared" si="6"/>
        <v>88.55714988</v>
      </c>
      <c r="K1735" s="16">
        <f t="shared" si="7"/>
        <v>0.7042572458</v>
      </c>
      <c r="L1735" s="9">
        <v>1.0</v>
      </c>
    </row>
    <row r="1736" ht="15.75" customHeight="1">
      <c r="A1736" s="26"/>
      <c r="G1736" s="9">
        <v>1735.0</v>
      </c>
      <c r="H1736" s="2">
        <v>45209.0</v>
      </c>
      <c r="I1736" s="16">
        <f t="shared" si="5"/>
        <v>75.03932926</v>
      </c>
      <c r="J1736" s="16">
        <f t="shared" si="6"/>
        <v>88.56015363</v>
      </c>
      <c r="K1736" s="16">
        <f t="shared" si="7"/>
        <v>0.7042778281</v>
      </c>
      <c r="L1736" s="9">
        <v>1.0</v>
      </c>
    </row>
    <row r="1737" ht="15.75" customHeight="1">
      <c r="A1737" s="26"/>
      <c r="G1737" s="9">
        <v>1736.0</v>
      </c>
      <c r="H1737" s="2">
        <v>45210.0</v>
      </c>
      <c r="I1737" s="16">
        <f t="shared" si="5"/>
        <v>75.04122497</v>
      </c>
      <c r="J1737" s="16">
        <f t="shared" si="6"/>
        <v>88.56315564</v>
      </c>
      <c r="K1737" s="16">
        <f t="shared" si="7"/>
        <v>0.7042983986</v>
      </c>
      <c r="L1737" s="9">
        <v>1.0</v>
      </c>
    </row>
    <row r="1738" ht="15.75" customHeight="1">
      <c r="A1738" s="26"/>
      <c r="G1738" s="9">
        <v>1737.0</v>
      </c>
      <c r="H1738" s="2">
        <v>45211.0</v>
      </c>
      <c r="I1738" s="16">
        <f t="shared" si="5"/>
        <v>75.04311958</v>
      </c>
      <c r="J1738" s="16">
        <f t="shared" si="6"/>
        <v>88.56615593</v>
      </c>
      <c r="K1738" s="16">
        <f t="shared" si="7"/>
        <v>0.7043189572</v>
      </c>
      <c r="L1738" s="9">
        <v>1.0</v>
      </c>
    </row>
    <row r="1739" ht="15.75" customHeight="1">
      <c r="A1739" s="26"/>
      <c r="G1739" s="9">
        <v>1738.0</v>
      </c>
      <c r="H1739" s="2">
        <v>45212.0</v>
      </c>
      <c r="I1739" s="16">
        <f t="shared" si="5"/>
        <v>75.04501311</v>
      </c>
      <c r="J1739" s="16">
        <f t="shared" si="6"/>
        <v>88.56915449</v>
      </c>
      <c r="K1739" s="16">
        <f t="shared" si="7"/>
        <v>0.7043395039</v>
      </c>
      <c r="L1739" s="9">
        <v>1.0</v>
      </c>
    </row>
    <row r="1740" ht="15.75" customHeight="1">
      <c r="A1740" s="26"/>
      <c r="G1740" s="9">
        <v>1739.0</v>
      </c>
      <c r="H1740" s="2">
        <v>45213.0</v>
      </c>
      <c r="I1740" s="16">
        <f t="shared" si="5"/>
        <v>75.04690554</v>
      </c>
      <c r="J1740" s="16">
        <f t="shared" si="6"/>
        <v>88.57215133</v>
      </c>
      <c r="K1740" s="16">
        <f t="shared" si="7"/>
        <v>0.7043600389</v>
      </c>
      <c r="L1740" s="9">
        <v>1.0</v>
      </c>
    </row>
    <row r="1741" ht="15.75" customHeight="1">
      <c r="A1741" s="26"/>
      <c r="G1741" s="9">
        <v>1740.0</v>
      </c>
      <c r="H1741" s="2">
        <v>45214.0</v>
      </c>
      <c r="I1741" s="16">
        <f t="shared" si="5"/>
        <v>75.04879689</v>
      </c>
      <c r="J1741" s="16">
        <f t="shared" si="6"/>
        <v>88.57514644</v>
      </c>
      <c r="K1741" s="16">
        <f t="shared" si="7"/>
        <v>0.704380562</v>
      </c>
      <c r="L1741" s="9">
        <v>1.0</v>
      </c>
    </row>
    <row r="1742" ht="15.75" customHeight="1">
      <c r="A1742" s="26"/>
      <c r="G1742" s="9">
        <v>1741.0</v>
      </c>
      <c r="H1742" s="2">
        <v>45215.0</v>
      </c>
      <c r="I1742" s="16">
        <f t="shared" si="5"/>
        <v>75.05068715</v>
      </c>
      <c r="J1742" s="16">
        <f t="shared" si="6"/>
        <v>88.57813984</v>
      </c>
      <c r="K1742" s="16">
        <f t="shared" si="7"/>
        <v>0.7044010733</v>
      </c>
      <c r="L1742" s="9">
        <v>1.0</v>
      </c>
    </row>
    <row r="1743" ht="15.75" customHeight="1">
      <c r="A1743" s="26"/>
      <c r="G1743" s="9">
        <v>1742.0</v>
      </c>
      <c r="H1743" s="2">
        <v>45216.0</v>
      </c>
      <c r="I1743" s="16">
        <f t="shared" si="5"/>
        <v>75.05257633</v>
      </c>
      <c r="J1743" s="16">
        <f t="shared" si="6"/>
        <v>88.58113151</v>
      </c>
      <c r="K1743" s="16">
        <f t="shared" si="7"/>
        <v>0.7044215729</v>
      </c>
      <c r="L1743" s="9">
        <v>1.0</v>
      </c>
    </row>
    <row r="1744" ht="15.75" customHeight="1">
      <c r="A1744" s="26"/>
      <c r="G1744" s="9">
        <v>1743.0</v>
      </c>
      <c r="H1744" s="2">
        <v>45217.0</v>
      </c>
      <c r="I1744" s="16">
        <f t="shared" si="5"/>
        <v>75.05446442</v>
      </c>
      <c r="J1744" s="16">
        <f t="shared" si="6"/>
        <v>88.58412147</v>
      </c>
      <c r="K1744" s="16">
        <f t="shared" si="7"/>
        <v>0.7044420607</v>
      </c>
      <c r="L1744" s="9">
        <v>1.0</v>
      </c>
    </row>
    <row r="1745" ht="15.75" customHeight="1">
      <c r="A1745" s="26"/>
      <c r="G1745" s="9">
        <v>1744.0</v>
      </c>
      <c r="H1745" s="2">
        <v>45218.0</v>
      </c>
      <c r="I1745" s="16">
        <f t="shared" si="5"/>
        <v>75.05635143</v>
      </c>
      <c r="J1745" s="16">
        <f t="shared" si="6"/>
        <v>88.58710971</v>
      </c>
      <c r="K1745" s="16">
        <f t="shared" si="7"/>
        <v>0.7044625368</v>
      </c>
      <c r="L1745" s="9">
        <v>1.0</v>
      </c>
    </row>
    <row r="1746" ht="15.75" customHeight="1">
      <c r="A1746" s="26"/>
      <c r="G1746" s="9">
        <v>1745.0</v>
      </c>
      <c r="H1746" s="2">
        <v>45219.0</v>
      </c>
      <c r="I1746" s="16">
        <f t="shared" si="5"/>
        <v>75.05823736</v>
      </c>
      <c r="J1746" s="16">
        <f t="shared" si="6"/>
        <v>88.59009624</v>
      </c>
      <c r="K1746" s="16">
        <f t="shared" si="7"/>
        <v>0.7044830011</v>
      </c>
      <c r="L1746" s="9">
        <v>1.0</v>
      </c>
    </row>
    <row r="1747" ht="15.75" customHeight="1">
      <c r="A1747" s="26"/>
      <c r="G1747" s="9">
        <v>1746.0</v>
      </c>
      <c r="H1747" s="2">
        <v>45220.0</v>
      </c>
      <c r="I1747" s="16">
        <f t="shared" si="5"/>
        <v>75.0601222</v>
      </c>
      <c r="J1747" s="16">
        <f t="shared" si="6"/>
        <v>88.59308106</v>
      </c>
      <c r="K1747" s="16">
        <f t="shared" si="7"/>
        <v>0.7045034537</v>
      </c>
      <c r="L1747" s="9">
        <v>1.0</v>
      </c>
    </row>
    <row r="1748" ht="15.75" customHeight="1">
      <c r="A1748" s="26"/>
      <c r="G1748" s="9">
        <v>1747.0</v>
      </c>
      <c r="H1748" s="2">
        <v>45221.0</v>
      </c>
      <c r="I1748" s="16">
        <f t="shared" si="5"/>
        <v>75.06200597</v>
      </c>
      <c r="J1748" s="16">
        <f t="shared" si="6"/>
        <v>88.59606417</v>
      </c>
      <c r="K1748" s="16">
        <f t="shared" si="7"/>
        <v>0.7045238946</v>
      </c>
      <c r="L1748" s="9">
        <v>1.0</v>
      </c>
    </row>
    <row r="1749" ht="15.75" customHeight="1">
      <c r="A1749" s="26"/>
      <c r="G1749" s="9">
        <v>1748.0</v>
      </c>
      <c r="H1749" s="2">
        <v>45222.0</v>
      </c>
      <c r="I1749" s="16">
        <f t="shared" si="5"/>
        <v>75.06388866</v>
      </c>
      <c r="J1749" s="16">
        <f t="shared" si="6"/>
        <v>88.59904557</v>
      </c>
      <c r="K1749" s="16">
        <f t="shared" si="7"/>
        <v>0.7045443238</v>
      </c>
      <c r="L1749" s="9">
        <v>1.0</v>
      </c>
    </row>
    <row r="1750" ht="15.75" customHeight="1">
      <c r="A1750" s="26"/>
      <c r="G1750" s="9">
        <v>1749.0</v>
      </c>
      <c r="H1750" s="2">
        <v>45223.0</v>
      </c>
      <c r="I1750" s="16">
        <f t="shared" si="5"/>
        <v>75.06577027</v>
      </c>
      <c r="J1750" s="16">
        <f t="shared" si="6"/>
        <v>88.60202526</v>
      </c>
      <c r="K1750" s="16">
        <f t="shared" si="7"/>
        <v>0.7045647413</v>
      </c>
      <c r="L1750" s="9">
        <v>1.0</v>
      </c>
    </row>
    <row r="1751" ht="15.75" customHeight="1">
      <c r="A1751" s="26"/>
      <c r="G1751" s="9">
        <v>1750.0</v>
      </c>
      <c r="H1751" s="2">
        <v>45224.0</v>
      </c>
      <c r="I1751" s="16">
        <f t="shared" si="5"/>
        <v>75.06765081</v>
      </c>
      <c r="J1751" s="16">
        <f t="shared" si="6"/>
        <v>88.60500326</v>
      </c>
      <c r="K1751" s="16">
        <f t="shared" si="7"/>
        <v>0.7045851471</v>
      </c>
      <c r="L1751" s="9">
        <v>1.0</v>
      </c>
    </row>
    <row r="1752" ht="15.75" customHeight="1">
      <c r="A1752" s="26"/>
      <c r="G1752" s="9">
        <v>1751.0</v>
      </c>
      <c r="H1752" s="2">
        <v>45225.0</v>
      </c>
      <c r="I1752" s="16">
        <f t="shared" si="5"/>
        <v>75.06953027</v>
      </c>
      <c r="J1752" s="16">
        <f t="shared" si="6"/>
        <v>88.60797955</v>
      </c>
      <c r="K1752" s="16">
        <f t="shared" si="7"/>
        <v>0.7046055413</v>
      </c>
      <c r="L1752" s="9">
        <v>1.0</v>
      </c>
    </row>
    <row r="1753" ht="15.75" customHeight="1">
      <c r="A1753" s="26"/>
      <c r="G1753" s="9">
        <v>1752.0</v>
      </c>
      <c r="H1753" s="2">
        <v>45226.0</v>
      </c>
      <c r="I1753" s="16">
        <f t="shared" si="5"/>
        <v>75.07140866</v>
      </c>
      <c r="J1753" s="16">
        <f t="shared" si="6"/>
        <v>88.61095414</v>
      </c>
      <c r="K1753" s="16">
        <f t="shared" si="7"/>
        <v>0.7046259238</v>
      </c>
      <c r="L1753" s="9">
        <v>1.0</v>
      </c>
    </row>
    <row r="1754" ht="15.75" customHeight="1">
      <c r="A1754" s="26"/>
      <c r="G1754" s="9">
        <v>1753.0</v>
      </c>
      <c r="H1754" s="2">
        <v>45227.0</v>
      </c>
      <c r="I1754" s="16">
        <f t="shared" si="5"/>
        <v>75.07328598</v>
      </c>
      <c r="J1754" s="16">
        <f t="shared" si="6"/>
        <v>88.61392704</v>
      </c>
      <c r="K1754" s="16">
        <f t="shared" si="7"/>
        <v>0.7046462947</v>
      </c>
      <c r="L1754" s="9">
        <v>1.0</v>
      </c>
    </row>
    <row r="1755" ht="15.75" customHeight="1">
      <c r="A1755" s="26"/>
      <c r="G1755" s="9">
        <v>1754.0</v>
      </c>
      <c r="H1755" s="2">
        <v>45228.0</v>
      </c>
      <c r="I1755" s="16">
        <f t="shared" si="5"/>
        <v>75.07516223</v>
      </c>
      <c r="J1755" s="16">
        <f t="shared" si="6"/>
        <v>88.61689824</v>
      </c>
      <c r="K1755" s="16">
        <f t="shared" si="7"/>
        <v>0.704666654</v>
      </c>
      <c r="L1755" s="9">
        <v>1.0</v>
      </c>
    </row>
    <row r="1756" ht="15.75" customHeight="1">
      <c r="A1756" s="26"/>
      <c r="G1756" s="9">
        <v>1755.0</v>
      </c>
      <c r="H1756" s="2">
        <v>45229.0</v>
      </c>
      <c r="I1756" s="16">
        <f t="shared" si="5"/>
        <v>75.07703741</v>
      </c>
      <c r="J1756" s="16">
        <f t="shared" si="6"/>
        <v>88.61986775</v>
      </c>
      <c r="K1756" s="16">
        <f t="shared" si="7"/>
        <v>0.7046870017</v>
      </c>
      <c r="L1756" s="9">
        <v>1.0</v>
      </c>
    </row>
    <row r="1757" ht="15.75" customHeight="1">
      <c r="A1757" s="26"/>
      <c r="G1757" s="9">
        <v>1756.0</v>
      </c>
      <c r="H1757" s="2">
        <v>45230.0</v>
      </c>
      <c r="I1757" s="16">
        <f t="shared" si="5"/>
        <v>75.07891152</v>
      </c>
      <c r="J1757" s="16">
        <f t="shared" si="6"/>
        <v>88.62283556</v>
      </c>
      <c r="K1757" s="16">
        <f t="shared" si="7"/>
        <v>0.7047073377</v>
      </c>
      <c r="L1757" s="9">
        <v>1.0</v>
      </c>
    </row>
    <row r="1758" ht="15.75" customHeight="1">
      <c r="A1758" s="26"/>
      <c r="G1758" s="9">
        <v>1757.0</v>
      </c>
      <c r="H1758" s="2">
        <v>45231.0</v>
      </c>
      <c r="I1758" s="16">
        <f t="shared" si="5"/>
        <v>75.08078456</v>
      </c>
      <c r="J1758" s="16">
        <f t="shared" si="6"/>
        <v>88.62580169</v>
      </c>
      <c r="K1758" s="16">
        <f t="shared" si="7"/>
        <v>0.7047276622</v>
      </c>
      <c r="L1758" s="9">
        <v>1.0</v>
      </c>
    </row>
    <row r="1759" ht="15.75" customHeight="1">
      <c r="A1759" s="26"/>
      <c r="G1759" s="9">
        <v>1758.0</v>
      </c>
      <c r="H1759" s="2">
        <v>45232.0</v>
      </c>
      <c r="I1759" s="16">
        <f t="shared" si="5"/>
        <v>75.08265654</v>
      </c>
      <c r="J1759" s="16">
        <f t="shared" si="6"/>
        <v>88.62876613</v>
      </c>
      <c r="K1759" s="16">
        <f t="shared" si="7"/>
        <v>0.7047479752</v>
      </c>
      <c r="L1759" s="9">
        <v>1.0</v>
      </c>
    </row>
    <row r="1760" ht="15.75" customHeight="1">
      <c r="A1760" s="26"/>
      <c r="G1760" s="9">
        <v>1759.0</v>
      </c>
      <c r="H1760" s="2">
        <v>45233.0</v>
      </c>
      <c r="I1760" s="16">
        <f t="shared" si="5"/>
        <v>75.08452745</v>
      </c>
      <c r="J1760" s="16">
        <f t="shared" si="6"/>
        <v>88.63172888</v>
      </c>
      <c r="K1760" s="16">
        <f t="shared" si="7"/>
        <v>0.7047682766</v>
      </c>
      <c r="L1760" s="9">
        <v>1.0</v>
      </c>
    </row>
    <row r="1761" ht="15.75" customHeight="1">
      <c r="A1761" s="26"/>
      <c r="G1761" s="9">
        <v>1760.0</v>
      </c>
      <c r="H1761" s="2">
        <v>45234.0</v>
      </c>
      <c r="I1761" s="16">
        <f t="shared" si="5"/>
        <v>75.0863973</v>
      </c>
      <c r="J1761" s="16">
        <f t="shared" si="6"/>
        <v>88.63468995</v>
      </c>
      <c r="K1761" s="16">
        <f t="shared" si="7"/>
        <v>0.7047885664</v>
      </c>
      <c r="L1761" s="9">
        <v>1.0</v>
      </c>
    </row>
    <row r="1762" ht="15.75" customHeight="1">
      <c r="A1762" s="26"/>
      <c r="G1762" s="9">
        <v>1761.0</v>
      </c>
      <c r="H1762" s="2">
        <v>45235.0</v>
      </c>
      <c r="I1762" s="16">
        <f t="shared" si="5"/>
        <v>75.08826609</v>
      </c>
      <c r="J1762" s="16">
        <f t="shared" si="6"/>
        <v>88.63764934</v>
      </c>
      <c r="K1762" s="16">
        <f t="shared" si="7"/>
        <v>0.7048088448</v>
      </c>
      <c r="L1762" s="9">
        <v>1.0</v>
      </c>
    </row>
    <row r="1763" ht="15.75" customHeight="1">
      <c r="A1763" s="26"/>
      <c r="G1763" s="9">
        <v>1762.0</v>
      </c>
      <c r="H1763" s="2">
        <v>45236.0</v>
      </c>
      <c r="I1763" s="16">
        <f t="shared" si="5"/>
        <v>75.09013381</v>
      </c>
      <c r="J1763" s="16">
        <f t="shared" si="6"/>
        <v>88.64060704</v>
      </c>
      <c r="K1763" s="16">
        <f t="shared" si="7"/>
        <v>0.7048291116</v>
      </c>
      <c r="L1763" s="9">
        <v>1.0</v>
      </c>
    </row>
    <row r="1764" ht="15.75" customHeight="1">
      <c r="A1764" s="26"/>
      <c r="G1764" s="9">
        <v>1763.0</v>
      </c>
      <c r="H1764" s="2">
        <v>45237.0</v>
      </c>
      <c r="I1764" s="16">
        <f t="shared" si="5"/>
        <v>75.09200048</v>
      </c>
      <c r="J1764" s="16">
        <f t="shared" si="6"/>
        <v>88.64356307</v>
      </c>
      <c r="K1764" s="16">
        <f t="shared" si="7"/>
        <v>0.7048493669</v>
      </c>
      <c r="L1764" s="9">
        <v>1.0</v>
      </c>
    </row>
    <row r="1765" ht="15.75" customHeight="1">
      <c r="A1765" s="26"/>
      <c r="G1765" s="9">
        <v>1764.0</v>
      </c>
      <c r="H1765" s="2">
        <v>45238.0</v>
      </c>
      <c r="I1765" s="16">
        <f t="shared" si="5"/>
        <v>75.09386609</v>
      </c>
      <c r="J1765" s="16">
        <f t="shared" si="6"/>
        <v>88.64651742</v>
      </c>
      <c r="K1765" s="16">
        <f t="shared" si="7"/>
        <v>0.7048696107</v>
      </c>
      <c r="L1765" s="9">
        <v>1.0</v>
      </c>
    </row>
    <row r="1766" ht="15.75" customHeight="1">
      <c r="A1766" s="26"/>
      <c r="G1766" s="9">
        <v>1765.0</v>
      </c>
      <c r="H1766" s="2">
        <v>45239.0</v>
      </c>
      <c r="I1766" s="16">
        <f t="shared" si="5"/>
        <v>75.09573064</v>
      </c>
      <c r="J1766" s="16">
        <f t="shared" si="6"/>
        <v>88.6494701</v>
      </c>
      <c r="K1766" s="16">
        <f t="shared" si="7"/>
        <v>0.7048898431</v>
      </c>
      <c r="L1766" s="9">
        <v>1.0</v>
      </c>
    </row>
    <row r="1767" ht="15.75" customHeight="1">
      <c r="A1767" s="26"/>
      <c r="G1767" s="9">
        <v>1766.0</v>
      </c>
      <c r="H1767" s="2">
        <v>45240.0</v>
      </c>
      <c r="I1767" s="16">
        <f t="shared" si="5"/>
        <v>75.09759413</v>
      </c>
      <c r="J1767" s="16">
        <f t="shared" si="6"/>
        <v>88.65242111</v>
      </c>
      <c r="K1767" s="16">
        <f t="shared" si="7"/>
        <v>0.704910064</v>
      </c>
      <c r="L1767" s="9">
        <v>1.0</v>
      </c>
    </row>
    <row r="1768" ht="15.75" customHeight="1">
      <c r="A1768" s="26"/>
      <c r="G1768" s="9">
        <v>1767.0</v>
      </c>
      <c r="H1768" s="2">
        <v>45241.0</v>
      </c>
      <c r="I1768" s="16">
        <f t="shared" si="5"/>
        <v>75.09945657</v>
      </c>
      <c r="J1768" s="16">
        <f t="shared" si="6"/>
        <v>88.65537044</v>
      </c>
      <c r="K1768" s="16">
        <f t="shared" si="7"/>
        <v>0.7049302735</v>
      </c>
      <c r="L1768" s="9">
        <v>1.0</v>
      </c>
    </row>
    <row r="1769" ht="15.75" customHeight="1">
      <c r="A1769" s="26"/>
      <c r="G1769" s="9">
        <v>1768.0</v>
      </c>
      <c r="H1769" s="2">
        <v>45242.0</v>
      </c>
      <c r="I1769" s="16">
        <f t="shared" si="5"/>
        <v>75.10131796</v>
      </c>
      <c r="J1769" s="16">
        <f t="shared" si="6"/>
        <v>88.65831811</v>
      </c>
      <c r="K1769" s="16">
        <f t="shared" si="7"/>
        <v>0.7049504715</v>
      </c>
      <c r="L1769" s="9">
        <v>1.0</v>
      </c>
    </row>
    <row r="1770" ht="15.75" customHeight="1">
      <c r="A1770" s="26"/>
      <c r="G1770" s="9">
        <v>1769.0</v>
      </c>
      <c r="H1770" s="2">
        <v>45243.0</v>
      </c>
      <c r="I1770" s="16">
        <f t="shared" si="5"/>
        <v>75.10317829</v>
      </c>
      <c r="J1770" s="16">
        <f t="shared" si="6"/>
        <v>88.66126411</v>
      </c>
      <c r="K1770" s="16">
        <f t="shared" si="7"/>
        <v>0.7049706581</v>
      </c>
      <c r="L1770" s="9">
        <v>1.0</v>
      </c>
    </row>
    <row r="1771" ht="15.75" customHeight="1">
      <c r="A1771" s="26"/>
      <c r="G1771" s="9">
        <v>1770.0</v>
      </c>
      <c r="H1771" s="2">
        <v>45244.0</v>
      </c>
      <c r="I1771" s="16">
        <f t="shared" si="5"/>
        <v>75.10503758</v>
      </c>
      <c r="J1771" s="16">
        <f t="shared" si="6"/>
        <v>88.66420844</v>
      </c>
      <c r="K1771" s="16">
        <f t="shared" si="7"/>
        <v>0.7049908333</v>
      </c>
      <c r="L1771" s="9">
        <v>1.0</v>
      </c>
    </row>
    <row r="1772" ht="15.75" customHeight="1">
      <c r="A1772" s="26"/>
      <c r="G1772" s="9">
        <v>1771.0</v>
      </c>
      <c r="H1772" s="2">
        <v>45245.0</v>
      </c>
      <c r="I1772" s="16">
        <f t="shared" si="5"/>
        <v>75.10689581</v>
      </c>
      <c r="J1772" s="16">
        <f t="shared" si="6"/>
        <v>88.66715111</v>
      </c>
      <c r="K1772" s="16">
        <f t="shared" si="7"/>
        <v>0.7050109971</v>
      </c>
      <c r="L1772" s="9">
        <v>1.0</v>
      </c>
    </row>
    <row r="1773" ht="15.75" customHeight="1">
      <c r="A1773" s="26"/>
      <c r="G1773" s="9">
        <v>1772.0</v>
      </c>
      <c r="H1773" s="2">
        <v>45246.0</v>
      </c>
      <c r="I1773" s="16">
        <f t="shared" si="5"/>
        <v>75.10875299</v>
      </c>
      <c r="J1773" s="16">
        <f t="shared" si="6"/>
        <v>88.67009212</v>
      </c>
      <c r="K1773" s="16">
        <f t="shared" si="7"/>
        <v>0.7050311495</v>
      </c>
      <c r="L1773" s="9">
        <v>1.0</v>
      </c>
    </row>
    <row r="1774" ht="15.75" customHeight="1">
      <c r="A1774" s="26"/>
      <c r="G1774" s="9">
        <v>1773.0</v>
      </c>
      <c r="H1774" s="2">
        <v>45247.0</v>
      </c>
      <c r="I1774" s="16">
        <f t="shared" si="5"/>
        <v>75.11060913</v>
      </c>
      <c r="J1774" s="16">
        <f t="shared" si="6"/>
        <v>88.67303147</v>
      </c>
      <c r="K1774" s="16">
        <f t="shared" si="7"/>
        <v>0.7050512905</v>
      </c>
      <c r="L1774" s="9">
        <v>1.0</v>
      </c>
    </row>
    <row r="1775" ht="15.75" customHeight="1">
      <c r="A1775" s="26"/>
      <c r="G1775" s="9">
        <v>1774.0</v>
      </c>
      <c r="H1775" s="2">
        <v>45248.0</v>
      </c>
      <c r="I1775" s="16">
        <f t="shared" si="5"/>
        <v>75.11246422</v>
      </c>
      <c r="J1775" s="16">
        <f t="shared" si="6"/>
        <v>88.67596917</v>
      </c>
      <c r="K1775" s="16">
        <f t="shared" si="7"/>
        <v>0.7050714202</v>
      </c>
      <c r="L1775" s="9">
        <v>1.0</v>
      </c>
    </row>
    <row r="1776" ht="15.75" customHeight="1">
      <c r="A1776" s="26"/>
      <c r="G1776" s="9">
        <v>1775.0</v>
      </c>
      <c r="H1776" s="2">
        <v>45249.0</v>
      </c>
      <c r="I1776" s="16">
        <f t="shared" si="5"/>
        <v>75.11431826</v>
      </c>
      <c r="J1776" s="16">
        <f t="shared" si="6"/>
        <v>88.67890521</v>
      </c>
      <c r="K1776" s="16">
        <f t="shared" si="7"/>
        <v>0.7050915386</v>
      </c>
      <c r="L1776" s="9">
        <v>1.0</v>
      </c>
    </row>
    <row r="1777" ht="15.75" customHeight="1">
      <c r="A1777" s="26"/>
      <c r="G1777" s="9">
        <v>1776.0</v>
      </c>
      <c r="H1777" s="2">
        <v>45250.0</v>
      </c>
      <c r="I1777" s="16">
        <f t="shared" si="5"/>
        <v>75.11617126</v>
      </c>
      <c r="J1777" s="16">
        <f t="shared" si="6"/>
        <v>88.68183959</v>
      </c>
      <c r="K1777" s="16">
        <f t="shared" si="7"/>
        <v>0.7051116456</v>
      </c>
      <c r="L1777" s="9">
        <v>1.0</v>
      </c>
    </row>
    <row r="1778" ht="15.75" customHeight="1">
      <c r="A1778" s="26"/>
      <c r="G1778" s="9">
        <v>1777.0</v>
      </c>
      <c r="H1778" s="2">
        <v>45251.0</v>
      </c>
      <c r="I1778" s="16">
        <f t="shared" si="5"/>
        <v>75.11802321</v>
      </c>
      <c r="J1778" s="16">
        <f t="shared" si="6"/>
        <v>88.68477232</v>
      </c>
      <c r="K1778" s="16">
        <f t="shared" si="7"/>
        <v>0.7051317413</v>
      </c>
      <c r="L1778" s="9">
        <v>1.0</v>
      </c>
    </row>
    <row r="1779" ht="15.75" customHeight="1">
      <c r="A1779" s="26"/>
      <c r="G1779" s="9">
        <v>1778.0</v>
      </c>
      <c r="H1779" s="2">
        <v>45252.0</v>
      </c>
      <c r="I1779" s="16">
        <f t="shared" si="5"/>
        <v>75.11987413</v>
      </c>
      <c r="J1779" s="16">
        <f t="shared" si="6"/>
        <v>88.68770341</v>
      </c>
      <c r="K1779" s="16">
        <f t="shared" si="7"/>
        <v>0.7051518257</v>
      </c>
      <c r="L1779" s="9">
        <v>1.0</v>
      </c>
    </row>
    <row r="1780" ht="15.75" customHeight="1">
      <c r="A1780" s="26"/>
      <c r="G1780" s="9">
        <v>1779.0</v>
      </c>
      <c r="H1780" s="2">
        <v>45253.0</v>
      </c>
      <c r="I1780" s="16">
        <f t="shared" si="5"/>
        <v>75.121724</v>
      </c>
      <c r="J1780" s="16">
        <f t="shared" si="6"/>
        <v>88.69063284</v>
      </c>
      <c r="K1780" s="16">
        <f t="shared" si="7"/>
        <v>0.7051718987</v>
      </c>
      <c r="L1780" s="9">
        <v>1.0</v>
      </c>
    </row>
    <row r="1781" ht="15.75" customHeight="1">
      <c r="A1781" s="26"/>
      <c r="G1781" s="9">
        <v>1780.0</v>
      </c>
      <c r="H1781" s="2">
        <v>45254.0</v>
      </c>
      <c r="I1781" s="16">
        <f t="shared" si="5"/>
        <v>75.12357284</v>
      </c>
      <c r="J1781" s="16">
        <f t="shared" si="6"/>
        <v>88.69356063</v>
      </c>
      <c r="K1781" s="16">
        <f t="shared" si="7"/>
        <v>0.7051919606</v>
      </c>
      <c r="L1781" s="9">
        <v>1.0</v>
      </c>
    </row>
    <row r="1782" ht="15.75" customHeight="1">
      <c r="A1782" s="26"/>
      <c r="G1782" s="9">
        <v>1781.0</v>
      </c>
      <c r="H1782" s="2">
        <v>45255.0</v>
      </c>
      <c r="I1782" s="16">
        <f t="shared" si="5"/>
        <v>75.12542063</v>
      </c>
      <c r="J1782" s="16">
        <f t="shared" si="6"/>
        <v>88.69648678</v>
      </c>
      <c r="K1782" s="16">
        <f t="shared" si="7"/>
        <v>0.7052120111</v>
      </c>
      <c r="L1782" s="9">
        <v>1.0</v>
      </c>
    </row>
    <row r="1783" ht="15.75" customHeight="1">
      <c r="A1783" s="26"/>
      <c r="G1783" s="9">
        <v>1782.0</v>
      </c>
      <c r="H1783" s="2">
        <v>45256.0</v>
      </c>
      <c r="I1783" s="16">
        <f t="shared" si="5"/>
        <v>75.12726739</v>
      </c>
      <c r="J1783" s="16">
        <f t="shared" si="6"/>
        <v>88.69941128</v>
      </c>
      <c r="K1783" s="16">
        <f t="shared" si="7"/>
        <v>0.7052320504</v>
      </c>
      <c r="L1783" s="9">
        <v>1.0</v>
      </c>
    </row>
    <row r="1784" ht="15.75" customHeight="1">
      <c r="A1784" s="26"/>
      <c r="G1784" s="9">
        <v>1783.0</v>
      </c>
      <c r="H1784" s="2">
        <v>45257.0</v>
      </c>
      <c r="I1784" s="16">
        <f t="shared" si="5"/>
        <v>75.12911311</v>
      </c>
      <c r="J1784" s="16">
        <f t="shared" si="6"/>
        <v>88.70233414</v>
      </c>
      <c r="K1784" s="16">
        <f t="shared" si="7"/>
        <v>0.7052520785</v>
      </c>
      <c r="L1784" s="9">
        <v>1.0</v>
      </c>
    </row>
    <row r="1785" ht="15.75" customHeight="1">
      <c r="A1785" s="26"/>
      <c r="G1785" s="9">
        <v>1784.0</v>
      </c>
      <c r="H1785" s="2">
        <v>45258.0</v>
      </c>
      <c r="I1785" s="16">
        <f t="shared" si="5"/>
        <v>75.1309578</v>
      </c>
      <c r="J1785" s="16">
        <f t="shared" si="6"/>
        <v>88.70525536</v>
      </c>
      <c r="K1785" s="16">
        <f t="shared" si="7"/>
        <v>0.7052720953</v>
      </c>
      <c r="L1785" s="9">
        <v>1.0</v>
      </c>
    </row>
    <row r="1786" ht="15.75" customHeight="1">
      <c r="A1786" s="26"/>
      <c r="G1786" s="9">
        <v>1785.0</v>
      </c>
      <c r="H1786" s="2">
        <v>45259.0</v>
      </c>
      <c r="I1786" s="16">
        <f t="shared" si="5"/>
        <v>75.13280145</v>
      </c>
      <c r="J1786" s="16">
        <f t="shared" si="6"/>
        <v>88.70817495</v>
      </c>
      <c r="K1786" s="16">
        <f t="shared" si="7"/>
        <v>0.7052921009</v>
      </c>
      <c r="L1786" s="9">
        <v>1.0</v>
      </c>
    </row>
    <row r="1787" ht="15.75" customHeight="1">
      <c r="A1787" s="26"/>
      <c r="G1787" s="9">
        <v>1786.0</v>
      </c>
      <c r="H1787" s="2">
        <v>45260.0</v>
      </c>
      <c r="I1787" s="16">
        <f t="shared" si="5"/>
        <v>75.13464408</v>
      </c>
      <c r="J1787" s="16">
        <f t="shared" si="6"/>
        <v>88.7110929</v>
      </c>
      <c r="K1787" s="16">
        <f t="shared" si="7"/>
        <v>0.7053120953</v>
      </c>
      <c r="L1787" s="9">
        <v>1.0</v>
      </c>
    </row>
    <row r="1788" ht="15.75" customHeight="1">
      <c r="A1788" s="26"/>
      <c r="G1788" s="9">
        <v>1787.0</v>
      </c>
      <c r="H1788" s="2">
        <v>45261.0</v>
      </c>
      <c r="I1788" s="16">
        <f t="shared" si="5"/>
        <v>75.13648566</v>
      </c>
      <c r="J1788" s="16">
        <f t="shared" si="6"/>
        <v>88.71400921</v>
      </c>
      <c r="K1788" s="16">
        <f t="shared" si="7"/>
        <v>0.7053320785</v>
      </c>
      <c r="L1788" s="9">
        <v>1.0</v>
      </c>
    </row>
    <row r="1789" ht="15.75" customHeight="1">
      <c r="A1789" s="26"/>
      <c r="G1789" s="9">
        <v>1788.0</v>
      </c>
      <c r="H1789" s="2">
        <v>45262.0</v>
      </c>
      <c r="I1789" s="16">
        <f t="shared" si="5"/>
        <v>75.13832622</v>
      </c>
      <c r="J1789" s="16">
        <f t="shared" si="6"/>
        <v>88.7169239</v>
      </c>
      <c r="K1789" s="16">
        <f t="shared" si="7"/>
        <v>0.7053520505</v>
      </c>
      <c r="L1789" s="9">
        <v>1.0</v>
      </c>
    </row>
    <row r="1790" ht="15.75" customHeight="1">
      <c r="A1790" s="26"/>
      <c r="G1790" s="9">
        <v>1789.0</v>
      </c>
      <c r="H1790" s="2">
        <v>45263.0</v>
      </c>
      <c r="I1790" s="16">
        <f t="shared" si="5"/>
        <v>75.14016575</v>
      </c>
      <c r="J1790" s="16">
        <f t="shared" si="6"/>
        <v>88.71983696</v>
      </c>
      <c r="K1790" s="16">
        <f t="shared" si="7"/>
        <v>0.7053720114</v>
      </c>
      <c r="L1790" s="9">
        <v>1.0</v>
      </c>
    </row>
    <row r="1791" ht="15.75" customHeight="1">
      <c r="A1791" s="26"/>
      <c r="G1791" s="9">
        <v>1790.0</v>
      </c>
      <c r="H1791" s="2">
        <v>45264.0</v>
      </c>
      <c r="I1791" s="16">
        <f t="shared" si="5"/>
        <v>75.14200426</v>
      </c>
      <c r="J1791" s="16">
        <f t="shared" si="6"/>
        <v>88.72274838</v>
      </c>
      <c r="K1791" s="16">
        <f t="shared" si="7"/>
        <v>0.7053919611</v>
      </c>
      <c r="L1791" s="9">
        <v>1.0</v>
      </c>
    </row>
    <row r="1792" ht="15.75" customHeight="1">
      <c r="A1792" s="26"/>
      <c r="G1792" s="9">
        <v>1791.0</v>
      </c>
      <c r="H1792" s="2">
        <v>45265.0</v>
      </c>
      <c r="I1792" s="16">
        <f t="shared" si="5"/>
        <v>75.14384173</v>
      </c>
      <c r="J1792" s="16">
        <f t="shared" si="6"/>
        <v>88.72565818</v>
      </c>
      <c r="K1792" s="16">
        <f t="shared" si="7"/>
        <v>0.7054118997</v>
      </c>
      <c r="L1792" s="9">
        <v>1.0</v>
      </c>
    </row>
    <row r="1793" ht="15.75" customHeight="1">
      <c r="A1793" s="26"/>
      <c r="G1793" s="9">
        <v>1792.0</v>
      </c>
      <c r="H1793" s="2">
        <v>45266.0</v>
      </c>
      <c r="I1793" s="16">
        <f t="shared" si="5"/>
        <v>75.14567818</v>
      </c>
      <c r="J1793" s="16">
        <f t="shared" si="6"/>
        <v>88.72856636</v>
      </c>
      <c r="K1793" s="16">
        <f t="shared" si="7"/>
        <v>0.7054318271</v>
      </c>
      <c r="L1793" s="9">
        <v>1.0</v>
      </c>
    </row>
    <row r="1794" ht="15.75" customHeight="1">
      <c r="A1794" s="26"/>
      <c r="G1794" s="9">
        <v>1793.0</v>
      </c>
      <c r="H1794" s="2">
        <v>45267.0</v>
      </c>
      <c r="I1794" s="16">
        <f t="shared" si="5"/>
        <v>75.14751361</v>
      </c>
      <c r="J1794" s="16">
        <f t="shared" si="6"/>
        <v>88.73147292</v>
      </c>
      <c r="K1794" s="16">
        <f t="shared" si="7"/>
        <v>0.7054517434</v>
      </c>
      <c r="L1794" s="9">
        <v>1.0</v>
      </c>
    </row>
    <row r="1795" ht="15.75" customHeight="1">
      <c r="A1795" s="26"/>
      <c r="G1795" s="9">
        <v>1794.0</v>
      </c>
      <c r="H1795" s="2">
        <v>45268.0</v>
      </c>
      <c r="I1795" s="16">
        <f t="shared" si="5"/>
        <v>75.14934801</v>
      </c>
      <c r="J1795" s="16">
        <f t="shared" si="6"/>
        <v>88.73437785</v>
      </c>
      <c r="K1795" s="16">
        <f t="shared" si="7"/>
        <v>0.7054716486</v>
      </c>
      <c r="L1795" s="9">
        <v>1.0</v>
      </c>
    </row>
    <row r="1796" ht="15.75" customHeight="1">
      <c r="A1796" s="26"/>
      <c r="G1796" s="9">
        <v>1795.0</v>
      </c>
      <c r="H1796" s="2">
        <v>45269.0</v>
      </c>
      <c r="I1796" s="16">
        <f t="shared" si="5"/>
        <v>75.15118139</v>
      </c>
      <c r="J1796" s="16">
        <f t="shared" si="6"/>
        <v>88.73728117</v>
      </c>
      <c r="K1796" s="16">
        <f t="shared" si="7"/>
        <v>0.7054915427</v>
      </c>
      <c r="L1796" s="9">
        <v>1.0</v>
      </c>
    </row>
    <row r="1797" ht="15.75" customHeight="1">
      <c r="A1797" s="26"/>
      <c r="G1797" s="9">
        <v>1796.0</v>
      </c>
      <c r="H1797" s="2">
        <v>45270.0</v>
      </c>
      <c r="I1797" s="16">
        <f t="shared" si="5"/>
        <v>75.15301375</v>
      </c>
      <c r="J1797" s="16">
        <f t="shared" si="6"/>
        <v>88.74018287</v>
      </c>
      <c r="K1797" s="16">
        <f t="shared" si="7"/>
        <v>0.7055114258</v>
      </c>
      <c r="L1797" s="9">
        <v>1.0</v>
      </c>
    </row>
    <row r="1798" ht="15.75" customHeight="1">
      <c r="A1798" s="26"/>
      <c r="G1798" s="9">
        <v>1797.0</v>
      </c>
      <c r="H1798" s="2">
        <v>45271.0</v>
      </c>
      <c r="I1798" s="16">
        <f t="shared" si="5"/>
        <v>75.15484509</v>
      </c>
      <c r="J1798" s="16">
        <f t="shared" si="6"/>
        <v>88.74308295</v>
      </c>
      <c r="K1798" s="16">
        <f t="shared" si="7"/>
        <v>0.7055312978</v>
      </c>
      <c r="L1798" s="9">
        <v>1.0</v>
      </c>
    </row>
    <row r="1799" ht="15.75" customHeight="1">
      <c r="A1799" s="26"/>
      <c r="G1799" s="9">
        <v>1798.0</v>
      </c>
      <c r="H1799" s="2">
        <v>45272.0</v>
      </c>
      <c r="I1799" s="16">
        <f t="shared" si="5"/>
        <v>75.15667541</v>
      </c>
      <c r="J1799" s="16">
        <f t="shared" si="6"/>
        <v>88.74598142</v>
      </c>
      <c r="K1799" s="16">
        <f t="shared" si="7"/>
        <v>0.7055511587</v>
      </c>
      <c r="L1799" s="9">
        <v>1.0</v>
      </c>
    </row>
    <row r="1800" ht="15.75" customHeight="1">
      <c r="A1800" s="26"/>
      <c r="G1800" s="9">
        <v>1799.0</v>
      </c>
      <c r="H1800" s="2">
        <v>45273.0</v>
      </c>
      <c r="I1800" s="16">
        <f t="shared" si="5"/>
        <v>75.15850471</v>
      </c>
      <c r="J1800" s="16">
        <f t="shared" si="6"/>
        <v>88.74887828</v>
      </c>
      <c r="K1800" s="16">
        <f t="shared" si="7"/>
        <v>0.7055710086</v>
      </c>
      <c r="L1800" s="9">
        <v>1.0</v>
      </c>
    </row>
    <row r="1801" ht="15.75" customHeight="1">
      <c r="A1801" s="26"/>
      <c r="G1801" s="9">
        <v>1800.0</v>
      </c>
      <c r="H1801" s="2">
        <v>45274.0</v>
      </c>
      <c r="I1801" s="16">
        <f t="shared" si="5"/>
        <v>75.160333</v>
      </c>
      <c r="J1801" s="16">
        <f t="shared" si="6"/>
        <v>88.75177353</v>
      </c>
      <c r="K1801" s="16">
        <f t="shared" si="7"/>
        <v>0.7055908474</v>
      </c>
      <c r="L1801" s="9">
        <v>1.0</v>
      </c>
    </row>
    <row r="1802" ht="15.75" customHeight="1">
      <c r="A1802" s="26"/>
      <c r="G1802" s="9">
        <v>1801.0</v>
      </c>
      <c r="H1802" s="2">
        <v>45275.0</v>
      </c>
      <c r="I1802" s="16">
        <f t="shared" si="5"/>
        <v>75.16216027</v>
      </c>
      <c r="J1802" s="16">
        <f t="shared" si="6"/>
        <v>88.75466717</v>
      </c>
      <c r="K1802" s="16">
        <f t="shared" si="7"/>
        <v>0.7056106752</v>
      </c>
      <c r="L1802" s="9">
        <v>1.0</v>
      </c>
    </row>
    <row r="1803" ht="15.75" customHeight="1">
      <c r="A1803" s="26"/>
      <c r="G1803" s="9">
        <v>1802.0</v>
      </c>
      <c r="H1803" s="2">
        <v>45276.0</v>
      </c>
      <c r="I1803" s="16">
        <f t="shared" si="5"/>
        <v>75.16398652</v>
      </c>
      <c r="J1803" s="16">
        <f t="shared" si="6"/>
        <v>88.7575592</v>
      </c>
      <c r="K1803" s="16">
        <f t="shared" si="7"/>
        <v>0.705630492</v>
      </c>
      <c r="L1803" s="9">
        <v>1.0</v>
      </c>
    </row>
    <row r="1804" ht="15.75" customHeight="1">
      <c r="A1804" s="26"/>
      <c r="G1804" s="9">
        <v>1803.0</v>
      </c>
      <c r="H1804" s="2">
        <v>45277.0</v>
      </c>
      <c r="I1804" s="16">
        <f t="shared" si="5"/>
        <v>75.16581176</v>
      </c>
      <c r="J1804" s="16">
        <f t="shared" si="6"/>
        <v>88.76044963</v>
      </c>
      <c r="K1804" s="16">
        <f t="shared" si="7"/>
        <v>0.7056502979</v>
      </c>
      <c r="L1804" s="9">
        <v>1.0</v>
      </c>
    </row>
    <row r="1805" ht="15.75" customHeight="1">
      <c r="A1805" s="26"/>
      <c r="G1805" s="9">
        <v>1804.0</v>
      </c>
      <c r="H1805" s="2">
        <v>45278.0</v>
      </c>
      <c r="I1805" s="16">
        <f t="shared" si="5"/>
        <v>75.167636</v>
      </c>
      <c r="J1805" s="16">
        <f t="shared" si="6"/>
        <v>88.76333846</v>
      </c>
      <c r="K1805" s="16">
        <f t="shared" si="7"/>
        <v>0.7056700927</v>
      </c>
      <c r="L1805" s="9">
        <v>1.0</v>
      </c>
    </row>
    <row r="1806" ht="15.75" customHeight="1">
      <c r="A1806" s="26"/>
      <c r="G1806" s="9">
        <v>1805.0</v>
      </c>
      <c r="H1806" s="2">
        <v>45279.0</v>
      </c>
      <c r="I1806" s="16">
        <f t="shared" si="5"/>
        <v>75.16945921</v>
      </c>
      <c r="J1806" s="16">
        <f t="shared" si="6"/>
        <v>88.76622569</v>
      </c>
      <c r="K1806" s="16">
        <f t="shared" si="7"/>
        <v>0.7056898766</v>
      </c>
      <c r="L1806" s="9">
        <v>1.0</v>
      </c>
    </row>
    <row r="1807" ht="15.75" customHeight="1">
      <c r="A1807" s="26"/>
      <c r="G1807" s="9">
        <v>1806.0</v>
      </c>
      <c r="H1807" s="2">
        <v>45280.0</v>
      </c>
      <c r="I1807" s="16">
        <f t="shared" si="5"/>
        <v>75.17128142</v>
      </c>
      <c r="J1807" s="16">
        <f t="shared" si="6"/>
        <v>88.76911131</v>
      </c>
      <c r="K1807" s="16">
        <f t="shared" si="7"/>
        <v>0.7057096495</v>
      </c>
      <c r="L1807" s="9">
        <v>1.0</v>
      </c>
    </row>
    <row r="1808" ht="15.75" customHeight="1">
      <c r="A1808" s="26"/>
      <c r="G1808" s="9">
        <v>1807.0</v>
      </c>
      <c r="H1808" s="2">
        <v>45281.0</v>
      </c>
      <c r="I1808" s="16">
        <f t="shared" si="5"/>
        <v>75.17310263</v>
      </c>
      <c r="J1808" s="16">
        <f t="shared" si="6"/>
        <v>88.77199534</v>
      </c>
      <c r="K1808" s="16">
        <f t="shared" si="7"/>
        <v>0.7057294115</v>
      </c>
      <c r="L1808" s="9">
        <v>1.0</v>
      </c>
    </row>
    <row r="1809" ht="15.75" customHeight="1">
      <c r="A1809" s="26"/>
      <c r="G1809" s="9">
        <v>1808.0</v>
      </c>
      <c r="H1809" s="2">
        <v>45282.0</v>
      </c>
      <c r="I1809" s="16">
        <f t="shared" si="5"/>
        <v>75.17492282</v>
      </c>
      <c r="J1809" s="16">
        <f t="shared" si="6"/>
        <v>88.77487778</v>
      </c>
      <c r="K1809" s="16">
        <f t="shared" si="7"/>
        <v>0.7057491625</v>
      </c>
      <c r="L1809" s="9">
        <v>1.0</v>
      </c>
    </row>
    <row r="1810" ht="15.75" customHeight="1">
      <c r="A1810" s="26"/>
      <c r="G1810" s="9">
        <v>1809.0</v>
      </c>
      <c r="H1810" s="2">
        <v>45283.0</v>
      </c>
      <c r="I1810" s="16">
        <f t="shared" si="5"/>
        <v>75.17674201</v>
      </c>
      <c r="J1810" s="16">
        <f t="shared" si="6"/>
        <v>88.77775862</v>
      </c>
      <c r="K1810" s="16">
        <f t="shared" si="7"/>
        <v>0.7057689026</v>
      </c>
      <c r="L1810" s="9">
        <v>1.0</v>
      </c>
    </row>
    <row r="1811" ht="15.75" customHeight="1">
      <c r="A1811" s="26"/>
      <c r="G1811" s="9">
        <v>1810.0</v>
      </c>
      <c r="H1811" s="2">
        <v>45284.0</v>
      </c>
      <c r="I1811" s="16">
        <f t="shared" si="5"/>
        <v>75.17856019</v>
      </c>
      <c r="J1811" s="16">
        <f t="shared" si="6"/>
        <v>88.78063787</v>
      </c>
      <c r="K1811" s="16">
        <f t="shared" si="7"/>
        <v>0.7057886318</v>
      </c>
      <c r="L1811" s="9">
        <v>1.0</v>
      </c>
    </row>
    <row r="1812" ht="15.75" customHeight="1">
      <c r="A1812" s="26"/>
      <c r="G1812" s="9">
        <v>1811.0</v>
      </c>
      <c r="H1812" s="2">
        <v>45285.0</v>
      </c>
      <c r="I1812" s="16">
        <f t="shared" si="5"/>
        <v>75.18037737</v>
      </c>
      <c r="J1812" s="16">
        <f t="shared" si="6"/>
        <v>88.78351553</v>
      </c>
      <c r="K1812" s="16">
        <f t="shared" si="7"/>
        <v>0.7058083501</v>
      </c>
      <c r="L1812" s="9">
        <v>1.0</v>
      </c>
    </row>
    <row r="1813" ht="15.75" customHeight="1">
      <c r="A1813" s="26"/>
      <c r="G1813" s="9">
        <v>1812.0</v>
      </c>
      <c r="H1813" s="2">
        <v>45286.0</v>
      </c>
      <c r="I1813" s="16">
        <f t="shared" si="5"/>
        <v>75.18219354</v>
      </c>
      <c r="J1813" s="16">
        <f t="shared" si="6"/>
        <v>88.7863916</v>
      </c>
      <c r="K1813" s="16">
        <f t="shared" si="7"/>
        <v>0.7058280576</v>
      </c>
      <c r="L1813" s="9">
        <v>1.0</v>
      </c>
    </row>
    <row r="1814" ht="15.75" customHeight="1">
      <c r="A1814" s="26"/>
      <c r="G1814" s="9">
        <v>1813.0</v>
      </c>
      <c r="H1814" s="2">
        <v>45287.0</v>
      </c>
      <c r="I1814" s="16">
        <f t="shared" si="5"/>
        <v>75.18400871</v>
      </c>
      <c r="J1814" s="16">
        <f t="shared" si="6"/>
        <v>88.78926608</v>
      </c>
      <c r="K1814" s="16">
        <f t="shared" si="7"/>
        <v>0.7058477541</v>
      </c>
      <c r="L1814" s="9">
        <v>1.0</v>
      </c>
    </row>
    <row r="1815" ht="15.75" customHeight="1">
      <c r="A1815" s="26"/>
      <c r="G1815" s="9">
        <v>1814.0</v>
      </c>
      <c r="H1815" s="2">
        <v>45288.0</v>
      </c>
      <c r="I1815" s="16">
        <f t="shared" si="5"/>
        <v>75.18582288</v>
      </c>
      <c r="J1815" s="16">
        <f t="shared" si="6"/>
        <v>88.79213898</v>
      </c>
      <c r="K1815" s="16">
        <f t="shared" si="7"/>
        <v>0.7058674398</v>
      </c>
      <c r="L1815" s="9">
        <v>1.0</v>
      </c>
    </row>
    <row r="1816" ht="15.75" customHeight="1">
      <c r="A1816" s="26"/>
      <c r="G1816" s="9">
        <v>1815.0</v>
      </c>
      <c r="H1816" s="2">
        <v>45289.0</v>
      </c>
      <c r="I1816" s="16">
        <f t="shared" si="5"/>
        <v>75.18763606</v>
      </c>
      <c r="J1816" s="16">
        <f t="shared" si="6"/>
        <v>88.79501029</v>
      </c>
      <c r="K1816" s="16">
        <f t="shared" si="7"/>
        <v>0.7058871147</v>
      </c>
      <c r="L1816" s="9">
        <v>1.0</v>
      </c>
    </row>
    <row r="1817" ht="15.75" customHeight="1">
      <c r="A1817" s="26"/>
      <c r="G1817" s="9">
        <v>1816.0</v>
      </c>
      <c r="H1817" s="2">
        <v>45290.0</v>
      </c>
      <c r="I1817" s="16">
        <f t="shared" si="5"/>
        <v>75.18944823</v>
      </c>
      <c r="J1817" s="16">
        <f t="shared" si="6"/>
        <v>88.79788002</v>
      </c>
      <c r="K1817" s="16">
        <f t="shared" si="7"/>
        <v>0.7059067787</v>
      </c>
      <c r="L1817" s="9">
        <v>1.0</v>
      </c>
    </row>
    <row r="1818" ht="15.75" customHeight="1">
      <c r="A1818" s="26"/>
      <c r="G1818" s="9">
        <v>1817.0</v>
      </c>
      <c r="H1818" s="2">
        <v>45291.0</v>
      </c>
      <c r="I1818" s="16">
        <f t="shared" si="5"/>
        <v>75.19125941</v>
      </c>
      <c r="J1818" s="16">
        <f t="shared" si="6"/>
        <v>88.80074818</v>
      </c>
      <c r="K1818" s="16">
        <f t="shared" si="7"/>
        <v>0.7059264318</v>
      </c>
      <c r="L1818" s="9">
        <v>1.0</v>
      </c>
    </row>
    <row r="1819" ht="15.75" customHeight="1">
      <c r="A1819" s="26"/>
      <c r="G1819" s="9">
        <v>1818.0</v>
      </c>
      <c r="H1819" s="2">
        <v>45292.0</v>
      </c>
      <c r="I1819" s="16">
        <f t="shared" si="5"/>
        <v>75.19306958</v>
      </c>
      <c r="J1819" s="16">
        <f t="shared" si="6"/>
        <v>88.80361475</v>
      </c>
      <c r="K1819" s="16">
        <f t="shared" si="7"/>
        <v>0.7059460742</v>
      </c>
      <c r="L1819" s="9">
        <v>1.0</v>
      </c>
    </row>
    <row r="1820" ht="15.75" customHeight="1">
      <c r="A1820" s="26"/>
      <c r="G1820" s="9">
        <v>1819.0</v>
      </c>
      <c r="H1820" s="2">
        <v>45293.0</v>
      </c>
      <c r="I1820" s="16">
        <f t="shared" si="5"/>
        <v>75.19487877</v>
      </c>
      <c r="J1820" s="16">
        <f t="shared" si="6"/>
        <v>88.80647975</v>
      </c>
      <c r="K1820" s="16">
        <f t="shared" si="7"/>
        <v>0.7059657058</v>
      </c>
      <c r="L1820" s="9">
        <v>1.0</v>
      </c>
    </row>
    <row r="1821" ht="15.75" customHeight="1">
      <c r="A1821" s="26"/>
      <c r="G1821" s="9">
        <v>1820.0</v>
      </c>
      <c r="H1821" s="2">
        <v>45294.0</v>
      </c>
      <c r="I1821" s="16">
        <f t="shared" si="5"/>
        <v>75.19668696</v>
      </c>
      <c r="J1821" s="16">
        <f t="shared" si="6"/>
        <v>88.80934317</v>
      </c>
      <c r="K1821" s="16">
        <f t="shared" si="7"/>
        <v>0.7059853265</v>
      </c>
      <c r="L1821" s="9">
        <v>1.0</v>
      </c>
    </row>
    <row r="1822" ht="15.75" customHeight="1">
      <c r="A1822" s="26"/>
      <c r="G1822" s="9">
        <v>1821.0</v>
      </c>
      <c r="H1822" s="2">
        <v>45295.0</v>
      </c>
      <c r="I1822" s="16">
        <f t="shared" si="5"/>
        <v>75.19849415</v>
      </c>
      <c r="J1822" s="16">
        <f t="shared" si="6"/>
        <v>88.81220503</v>
      </c>
      <c r="K1822" s="16">
        <f t="shared" si="7"/>
        <v>0.7060049365</v>
      </c>
      <c r="L1822" s="9">
        <v>1.0</v>
      </c>
    </row>
    <row r="1823" ht="15.75" customHeight="1">
      <c r="A1823" s="26"/>
      <c r="G1823" s="9">
        <v>1822.0</v>
      </c>
      <c r="H1823" s="2">
        <v>45296.0</v>
      </c>
      <c r="I1823" s="16">
        <f t="shared" si="5"/>
        <v>75.20030036</v>
      </c>
      <c r="J1823" s="16">
        <f t="shared" si="6"/>
        <v>88.81506531</v>
      </c>
      <c r="K1823" s="16">
        <f t="shared" si="7"/>
        <v>0.7060245358</v>
      </c>
      <c r="L1823" s="9">
        <v>1.0</v>
      </c>
    </row>
    <row r="1824" ht="15.75" customHeight="1">
      <c r="A1824" s="26"/>
      <c r="G1824" s="9">
        <v>1823.0</v>
      </c>
      <c r="H1824" s="2">
        <v>45297.0</v>
      </c>
      <c r="I1824" s="16">
        <f t="shared" si="5"/>
        <v>75.20210557</v>
      </c>
      <c r="J1824" s="16">
        <f t="shared" si="6"/>
        <v>88.81792402</v>
      </c>
      <c r="K1824" s="16">
        <f t="shared" si="7"/>
        <v>0.7060441243</v>
      </c>
      <c r="L1824" s="9">
        <v>1.0</v>
      </c>
    </row>
    <row r="1825" ht="15.75" customHeight="1">
      <c r="A1825" s="26"/>
      <c r="G1825" s="9">
        <v>1824.0</v>
      </c>
      <c r="H1825" s="2">
        <v>45298.0</v>
      </c>
      <c r="I1825" s="16">
        <f t="shared" si="5"/>
        <v>75.20390979</v>
      </c>
      <c r="J1825" s="16">
        <f t="shared" si="6"/>
        <v>88.82078116</v>
      </c>
      <c r="K1825" s="16">
        <f t="shared" si="7"/>
        <v>0.706063702</v>
      </c>
      <c r="L1825" s="9">
        <v>1.0</v>
      </c>
    </row>
    <row r="1826" ht="15.75" customHeight="1">
      <c r="A1826" s="26"/>
      <c r="G1826" s="9">
        <v>1825.0</v>
      </c>
      <c r="H1826" s="2">
        <v>45299.0</v>
      </c>
      <c r="I1826" s="16">
        <f t="shared" si="5"/>
        <v>75.20571303</v>
      </c>
      <c r="J1826" s="16">
        <f t="shared" si="6"/>
        <v>88.82363674</v>
      </c>
      <c r="K1826" s="16">
        <f t="shared" si="7"/>
        <v>0.706083269</v>
      </c>
      <c r="L1826" s="9">
        <v>1.0</v>
      </c>
    </row>
    <row r="1827" ht="15.75" customHeight="1">
      <c r="A1827" s="26"/>
      <c r="G1827" s="9">
        <v>1826.0</v>
      </c>
      <c r="H1827" s="2">
        <v>45300.0</v>
      </c>
      <c r="I1827" s="16">
        <f t="shared" si="5"/>
        <v>75.20751527</v>
      </c>
      <c r="J1827" s="16">
        <f t="shared" si="6"/>
        <v>88.82649075</v>
      </c>
      <c r="K1827" s="16">
        <f t="shared" si="7"/>
        <v>0.7061028253</v>
      </c>
      <c r="L1827" s="9">
        <v>1.0</v>
      </c>
    </row>
    <row r="1828" ht="15.75" customHeight="1">
      <c r="A1828" s="26"/>
      <c r="G1828" s="9">
        <v>1827.0</v>
      </c>
      <c r="H1828" s="2">
        <v>45301.0</v>
      </c>
      <c r="I1828" s="16">
        <f t="shared" si="5"/>
        <v>75.20931653</v>
      </c>
      <c r="J1828" s="16">
        <f t="shared" si="6"/>
        <v>88.8293432</v>
      </c>
      <c r="K1828" s="16">
        <f t="shared" si="7"/>
        <v>0.7061223709</v>
      </c>
      <c r="L1828" s="9">
        <v>1.0</v>
      </c>
    </row>
    <row r="1829" ht="15.75" customHeight="1">
      <c r="A1829" s="26"/>
      <c r="G1829" s="9">
        <v>1828.0</v>
      </c>
      <c r="H1829" s="2">
        <v>45302.0</v>
      </c>
      <c r="I1829" s="16">
        <f t="shared" si="5"/>
        <v>75.2111168</v>
      </c>
      <c r="J1829" s="16">
        <f t="shared" si="6"/>
        <v>88.83219409</v>
      </c>
      <c r="K1829" s="16">
        <f t="shared" si="7"/>
        <v>0.7061419057</v>
      </c>
      <c r="L1829" s="9">
        <v>1.0</v>
      </c>
    </row>
    <row r="1830" ht="15.75" customHeight="1">
      <c r="A1830" s="26"/>
      <c r="G1830" s="9">
        <v>1829.0</v>
      </c>
      <c r="H1830" s="2">
        <v>45303.0</v>
      </c>
      <c r="I1830" s="16">
        <f t="shared" si="5"/>
        <v>75.21291609</v>
      </c>
      <c r="J1830" s="16">
        <f t="shared" si="6"/>
        <v>88.83504342</v>
      </c>
      <c r="K1830" s="16">
        <f t="shared" si="7"/>
        <v>0.7061614299</v>
      </c>
      <c r="L1830" s="9">
        <v>1.0</v>
      </c>
    </row>
    <row r="1831" ht="15.75" customHeight="1">
      <c r="A1831" s="26"/>
      <c r="G1831" s="9">
        <v>1830.0</v>
      </c>
      <c r="H1831" s="2">
        <v>45304.0</v>
      </c>
      <c r="I1831" s="16">
        <f t="shared" si="5"/>
        <v>75.2147144</v>
      </c>
      <c r="J1831" s="16">
        <f t="shared" si="6"/>
        <v>88.83789119</v>
      </c>
      <c r="K1831" s="16">
        <f t="shared" si="7"/>
        <v>0.7061809435</v>
      </c>
      <c r="L1831" s="9">
        <v>1.0</v>
      </c>
    </row>
    <row r="1832" ht="15.75" customHeight="1">
      <c r="A1832" s="26"/>
      <c r="G1832" s="9">
        <v>1831.0</v>
      </c>
      <c r="H1832" s="2">
        <v>45305.0</v>
      </c>
      <c r="I1832" s="16">
        <f t="shared" si="5"/>
        <v>75.21651172</v>
      </c>
      <c r="J1832" s="16">
        <f t="shared" si="6"/>
        <v>88.84073741</v>
      </c>
      <c r="K1832" s="16">
        <f t="shared" si="7"/>
        <v>0.7062004463</v>
      </c>
      <c r="L1832" s="9">
        <v>1.0</v>
      </c>
    </row>
    <row r="1833" ht="15.75" customHeight="1">
      <c r="A1833" s="26"/>
      <c r="G1833" s="9">
        <v>1832.0</v>
      </c>
      <c r="H1833" s="2">
        <v>45306.0</v>
      </c>
      <c r="I1833" s="16">
        <f t="shared" si="5"/>
        <v>75.21830806</v>
      </c>
      <c r="J1833" s="16">
        <f t="shared" si="6"/>
        <v>88.84358207</v>
      </c>
      <c r="K1833" s="16">
        <f t="shared" si="7"/>
        <v>0.7062199386</v>
      </c>
      <c r="L1833" s="9">
        <v>1.0</v>
      </c>
    </row>
    <row r="1834" ht="15.75" customHeight="1">
      <c r="A1834" s="26"/>
      <c r="G1834" s="9">
        <v>1833.0</v>
      </c>
      <c r="H1834" s="2">
        <v>45307.0</v>
      </c>
      <c r="I1834" s="16">
        <f t="shared" si="5"/>
        <v>75.22010343</v>
      </c>
      <c r="J1834" s="16">
        <f t="shared" si="6"/>
        <v>88.84642518</v>
      </c>
      <c r="K1834" s="16">
        <f t="shared" si="7"/>
        <v>0.7062394201</v>
      </c>
      <c r="L1834" s="9">
        <v>1.0</v>
      </c>
    </row>
    <row r="1835" ht="15.75" customHeight="1">
      <c r="A1835" s="26"/>
      <c r="G1835" s="9">
        <v>1834.0</v>
      </c>
      <c r="H1835" s="2">
        <v>45308.0</v>
      </c>
      <c r="I1835" s="16">
        <f t="shared" si="5"/>
        <v>75.22189781</v>
      </c>
      <c r="J1835" s="16">
        <f t="shared" si="6"/>
        <v>88.84926674</v>
      </c>
      <c r="K1835" s="16">
        <f t="shared" si="7"/>
        <v>0.7062588911</v>
      </c>
      <c r="L1835" s="9">
        <v>1.0</v>
      </c>
    </row>
    <row r="1836" ht="15.75" customHeight="1">
      <c r="A1836" s="26"/>
      <c r="G1836" s="9">
        <v>1835.0</v>
      </c>
      <c r="H1836" s="2">
        <v>45309.0</v>
      </c>
      <c r="I1836" s="16">
        <f t="shared" si="5"/>
        <v>75.22369121</v>
      </c>
      <c r="J1836" s="16">
        <f t="shared" si="6"/>
        <v>88.85210675</v>
      </c>
      <c r="K1836" s="16">
        <f t="shared" si="7"/>
        <v>0.7062783514</v>
      </c>
      <c r="L1836" s="9">
        <v>1.0</v>
      </c>
    </row>
    <row r="1837" ht="15.75" customHeight="1">
      <c r="A1837" s="26"/>
      <c r="G1837" s="9">
        <v>1836.0</v>
      </c>
      <c r="H1837" s="2">
        <v>45310.0</v>
      </c>
      <c r="I1837" s="16">
        <f t="shared" si="5"/>
        <v>75.22548364</v>
      </c>
      <c r="J1837" s="16">
        <f t="shared" si="6"/>
        <v>88.85494522</v>
      </c>
      <c r="K1837" s="16">
        <f t="shared" si="7"/>
        <v>0.7062978012</v>
      </c>
      <c r="L1837" s="9">
        <v>1.0</v>
      </c>
    </row>
    <row r="1838" ht="15.75" customHeight="1">
      <c r="A1838" s="26"/>
      <c r="G1838" s="9">
        <v>1837.0</v>
      </c>
      <c r="H1838" s="2">
        <v>45311.0</v>
      </c>
      <c r="I1838" s="16">
        <f t="shared" si="5"/>
        <v>75.22727509</v>
      </c>
      <c r="J1838" s="16">
        <f t="shared" si="6"/>
        <v>88.85778213</v>
      </c>
      <c r="K1838" s="16">
        <f t="shared" si="7"/>
        <v>0.7063172403</v>
      </c>
      <c r="L1838" s="9">
        <v>1.0</v>
      </c>
    </row>
    <row r="1839" ht="15.75" customHeight="1">
      <c r="A1839" s="26"/>
      <c r="G1839" s="9">
        <v>1838.0</v>
      </c>
      <c r="H1839" s="2">
        <v>45312.0</v>
      </c>
      <c r="I1839" s="16">
        <f t="shared" si="5"/>
        <v>75.22906557</v>
      </c>
      <c r="J1839" s="16">
        <f t="shared" si="6"/>
        <v>88.86061751</v>
      </c>
      <c r="K1839" s="16">
        <f t="shared" si="7"/>
        <v>0.7063366689</v>
      </c>
      <c r="L1839" s="9">
        <v>1.0</v>
      </c>
    </row>
    <row r="1840" ht="15.75" customHeight="1">
      <c r="A1840" s="26"/>
      <c r="G1840" s="9">
        <v>1839.0</v>
      </c>
      <c r="H1840" s="2">
        <v>45313.0</v>
      </c>
      <c r="I1840" s="16">
        <f t="shared" si="5"/>
        <v>75.23085507</v>
      </c>
      <c r="J1840" s="16">
        <f t="shared" si="6"/>
        <v>88.86345134</v>
      </c>
      <c r="K1840" s="16">
        <f t="shared" si="7"/>
        <v>0.7063560869</v>
      </c>
      <c r="L1840" s="9">
        <v>1.0</v>
      </c>
    </row>
    <row r="1841" ht="15.75" customHeight="1">
      <c r="A1841" s="26"/>
      <c r="G1841" s="9">
        <v>1840.0</v>
      </c>
      <c r="H1841" s="2">
        <v>45314.0</v>
      </c>
      <c r="I1841" s="16">
        <f t="shared" si="5"/>
        <v>75.2326436</v>
      </c>
      <c r="J1841" s="16">
        <f t="shared" si="6"/>
        <v>88.86628363</v>
      </c>
      <c r="K1841" s="16">
        <f t="shared" si="7"/>
        <v>0.7063754944</v>
      </c>
      <c r="L1841" s="9">
        <v>1.0</v>
      </c>
    </row>
    <row r="1842" ht="15.75" customHeight="1">
      <c r="A1842" s="26"/>
      <c r="G1842" s="9">
        <v>1841.0</v>
      </c>
      <c r="H1842" s="2">
        <v>45315.0</v>
      </c>
      <c r="I1842" s="16">
        <f t="shared" si="5"/>
        <v>75.23443116</v>
      </c>
      <c r="J1842" s="16">
        <f t="shared" si="6"/>
        <v>88.86911438</v>
      </c>
      <c r="K1842" s="16">
        <f t="shared" si="7"/>
        <v>0.7063948913</v>
      </c>
      <c r="L1842" s="9">
        <v>1.0</v>
      </c>
    </row>
    <row r="1843" ht="15.75" customHeight="1">
      <c r="A1843" s="26"/>
      <c r="G1843" s="9">
        <v>1842.0</v>
      </c>
      <c r="H1843" s="2">
        <v>45316.0</v>
      </c>
      <c r="I1843" s="16">
        <f t="shared" si="5"/>
        <v>75.23621774</v>
      </c>
      <c r="J1843" s="16">
        <f t="shared" si="6"/>
        <v>88.8719436</v>
      </c>
      <c r="K1843" s="16">
        <f t="shared" si="7"/>
        <v>0.7064142776</v>
      </c>
      <c r="L1843" s="9">
        <v>1.0</v>
      </c>
    </row>
    <row r="1844" ht="15.75" customHeight="1">
      <c r="A1844" s="26"/>
      <c r="G1844" s="9">
        <v>1843.0</v>
      </c>
      <c r="H1844" s="2">
        <v>45317.0</v>
      </c>
      <c r="I1844" s="16">
        <f t="shared" si="5"/>
        <v>75.23800336</v>
      </c>
      <c r="J1844" s="16">
        <f t="shared" si="6"/>
        <v>88.87477128</v>
      </c>
      <c r="K1844" s="16">
        <f t="shared" si="7"/>
        <v>0.7064336535</v>
      </c>
      <c r="L1844" s="9">
        <v>1.0</v>
      </c>
    </row>
    <row r="1845" ht="15.75" customHeight="1">
      <c r="A1845" s="26"/>
      <c r="G1845" s="9">
        <v>1844.0</v>
      </c>
      <c r="H1845" s="2">
        <v>45318.0</v>
      </c>
      <c r="I1845" s="16">
        <f t="shared" si="5"/>
        <v>75.23978801</v>
      </c>
      <c r="J1845" s="16">
        <f t="shared" si="6"/>
        <v>88.87759743</v>
      </c>
      <c r="K1845" s="16">
        <f t="shared" si="7"/>
        <v>0.7064530188</v>
      </c>
      <c r="L1845" s="9">
        <v>1.0</v>
      </c>
    </row>
    <row r="1846" ht="15.75" customHeight="1">
      <c r="A1846" s="26"/>
      <c r="G1846" s="9">
        <v>1845.0</v>
      </c>
      <c r="H1846" s="2">
        <v>45319.0</v>
      </c>
      <c r="I1846" s="16">
        <f t="shared" si="5"/>
        <v>75.24157169</v>
      </c>
      <c r="J1846" s="16">
        <f t="shared" si="6"/>
        <v>88.88042204</v>
      </c>
      <c r="K1846" s="16">
        <f t="shared" si="7"/>
        <v>0.7064723737</v>
      </c>
      <c r="L1846" s="9">
        <v>1.0</v>
      </c>
    </row>
    <row r="1847" ht="15.75" customHeight="1">
      <c r="A1847" s="26"/>
      <c r="G1847" s="9">
        <v>1846.0</v>
      </c>
      <c r="H1847" s="2">
        <v>45320.0</v>
      </c>
      <c r="I1847" s="16">
        <f t="shared" si="5"/>
        <v>75.24335441</v>
      </c>
      <c r="J1847" s="16">
        <f t="shared" si="6"/>
        <v>88.88324512</v>
      </c>
      <c r="K1847" s="16">
        <f t="shared" si="7"/>
        <v>0.706491718</v>
      </c>
      <c r="L1847" s="9">
        <v>1.0</v>
      </c>
    </row>
    <row r="1848" ht="15.75" customHeight="1">
      <c r="A1848" s="26"/>
      <c r="G1848" s="9">
        <v>1847.0</v>
      </c>
      <c r="H1848" s="2">
        <v>45321.0</v>
      </c>
      <c r="I1848" s="16">
        <f t="shared" si="5"/>
        <v>75.24513615</v>
      </c>
      <c r="J1848" s="16">
        <f t="shared" si="6"/>
        <v>88.88606668</v>
      </c>
      <c r="K1848" s="16">
        <f t="shared" si="7"/>
        <v>0.7065110519</v>
      </c>
      <c r="L1848" s="9">
        <v>1.0</v>
      </c>
    </row>
    <row r="1849" ht="15.75" customHeight="1">
      <c r="A1849" s="26"/>
      <c r="G1849" s="9">
        <v>1848.0</v>
      </c>
      <c r="H1849" s="2">
        <v>45322.0</v>
      </c>
      <c r="I1849" s="16">
        <f t="shared" si="5"/>
        <v>75.24691694</v>
      </c>
      <c r="J1849" s="16">
        <f t="shared" si="6"/>
        <v>88.8888867</v>
      </c>
      <c r="K1849" s="16">
        <f t="shared" si="7"/>
        <v>0.7065303753</v>
      </c>
      <c r="L1849" s="9">
        <v>1.0</v>
      </c>
    </row>
    <row r="1850" ht="15.75" customHeight="1">
      <c r="A1850" s="26"/>
      <c r="G1850" s="9">
        <v>1849.0</v>
      </c>
      <c r="H1850" s="2">
        <v>45323.0</v>
      </c>
      <c r="I1850" s="16">
        <f t="shared" si="5"/>
        <v>75.24869676</v>
      </c>
      <c r="J1850" s="16">
        <f t="shared" si="6"/>
        <v>88.89170521</v>
      </c>
      <c r="K1850" s="16">
        <f t="shared" si="7"/>
        <v>0.7065496883</v>
      </c>
      <c r="L1850" s="9">
        <v>1.0</v>
      </c>
    </row>
    <row r="1851" ht="15.75" customHeight="1">
      <c r="A1851" s="26"/>
      <c r="G1851" s="9">
        <v>1850.0</v>
      </c>
      <c r="H1851" s="2">
        <v>45324.0</v>
      </c>
      <c r="I1851" s="16">
        <f t="shared" si="5"/>
        <v>75.25047562</v>
      </c>
      <c r="J1851" s="16">
        <f t="shared" si="6"/>
        <v>88.89452218</v>
      </c>
      <c r="K1851" s="16">
        <f t="shared" si="7"/>
        <v>0.7065689908</v>
      </c>
      <c r="L1851" s="9">
        <v>1.0</v>
      </c>
    </row>
    <row r="1852" ht="15.75" customHeight="1">
      <c r="A1852" s="26"/>
      <c r="G1852" s="9">
        <v>1851.0</v>
      </c>
      <c r="H1852" s="2">
        <v>45325.0</v>
      </c>
      <c r="I1852" s="16">
        <f t="shared" si="5"/>
        <v>75.25225352</v>
      </c>
      <c r="J1852" s="16">
        <f t="shared" si="6"/>
        <v>88.89733764</v>
      </c>
      <c r="K1852" s="16">
        <f t="shared" si="7"/>
        <v>0.7065882829</v>
      </c>
      <c r="L1852" s="9">
        <v>1.0</v>
      </c>
    </row>
    <row r="1853" ht="15.75" customHeight="1">
      <c r="A1853" s="26"/>
      <c r="G1853" s="9">
        <v>1852.0</v>
      </c>
      <c r="H1853" s="2">
        <v>45326.0</v>
      </c>
      <c r="I1853" s="16">
        <f t="shared" si="5"/>
        <v>75.25403046</v>
      </c>
      <c r="J1853" s="16">
        <f t="shared" si="6"/>
        <v>88.90015157</v>
      </c>
      <c r="K1853" s="16">
        <f t="shared" si="7"/>
        <v>0.7066075645</v>
      </c>
      <c r="L1853" s="9">
        <v>1.0</v>
      </c>
    </row>
    <row r="1854" ht="15.75" customHeight="1">
      <c r="A1854" s="26"/>
      <c r="G1854" s="9">
        <v>1853.0</v>
      </c>
      <c r="H1854" s="2">
        <v>45327.0</v>
      </c>
      <c r="I1854" s="16">
        <f t="shared" si="5"/>
        <v>75.25580643</v>
      </c>
      <c r="J1854" s="16">
        <f t="shared" si="6"/>
        <v>88.90296399</v>
      </c>
      <c r="K1854" s="16">
        <f t="shared" si="7"/>
        <v>0.7066268358</v>
      </c>
      <c r="L1854" s="9">
        <v>1.0</v>
      </c>
    </row>
    <row r="1855" ht="15.75" customHeight="1">
      <c r="A1855" s="26"/>
      <c r="G1855" s="9">
        <v>1854.0</v>
      </c>
      <c r="H1855" s="2">
        <v>45328.0</v>
      </c>
      <c r="I1855" s="16">
        <f t="shared" si="5"/>
        <v>75.25758145</v>
      </c>
      <c r="J1855" s="16">
        <f t="shared" si="6"/>
        <v>88.90577489</v>
      </c>
      <c r="K1855" s="16">
        <f t="shared" si="7"/>
        <v>0.7066460966</v>
      </c>
      <c r="L1855" s="9">
        <v>1.0</v>
      </c>
    </row>
    <row r="1856" ht="15.75" customHeight="1">
      <c r="A1856" s="26"/>
      <c r="G1856" s="9">
        <v>1855.0</v>
      </c>
      <c r="H1856" s="2">
        <v>45329.0</v>
      </c>
      <c r="I1856" s="16">
        <f t="shared" si="5"/>
        <v>75.25935552</v>
      </c>
      <c r="J1856" s="16">
        <f t="shared" si="6"/>
        <v>88.90858427</v>
      </c>
      <c r="K1856" s="16">
        <f t="shared" si="7"/>
        <v>0.7066653471</v>
      </c>
      <c r="L1856" s="9">
        <v>1.0</v>
      </c>
    </row>
    <row r="1857" ht="15.75" customHeight="1">
      <c r="A1857" s="26"/>
      <c r="G1857" s="9">
        <v>1856.0</v>
      </c>
      <c r="H1857" s="2">
        <v>45330.0</v>
      </c>
      <c r="I1857" s="16">
        <f t="shared" si="5"/>
        <v>75.26112862</v>
      </c>
      <c r="J1857" s="16">
        <f t="shared" si="6"/>
        <v>88.91139214</v>
      </c>
      <c r="K1857" s="16">
        <f t="shared" si="7"/>
        <v>0.7066845872</v>
      </c>
      <c r="L1857" s="9">
        <v>1.0</v>
      </c>
    </row>
    <row r="1858" ht="15.75" customHeight="1">
      <c r="A1858" s="26"/>
      <c r="G1858" s="9">
        <v>1857.0</v>
      </c>
      <c r="H1858" s="2">
        <v>45331.0</v>
      </c>
      <c r="I1858" s="16">
        <f t="shared" si="5"/>
        <v>75.26290078</v>
      </c>
      <c r="J1858" s="16">
        <f t="shared" si="6"/>
        <v>88.91419849</v>
      </c>
      <c r="K1858" s="16">
        <f t="shared" si="7"/>
        <v>0.7067038169</v>
      </c>
      <c r="L1858" s="9">
        <v>1.0</v>
      </c>
    </row>
    <row r="1859" ht="15.75" customHeight="1">
      <c r="A1859" s="26"/>
      <c r="G1859" s="9">
        <v>1858.0</v>
      </c>
      <c r="H1859" s="2">
        <v>45332.0</v>
      </c>
      <c r="I1859" s="16">
        <f t="shared" si="5"/>
        <v>75.26467197</v>
      </c>
      <c r="J1859" s="16">
        <f t="shared" si="6"/>
        <v>88.91700334</v>
      </c>
      <c r="K1859" s="16">
        <f t="shared" si="7"/>
        <v>0.7067230363</v>
      </c>
      <c r="L1859" s="9">
        <v>1.0</v>
      </c>
    </row>
    <row r="1860" ht="15.75" customHeight="1">
      <c r="A1860" s="26"/>
      <c r="G1860" s="9">
        <v>1859.0</v>
      </c>
      <c r="H1860" s="2">
        <v>45333.0</v>
      </c>
      <c r="I1860" s="16">
        <f t="shared" si="5"/>
        <v>75.26644222</v>
      </c>
      <c r="J1860" s="16">
        <f t="shared" si="6"/>
        <v>88.91980668</v>
      </c>
      <c r="K1860" s="16">
        <f t="shared" si="7"/>
        <v>0.7067422454</v>
      </c>
      <c r="L1860" s="9">
        <v>1.0</v>
      </c>
    </row>
    <row r="1861" ht="15.75" customHeight="1">
      <c r="A1861" s="26"/>
      <c r="G1861" s="9">
        <v>1860.0</v>
      </c>
      <c r="H1861" s="2">
        <v>45334.0</v>
      </c>
      <c r="I1861" s="16">
        <f t="shared" si="5"/>
        <v>75.26821151</v>
      </c>
      <c r="J1861" s="16">
        <f t="shared" si="6"/>
        <v>88.9226085</v>
      </c>
      <c r="K1861" s="16">
        <f t="shared" si="7"/>
        <v>0.7067614441</v>
      </c>
      <c r="L1861" s="9">
        <v>1.0</v>
      </c>
    </row>
    <row r="1862" ht="15.75" customHeight="1">
      <c r="A1862" s="26"/>
      <c r="G1862" s="9">
        <v>1861.0</v>
      </c>
      <c r="H1862" s="2">
        <v>45335.0</v>
      </c>
      <c r="I1862" s="16">
        <f t="shared" si="5"/>
        <v>75.26997985</v>
      </c>
      <c r="J1862" s="16">
        <f t="shared" si="6"/>
        <v>88.92540883</v>
      </c>
      <c r="K1862" s="16">
        <f t="shared" si="7"/>
        <v>0.7067806325</v>
      </c>
      <c r="L1862" s="9">
        <v>1.0</v>
      </c>
    </row>
    <row r="1863" ht="15.75" customHeight="1">
      <c r="A1863" s="26"/>
      <c r="G1863" s="9">
        <v>1862.0</v>
      </c>
      <c r="H1863" s="2">
        <v>45336.0</v>
      </c>
      <c r="I1863" s="16">
        <f t="shared" si="5"/>
        <v>75.27174725</v>
      </c>
      <c r="J1863" s="16">
        <f t="shared" si="6"/>
        <v>88.92820765</v>
      </c>
      <c r="K1863" s="16">
        <f t="shared" si="7"/>
        <v>0.7067998105</v>
      </c>
      <c r="L1863" s="9">
        <v>1.0</v>
      </c>
    </row>
    <row r="1864" ht="15.75" customHeight="1">
      <c r="A1864" s="26"/>
      <c r="G1864" s="9">
        <v>1863.0</v>
      </c>
      <c r="H1864" s="2">
        <v>45337.0</v>
      </c>
      <c r="I1864" s="16">
        <f t="shared" si="5"/>
        <v>75.27351369</v>
      </c>
      <c r="J1864" s="16">
        <f t="shared" si="6"/>
        <v>88.93100496</v>
      </c>
      <c r="K1864" s="16">
        <f t="shared" si="7"/>
        <v>0.7068189783</v>
      </c>
      <c r="L1864" s="9">
        <v>1.0</v>
      </c>
    </row>
    <row r="1865" ht="15.75" customHeight="1">
      <c r="A1865" s="26"/>
      <c r="G1865" s="9">
        <v>1864.0</v>
      </c>
      <c r="H1865" s="2">
        <v>45338.0</v>
      </c>
      <c r="I1865" s="16">
        <f t="shared" si="5"/>
        <v>75.27527918</v>
      </c>
      <c r="J1865" s="16">
        <f t="shared" si="6"/>
        <v>88.93380078</v>
      </c>
      <c r="K1865" s="16">
        <f t="shared" si="7"/>
        <v>0.7068381358</v>
      </c>
      <c r="L1865" s="9">
        <v>1.0</v>
      </c>
    </row>
    <row r="1866" ht="15.75" customHeight="1">
      <c r="A1866" s="26"/>
      <c r="G1866" s="9">
        <v>1865.0</v>
      </c>
      <c r="H1866" s="2">
        <v>45339.0</v>
      </c>
      <c r="I1866" s="16">
        <f t="shared" si="5"/>
        <v>75.27704373</v>
      </c>
      <c r="J1866" s="16">
        <f t="shared" si="6"/>
        <v>88.93659509</v>
      </c>
      <c r="K1866" s="16">
        <f t="shared" si="7"/>
        <v>0.7068572831</v>
      </c>
      <c r="L1866" s="9">
        <v>1.0</v>
      </c>
    </row>
    <row r="1867" ht="15.75" customHeight="1">
      <c r="A1867" s="26"/>
      <c r="G1867" s="9">
        <v>1866.0</v>
      </c>
      <c r="H1867" s="2">
        <v>45340.0</v>
      </c>
      <c r="I1867" s="16">
        <f t="shared" si="5"/>
        <v>75.27880733</v>
      </c>
      <c r="J1867" s="16">
        <f t="shared" si="6"/>
        <v>88.93938791</v>
      </c>
      <c r="K1867" s="16">
        <f t="shared" si="7"/>
        <v>0.70687642</v>
      </c>
      <c r="L1867" s="9">
        <v>1.0</v>
      </c>
    </row>
    <row r="1868" ht="15.75" customHeight="1">
      <c r="A1868" s="26"/>
      <c r="G1868" s="9">
        <v>1867.0</v>
      </c>
      <c r="H1868" s="2">
        <v>45341.0</v>
      </c>
      <c r="I1868" s="16">
        <f t="shared" si="5"/>
        <v>75.28056999</v>
      </c>
      <c r="J1868" s="16">
        <f t="shared" si="6"/>
        <v>88.94217923</v>
      </c>
      <c r="K1868" s="16">
        <f t="shared" si="7"/>
        <v>0.7068955467</v>
      </c>
      <c r="L1868" s="9">
        <v>1.0</v>
      </c>
    </row>
    <row r="1869" ht="15.75" customHeight="1">
      <c r="A1869" s="26"/>
      <c r="G1869" s="9">
        <v>1868.0</v>
      </c>
      <c r="H1869" s="2">
        <v>45342.0</v>
      </c>
      <c r="I1869" s="16">
        <f t="shared" si="5"/>
        <v>75.28233171</v>
      </c>
      <c r="J1869" s="16">
        <f t="shared" si="6"/>
        <v>88.94496905</v>
      </c>
      <c r="K1869" s="16">
        <f t="shared" si="7"/>
        <v>0.7069146632</v>
      </c>
      <c r="L1869" s="9">
        <v>1.0</v>
      </c>
    </row>
    <row r="1870" ht="15.75" customHeight="1">
      <c r="A1870" s="26"/>
      <c r="G1870" s="9">
        <v>1869.0</v>
      </c>
      <c r="H1870" s="2">
        <v>45343.0</v>
      </c>
      <c r="I1870" s="16">
        <f t="shared" si="5"/>
        <v>75.28409248</v>
      </c>
      <c r="J1870" s="16">
        <f t="shared" si="6"/>
        <v>88.94775739</v>
      </c>
      <c r="K1870" s="16">
        <f t="shared" si="7"/>
        <v>0.7069337694</v>
      </c>
      <c r="L1870" s="9">
        <v>1.0</v>
      </c>
    </row>
    <row r="1871" ht="15.75" customHeight="1">
      <c r="A1871" s="26"/>
      <c r="G1871" s="9">
        <v>1870.0</v>
      </c>
      <c r="H1871" s="2">
        <v>45344.0</v>
      </c>
      <c r="I1871" s="16">
        <f t="shared" si="5"/>
        <v>75.28585231</v>
      </c>
      <c r="J1871" s="16">
        <f t="shared" si="6"/>
        <v>88.95054423</v>
      </c>
      <c r="K1871" s="16">
        <f t="shared" si="7"/>
        <v>0.7069528654</v>
      </c>
      <c r="L1871" s="9">
        <v>1.0</v>
      </c>
    </row>
    <row r="1872" ht="15.75" customHeight="1">
      <c r="A1872" s="26"/>
      <c r="G1872" s="9">
        <v>1871.0</v>
      </c>
      <c r="H1872" s="2">
        <v>45345.0</v>
      </c>
      <c r="I1872" s="16">
        <f t="shared" si="5"/>
        <v>75.28761119</v>
      </c>
      <c r="J1872" s="16">
        <f t="shared" si="6"/>
        <v>88.95332958</v>
      </c>
      <c r="K1872" s="16">
        <f t="shared" si="7"/>
        <v>0.7069719512</v>
      </c>
      <c r="L1872" s="9">
        <v>1.0</v>
      </c>
    </row>
    <row r="1873" ht="15.75" customHeight="1">
      <c r="A1873" s="26"/>
      <c r="G1873" s="9">
        <v>1872.0</v>
      </c>
      <c r="H1873" s="2">
        <v>45346.0</v>
      </c>
      <c r="I1873" s="16">
        <f t="shared" si="5"/>
        <v>75.28936914</v>
      </c>
      <c r="J1873" s="16">
        <f t="shared" si="6"/>
        <v>88.95611344</v>
      </c>
      <c r="K1873" s="16">
        <f t="shared" si="7"/>
        <v>0.7069910269</v>
      </c>
      <c r="L1873" s="9">
        <v>1.0</v>
      </c>
    </row>
    <row r="1874" ht="15.75" customHeight="1">
      <c r="A1874" s="26"/>
      <c r="G1874" s="9">
        <v>1873.0</v>
      </c>
      <c r="H1874" s="2">
        <v>45347.0</v>
      </c>
      <c r="I1874" s="16">
        <f t="shared" si="5"/>
        <v>75.29112615</v>
      </c>
      <c r="J1874" s="16">
        <f t="shared" si="6"/>
        <v>88.95889582</v>
      </c>
      <c r="K1874" s="16">
        <f t="shared" si="7"/>
        <v>0.7070100923</v>
      </c>
      <c r="L1874" s="9">
        <v>1.0</v>
      </c>
    </row>
    <row r="1875" ht="15.75" customHeight="1">
      <c r="A1875" s="26"/>
      <c r="G1875" s="9">
        <v>1874.0</v>
      </c>
      <c r="H1875" s="2">
        <v>45348.0</v>
      </c>
      <c r="I1875" s="16">
        <f t="shared" si="5"/>
        <v>75.29288222</v>
      </c>
      <c r="J1875" s="16">
        <f t="shared" si="6"/>
        <v>88.96167671</v>
      </c>
      <c r="K1875" s="16">
        <f t="shared" si="7"/>
        <v>0.7070291475</v>
      </c>
      <c r="L1875" s="9">
        <v>1.0</v>
      </c>
    </row>
    <row r="1876" ht="15.75" customHeight="1">
      <c r="A1876" s="26"/>
      <c r="G1876" s="9">
        <v>1875.0</v>
      </c>
      <c r="H1876" s="2">
        <v>45349.0</v>
      </c>
      <c r="I1876" s="16">
        <f t="shared" si="5"/>
        <v>75.29463736</v>
      </c>
      <c r="J1876" s="16">
        <f t="shared" si="6"/>
        <v>88.96445612</v>
      </c>
      <c r="K1876" s="16">
        <f t="shared" si="7"/>
        <v>0.7070481926</v>
      </c>
      <c r="L1876" s="9">
        <v>1.0</v>
      </c>
    </row>
    <row r="1877" ht="15.75" customHeight="1">
      <c r="A1877" s="26"/>
      <c r="G1877" s="9">
        <v>1876.0</v>
      </c>
      <c r="H1877" s="2">
        <v>45350.0</v>
      </c>
      <c r="I1877" s="16">
        <f t="shared" si="5"/>
        <v>75.29639156</v>
      </c>
      <c r="J1877" s="16">
        <f t="shared" si="6"/>
        <v>88.96723405</v>
      </c>
      <c r="K1877" s="16">
        <f t="shared" si="7"/>
        <v>0.7070672275</v>
      </c>
      <c r="L1877" s="9">
        <v>1.0</v>
      </c>
    </row>
    <row r="1878" ht="15.75" customHeight="1">
      <c r="A1878" s="26"/>
      <c r="G1878" s="9">
        <v>1877.0</v>
      </c>
      <c r="H1878" s="2">
        <v>45351.0</v>
      </c>
      <c r="I1878" s="16">
        <f t="shared" si="5"/>
        <v>75.29814482</v>
      </c>
      <c r="J1878" s="16">
        <f t="shared" si="6"/>
        <v>88.97001049</v>
      </c>
      <c r="K1878" s="16">
        <f t="shared" si="7"/>
        <v>0.7070862523</v>
      </c>
      <c r="L1878" s="9">
        <v>1.0</v>
      </c>
    </row>
    <row r="1879" ht="15.75" customHeight="1">
      <c r="A1879" s="26"/>
      <c r="G1879" s="9">
        <v>1878.0</v>
      </c>
      <c r="H1879" s="2">
        <v>45352.0</v>
      </c>
      <c r="I1879" s="16">
        <f t="shared" si="5"/>
        <v>75.29989715</v>
      </c>
      <c r="J1879" s="16">
        <f t="shared" si="6"/>
        <v>88.97278546</v>
      </c>
      <c r="K1879" s="16">
        <f t="shared" si="7"/>
        <v>0.707105267</v>
      </c>
      <c r="L1879" s="9">
        <v>1.0</v>
      </c>
    </row>
    <row r="1880" ht="15.75" customHeight="1">
      <c r="A1880" s="26"/>
      <c r="G1880" s="9">
        <v>1879.0</v>
      </c>
      <c r="H1880" s="2">
        <v>45353.0</v>
      </c>
      <c r="I1880" s="16">
        <f t="shared" si="5"/>
        <v>75.30164855</v>
      </c>
      <c r="J1880" s="16">
        <f t="shared" si="6"/>
        <v>88.97555895</v>
      </c>
      <c r="K1880" s="16">
        <f t="shared" si="7"/>
        <v>0.7071242715</v>
      </c>
      <c r="L1880" s="9">
        <v>1.0</v>
      </c>
    </row>
    <row r="1881" ht="15.75" customHeight="1">
      <c r="A1881" s="26"/>
      <c r="G1881" s="9">
        <v>1880.0</v>
      </c>
      <c r="H1881" s="2">
        <v>45354.0</v>
      </c>
      <c r="I1881" s="16">
        <f t="shared" si="5"/>
        <v>75.30339901</v>
      </c>
      <c r="J1881" s="16">
        <f t="shared" si="6"/>
        <v>88.97833096</v>
      </c>
      <c r="K1881" s="16">
        <f t="shared" si="7"/>
        <v>0.7071432659</v>
      </c>
      <c r="L1881" s="9">
        <v>1.0</v>
      </c>
    </row>
    <row r="1882" ht="15.75" customHeight="1">
      <c r="A1882" s="26"/>
      <c r="G1882" s="9">
        <v>1881.0</v>
      </c>
      <c r="H1882" s="2">
        <v>45355.0</v>
      </c>
      <c r="I1882" s="16">
        <f t="shared" si="5"/>
        <v>75.30514855</v>
      </c>
      <c r="J1882" s="16">
        <f t="shared" si="6"/>
        <v>88.9811015</v>
      </c>
      <c r="K1882" s="16">
        <f t="shared" si="7"/>
        <v>0.7071622502</v>
      </c>
      <c r="L1882" s="9">
        <v>1.0</v>
      </c>
    </row>
    <row r="1883" ht="15.75" customHeight="1">
      <c r="A1883" s="26"/>
      <c r="G1883" s="9">
        <v>1882.0</v>
      </c>
      <c r="H1883" s="2">
        <v>45356.0</v>
      </c>
      <c r="I1883" s="16">
        <f t="shared" si="5"/>
        <v>75.30689715</v>
      </c>
      <c r="J1883" s="16">
        <f t="shared" si="6"/>
        <v>88.98387057</v>
      </c>
      <c r="K1883" s="16">
        <f t="shared" si="7"/>
        <v>0.7071812244</v>
      </c>
      <c r="L1883" s="9">
        <v>1.0</v>
      </c>
    </row>
    <row r="1884" ht="15.75" customHeight="1">
      <c r="A1884" s="26"/>
      <c r="G1884" s="9">
        <v>1883.0</v>
      </c>
      <c r="H1884" s="2">
        <v>45357.0</v>
      </c>
      <c r="I1884" s="16">
        <f t="shared" si="5"/>
        <v>75.30864483</v>
      </c>
      <c r="J1884" s="16">
        <f t="shared" si="6"/>
        <v>88.98663816</v>
      </c>
      <c r="K1884" s="16">
        <f t="shared" si="7"/>
        <v>0.7072001886</v>
      </c>
      <c r="L1884" s="9">
        <v>1.0</v>
      </c>
    </row>
    <row r="1885" ht="15.75" customHeight="1">
      <c r="A1885" s="26"/>
      <c r="G1885" s="9">
        <v>1884.0</v>
      </c>
      <c r="H1885" s="2">
        <v>45358.0</v>
      </c>
      <c r="I1885" s="16">
        <f t="shared" si="5"/>
        <v>75.31039158</v>
      </c>
      <c r="J1885" s="16">
        <f t="shared" si="6"/>
        <v>88.98940429</v>
      </c>
      <c r="K1885" s="16">
        <f t="shared" si="7"/>
        <v>0.7072191426</v>
      </c>
      <c r="L1885" s="9">
        <v>1.0</v>
      </c>
    </row>
    <row r="1886" ht="15.75" customHeight="1">
      <c r="A1886" s="26"/>
      <c r="G1886" s="9">
        <v>1885.0</v>
      </c>
      <c r="H1886" s="2">
        <v>45359.0</v>
      </c>
      <c r="I1886" s="16">
        <f t="shared" si="5"/>
        <v>75.3121374</v>
      </c>
      <c r="J1886" s="16">
        <f t="shared" si="6"/>
        <v>88.99216895</v>
      </c>
      <c r="K1886" s="16">
        <f t="shared" si="7"/>
        <v>0.7072380867</v>
      </c>
      <c r="L1886" s="9">
        <v>1.0</v>
      </c>
    </row>
    <row r="1887" ht="15.75" customHeight="1">
      <c r="A1887" s="26"/>
      <c r="G1887" s="9">
        <v>1886.0</v>
      </c>
      <c r="H1887" s="2">
        <v>45360.0</v>
      </c>
      <c r="I1887" s="16">
        <f t="shared" si="5"/>
        <v>75.31388229</v>
      </c>
      <c r="J1887" s="16">
        <f t="shared" si="6"/>
        <v>88.99493214</v>
      </c>
      <c r="K1887" s="16">
        <f t="shared" si="7"/>
        <v>0.7072570206</v>
      </c>
      <c r="L1887" s="9">
        <v>1.0</v>
      </c>
    </row>
    <row r="1888" ht="15.75" customHeight="1">
      <c r="A1888" s="26"/>
      <c r="G1888" s="9">
        <v>1887.0</v>
      </c>
      <c r="H1888" s="2">
        <v>45361.0</v>
      </c>
      <c r="I1888" s="16">
        <f t="shared" si="5"/>
        <v>75.31562626</v>
      </c>
      <c r="J1888" s="16">
        <f t="shared" si="6"/>
        <v>88.99769387</v>
      </c>
      <c r="K1888" s="16">
        <f t="shared" si="7"/>
        <v>0.7072759446</v>
      </c>
      <c r="L1888" s="9">
        <v>1.0</v>
      </c>
    </row>
    <row r="1889" ht="15.75" customHeight="1">
      <c r="A1889" s="26"/>
      <c r="G1889" s="9">
        <v>1888.0</v>
      </c>
      <c r="H1889" s="2">
        <v>45362.0</v>
      </c>
      <c r="I1889" s="16">
        <f t="shared" si="5"/>
        <v>75.31736931</v>
      </c>
      <c r="J1889" s="16">
        <f t="shared" si="6"/>
        <v>89.00045414</v>
      </c>
      <c r="K1889" s="16">
        <f t="shared" si="7"/>
        <v>0.7072948585</v>
      </c>
      <c r="L1889" s="9">
        <v>1.0</v>
      </c>
    </row>
    <row r="1890" ht="15.75" customHeight="1">
      <c r="A1890" s="26"/>
      <c r="G1890" s="9">
        <v>1889.0</v>
      </c>
      <c r="H1890" s="2">
        <v>45363.0</v>
      </c>
      <c r="I1890" s="16">
        <f t="shared" si="5"/>
        <v>75.31911143</v>
      </c>
      <c r="J1890" s="16">
        <f t="shared" si="6"/>
        <v>89.00321294</v>
      </c>
      <c r="K1890" s="16">
        <f t="shared" si="7"/>
        <v>0.7073137624</v>
      </c>
      <c r="L1890" s="9">
        <v>1.0</v>
      </c>
    </row>
    <row r="1891" ht="15.75" customHeight="1">
      <c r="A1891" s="26"/>
      <c r="G1891" s="9">
        <v>1890.0</v>
      </c>
      <c r="H1891" s="2">
        <v>45364.0</v>
      </c>
      <c r="I1891" s="16">
        <f t="shared" si="5"/>
        <v>75.32085264</v>
      </c>
      <c r="J1891" s="16">
        <f t="shared" si="6"/>
        <v>89.00597028</v>
      </c>
      <c r="K1891" s="16">
        <f t="shared" si="7"/>
        <v>0.7073326563</v>
      </c>
      <c r="L1891" s="9">
        <v>1.0</v>
      </c>
    </row>
    <row r="1892" ht="15.75" customHeight="1">
      <c r="A1892" s="26"/>
      <c r="G1892" s="9">
        <v>1891.0</v>
      </c>
      <c r="H1892" s="2">
        <v>45365.0</v>
      </c>
      <c r="I1892" s="16">
        <f t="shared" si="5"/>
        <v>75.32259292</v>
      </c>
      <c r="J1892" s="16">
        <f t="shared" si="6"/>
        <v>89.00872617</v>
      </c>
      <c r="K1892" s="16">
        <f t="shared" si="7"/>
        <v>0.7073515402</v>
      </c>
      <c r="L1892" s="9">
        <v>1.0</v>
      </c>
    </row>
    <row r="1893" ht="15.75" customHeight="1">
      <c r="A1893" s="26"/>
      <c r="G1893" s="9">
        <v>1892.0</v>
      </c>
      <c r="H1893" s="2">
        <v>45366.0</v>
      </c>
      <c r="I1893" s="16">
        <f t="shared" si="5"/>
        <v>75.32433228</v>
      </c>
      <c r="J1893" s="16">
        <f t="shared" si="6"/>
        <v>89.0114806</v>
      </c>
      <c r="K1893" s="16">
        <f t="shared" si="7"/>
        <v>0.7073704141</v>
      </c>
      <c r="L1893" s="9">
        <v>1.0</v>
      </c>
    </row>
    <row r="1894" ht="15.75" customHeight="1">
      <c r="A1894" s="26"/>
      <c r="G1894" s="9">
        <v>1893.0</v>
      </c>
      <c r="H1894" s="2">
        <v>45367.0</v>
      </c>
      <c r="I1894" s="16">
        <f t="shared" si="5"/>
        <v>75.32607072</v>
      </c>
      <c r="J1894" s="16">
        <f t="shared" si="6"/>
        <v>89.01423357</v>
      </c>
      <c r="K1894" s="16">
        <f t="shared" si="7"/>
        <v>0.707389278</v>
      </c>
      <c r="L1894" s="9">
        <v>1.0</v>
      </c>
    </row>
    <row r="1895" ht="15.75" customHeight="1">
      <c r="A1895" s="26"/>
      <c r="G1895" s="9">
        <v>1894.0</v>
      </c>
      <c r="H1895" s="2">
        <v>45368.0</v>
      </c>
      <c r="I1895" s="16">
        <f t="shared" si="5"/>
        <v>75.32780824</v>
      </c>
      <c r="J1895" s="16">
        <f t="shared" si="6"/>
        <v>89.01698509</v>
      </c>
      <c r="K1895" s="16">
        <f t="shared" si="7"/>
        <v>0.707408132</v>
      </c>
      <c r="L1895" s="9">
        <v>1.0</v>
      </c>
    </row>
    <row r="1896" ht="15.75" customHeight="1">
      <c r="A1896" s="26"/>
      <c r="G1896" s="9">
        <v>1895.0</v>
      </c>
      <c r="H1896" s="2">
        <v>45369.0</v>
      </c>
      <c r="I1896" s="16">
        <f t="shared" si="5"/>
        <v>75.32954485</v>
      </c>
      <c r="J1896" s="16">
        <f t="shared" si="6"/>
        <v>89.01973515</v>
      </c>
      <c r="K1896" s="16">
        <f t="shared" si="7"/>
        <v>0.707426976</v>
      </c>
      <c r="L1896" s="9">
        <v>1.0</v>
      </c>
    </row>
    <row r="1897" ht="15.75" customHeight="1">
      <c r="A1897" s="26"/>
      <c r="G1897" s="9">
        <v>1896.0</v>
      </c>
      <c r="H1897" s="2">
        <v>45370.0</v>
      </c>
      <c r="I1897" s="16">
        <f t="shared" si="5"/>
        <v>75.33128054</v>
      </c>
      <c r="J1897" s="16">
        <f t="shared" si="6"/>
        <v>89.02248377</v>
      </c>
      <c r="K1897" s="16">
        <f t="shared" si="7"/>
        <v>0.7074458101</v>
      </c>
      <c r="L1897" s="9">
        <v>1.0</v>
      </c>
    </row>
    <row r="1898" ht="15.75" customHeight="1">
      <c r="A1898" s="26"/>
      <c r="G1898" s="9">
        <v>1897.0</v>
      </c>
      <c r="H1898" s="2">
        <v>45371.0</v>
      </c>
      <c r="I1898" s="16">
        <f t="shared" si="5"/>
        <v>75.33301531</v>
      </c>
      <c r="J1898" s="16">
        <f t="shared" si="6"/>
        <v>89.02523093</v>
      </c>
      <c r="K1898" s="16">
        <f t="shared" si="7"/>
        <v>0.7074646342</v>
      </c>
      <c r="L1898" s="9">
        <v>1.0</v>
      </c>
    </row>
    <row r="1899" ht="15.75" customHeight="1">
      <c r="A1899" s="26"/>
      <c r="G1899" s="9">
        <v>1898.0</v>
      </c>
      <c r="H1899" s="2">
        <v>45372.0</v>
      </c>
      <c r="I1899" s="16">
        <f t="shared" si="5"/>
        <v>75.33474917</v>
      </c>
      <c r="J1899" s="16">
        <f t="shared" si="6"/>
        <v>89.02797665</v>
      </c>
      <c r="K1899" s="16">
        <f t="shared" si="7"/>
        <v>0.7074834485</v>
      </c>
      <c r="L1899" s="9">
        <v>1.0</v>
      </c>
    </row>
    <row r="1900" ht="15.75" customHeight="1">
      <c r="A1900" s="26"/>
      <c r="G1900" s="9">
        <v>1899.0</v>
      </c>
      <c r="H1900" s="2">
        <v>45373.0</v>
      </c>
      <c r="I1900" s="16">
        <f t="shared" si="5"/>
        <v>75.33648212</v>
      </c>
      <c r="J1900" s="16">
        <f t="shared" si="6"/>
        <v>89.03072092</v>
      </c>
      <c r="K1900" s="16">
        <f t="shared" si="7"/>
        <v>0.7075022528</v>
      </c>
      <c r="L1900" s="9">
        <v>1.0</v>
      </c>
    </row>
    <row r="1901" ht="15.75" customHeight="1">
      <c r="A1901" s="26"/>
      <c r="G1901" s="9">
        <v>1900.0</v>
      </c>
      <c r="H1901" s="2">
        <v>45374.0</v>
      </c>
      <c r="I1901" s="16">
        <f t="shared" si="5"/>
        <v>75.33821415</v>
      </c>
      <c r="J1901" s="16">
        <f t="shared" si="6"/>
        <v>89.03346375</v>
      </c>
      <c r="K1901" s="16">
        <f t="shared" si="7"/>
        <v>0.7075210472</v>
      </c>
      <c r="L1901" s="9">
        <v>1.0</v>
      </c>
    </row>
    <row r="1902" ht="15.75" customHeight="1">
      <c r="A1902" s="26"/>
      <c r="G1902" s="9">
        <v>1901.0</v>
      </c>
      <c r="H1902" s="2">
        <v>45375.0</v>
      </c>
      <c r="I1902" s="16">
        <f t="shared" si="5"/>
        <v>75.33994528</v>
      </c>
      <c r="J1902" s="16">
        <f t="shared" si="6"/>
        <v>89.03620513</v>
      </c>
      <c r="K1902" s="16">
        <f t="shared" si="7"/>
        <v>0.7075398317</v>
      </c>
      <c r="L1902" s="9">
        <v>1.0</v>
      </c>
    </row>
    <row r="1903" ht="15.75" customHeight="1">
      <c r="A1903" s="26"/>
      <c r="G1903" s="9">
        <v>1902.0</v>
      </c>
      <c r="H1903" s="2">
        <v>45376.0</v>
      </c>
      <c r="I1903" s="16">
        <f t="shared" si="5"/>
        <v>75.34167549</v>
      </c>
      <c r="J1903" s="16">
        <f t="shared" si="6"/>
        <v>89.03894508</v>
      </c>
      <c r="K1903" s="16">
        <f t="shared" si="7"/>
        <v>0.7075586064</v>
      </c>
      <c r="L1903" s="9">
        <v>1.0</v>
      </c>
    </row>
    <row r="1904" ht="15.75" customHeight="1">
      <c r="A1904" s="26"/>
      <c r="G1904" s="9">
        <v>1903.0</v>
      </c>
      <c r="H1904" s="2">
        <v>45377.0</v>
      </c>
      <c r="I1904" s="16">
        <f t="shared" si="5"/>
        <v>75.34340479</v>
      </c>
      <c r="J1904" s="16">
        <f t="shared" si="6"/>
        <v>89.04168358</v>
      </c>
      <c r="K1904" s="16">
        <f t="shared" si="7"/>
        <v>0.7075773712</v>
      </c>
      <c r="L1904" s="9">
        <v>1.0</v>
      </c>
    </row>
    <row r="1905" ht="15.75" customHeight="1">
      <c r="A1905" s="26"/>
      <c r="G1905" s="9">
        <v>1904.0</v>
      </c>
      <c r="H1905" s="2">
        <v>45378.0</v>
      </c>
      <c r="I1905" s="16">
        <f t="shared" si="5"/>
        <v>75.34513319</v>
      </c>
      <c r="J1905" s="16">
        <f t="shared" si="6"/>
        <v>89.04442064</v>
      </c>
      <c r="K1905" s="16">
        <f t="shared" si="7"/>
        <v>0.7075961261</v>
      </c>
      <c r="L1905" s="9">
        <v>1.0</v>
      </c>
    </row>
    <row r="1906" ht="15.75" customHeight="1">
      <c r="A1906" s="26"/>
      <c r="G1906" s="9">
        <v>1905.0</v>
      </c>
      <c r="H1906" s="2">
        <v>45379.0</v>
      </c>
      <c r="I1906" s="16">
        <f t="shared" si="5"/>
        <v>75.34686068</v>
      </c>
      <c r="J1906" s="16">
        <f t="shared" si="6"/>
        <v>89.04715627</v>
      </c>
      <c r="K1906" s="16">
        <f t="shared" si="7"/>
        <v>0.7076148712</v>
      </c>
      <c r="L1906" s="9">
        <v>1.0</v>
      </c>
    </row>
    <row r="1907" ht="15.75" customHeight="1">
      <c r="A1907" s="26"/>
      <c r="G1907" s="9">
        <v>1906.0</v>
      </c>
      <c r="H1907" s="2">
        <v>45380.0</v>
      </c>
      <c r="I1907" s="16">
        <f t="shared" si="5"/>
        <v>75.34858726</v>
      </c>
      <c r="J1907" s="16">
        <f t="shared" si="6"/>
        <v>89.04989046</v>
      </c>
      <c r="K1907" s="16">
        <f t="shared" si="7"/>
        <v>0.7076336064</v>
      </c>
      <c r="L1907" s="9">
        <v>1.0</v>
      </c>
    </row>
    <row r="1908" ht="15.75" customHeight="1">
      <c r="A1908" s="26"/>
      <c r="G1908" s="9">
        <v>1907.0</v>
      </c>
      <c r="H1908" s="2">
        <v>45381.0</v>
      </c>
      <c r="I1908" s="16">
        <f t="shared" si="5"/>
        <v>75.35031293</v>
      </c>
      <c r="J1908" s="16">
        <f t="shared" si="6"/>
        <v>89.05262322</v>
      </c>
      <c r="K1908" s="16">
        <f t="shared" si="7"/>
        <v>0.7076523318</v>
      </c>
      <c r="L1908" s="9">
        <v>1.0</v>
      </c>
    </row>
    <row r="1909" ht="15.75" customHeight="1">
      <c r="A1909" s="26"/>
      <c r="G1909" s="9">
        <v>1908.0</v>
      </c>
      <c r="H1909" s="2">
        <v>45382.0</v>
      </c>
      <c r="I1909" s="16">
        <f t="shared" si="5"/>
        <v>75.3520377</v>
      </c>
      <c r="J1909" s="16">
        <f t="shared" si="6"/>
        <v>89.05535454</v>
      </c>
      <c r="K1909" s="16">
        <f t="shared" si="7"/>
        <v>0.7076710474</v>
      </c>
      <c r="L1909" s="9">
        <v>1.0</v>
      </c>
    </row>
    <row r="1910" ht="15.75" customHeight="1">
      <c r="A1910" s="26"/>
      <c r="G1910" s="9">
        <v>1909.0</v>
      </c>
      <c r="H1910" s="2">
        <v>45383.0</v>
      </c>
      <c r="I1910" s="16">
        <f t="shared" si="5"/>
        <v>75.35376157</v>
      </c>
      <c r="J1910" s="16">
        <f t="shared" si="6"/>
        <v>89.05808443</v>
      </c>
      <c r="K1910" s="16">
        <f t="shared" si="7"/>
        <v>0.7076897532</v>
      </c>
      <c r="L1910" s="9">
        <v>1.0</v>
      </c>
    </row>
    <row r="1911" ht="15.75" customHeight="1">
      <c r="A1911" s="26"/>
      <c r="G1911" s="9">
        <v>1910.0</v>
      </c>
      <c r="H1911" s="2">
        <v>45384.0</v>
      </c>
      <c r="I1911" s="16">
        <f t="shared" si="5"/>
        <v>75.35548453</v>
      </c>
      <c r="J1911" s="16">
        <f t="shared" si="6"/>
        <v>89.06081289</v>
      </c>
      <c r="K1911" s="16">
        <f t="shared" si="7"/>
        <v>0.7077084492</v>
      </c>
      <c r="L1911" s="9">
        <v>1.0</v>
      </c>
    </row>
    <row r="1912" ht="15.75" customHeight="1">
      <c r="A1912" s="26"/>
      <c r="G1912" s="9">
        <v>1911.0</v>
      </c>
      <c r="H1912" s="2">
        <v>45385.0</v>
      </c>
      <c r="I1912" s="16">
        <f t="shared" si="5"/>
        <v>75.3572066</v>
      </c>
      <c r="J1912" s="16">
        <f t="shared" si="6"/>
        <v>89.06353993</v>
      </c>
      <c r="K1912" s="16">
        <f t="shared" si="7"/>
        <v>0.7077271354</v>
      </c>
      <c r="L1912" s="9">
        <v>1.0</v>
      </c>
    </row>
    <row r="1913" ht="15.75" customHeight="1">
      <c r="A1913" s="26"/>
      <c r="G1913" s="9">
        <v>1912.0</v>
      </c>
      <c r="H1913" s="2">
        <v>45386.0</v>
      </c>
      <c r="I1913" s="16">
        <f t="shared" si="5"/>
        <v>75.35892776</v>
      </c>
      <c r="J1913" s="16">
        <f t="shared" si="6"/>
        <v>89.06626554</v>
      </c>
      <c r="K1913" s="16">
        <f t="shared" si="7"/>
        <v>0.7077458118</v>
      </c>
      <c r="L1913" s="9">
        <v>1.0</v>
      </c>
    </row>
    <row r="1914" ht="15.75" customHeight="1">
      <c r="A1914" s="26"/>
      <c r="G1914" s="9">
        <v>1913.0</v>
      </c>
      <c r="H1914" s="2">
        <v>45387.0</v>
      </c>
      <c r="I1914" s="16">
        <f t="shared" si="5"/>
        <v>75.36064802</v>
      </c>
      <c r="J1914" s="16">
        <f t="shared" si="6"/>
        <v>89.06898972</v>
      </c>
      <c r="K1914" s="16">
        <f t="shared" si="7"/>
        <v>0.7077644785</v>
      </c>
      <c r="L1914" s="9">
        <v>1.0</v>
      </c>
    </row>
    <row r="1915" ht="15.75" customHeight="1">
      <c r="A1915" s="26"/>
      <c r="G1915" s="9">
        <v>1914.0</v>
      </c>
      <c r="H1915" s="2">
        <v>45388.0</v>
      </c>
      <c r="I1915" s="16">
        <f t="shared" si="5"/>
        <v>75.36236738</v>
      </c>
      <c r="J1915" s="16">
        <f t="shared" si="6"/>
        <v>89.07171248</v>
      </c>
      <c r="K1915" s="16">
        <f t="shared" si="7"/>
        <v>0.7077831354</v>
      </c>
      <c r="L1915" s="9">
        <v>1.0</v>
      </c>
    </row>
    <row r="1916" ht="15.75" customHeight="1">
      <c r="A1916" s="26"/>
      <c r="G1916" s="9">
        <v>1915.0</v>
      </c>
      <c r="H1916" s="2">
        <v>45389.0</v>
      </c>
      <c r="I1916" s="16">
        <f t="shared" si="5"/>
        <v>75.36408585</v>
      </c>
      <c r="J1916" s="16">
        <f t="shared" si="6"/>
        <v>89.07443382</v>
      </c>
      <c r="K1916" s="16">
        <f t="shared" si="7"/>
        <v>0.7078017826</v>
      </c>
      <c r="L1916" s="9">
        <v>1.0</v>
      </c>
    </row>
    <row r="1917" ht="15.75" customHeight="1">
      <c r="A1917" s="26"/>
      <c r="G1917" s="9">
        <v>1916.0</v>
      </c>
      <c r="H1917" s="2">
        <v>45390.0</v>
      </c>
      <c r="I1917" s="16">
        <f t="shared" si="5"/>
        <v>75.36580341</v>
      </c>
      <c r="J1917" s="16">
        <f t="shared" si="6"/>
        <v>89.07715373</v>
      </c>
      <c r="K1917" s="16">
        <f t="shared" si="7"/>
        <v>0.70782042</v>
      </c>
      <c r="L1917" s="9">
        <v>1.0</v>
      </c>
    </row>
    <row r="1918" ht="15.75" customHeight="1">
      <c r="A1918" s="26"/>
      <c r="G1918" s="9">
        <v>1917.0</v>
      </c>
      <c r="H1918" s="2">
        <v>45391.0</v>
      </c>
      <c r="I1918" s="16">
        <f t="shared" si="5"/>
        <v>75.36752008</v>
      </c>
      <c r="J1918" s="16">
        <f t="shared" si="6"/>
        <v>89.07987223</v>
      </c>
      <c r="K1918" s="16">
        <f t="shared" si="7"/>
        <v>0.7078390477</v>
      </c>
      <c r="L1918" s="9">
        <v>1.0</v>
      </c>
    </row>
    <row r="1919" ht="15.75" customHeight="1">
      <c r="A1919" s="26"/>
      <c r="G1919" s="9">
        <v>1918.0</v>
      </c>
      <c r="H1919" s="2">
        <v>45392.0</v>
      </c>
      <c r="I1919" s="16">
        <f t="shared" si="5"/>
        <v>75.36923586</v>
      </c>
      <c r="J1919" s="16">
        <f t="shared" si="6"/>
        <v>89.08258931</v>
      </c>
      <c r="K1919" s="16">
        <f t="shared" si="7"/>
        <v>0.7078576657</v>
      </c>
      <c r="L1919" s="9">
        <v>1.0</v>
      </c>
    </row>
    <row r="1920" ht="15.75" customHeight="1">
      <c r="A1920" s="26"/>
      <c r="G1920" s="9">
        <v>1919.0</v>
      </c>
      <c r="H1920" s="2">
        <v>45393.0</v>
      </c>
      <c r="I1920" s="16">
        <f t="shared" si="5"/>
        <v>75.37095074</v>
      </c>
      <c r="J1920" s="16">
        <f t="shared" si="6"/>
        <v>89.08530497</v>
      </c>
      <c r="K1920" s="16">
        <f t="shared" si="7"/>
        <v>0.707876274</v>
      </c>
      <c r="L1920" s="9">
        <v>1.0</v>
      </c>
    </row>
    <row r="1921" ht="15.75" customHeight="1">
      <c r="A1921" s="26"/>
      <c r="G1921" s="9">
        <v>1920.0</v>
      </c>
      <c r="H1921" s="2">
        <v>45394.0</v>
      </c>
      <c r="I1921" s="16">
        <f t="shared" si="5"/>
        <v>75.37266473</v>
      </c>
      <c r="J1921" s="16">
        <f t="shared" si="6"/>
        <v>89.08801922</v>
      </c>
      <c r="K1921" s="16">
        <f t="shared" si="7"/>
        <v>0.7078948726</v>
      </c>
      <c r="L1921" s="9">
        <v>1.0</v>
      </c>
    </row>
    <row r="1922" ht="15.75" customHeight="1">
      <c r="A1922" s="26"/>
      <c r="G1922" s="9">
        <v>1921.0</v>
      </c>
      <c r="H1922" s="2">
        <v>45395.0</v>
      </c>
      <c r="I1922" s="16">
        <f t="shared" si="5"/>
        <v>75.37437783</v>
      </c>
      <c r="J1922" s="16">
        <f t="shared" si="6"/>
        <v>89.09073206</v>
      </c>
      <c r="K1922" s="16">
        <f t="shared" si="7"/>
        <v>0.7079134615</v>
      </c>
      <c r="L1922" s="9">
        <v>1.0</v>
      </c>
    </row>
    <row r="1923" ht="15.75" customHeight="1">
      <c r="A1923" s="26"/>
      <c r="G1923" s="9">
        <v>1922.0</v>
      </c>
      <c r="H1923" s="2">
        <v>45396.0</v>
      </c>
      <c r="I1923" s="16">
        <f t="shared" si="5"/>
        <v>75.37609003</v>
      </c>
      <c r="J1923" s="16">
        <f t="shared" si="6"/>
        <v>89.09344348</v>
      </c>
      <c r="K1923" s="16">
        <f t="shared" si="7"/>
        <v>0.7079320407</v>
      </c>
      <c r="L1923" s="9">
        <v>1.0</v>
      </c>
    </row>
    <row r="1924" ht="15.75" customHeight="1">
      <c r="A1924" s="26"/>
      <c r="G1924" s="9">
        <v>1923.0</v>
      </c>
      <c r="H1924" s="2">
        <v>45397.0</v>
      </c>
      <c r="I1924" s="16">
        <f t="shared" si="5"/>
        <v>75.37780134</v>
      </c>
      <c r="J1924" s="16">
        <f t="shared" si="6"/>
        <v>89.09615349</v>
      </c>
      <c r="K1924" s="16">
        <f t="shared" si="7"/>
        <v>0.7079506103</v>
      </c>
      <c r="L1924" s="9">
        <v>1.0</v>
      </c>
    </row>
    <row r="1925" ht="15.75" customHeight="1">
      <c r="A1925" s="26"/>
      <c r="G1925" s="9">
        <v>1924.0</v>
      </c>
      <c r="H1925" s="2">
        <v>45398.0</v>
      </c>
      <c r="I1925" s="16">
        <f t="shared" si="5"/>
        <v>75.37951177</v>
      </c>
      <c r="J1925" s="16">
        <f t="shared" si="6"/>
        <v>89.0988621</v>
      </c>
      <c r="K1925" s="16">
        <f t="shared" si="7"/>
        <v>0.7079691702</v>
      </c>
      <c r="L1925" s="9">
        <v>1.0</v>
      </c>
    </row>
    <row r="1926" ht="15.75" customHeight="1">
      <c r="A1926" s="26"/>
      <c r="G1926" s="9">
        <v>1925.0</v>
      </c>
      <c r="H1926" s="2">
        <v>45399.0</v>
      </c>
      <c r="I1926" s="16">
        <f t="shared" si="5"/>
        <v>75.3812213</v>
      </c>
      <c r="J1926" s="16">
        <f t="shared" si="6"/>
        <v>89.1015693</v>
      </c>
      <c r="K1926" s="16">
        <f t="shared" si="7"/>
        <v>0.7079877205</v>
      </c>
      <c r="L1926" s="9">
        <v>1.0</v>
      </c>
    </row>
    <row r="1927" ht="15.75" customHeight="1">
      <c r="A1927" s="26"/>
      <c r="G1927" s="9">
        <v>1926.0</v>
      </c>
      <c r="H1927" s="2">
        <v>45400.0</v>
      </c>
      <c r="I1927" s="16">
        <f t="shared" si="5"/>
        <v>75.38292995</v>
      </c>
      <c r="J1927" s="16">
        <f t="shared" si="6"/>
        <v>89.10427509</v>
      </c>
      <c r="K1927" s="16">
        <f t="shared" si="7"/>
        <v>0.7080062611</v>
      </c>
      <c r="L1927" s="9">
        <v>1.0</v>
      </c>
    </row>
    <row r="1928" ht="15.75" customHeight="1">
      <c r="A1928" s="26"/>
      <c r="G1928" s="9">
        <v>1927.0</v>
      </c>
      <c r="H1928" s="2">
        <v>45401.0</v>
      </c>
      <c r="I1928" s="16">
        <f t="shared" si="5"/>
        <v>75.38463771</v>
      </c>
      <c r="J1928" s="16">
        <f t="shared" si="6"/>
        <v>89.10697947</v>
      </c>
      <c r="K1928" s="16">
        <f t="shared" si="7"/>
        <v>0.7080247922</v>
      </c>
      <c r="L1928" s="9">
        <v>1.0</v>
      </c>
    </row>
    <row r="1929" ht="15.75" customHeight="1">
      <c r="A1929" s="26"/>
      <c r="G1929" s="9">
        <v>1928.0</v>
      </c>
      <c r="H1929" s="2">
        <v>45402.0</v>
      </c>
      <c r="I1929" s="16">
        <f t="shared" si="5"/>
        <v>75.38634458</v>
      </c>
      <c r="J1929" s="16">
        <f t="shared" si="6"/>
        <v>89.10968246</v>
      </c>
      <c r="K1929" s="16">
        <f t="shared" si="7"/>
        <v>0.7080433136</v>
      </c>
      <c r="L1929" s="9">
        <v>1.0</v>
      </c>
    </row>
    <row r="1930" ht="15.75" customHeight="1">
      <c r="A1930" s="26"/>
      <c r="G1930" s="9">
        <v>1929.0</v>
      </c>
      <c r="H1930" s="2">
        <v>45403.0</v>
      </c>
      <c r="I1930" s="16">
        <f t="shared" si="5"/>
        <v>75.38805057</v>
      </c>
      <c r="J1930" s="16">
        <f t="shared" si="6"/>
        <v>89.11238404</v>
      </c>
      <c r="K1930" s="16">
        <f t="shared" si="7"/>
        <v>0.7080618254</v>
      </c>
      <c r="L1930" s="9">
        <v>1.0</v>
      </c>
    </row>
    <row r="1931" ht="15.75" customHeight="1">
      <c r="A1931" s="26"/>
      <c r="G1931" s="9">
        <v>1930.0</v>
      </c>
      <c r="H1931" s="2">
        <v>45404.0</v>
      </c>
      <c r="I1931" s="16">
        <f t="shared" si="5"/>
        <v>75.38975568</v>
      </c>
      <c r="J1931" s="16">
        <f t="shared" si="6"/>
        <v>89.11508422</v>
      </c>
      <c r="K1931" s="16">
        <f t="shared" si="7"/>
        <v>0.7080803276</v>
      </c>
      <c r="L1931" s="9">
        <v>1.0</v>
      </c>
    </row>
    <row r="1932" ht="15.75" customHeight="1">
      <c r="A1932" s="26"/>
      <c r="G1932" s="9">
        <v>1931.0</v>
      </c>
      <c r="H1932" s="2">
        <v>45405.0</v>
      </c>
      <c r="I1932" s="16">
        <f t="shared" si="5"/>
        <v>75.3914599</v>
      </c>
      <c r="J1932" s="16">
        <f t="shared" si="6"/>
        <v>89.117783</v>
      </c>
      <c r="K1932" s="16">
        <f t="shared" si="7"/>
        <v>0.7080988202</v>
      </c>
      <c r="L1932" s="9">
        <v>1.0</v>
      </c>
    </row>
    <row r="1933" ht="15.75" customHeight="1">
      <c r="A1933" s="26"/>
      <c r="G1933" s="9">
        <v>1932.0</v>
      </c>
      <c r="H1933" s="2">
        <v>45406.0</v>
      </c>
      <c r="I1933" s="16">
        <f t="shared" si="5"/>
        <v>75.39316324</v>
      </c>
      <c r="J1933" s="16">
        <f t="shared" si="6"/>
        <v>89.12048039</v>
      </c>
      <c r="K1933" s="16">
        <f t="shared" si="7"/>
        <v>0.7081173032</v>
      </c>
      <c r="L1933" s="9">
        <v>1.0</v>
      </c>
    </row>
    <row r="1934" ht="15.75" customHeight="1">
      <c r="A1934" s="26"/>
      <c r="G1934" s="9">
        <v>1933.0</v>
      </c>
      <c r="H1934" s="2">
        <v>45407.0</v>
      </c>
      <c r="I1934" s="16">
        <f t="shared" si="5"/>
        <v>75.3948657</v>
      </c>
      <c r="J1934" s="16">
        <f t="shared" si="6"/>
        <v>89.12317638</v>
      </c>
      <c r="K1934" s="16">
        <f t="shared" si="7"/>
        <v>0.7081357767</v>
      </c>
      <c r="L1934" s="9">
        <v>1.0</v>
      </c>
    </row>
    <row r="1935" ht="15.75" customHeight="1">
      <c r="A1935" s="26"/>
      <c r="G1935" s="9">
        <v>1934.0</v>
      </c>
      <c r="H1935" s="2">
        <v>45408.0</v>
      </c>
      <c r="I1935" s="16">
        <f t="shared" si="5"/>
        <v>75.39656727</v>
      </c>
      <c r="J1935" s="16">
        <f t="shared" si="6"/>
        <v>89.12587097</v>
      </c>
      <c r="K1935" s="16">
        <f t="shared" si="7"/>
        <v>0.7081542406</v>
      </c>
      <c r="L1935" s="9">
        <v>1.0</v>
      </c>
    </row>
    <row r="1936" ht="15.75" customHeight="1">
      <c r="A1936" s="26"/>
      <c r="G1936" s="9">
        <v>1935.0</v>
      </c>
      <c r="H1936" s="2">
        <v>45409.0</v>
      </c>
      <c r="I1936" s="16">
        <f t="shared" si="5"/>
        <v>75.39826797</v>
      </c>
      <c r="J1936" s="16">
        <f t="shared" si="6"/>
        <v>89.12856417</v>
      </c>
      <c r="K1936" s="16">
        <f t="shared" si="7"/>
        <v>0.708172695</v>
      </c>
      <c r="L1936" s="9">
        <v>1.0</v>
      </c>
    </row>
    <row r="1937" ht="15.75" customHeight="1">
      <c r="A1937" s="26"/>
      <c r="G1937" s="9">
        <v>1936.0</v>
      </c>
      <c r="H1937" s="2">
        <v>45410.0</v>
      </c>
      <c r="I1937" s="16">
        <f t="shared" si="5"/>
        <v>75.39996779</v>
      </c>
      <c r="J1937" s="16">
        <f t="shared" si="6"/>
        <v>89.13125599</v>
      </c>
      <c r="K1937" s="16">
        <f t="shared" si="7"/>
        <v>0.7081911399</v>
      </c>
      <c r="L1937" s="9">
        <v>1.0</v>
      </c>
    </row>
    <row r="1938" ht="15.75" customHeight="1">
      <c r="A1938" s="26"/>
      <c r="G1938" s="9">
        <v>1937.0</v>
      </c>
      <c r="H1938" s="2">
        <v>45411.0</v>
      </c>
      <c r="I1938" s="16">
        <f t="shared" si="5"/>
        <v>75.40166673</v>
      </c>
      <c r="J1938" s="16">
        <f t="shared" si="6"/>
        <v>89.13394641</v>
      </c>
      <c r="K1938" s="16">
        <f t="shared" si="7"/>
        <v>0.7082095752</v>
      </c>
      <c r="L1938" s="9">
        <v>1.0</v>
      </c>
    </row>
    <row r="1939" ht="15.75" customHeight="1">
      <c r="A1939" s="26"/>
      <c r="G1939" s="9">
        <v>1938.0</v>
      </c>
      <c r="H1939" s="2">
        <v>45412.0</v>
      </c>
      <c r="I1939" s="16">
        <f t="shared" si="5"/>
        <v>75.4033648</v>
      </c>
      <c r="J1939" s="16">
        <f t="shared" si="6"/>
        <v>89.13663544</v>
      </c>
      <c r="K1939" s="16">
        <f t="shared" si="7"/>
        <v>0.708228001</v>
      </c>
      <c r="L1939" s="9">
        <v>1.0</v>
      </c>
    </row>
    <row r="1940" ht="15.75" customHeight="1">
      <c r="A1940" s="26"/>
      <c r="G1940" s="9">
        <v>1939.0</v>
      </c>
      <c r="H1940" s="2">
        <v>45413.0</v>
      </c>
      <c r="I1940" s="16">
        <f t="shared" si="5"/>
        <v>75.40506199</v>
      </c>
      <c r="J1940" s="16">
        <f t="shared" si="6"/>
        <v>89.13932308</v>
      </c>
      <c r="K1940" s="16">
        <f t="shared" si="7"/>
        <v>0.7082464173</v>
      </c>
      <c r="L1940" s="9">
        <v>1.0</v>
      </c>
    </row>
    <row r="1941" ht="15.75" customHeight="1">
      <c r="A1941" s="26"/>
      <c r="G1941" s="9">
        <v>1940.0</v>
      </c>
      <c r="H1941" s="2">
        <v>45414.0</v>
      </c>
      <c r="I1941" s="16">
        <f t="shared" si="5"/>
        <v>75.4067583</v>
      </c>
      <c r="J1941" s="16">
        <f t="shared" si="6"/>
        <v>89.14200934</v>
      </c>
      <c r="K1941" s="16">
        <f t="shared" si="7"/>
        <v>0.7082648241</v>
      </c>
      <c r="L1941" s="9">
        <v>1.0</v>
      </c>
    </row>
    <row r="1942" ht="15.75" customHeight="1">
      <c r="A1942" s="26"/>
      <c r="G1942" s="9">
        <v>1941.0</v>
      </c>
      <c r="H1942" s="2">
        <v>45415.0</v>
      </c>
      <c r="I1942" s="16">
        <f t="shared" si="5"/>
        <v>75.40845374</v>
      </c>
      <c r="J1942" s="16">
        <f t="shared" si="6"/>
        <v>89.14469422</v>
      </c>
      <c r="K1942" s="16">
        <f t="shared" si="7"/>
        <v>0.7082832214</v>
      </c>
      <c r="L1942" s="9">
        <v>1.0</v>
      </c>
    </row>
    <row r="1943" ht="15.75" customHeight="1">
      <c r="A1943" s="26"/>
      <c r="G1943" s="9">
        <v>1942.0</v>
      </c>
      <c r="H1943" s="2">
        <v>45416.0</v>
      </c>
      <c r="I1943" s="16">
        <f t="shared" si="5"/>
        <v>75.4101483</v>
      </c>
      <c r="J1943" s="16">
        <f t="shared" si="6"/>
        <v>89.14737771</v>
      </c>
      <c r="K1943" s="16">
        <f t="shared" si="7"/>
        <v>0.7083016093</v>
      </c>
      <c r="L1943" s="9">
        <v>1.0</v>
      </c>
    </row>
    <row r="1944" ht="15.75" customHeight="1">
      <c r="A1944" s="26"/>
      <c r="G1944" s="9">
        <v>1943.0</v>
      </c>
      <c r="H1944" s="2">
        <v>45417.0</v>
      </c>
      <c r="I1944" s="16">
        <f t="shared" si="5"/>
        <v>75.411842</v>
      </c>
      <c r="J1944" s="16">
        <f t="shared" si="6"/>
        <v>89.15005982</v>
      </c>
      <c r="K1944" s="16">
        <f t="shared" si="7"/>
        <v>0.7083199876</v>
      </c>
      <c r="L1944" s="9">
        <v>1.0</v>
      </c>
    </row>
    <row r="1945" ht="15.75" customHeight="1">
      <c r="A1945" s="26"/>
      <c r="G1945" s="9">
        <v>1944.0</v>
      </c>
      <c r="H1945" s="2">
        <v>45418.0</v>
      </c>
      <c r="I1945" s="16">
        <f t="shared" si="5"/>
        <v>75.41353482</v>
      </c>
      <c r="J1945" s="16">
        <f t="shared" si="6"/>
        <v>89.15274055</v>
      </c>
      <c r="K1945" s="16">
        <f t="shared" si="7"/>
        <v>0.7083383566</v>
      </c>
      <c r="L1945" s="9">
        <v>1.0</v>
      </c>
    </row>
    <row r="1946" ht="15.75" customHeight="1">
      <c r="A1946" s="26"/>
      <c r="G1946" s="9">
        <v>1945.0</v>
      </c>
      <c r="H1946" s="2">
        <v>45419.0</v>
      </c>
      <c r="I1946" s="16">
        <f t="shared" si="5"/>
        <v>75.41522677</v>
      </c>
      <c r="J1946" s="16">
        <f t="shared" si="6"/>
        <v>89.1554199</v>
      </c>
      <c r="K1946" s="16">
        <f t="shared" si="7"/>
        <v>0.708356716</v>
      </c>
      <c r="L1946" s="9">
        <v>1.0</v>
      </c>
    </row>
    <row r="1947" ht="15.75" customHeight="1">
      <c r="A1947" s="26"/>
      <c r="G1947" s="9">
        <v>1946.0</v>
      </c>
      <c r="H1947" s="2">
        <v>45420.0</v>
      </c>
      <c r="I1947" s="16">
        <f t="shared" si="5"/>
        <v>75.41691785</v>
      </c>
      <c r="J1947" s="16">
        <f t="shared" si="6"/>
        <v>89.15809788</v>
      </c>
      <c r="K1947" s="16">
        <f t="shared" si="7"/>
        <v>0.7083750661</v>
      </c>
      <c r="L1947" s="9">
        <v>1.0</v>
      </c>
    </row>
    <row r="1948" ht="15.75" customHeight="1">
      <c r="A1948" s="26"/>
      <c r="G1948" s="9">
        <v>1947.0</v>
      </c>
      <c r="H1948" s="2">
        <v>45421.0</v>
      </c>
      <c r="I1948" s="16">
        <f t="shared" si="5"/>
        <v>75.41860807</v>
      </c>
      <c r="J1948" s="16">
        <f t="shared" si="6"/>
        <v>89.16077448</v>
      </c>
      <c r="K1948" s="16">
        <f t="shared" si="7"/>
        <v>0.7083934067</v>
      </c>
      <c r="L1948" s="9">
        <v>1.0</v>
      </c>
    </row>
    <row r="1949" ht="15.75" customHeight="1">
      <c r="A1949" s="26"/>
      <c r="G1949" s="9">
        <v>1948.0</v>
      </c>
      <c r="H1949" s="2">
        <v>45422.0</v>
      </c>
      <c r="I1949" s="16">
        <f t="shared" si="5"/>
        <v>75.42029741</v>
      </c>
      <c r="J1949" s="16">
        <f t="shared" si="6"/>
        <v>89.1634497</v>
      </c>
      <c r="K1949" s="16">
        <f t="shared" si="7"/>
        <v>0.7084117379</v>
      </c>
      <c r="L1949" s="9">
        <v>1.0</v>
      </c>
    </row>
    <row r="1950" ht="15.75" customHeight="1">
      <c r="A1950" s="26"/>
      <c r="G1950" s="9">
        <v>1949.0</v>
      </c>
      <c r="H1950" s="2">
        <v>45423.0</v>
      </c>
      <c r="I1950" s="16">
        <f t="shared" si="5"/>
        <v>75.42198589</v>
      </c>
      <c r="J1950" s="16">
        <f t="shared" si="6"/>
        <v>89.16612355</v>
      </c>
      <c r="K1950" s="16">
        <f t="shared" si="7"/>
        <v>0.7084300597</v>
      </c>
      <c r="L1950" s="9">
        <v>1.0</v>
      </c>
    </row>
    <row r="1951" ht="15.75" customHeight="1">
      <c r="A1951" s="26"/>
      <c r="G1951" s="9">
        <v>1950.0</v>
      </c>
      <c r="H1951" s="2">
        <v>45424.0</v>
      </c>
      <c r="I1951" s="16">
        <f t="shared" si="5"/>
        <v>75.4236735</v>
      </c>
      <c r="J1951" s="16">
        <f t="shared" si="6"/>
        <v>89.16879603</v>
      </c>
      <c r="K1951" s="16">
        <f t="shared" si="7"/>
        <v>0.7084483721</v>
      </c>
      <c r="L1951" s="9">
        <v>1.0</v>
      </c>
    </row>
    <row r="1952" ht="15.75" customHeight="1">
      <c r="A1952" s="26"/>
      <c r="G1952" s="9">
        <v>1951.0</v>
      </c>
      <c r="H1952" s="2">
        <v>45425.0</v>
      </c>
      <c r="I1952" s="16">
        <f t="shared" si="5"/>
        <v>75.42536025</v>
      </c>
      <c r="J1952" s="16">
        <f t="shared" si="6"/>
        <v>89.17146714</v>
      </c>
      <c r="K1952" s="16">
        <f t="shared" si="7"/>
        <v>0.7084666751</v>
      </c>
      <c r="L1952" s="9">
        <v>1.0</v>
      </c>
    </row>
    <row r="1953" ht="15.75" customHeight="1">
      <c r="A1953" s="26"/>
      <c r="G1953" s="9">
        <v>1952.0</v>
      </c>
      <c r="H1953" s="2">
        <v>45426.0</v>
      </c>
      <c r="I1953" s="16">
        <f t="shared" si="5"/>
        <v>75.42704613</v>
      </c>
      <c r="J1953" s="16">
        <f t="shared" si="6"/>
        <v>89.17413689</v>
      </c>
      <c r="K1953" s="16">
        <f t="shared" si="7"/>
        <v>0.7084849687</v>
      </c>
      <c r="L1953" s="9">
        <v>1.0</v>
      </c>
    </row>
    <row r="1954" ht="15.75" customHeight="1">
      <c r="A1954" s="26"/>
      <c r="G1954" s="9">
        <v>1953.0</v>
      </c>
      <c r="H1954" s="2">
        <v>45427.0</v>
      </c>
      <c r="I1954" s="16">
        <f t="shared" si="5"/>
        <v>75.42873115</v>
      </c>
      <c r="J1954" s="16">
        <f t="shared" si="6"/>
        <v>89.17680526</v>
      </c>
      <c r="K1954" s="16">
        <f t="shared" si="7"/>
        <v>0.7085032529</v>
      </c>
      <c r="L1954" s="9">
        <v>1.0</v>
      </c>
    </row>
    <row r="1955" ht="15.75" customHeight="1">
      <c r="A1955" s="26"/>
      <c r="G1955" s="9">
        <v>1954.0</v>
      </c>
      <c r="H1955" s="2">
        <v>45428.0</v>
      </c>
      <c r="I1955" s="16">
        <f t="shared" si="5"/>
        <v>75.43041531</v>
      </c>
      <c r="J1955" s="16">
        <f t="shared" si="6"/>
        <v>89.17947227</v>
      </c>
      <c r="K1955" s="16">
        <f t="shared" si="7"/>
        <v>0.7085215278</v>
      </c>
      <c r="L1955" s="9">
        <v>1.0</v>
      </c>
    </row>
    <row r="1956" ht="15.75" customHeight="1">
      <c r="A1956" s="26"/>
      <c r="G1956" s="9">
        <v>1955.0</v>
      </c>
      <c r="H1956" s="2">
        <v>45429.0</v>
      </c>
      <c r="I1956" s="16">
        <f t="shared" si="5"/>
        <v>75.4320986</v>
      </c>
      <c r="J1956" s="16">
        <f t="shared" si="6"/>
        <v>89.18213791</v>
      </c>
      <c r="K1956" s="16">
        <f t="shared" si="7"/>
        <v>0.7085397934</v>
      </c>
      <c r="L1956" s="9">
        <v>1.0</v>
      </c>
    </row>
    <row r="1957" ht="15.75" customHeight="1">
      <c r="A1957" s="26"/>
      <c r="G1957" s="9">
        <v>1956.0</v>
      </c>
      <c r="H1957" s="2">
        <v>45430.0</v>
      </c>
      <c r="I1957" s="16">
        <f t="shared" si="5"/>
        <v>75.43378104</v>
      </c>
      <c r="J1957" s="16">
        <f t="shared" si="6"/>
        <v>89.18480219</v>
      </c>
      <c r="K1957" s="16">
        <f t="shared" si="7"/>
        <v>0.7085580496</v>
      </c>
      <c r="L1957" s="9">
        <v>1.0</v>
      </c>
    </row>
    <row r="1958" ht="15.75" customHeight="1">
      <c r="A1958" s="26"/>
      <c r="G1958" s="9">
        <v>1957.0</v>
      </c>
      <c r="H1958" s="2">
        <v>45431.0</v>
      </c>
      <c r="I1958" s="16">
        <f t="shared" si="5"/>
        <v>75.43546261</v>
      </c>
      <c r="J1958" s="16">
        <f t="shared" si="6"/>
        <v>89.18746511</v>
      </c>
      <c r="K1958" s="16">
        <f t="shared" si="7"/>
        <v>0.7085762964</v>
      </c>
      <c r="L1958" s="9">
        <v>1.0</v>
      </c>
    </row>
    <row r="1959" ht="15.75" customHeight="1">
      <c r="A1959" s="26"/>
      <c r="G1959" s="9">
        <v>1958.0</v>
      </c>
      <c r="H1959" s="2">
        <v>45432.0</v>
      </c>
      <c r="I1959" s="16">
        <f t="shared" si="5"/>
        <v>75.43714333</v>
      </c>
      <c r="J1959" s="16">
        <f t="shared" si="6"/>
        <v>89.19012667</v>
      </c>
      <c r="K1959" s="16">
        <f t="shared" si="7"/>
        <v>0.708594534</v>
      </c>
      <c r="L1959" s="9">
        <v>1.0</v>
      </c>
    </row>
    <row r="1960" ht="15.75" customHeight="1">
      <c r="A1960" s="26"/>
      <c r="G1960" s="9">
        <v>1959.0</v>
      </c>
      <c r="H1960" s="2">
        <v>45433.0</v>
      </c>
      <c r="I1960" s="16">
        <f t="shared" si="5"/>
        <v>75.43882319</v>
      </c>
      <c r="J1960" s="16">
        <f t="shared" si="6"/>
        <v>89.19278687</v>
      </c>
      <c r="K1960" s="16">
        <f t="shared" si="7"/>
        <v>0.7086127622</v>
      </c>
      <c r="L1960" s="9">
        <v>1.0</v>
      </c>
    </row>
    <row r="1961" ht="15.75" customHeight="1">
      <c r="A1961" s="26"/>
      <c r="G1961" s="9">
        <v>1960.0</v>
      </c>
      <c r="H1961" s="2">
        <v>45434.0</v>
      </c>
      <c r="I1961" s="16">
        <f t="shared" si="5"/>
        <v>75.44050218</v>
      </c>
      <c r="J1961" s="16">
        <f t="shared" si="6"/>
        <v>89.19544571</v>
      </c>
      <c r="K1961" s="16">
        <f t="shared" si="7"/>
        <v>0.7086309812</v>
      </c>
      <c r="L1961" s="9">
        <v>1.0</v>
      </c>
    </row>
    <row r="1962" ht="15.75" customHeight="1">
      <c r="A1962" s="26"/>
      <c r="G1962" s="9">
        <v>1961.0</v>
      </c>
      <c r="H1962" s="2">
        <v>45435.0</v>
      </c>
      <c r="I1962" s="16">
        <f t="shared" si="5"/>
        <v>75.44218033</v>
      </c>
      <c r="J1962" s="16">
        <f t="shared" si="6"/>
        <v>89.19810319</v>
      </c>
      <c r="K1962" s="16">
        <f t="shared" si="7"/>
        <v>0.7086491908</v>
      </c>
      <c r="L1962" s="9">
        <v>1.0</v>
      </c>
    </row>
    <row r="1963" ht="15.75" customHeight="1">
      <c r="A1963" s="26"/>
      <c r="G1963" s="9">
        <v>1962.0</v>
      </c>
      <c r="H1963" s="2">
        <v>45436.0</v>
      </c>
      <c r="I1963" s="16">
        <f t="shared" si="5"/>
        <v>75.44385762</v>
      </c>
      <c r="J1963" s="16">
        <f t="shared" si="6"/>
        <v>89.20075933</v>
      </c>
      <c r="K1963" s="16">
        <f t="shared" si="7"/>
        <v>0.7086673912</v>
      </c>
      <c r="L1963" s="9">
        <v>1.0</v>
      </c>
    </row>
    <row r="1964" ht="15.75" customHeight="1">
      <c r="A1964" s="26"/>
      <c r="G1964" s="9">
        <v>1963.0</v>
      </c>
      <c r="H1964" s="2">
        <v>45437.0</v>
      </c>
      <c r="I1964" s="16">
        <f t="shared" si="5"/>
        <v>75.44553405</v>
      </c>
      <c r="J1964" s="16">
        <f t="shared" si="6"/>
        <v>89.2034141</v>
      </c>
      <c r="K1964" s="16">
        <f t="shared" si="7"/>
        <v>0.7086855822</v>
      </c>
      <c r="L1964" s="9">
        <v>1.0</v>
      </c>
    </row>
    <row r="1965" ht="15.75" customHeight="1">
      <c r="A1965" s="26"/>
      <c r="G1965" s="9">
        <v>1964.0</v>
      </c>
      <c r="H1965" s="2">
        <v>45438.0</v>
      </c>
      <c r="I1965" s="16">
        <f t="shared" si="5"/>
        <v>75.44720963</v>
      </c>
      <c r="J1965" s="16">
        <f t="shared" si="6"/>
        <v>89.20606753</v>
      </c>
      <c r="K1965" s="16">
        <f t="shared" si="7"/>
        <v>0.7087037641</v>
      </c>
      <c r="L1965" s="9">
        <v>1.0</v>
      </c>
    </row>
    <row r="1966" ht="15.75" customHeight="1">
      <c r="A1966" s="26"/>
      <c r="G1966" s="9">
        <v>1965.0</v>
      </c>
      <c r="H1966" s="2">
        <v>45439.0</v>
      </c>
      <c r="I1966" s="16">
        <f t="shared" si="5"/>
        <v>75.44888435</v>
      </c>
      <c r="J1966" s="16">
        <f t="shared" si="6"/>
        <v>89.2087196</v>
      </c>
      <c r="K1966" s="16">
        <f t="shared" si="7"/>
        <v>0.7087219366</v>
      </c>
      <c r="L1966" s="9">
        <v>1.0</v>
      </c>
    </row>
    <row r="1967" ht="15.75" customHeight="1">
      <c r="A1967" s="26"/>
      <c r="G1967" s="9">
        <v>1966.0</v>
      </c>
      <c r="H1967" s="2">
        <v>45440.0</v>
      </c>
      <c r="I1967" s="16">
        <f t="shared" si="5"/>
        <v>75.45055823</v>
      </c>
      <c r="J1967" s="16">
        <f t="shared" si="6"/>
        <v>89.21137033</v>
      </c>
      <c r="K1967" s="16">
        <f t="shared" si="7"/>
        <v>0.7087400999</v>
      </c>
      <c r="L1967" s="9">
        <v>1.0</v>
      </c>
    </row>
    <row r="1968" ht="15.75" customHeight="1">
      <c r="A1968" s="26"/>
      <c r="G1968" s="9">
        <v>1967.0</v>
      </c>
      <c r="H1968" s="2">
        <v>45441.0</v>
      </c>
      <c r="I1968" s="16">
        <f t="shared" si="5"/>
        <v>75.45223125</v>
      </c>
      <c r="J1968" s="16">
        <f t="shared" si="6"/>
        <v>89.2140197</v>
      </c>
      <c r="K1968" s="16">
        <f t="shared" si="7"/>
        <v>0.708758254</v>
      </c>
      <c r="L1968" s="9">
        <v>1.0</v>
      </c>
    </row>
    <row r="1969" ht="15.75" customHeight="1">
      <c r="A1969" s="26"/>
      <c r="G1969" s="9">
        <v>1968.0</v>
      </c>
      <c r="H1969" s="2">
        <v>45442.0</v>
      </c>
      <c r="I1969" s="16">
        <f t="shared" si="5"/>
        <v>75.45390343</v>
      </c>
      <c r="J1969" s="16">
        <f t="shared" si="6"/>
        <v>89.21666773</v>
      </c>
      <c r="K1969" s="16">
        <f t="shared" si="7"/>
        <v>0.7087763989</v>
      </c>
      <c r="L1969" s="9">
        <v>1.0</v>
      </c>
    </row>
    <row r="1970" ht="15.75" customHeight="1">
      <c r="A1970" s="26"/>
      <c r="G1970" s="9">
        <v>1969.0</v>
      </c>
      <c r="H1970" s="2">
        <v>45443.0</v>
      </c>
      <c r="I1970" s="16">
        <f t="shared" si="5"/>
        <v>75.45557475</v>
      </c>
      <c r="J1970" s="16">
        <f t="shared" si="6"/>
        <v>89.21931442</v>
      </c>
      <c r="K1970" s="16">
        <f t="shared" si="7"/>
        <v>0.7087945345</v>
      </c>
      <c r="L1970" s="9">
        <v>1.0</v>
      </c>
    </row>
    <row r="1971" ht="15.75" customHeight="1">
      <c r="A1971" s="26"/>
      <c r="G1971" s="9">
        <v>1970.0</v>
      </c>
      <c r="H1971" s="2">
        <v>45444.0</v>
      </c>
      <c r="I1971" s="16">
        <f t="shared" si="5"/>
        <v>75.45724522</v>
      </c>
      <c r="J1971" s="16">
        <f t="shared" si="6"/>
        <v>89.22195976</v>
      </c>
      <c r="K1971" s="16">
        <f t="shared" si="7"/>
        <v>0.7088126609</v>
      </c>
      <c r="L1971" s="9">
        <v>1.0</v>
      </c>
    </row>
    <row r="1972" ht="15.75" customHeight="1">
      <c r="A1972" s="26"/>
      <c r="G1972" s="9">
        <v>1971.0</v>
      </c>
      <c r="H1972" s="2">
        <v>45445.0</v>
      </c>
      <c r="I1972" s="16">
        <f t="shared" si="5"/>
        <v>75.45891485</v>
      </c>
      <c r="J1972" s="16">
        <f t="shared" si="6"/>
        <v>89.22460376</v>
      </c>
      <c r="K1972" s="16">
        <f t="shared" si="7"/>
        <v>0.7088307782</v>
      </c>
      <c r="L1972" s="9">
        <v>1.0</v>
      </c>
    </row>
    <row r="1973" ht="15.75" customHeight="1">
      <c r="A1973" s="26"/>
      <c r="G1973" s="9">
        <v>1972.0</v>
      </c>
      <c r="H1973" s="2">
        <v>45446.0</v>
      </c>
      <c r="I1973" s="16">
        <f t="shared" si="5"/>
        <v>75.46058363</v>
      </c>
      <c r="J1973" s="16">
        <f t="shared" si="6"/>
        <v>89.22724642</v>
      </c>
      <c r="K1973" s="16">
        <f t="shared" si="7"/>
        <v>0.7088488862</v>
      </c>
      <c r="L1973" s="9">
        <v>1.0</v>
      </c>
    </row>
    <row r="1974" ht="15.75" customHeight="1">
      <c r="A1974" s="26"/>
      <c r="G1974" s="9">
        <v>1973.0</v>
      </c>
      <c r="H1974" s="2">
        <v>45447.0</v>
      </c>
      <c r="I1974" s="16">
        <f t="shared" si="5"/>
        <v>75.46225156</v>
      </c>
      <c r="J1974" s="16">
        <f t="shared" si="6"/>
        <v>89.22988774</v>
      </c>
      <c r="K1974" s="16">
        <f t="shared" si="7"/>
        <v>0.7088669851</v>
      </c>
      <c r="L1974" s="9">
        <v>1.0</v>
      </c>
    </row>
    <row r="1975" ht="15.75" customHeight="1">
      <c r="A1975" s="26"/>
      <c r="G1975" s="9">
        <v>1974.0</v>
      </c>
      <c r="H1975" s="2">
        <v>45448.0</v>
      </c>
      <c r="I1975" s="16">
        <f t="shared" si="5"/>
        <v>75.46391865</v>
      </c>
      <c r="J1975" s="16">
        <f t="shared" si="6"/>
        <v>89.23252772</v>
      </c>
      <c r="K1975" s="16">
        <f t="shared" si="7"/>
        <v>0.7088850748</v>
      </c>
      <c r="L1975" s="9">
        <v>1.0</v>
      </c>
    </row>
    <row r="1976" ht="15.75" customHeight="1">
      <c r="A1976" s="26"/>
      <c r="G1976" s="9">
        <v>1975.0</v>
      </c>
      <c r="H1976" s="2">
        <v>45449.0</v>
      </c>
      <c r="I1976" s="16">
        <f t="shared" si="5"/>
        <v>75.4655849</v>
      </c>
      <c r="J1976" s="16">
        <f t="shared" si="6"/>
        <v>89.23516636</v>
      </c>
      <c r="K1976" s="16">
        <f t="shared" si="7"/>
        <v>0.7089031553</v>
      </c>
      <c r="L1976" s="9">
        <v>1.0</v>
      </c>
    </row>
    <row r="1977" ht="15.75" customHeight="1">
      <c r="A1977" s="26"/>
      <c r="G1977" s="9">
        <v>1976.0</v>
      </c>
      <c r="H1977" s="2">
        <v>45450.0</v>
      </c>
      <c r="I1977" s="16">
        <f t="shared" si="5"/>
        <v>75.4672503</v>
      </c>
      <c r="J1977" s="16">
        <f t="shared" si="6"/>
        <v>89.23780367</v>
      </c>
      <c r="K1977" s="16">
        <f t="shared" si="7"/>
        <v>0.7089212267</v>
      </c>
      <c r="L1977" s="9">
        <v>1.0</v>
      </c>
    </row>
    <row r="1978" ht="15.75" customHeight="1">
      <c r="A1978" s="26"/>
      <c r="G1978" s="9">
        <v>1977.0</v>
      </c>
      <c r="H1978" s="2">
        <v>45451.0</v>
      </c>
      <c r="I1978" s="16">
        <f t="shared" si="5"/>
        <v>75.46891486</v>
      </c>
      <c r="J1978" s="16">
        <f t="shared" si="6"/>
        <v>89.24043964</v>
      </c>
      <c r="K1978" s="16">
        <f t="shared" si="7"/>
        <v>0.7089392889</v>
      </c>
      <c r="L1978" s="9">
        <v>1.0</v>
      </c>
    </row>
    <row r="1979" ht="15.75" customHeight="1">
      <c r="A1979" s="26"/>
      <c r="G1979" s="9">
        <v>1978.0</v>
      </c>
      <c r="H1979" s="2">
        <v>45452.0</v>
      </c>
      <c r="I1979" s="16">
        <f t="shared" si="5"/>
        <v>75.47057858</v>
      </c>
      <c r="J1979" s="16">
        <f t="shared" si="6"/>
        <v>89.24307428</v>
      </c>
      <c r="K1979" s="16">
        <f t="shared" si="7"/>
        <v>0.708957342</v>
      </c>
      <c r="L1979" s="9">
        <v>1.0</v>
      </c>
    </row>
    <row r="1980" ht="15.75" customHeight="1">
      <c r="A1980" s="26"/>
      <c r="G1980" s="9">
        <v>1979.0</v>
      </c>
      <c r="H1980" s="2">
        <v>45453.0</v>
      </c>
      <c r="I1980" s="16">
        <f t="shared" si="5"/>
        <v>75.47224145</v>
      </c>
      <c r="J1980" s="16">
        <f t="shared" si="6"/>
        <v>89.24570759</v>
      </c>
      <c r="K1980" s="16">
        <f t="shared" si="7"/>
        <v>0.708975386</v>
      </c>
      <c r="L1980" s="9">
        <v>1.0</v>
      </c>
    </row>
    <row r="1981" ht="15.75" customHeight="1">
      <c r="A1981" s="26"/>
      <c r="H1981" s="2"/>
    </row>
    <row r="1982" ht="15.75" customHeight="1">
      <c r="A1982" s="26"/>
      <c r="H1982" s="2"/>
    </row>
    <row r="1983" ht="15.75" customHeight="1">
      <c r="A1983" s="26"/>
      <c r="H1983" s="2"/>
    </row>
    <row r="1984" ht="15.75" customHeight="1">
      <c r="A1984" s="26"/>
      <c r="H1984" s="2"/>
    </row>
    <row r="1985" ht="15.75" customHeight="1">
      <c r="A1985" s="26"/>
      <c r="H1985" s="2"/>
    </row>
    <row r="1986" ht="15.75" customHeight="1">
      <c r="A1986" s="26"/>
      <c r="H1986" s="2"/>
    </row>
    <row r="1987" ht="15.75" customHeight="1">
      <c r="A1987" s="26"/>
      <c r="H1987" s="2"/>
    </row>
    <row r="1988" ht="15.75" customHeight="1">
      <c r="A1988" s="26"/>
      <c r="H1988" s="2"/>
    </row>
    <row r="1989" ht="15.75" customHeight="1">
      <c r="A1989" s="26"/>
      <c r="H1989" s="2"/>
    </row>
    <row r="1990" ht="15.75" customHeight="1">
      <c r="A1990" s="26"/>
      <c r="H1990" s="2"/>
    </row>
    <row r="1991" ht="15.75" customHeight="1">
      <c r="A1991" s="26"/>
      <c r="H1991" s="2"/>
    </row>
    <row r="1992" ht="15.75" customHeight="1">
      <c r="A1992" s="26"/>
      <c r="H1992" s="2"/>
    </row>
    <row r="1993" ht="15.75" customHeight="1">
      <c r="A1993" s="26"/>
      <c r="H1993" s="2"/>
    </row>
    <row r="1994" ht="15.75" customHeight="1">
      <c r="A1994" s="26"/>
      <c r="H1994" s="2"/>
    </row>
    <row r="1995" ht="15.75" customHeight="1">
      <c r="A1995" s="26"/>
      <c r="H1995" s="2"/>
    </row>
    <row r="1996" ht="15.75" customHeight="1">
      <c r="A1996" s="26"/>
      <c r="H1996" s="2"/>
    </row>
    <row r="1997" ht="15.75" customHeight="1">
      <c r="A1997" s="26"/>
      <c r="H1997" s="2"/>
    </row>
    <row r="1998" ht="15.75" customHeight="1">
      <c r="A1998" s="26"/>
      <c r="H1998" s="2"/>
    </row>
    <row r="1999" ht="15.75" customHeight="1">
      <c r="A1999" s="26"/>
      <c r="H1999" s="2"/>
    </row>
    <row r="2000" ht="15.75" customHeight="1">
      <c r="A2000" s="26"/>
      <c r="G2000" s="9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25"/>
  </cols>
  <sheetData>
    <row r="1">
      <c r="A1" s="33"/>
    </row>
    <row r="4">
      <c r="A4" s="9" t="s">
        <v>33</v>
      </c>
      <c r="B4" s="6" t="s">
        <v>34</v>
      </c>
      <c r="C4" s="9" t="s">
        <v>35</v>
      </c>
    </row>
    <row r="5">
      <c r="A5" s="9">
        <v>0.0</v>
      </c>
      <c r="B5" s="6">
        <v>2.059966045E9</v>
      </c>
      <c r="C5" s="16">
        <f t="shared" ref="C5:C16" si="1">(B5-$B$5)*(-1)</f>
        <v>0</v>
      </c>
    </row>
    <row r="6">
      <c r="A6" s="6">
        <v>5.0E-4</v>
      </c>
      <c r="B6" s="6">
        <v>2.059724186E9</v>
      </c>
      <c r="C6" s="16">
        <f t="shared" si="1"/>
        <v>241859</v>
      </c>
    </row>
    <row r="7">
      <c r="A7" s="6">
        <v>0.001</v>
      </c>
      <c r="B7" s="6">
        <v>2.059482327E9</v>
      </c>
      <c r="C7" s="16">
        <f t="shared" si="1"/>
        <v>483718</v>
      </c>
    </row>
    <row r="8">
      <c r="A8" s="6">
        <v>0.002</v>
      </c>
      <c r="B8" s="6">
        <v>2.058998609E9</v>
      </c>
      <c r="C8" s="16">
        <f t="shared" si="1"/>
        <v>967436</v>
      </c>
    </row>
    <row r="9">
      <c r="A9" s="6">
        <v>0.003</v>
      </c>
      <c r="B9" s="6">
        <v>2.05851489E9</v>
      </c>
      <c r="C9" s="16">
        <f t="shared" si="1"/>
        <v>1451155</v>
      </c>
    </row>
    <row r="10">
      <c r="A10" s="6">
        <v>0.004</v>
      </c>
      <c r="B10" s="6">
        <v>2.058031172E9</v>
      </c>
      <c r="C10" s="16">
        <f t="shared" si="1"/>
        <v>1934873</v>
      </c>
    </row>
    <row r="11">
      <c r="A11" s="6">
        <v>0.005</v>
      </c>
      <c r="B11" s="6">
        <v>2.057547454E9</v>
      </c>
      <c r="C11" s="16">
        <f t="shared" si="1"/>
        <v>2418591</v>
      </c>
    </row>
    <row r="12">
      <c r="A12" s="6">
        <v>0.006</v>
      </c>
      <c r="B12" s="6">
        <v>2.057063735E9</v>
      </c>
      <c r="C12" s="16">
        <f t="shared" si="1"/>
        <v>2902310</v>
      </c>
    </row>
    <row r="13">
      <c r="A13" s="6">
        <v>0.007</v>
      </c>
      <c r="B13" s="6">
        <v>2.056580017E9</v>
      </c>
      <c r="C13" s="16">
        <f t="shared" si="1"/>
        <v>3386028</v>
      </c>
    </row>
    <row r="14">
      <c r="A14" s="6">
        <v>0.008</v>
      </c>
      <c r="B14" s="6">
        <v>2.056096299E9</v>
      </c>
      <c r="C14" s="16">
        <f t="shared" si="1"/>
        <v>3869746</v>
      </c>
    </row>
    <row r="15">
      <c r="A15" s="6">
        <v>0.009</v>
      </c>
      <c r="B15" s="6">
        <v>2.055612581E9</v>
      </c>
      <c r="C15" s="16">
        <f t="shared" si="1"/>
        <v>4353464</v>
      </c>
    </row>
    <row r="16">
      <c r="A16" s="9">
        <v>0.01</v>
      </c>
      <c r="B16" s="9">
        <v>2.055128862E9</v>
      </c>
      <c r="C16" s="16">
        <f t="shared" si="1"/>
        <v>4837183</v>
      </c>
    </row>
    <row r="30">
      <c r="A30" s="9" t="s">
        <v>36</v>
      </c>
      <c r="B30" s="9" t="s">
        <v>37</v>
      </c>
      <c r="C30" s="9" t="s">
        <v>35</v>
      </c>
    </row>
    <row r="31">
      <c r="A31" s="9">
        <v>0.0</v>
      </c>
      <c r="B31" s="9">
        <v>2.82712398E9</v>
      </c>
      <c r="C31" s="16">
        <f t="shared" ref="C31:C41" si="2">$B$31-B31</f>
        <v>0</v>
      </c>
    </row>
    <row r="32">
      <c r="A32" s="6">
        <v>0.01</v>
      </c>
      <c r="B32" s="9">
        <v>2.616127669E9</v>
      </c>
      <c r="C32" s="16">
        <f t="shared" si="2"/>
        <v>210996311</v>
      </c>
    </row>
    <row r="33">
      <c r="A33" s="6">
        <v>0.02</v>
      </c>
      <c r="B33" s="9">
        <v>2.439988779E9</v>
      </c>
      <c r="C33" s="16">
        <f t="shared" si="2"/>
        <v>387135201</v>
      </c>
    </row>
    <row r="34">
      <c r="A34" s="6">
        <v>0.03</v>
      </c>
      <c r="B34" s="9">
        <v>2.291603128E9</v>
      </c>
      <c r="C34" s="16">
        <f t="shared" si="2"/>
        <v>535520852</v>
      </c>
    </row>
    <row r="35">
      <c r="A35" s="6">
        <v>0.04</v>
      </c>
      <c r="B35" s="9">
        <v>2.165526552E9</v>
      </c>
      <c r="C35" s="16">
        <f t="shared" si="2"/>
        <v>661597428</v>
      </c>
    </row>
    <row r="36">
      <c r="A36" s="6">
        <v>0.05</v>
      </c>
      <c r="B36" s="9">
        <v>2.057547454E9</v>
      </c>
      <c r="C36" s="16">
        <f t="shared" si="2"/>
        <v>769576526</v>
      </c>
    </row>
    <row r="37">
      <c r="A37" s="6">
        <v>0.06</v>
      </c>
      <c r="B37" s="9">
        <v>1.964377731E9</v>
      </c>
      <c r="C37" s="16">
        <f t="shared" si="2"/>
        <v>862746249</v>
      </c>
    </row>
    <row r="38">
      <c r="A38" s="6">
        <v>0.07</v>
      </c>
      <c r="B38" s="9">
        <v>1.883427375E9</v>
      </c>
      <c r="C38" s="16">
        <f t="shared" si="2"/>
        <v>943696605</v>
      </c>
    </row>
    <row r="39">
      <c r="A39" s="6">
        <v>0.08</v>
      </c>
      <c r="B39" s="9">
        <v>1.812638696E9</v>
      </c>
      <c r="C39" s="16">
        <f t="shared" si="2"/>
        <v>1014485284</v>
      </c>
    </row>
    <row r="40">
      <c r="A40" s="6">
        <v>0.09</v>
      </c>
      <c r="B40" s="9">
        <v>1.750363387E9</v>
      </c>
      <c r="C40" s="16">
        <f t="shared" si="2"/>
        <v>1076760593</v>
      </c>
    </row>
    <row r="41">
      <c r="A41" s="6">
        <v>0.1</v>
      </c>
      <c r="B41" s="9">
        <v>1.69527059E9</v>
      </c>
      <c r="C41" s="16">
        <f t="shared" si="2"/>
        <v>1131853390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2021-09-22T11:56:54Z</dcterms:created>
  <dc:creator>Apache POI</dc:creator>
</cp:coreProperties>
</file>