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defaultThemeVersion="124226"/>
  <bookViews>
    <workbookView xWindow="0" yWindow="0" windowWidth="28800" windowHeight="12360" tabRatio="717" activeTab="5"/>
  </bookViews>
  <sheets>
    <sheet name="İCMAL" sheetId="8" r:id="rId1"/>
    <sheet name="Mauyene Kabul " sheetId="7" r:id="rId2"/>
    <sheet name="Ör No 4" sheetId="5" r:id="rId3"/>
    <sheet name="Ör No 4-8" sheetId="6" r:id="rId4"/>
    <sheet name="Ör No 4-10" sheetId="4" r:id="rId5"/>
    <sheet name="KABUL TEKLİF BELGESİ" sheetId="10" r:id="rId6"/>
  </sheets>
  <externalReferences>
    <externalReference r:id="rId7"/>
    <externalReference r:id="rId8"/>
  </externalReferences>
  <definedNames>
    <definedName name="_xlnm.Print_Area" localSheetId="0">İCMAL!$A$1:$R$46</definedName>
    <definedName name="_xlnm.Print_Area" localSheetId="5">'KABUL TEKLİF BELGESİ'!$A$1:$L$25</definedName>
    <definedName name="_xlnm.Print_Area" localSheetId="1">'Mauyene Kabul '!$A$1:$F$38</definedName>
    <definedName name="_xlnm.Print_Area" localSheetId="2">'Ör No 4'!$A$1:$K$35</definedName>
    <definedName name="_xlnm.Print_Area" localSheetId="4">'Ör No 4-10'!$A$1:$F$37</definedName>
  </definedNames>
  <calcPr calcId="124519"/>
</workbook>
</file>

<file path=xl/calcChain.xml><?xml version="1.0" encoding="utf-8"?>
<calcChain xmlns="http://schemas.openxmlformats.org/spreadsheetml/2006/main">
  <c r="D13" i="4"/>
  <c r="D9"/>
  <c r="O21" i="6"/>
  <c r="J21"/>
  <c r="G21"/>
  <c r="E21"/>
  <c r="C21"/>
  <c r="C13" i="10" l="1"/>
  <c r="E20" i="6"/>
  <c r="G20" l="1"/>
  <c r="O20" s="1"/>
  <c r="J20" l="1"/>
  <c r="E19"/>
  <c r="E5" i="8"/>
  <c r="E6" s="1"/>
  <c r="G6"/>
  <c r="D6"/>
  <c r="F5"/>
  <c r="F6" s="1"/>
  <c r="E17" i="6"/>
  <c r="G19" l="1"/>
  <c r="J19" s="1"/>
  <c r="F9" i="8"/>
  <c r="D9"/>
  <c r="B9"/>
  <c r="F8"/>
  <c r="D8"/>
  <c r="B8"/>
  <c r="O19" i="6" l="1"/>
  <c r="O13"/>
  <c r="O14"/>
  <c r="O15"/>
  <c r="J13"/>
  <c r="J14"/>
  <c r="J15"/>
  <c r="E16" l="1"/>
  <c r="C8" i="10"/>
  <c r="C5"/>
  <c r="C9"/>
  <c r="A31" i="4"/>
  <c r="A25" i="10" l="1"/>
  <c r="F32" i="4"/>
  <c r="F31"/>
  <c r="E32"/>
  <c r="E31"/>
  <c r="D32"/>
  <c r="D31"/>
  <c r="C10" i="10" l="1"/>
  <c r="C7"/>
  <c r="C6"/>
  <c r="G10" i="6" l="1"/>
  <c r="O10" l="1"/>
  <c r="J10"/>
  <c r="A24" i="10"/>
  <c r="G7" i="6" l="1"/>
  <c r="J7" l="1"/>
  <c r="O7"/>
  <c r="I24" i="8"/>
  <c r="Q24" s="1"/>
  <c r="I23"/>
  <c r="Q23" s="1"/>
  <c r="I22"/>
  <c r="Q22" s="1"/>
  <c r="I21"/>
  <c r="Q21" s="1"/>
  <c r="I20"/>
  <c r="Q20" s="1"/>
  <c r="I19"/>
  <c r="Q19" s="1"/>
  <c r="I18"/>
  <c r="Q18" s="1"/>
  <c r="I17"/>
  <c r="Q17" s="1"/>
  <c r="I16"/>
  <c r="Q16" s="1"/>
  <c r="I15"/>
  <c r="Q15" s="1"/>
  <c r="I14"/>
  <c r="Q14" s="1"/>
  <c r="I13"/>
  <c r="Q13" s="1"/>
  <c r="I12"/>
  <c r="Q12" s="1"/>
  <c r="I11"/>
  <c r="Q11" s="1"/>
  <c r="I10"/>
  <c r="Q10" s="1"/>
  <c r="I9"/>
  <c r="Q9" s="1"/>
  <c r="I8"/>
  <c r="Q8" s="1"/>
  <c r="I7"/>
  <c r="Q7" s="1"/>
  <c r="I6"/>
  <c r="M7" l="1"/>
  <c r="M6"/>
  <c r="Q6"/>
  <c r="Q25" s="1"/>
  <c r="M18"/>
  <c r="M24"/>
  <c r="M9"/>
  <c r="M17"/>
  <c r="J19"/>
  <c r="K19" s="1"/>
  <c r="M20"/>
  <c r="M21"/>
  <c r="J22"/>
  <c r="K22" s="1"/>
  <c r="J23"/>
  <c r="L23" s="1"/>
  <c r="M16"/>
  <c r="J15"/>
  <c r="N15" s="1"/>
  <c r="M14"/>
  <c r="M13"/>
  <c r="M12"/>
  <c r="J11"/>
  <c r="N11" s="1"/>
  <c r="M22"/>
  <c r="J18"/>
  <c r="K18" s="1"/>
  <c r="O18" s="1"/>
  <c r="J9"/>
  <c r="N9" s="1"/>
  <c r="J14"/>
  <c r="K14" s="1"/>
  <c r="J6"/>
  <c r="J21"/>
  <c r="K21" s="1"/>
  <c r="O21" s="1"/>
  <c r="M8"/>
  <c r="J13"/>
  <c r="L13" s="1"/>
  <c r="J17"/>
  <c r="K17" s="1"/>
  <c r="O17" s="1"/>
  <c r="J8"/>
  <c r="J10"/>
  <c r="J24"/>
  <c r="J7"/>
  <c r="M10"/>
  <c r="J16"/>
  <c r="J12"/>
  <c r="J20"/>
  <c r="M11"/>
  <c r="M15"/>
  <c r="M19"/>
  <c r="M23"/>
  <c r="F26" i="7" l="1"/>
  <c r="M25" i="8"/>
  <c r="N6"/>
  <c r="J25"/>
  <c r="G12" i="6"/>
  <c r="G11"/>
  <c r="N18" i="8"/>
  <c r="G9" i="6"/>
  <c r="G8"/>
  <c r="N22" i="8"/>
  <c r="I25"/>
  <c r="L22"/>
  <c r="P22" s="1"/>
  <c r="K23"/>
  <c r="O23" s="1"/>
  <c r="L19"/>
  <c r="P19" s="1"/>
  <c r="N19"/>
  <c r="N23"/>
  <c r="N14"/>
  <c r="P23"/>
  <c r="K15"/>
  <c r="O15" s="1"/>
  <c r="L15"/>
  <c r="P15" s="1"/>
  <c r="K11"/>
  <c r="O11" s="1"/>
  <c r="L11"/>
  <c r="P11" s="1"/>
  <c r="L21"/>
  <c r="P21" s="1"/>
  <c r="K6"/>
  <c r="L18"/>
  <c r="P18" s="1"/>
  <c r="P13"/>
  <c r="O14"/>
  <c r="N21"/>
  <c r="D15" i="4"/>
  <c r="O19" i="8"/>
  <c r="O22"/>
  <c r="L9"/>
  <c r="P9" s="1"/>
  <c r="K9"/>
  <c r="O9" s="1"/>
  <c r="L6"/>
  <c r="K13"/>
  <c r="O13" s="1"/>
  <c r="N13"/>
  <c r="N17"/>
  <c r="L14"/>
  <c r="P14" s="1"/>
  <c r="L17"/>
  <c r="P17" s="1"/>
  <c r="K8"/>
  <c r="O8" s="1"/>
  <c r="L8"/>
  <c r="P8" s="1"/>
  <c r="N8"/>
  <c r="K16"/>
  <c r="O16" s="1"/>
  <c r="N16"/>
  <c r="L16"/>
  <c r="P16" s="1"/>
  <c r="N7"/>
  <c r="L7"/>
  <c r="P7" s="1"/>
  <c r="K7"/>
  <c r="O7" s="1"/>
  <c r="K10"/>
  <c r="O10" s="1"/>
  <c r="L10"/>
  <c r="P10" s="1"/>
  <c r="N10"/>
  <c r="K20"/>
  <c r="O20" s="1"/>
  <c r="N20"/>
  <c r="L20"/>
  <c r="P20" s="1"/>
  <c r="K12"/>
  <c r="O12" s="1"/>
  <c r="L12"/>
  <c r="P12" s="1"/>
  <c r="N12"/>
  <c r="K24"/>
  <c r="O24" s="1"/>
  <c r="N24"/>
  <c r="L24"/>
  <c r="P24" s="1"/>
  <c r="J11" i="6" l="1"/>
  <c r="O11"/>
  <c r="O9"/>
  <c r="J9"/>
  <c r="J8"/>
  <c r="O8"/>
  <c r="J12"/>
  <c r="O12"/>
  <c r="D19" i="4"/>
  <c r="H25" i="8"/>
  <c r="N25"/>
  <c r="P6"/>
  <c r="P25" s="1"/>
  <c r="L25"/>
  <c r="O6"/>
  <c r="K25"/>
  <c r="A2" i="6"/>
  <c r="A6" i="4" s="1"/>
  <c r="C10" i="7" s="1"/>
  <c r="E18" i="6" l="1"/>
  <c r="G17"/>
  <c r="C15" i="7"/>
  <c r="F27"/>
  <c r="O25" i="8"/>
  <c r="F18" i="7"/>
  <c r="F25" s="1"/>
  <c r="F28" s="1"/>
  <c r="F25" i="10"/>
  <c r="F24"/>
  <c r="C25"/>
  <c r="C24"/>
  <c r="G18" i="6" l="1"/>
  <c r="D14" i="4"/>
  <c r="J17" i="6"/>
  <c r="O17"/>
  <c r="G16"/>
  <c r="G5"/>
  <c r="G6"/>
  <c r="C12" i="7"/>
  <c r="O6" i="6" l="1"/>
  <c r="J6"/>
  <c r="J18"/>
  <c r="O18"/>
  <c r="O16"/>
  <c r="J16"/>
  <c r="D18" i="4"/>
  <c r="D27" s="1"/>
  <c r="D16"/>
  <c r="D11"/>
  <c r="O5" i="6"/>
  <c r="D37" i="7"/>
  <c r="D35"/>
  <c r="D33"/>
  <c r="A37"/>
  <c r="A35"/>
  <c r="A33"/>
  <c r="L25" i="6"/>
  <c r="L24"/>
  <c r="F25"/>
  <c r="F24"/>
  <c r="A25"/>
  <c r="B18" i="7"/>
  <c r="A3" i="4"/>
  <c r="A2"/>
  <c r="A1"/>
  <c r="D28" l="1"/>
  <c r="J5" i="6"/>
  <c r="A24" l="1"/>
</calcChain>
</file>

<file path=xl/sharedStrings.xml><?xml version="1.0" encoding="utf-8"?>
<sst xmlns="http://schemas.openxmlformats.org/spreadsheetml/2006/main" count="199" uniqueCount="154">
  <si>
    <t xml:space="preserve"> HAKEDİŞ RAPORU</t>
  </si>
  <si>
    <t>A</t>
  </si>
  <si>
    <t>B</t>
  </si>
  <si>
    <t>Fiyat Farkı Tutarı (Asgari Ücret)</t>
  </si>
  <si>
    <t>C</t>
  </si>
  <si>
    <t>Toplam Tutar   ( A + B )</t>
  </si>
  <si>
    <t>D</t>
  </si>
  <si>
    <t>Bir Önceki Hakedişin Toplam Tutarı</t>
  </si>
  <si>
    <t>E</t>
  </si>
  <si>
    <t>Bu Hakedişin Tutarı ( C - D )</t>
  </si>
  <si>
    <t>F</t>
  </si>
  <si>
    <t>KDV  ( E x % 18)</t>
  </si>
  <si>
    <t>G</t>
  </si>
  <si>
    <t>Tahakkuk Tutarı</t>
  </si>
  <si>
    <t>KESİNTİLER VE MAHSUPLAR</t>
  </si>
  <si>
    <t xml:space="preserve"> a) Gelir / Kurumlar Vergisi ( E x % .. )</t>
  </si>
  <si>
    <r>
      <t xml:space="preserve"> b) Damga Vergisi  ( E </t>
    </r>
    <r>
      <rPr>
        <sz val="12"/>
        <rFont val="Times New Roman"/>
        <family val="1"/>
        <charset val="162"/>
      </rPr>
      <t>- g</t>
    </r>
    <r>
      <rPr>
        <sz val="10"/>
        <rFont val="Times New Roman"/>
        <family val="1"/>
        <charset val="162"/>
      </rPr>
      <t xml:space="preserve"> x %09,48 )</t>
    </r>
  </si>
  <si>
    <t xml:space="preserve"> d) Sosyal Sigortalar Kurumu Kesintisi</t>
  </si>
  <si>
    <t xml:space="preserve"> e) İdare Makinesi Kiraları</t>
  </si>
  <si>
    <t xml:space="preserve"> f) Gecikme Cezası</t>
  </si>
  <si>
    <t xml:space="preserve"> g) Avans Mahsubu</t>
  </si>
  <si>
    <t xml:space="preserve"> h) Bu Hakedişle Ödenen Fiyat Farkı 
    Teminat Kesintisi</t>
  </si>
  <si>
    <t>…………………</t>
  </si>
  <si>
    <t>…………………..</t>
  </si>
  <si>
    <t>H</t>
  </si>
  <si>
    <t>Kesintiler ve Mahsuplar Toplamı</t>
  </si>
  <si>
    <t>Yükleniciye Ödenecek Tutar  ( G - H )</t>
  </si>
  <si>
    <t xml:space="preserve">YÜKLENİCİ   </t>
  </si>
  <si>
    <t xml:space="preserve">                  D Ü Z E N L E Y E N L E R 
                (Yetkili Kontrol Elemanları)</t>
  </si>
  <si>
    <t xml:space="preserve">                                               OLUR</t>
  </si>
  <si>
    <t>M.Y.H.B.Y. Örnek No : 4/10</t>
  </si>
  <si>
    <t>-</t>
  </si>
  <si>
    <t>Ümit TURAN</t>
  </si>
  <si>
    <t>M.Y.H.B.Y.Örnek No: 4</t>
  </si>
  <si>
    <t xml:space="preserve">          ...................... </t>
  </si>
  <si>
    <t>...................</t>
  </si>
  <si>
    <t>..............</t>
  </si>
  <si>
    <t xml:space="preserve">  ...........</t>
  </si>
  <si>
    <t xml:space="preserve">           ...................... </t>
  </si>
  <si>
    <r>
      <t xml:space="preserve">       </t>
    </r>
    <r>
      <rPr>
        <u/>
        <sz val="12"/>
        <rFont val="Times New Roman"/>
        <family val="1"/>
        <charset val="162"/>
      </rPr>
      <t>İş Bitim Tarihi</t>
    </r>
  </si>
  <si>
    <t>Verilen Süre</t>
  </si>
  <si>
    <t>Sayısı</t>
  </si>
  <si>
    <t>Tarih</t>
  </si>
  <si>
    <t>Süre Uzatım Kararlarının</t>
  </si>
  <si>
    <t>........................</t>
  </si>
  <si>
    <r>
      <t>Toplam Sözleşme
___</t>
    </r>
    <r>
      <rPr>
        <u/>
        <sz val="12"/>
        <rFont val="Times New Roman"/>
        <family val="1"/>
        <charset val="162"/>
      </rPr>
      <t xml:space="preserve">     Bedeli          _</t>
    </r>
  </si>
  <si>
    <t>Ek Sözleşme
 Bedeli</t>
  </si>
  <si>
    <r>
      <t xml:space="preserve">Sözleşme Artış 
</t>
    </r>
    <r>
      <rPr>
        <u/>
        <sz val="12"/>
        <rFont val="Times New Roman"/>
        <family val="1"/>
        <charset val="162"/>
      </rPr>
      <t>Onayının Tarihi No.su</t>
    </r>
  </si>
  <si>
    <t>Sözleşme Bedeli</t>
  </si>
  <si>
    <t>:</t>
  </si>
  <si>
    <t>Mahsubu Yapılan Avansın Toplam Tutarı</t>
  </si>
  <si>
    <t>Verilen Avanslar Toplamı</t>
  </si>
  <si>
    <t>Sözleşmeye Göre İş Bitim Tarihi</t>
  </si>
  <si>
    <t>Sözleşmeye Göre İşin Süresi</t>
  </si>
  <si>
    <t>İşyeri Teslim Tarihi</t>
  </si>
  <si>
    <t>Sözleşme Tarihi ve No.su</t>
  </si>
  <si>
    <t>İhale Kom.Karar Tarihi ve No.su</t>
  </si>
  <si>
    <t>İhale Tarihi</t>
  </si>
  <si>
    <t>Yüklenicinin Adı / Ticari Unvanı</t>
  </si>
  <si>
    <t>Yapılan  Hizmetin Etüt / Proje No.su</t>
  </si>
  <si>
    <t>Yapılan  Hizmetin Adı</t>
  </si>
  <si>
    <t>Uygulama Yılı</t>
  </si>
  <si>
    <t>No.su</t>
  </si>
  <si>
    <t xml:space="preserve">Tarihi           </t>
  </si>
  <si>
    <t>İl Sağlık Müdürlüğü</t>
  </si>
  <si>
    <t>MERSİN VALİLİĞİ</t>
  </si>
  <si>
    <t>T.C.</t>
  </si>
  <si>
    <t>M.Y.H.B.Y. Örnek No : 4/8</t>
  </si>
  <si>
    <t>Toplam Hakediş Tutarı
c + F</t>
  </si>
  <si>
    <t>Dönem Fiyat Farkı Tutarı 
F=AnxBx(Pn-1)</t>
  </si>
  <si>
    <t>Dönem Fiyat Farkı Katsayısı
Bx(Pn-1)</t>
  </si>
  <si>
    <t>Uygulama Ayları Fiyat Farkına Esas Tutar
An=c-d</t>
  </si>
  <si>
    <t>Avans Kesintisi  (d)</t>
  </si>
  <si>
    <t>Uygulama Ayları Hakediş Tutarı
c=a-b</t>
  </si>
  <si>
    <t>Bir Önceki Hakediş Tutarı  (Kümülatif)                    (b)</t>
  </si>
  <si>
    <t xml:space="preserve">Hakediş Tutarı (Kümülatif)
(a)              </t>
  </si>
  <si>
    <t>Hakediş No:</t>
  </si>
  <si>
    <t>Hakediş
Tarihi</t>
  </si>
  <si>
    <t xml:space="preserve">HAKEDİŞ ÖZETİ  </t>
  </si>
  <si>
    <t>Sayfa No:1</t>
  </si>
  <si>
    <t>Yapılan  Hizmet Tutarı</t>
  </si>
  <si>
    <t xml:space="preserve"> c) KDV Tevkifatı ( F x 5/10)</t>
  </si>
  <si>
    <t>Dr. Turgay KUŞ</t>
  </si>
  <si>
    <t>T.C</t>
  </si>
  <si>
    <t>HİZMET ALIMLARI</t>
  </si>
  <si>
    <t>MUAYENE VE KABUL  TUTANAĞI</t>
  </si>
  <si>
    <t>İşin Adı</t>
  </si>
  <si>
    <t>Hizmet alım metodu</t>
  </si>
  <si>
    <t>Firma Adı</t>
  </si>
  <si>
    <t>Fatura Tarihi</t>
  </si>
  <si>
    <t>Fatura Numarası</t>
  </si>
  <si>
    <t>Fatura Toplam Tutarı</t>
  </si>
  <si>
    <t>Sıra No</t>
  </si>
  <si>
    <t>Hizmetin adı</t>
  </si>
  <si>
    <t>Miktarı</t>
  </si>
  <si>
    <t>Birim Fiyatı</t>
  </si>
  <si>
    <t>Kdv Haiç Tutar</t>
  </si>
  <si>
    <t>Toplam</t>
  </si>
  <si>
    <t>KDV%18</t>
  </si>
  <si>
    <t>5/10 Tevkifat</t>
  </si>
  <si>
    <t>Genel Toplam</t>
  </si>
  <si>
    <t xml:space="preserve">  ADI SOYADI</t>
  </si>
  <si>
    <t>UNVANI</t>
  </si>
  <si>
    <t>TARİH</t>
  </si>
  <si>
    <t>İMZA</t>
  </si>
  <si>
    <t>BAŞKAN</t>
  </si>
  <si>
    <t>(Projenin Yürütüldüğü Birim veya Bölümün)</t>
  </si>
  <si>
    <t>Süleyman DEMİR</t>
  </si>
  <si>
    <t>4734 sayılı KİK' Açık İhale</t>
  </si>
  <si>
    <t>Fatura No</t>
  </si>
  <si>
    <t>KDV Hariç Tutarı</t>
  </si>
  <si>
    <t>KDV Tutarı</t>
  </si>
  <si>
    <t>Tevkifat Tutarı</t>
  </si>
  <si>
    <t>Dr.Hüseyin GELDİ</t>
  </si>
  <si>
    <t>Personel  ve Destek Hizmetleri Başkanı</t>
  </si>
  <si>
    <t>iskonto tutarı</t>
  </si>
  <si>
    <t>KONTROL</t>
  </si>
  <si>
    <t>SAĞLAMA</t>
  </si>
  <si>
    <t>GENEL TOPLAM</t>
  </si>
  <si>
    <t>HİZMET İŞLERİ KABUL TEKLİF BELGESİ</t>
  </si>
  <si>
    <t>İşin adı</t>
  </si>
  <si>
    <t>Yüklenicinin adı/ticari unvanı</t>
  </si>
  <si>
    <t>Sözleşme tarihi</t>
  </si>
  <si>
    <t>Sözleşme bedeli</t>
  </si>
  <si>
    <t>Sözleşmeye göre işin süresi (takvim günü)</t>
  </si>
  <si>
    <t>Sözleşmeye göre işin bitirilmesi gereken tarih</t>
  </si>
  <si>
    <t>Varsa süre uzatımları</t>
  </si>
  <si>
    <t>Süre uzatımı dahil işin bitirilmesi gereken tarih</t>
  </si>
  <si>
    <t>İşin kısmen bitirildiği tarih</t>
  </si>
  <si>
    <t>Gereğinin yapılmasını arz ederim/ederiz.</t>
  </si>
  <si>
    <t>2019</t>
  </si>
  <si>
    <t>2 Yıllık Konvansiyonel Röntgen Cihazlarının Flat Panel Dedektörler ve CR Sistemi ile Digitalize Edilerek PACS Sistemi Kurulması İşi</t>
  </si>
  <si>
    <t>Mercek Sağlık Hiz.Tic.Ltd.Şti+Sezin Tıbbi Gör.ve Kalp Merkezi San. Ve Tic. Ltd.Şti.</t>
  </si>
  <si>
    <t xml:space="preserve">1.462.500,00.-TL (650.000 adet/çekim) </t>
  </si>
  <si>
    <t>24 AY</t>
  </si>
  <si>
    <t>1.462.500,00.-TL</t>
  </si>
  <si>
    <t>Nurver GÖKSU</t>
  </si>
  <si>
    <t>Diş Hekimi</t>
  </si>
  <si>
    <t>Cihan KAPLAN</t>
  </si>
  <si>
    <t>Tıbbi Sekreter</t>
  </si>
  <si>
    <t>Mehmet ERDOĞAN</t>
  </si>
  <si>
    <t>…/.../2020</t>
  </si>
  <si>
    <t>MERCEK GÖRÜNTÜLEME LTD. ŞTİ. &amp; SEZİN GÖRÜNTÜLEME LTD.ŞTİ.</t>
  </si>
  <si>
    <t>Tarih : …./…./2020</t>
  </si>
  <si>
    <t>.../.../2020</t>
  </si>
  <si>
    <t xml:space="preserve"> 6.HAKEDİŞ FATURA İCMALİ</t>
  </si>
  <si>
    <t>GIB2020000000053</t>
  </si>
  <si>
    <t xml:space="preserve">               Müdürlüğümüzce yapılan ihale kapsamında 2 Yıllık Konvansiyonel Röntgen Cihazlarının Flat Panel Dedektörler ve CR Sistemi ile Digitalize Edilerek PACS Sistemi Kurulması İşi,  MERCEK GÖRÜNTÜLEME LTD.ŞTİ. VE SEZİN GÖRÜNTÜLEME LTD.ŞTİ. ADİ ORTAKLIĞI tarafından gerçekleştirilmiştir. 05.10.2020 Tarihli 1 Adet Fatura ile yapılan bakım onarımların- hizmetin eshafa uygun olduğu görülmüştür.Alınan mal/hizmetin uygunluğu  ve kabule engel olabilecek eksiklik, kusur ve hata bulunmadığı görülmüştür.                                                                                                                                                                            </t>
  </si>
  <si>
    <t>7  Nolu Hakediş</t>
  </si>
  <si>
    <t>01.08.2020-31.08.2020</t>
  </si>
  <si>
    <t>Sayfa No : 3
Hakediş No : 7</t>
  </si>
  <si>
    <t>Hakediş No: 7</t>
  </si>
  <si>
    <t>01.08.2020-31.08.2020 Tarihleri arası Yapılan Hizmetin</t>
  </si>
  <si>
    <t xml:space="preserve">      2 Yıllık Konvansiyonel Röntgen Cihazlarının Flat Panel Dedektörler ve CR Sistemi ile Digitalize Edilerek PACS Sistemi Kurulması İşinin bitirildiğine ilişkin yüklenici MERCEK GÖRÜNTÜLEME LTD.ŞTİ. VE SEZİN GÖRÜNTÜLEME LTD.ŞTİ. ADİ ORTAKLIĞI nın verdiği 01.08.2020-31.08.2020 tarihli arasında yapılan işlere ilişkin yukarıda yazılı işin ön incelemesi 12.10.2020 tarihinde tarafımızdan yapılmış, işin sözleşmesine uygun olarak tamamlandığı  ve kabule  hazır olduğu tespit edilmiştir.     </t>
  </si>
</sst>
</file>

<file path=xl/styles.xml><?xml version="1.0" encoding="utf-8"?>
<styleSheet xmlns="http://schemas.openxmlformats.org/spreadsheetml/2006/main">
  <numFmts count="7">
    <numFmt numFmtId="164" formatCode="_-* #,##0.00_-;\-* #,##0.00_-;_-* &quot;-&quot;??_-;_-@_-"/>
    <numFmt numFmtId="165" formatCode="_-* #,##0.00\ _T_L_-;\-* #,##0.00\ _T_L_-;_-* &quot;-&quot;??\ _T_L_-;_-@_-"/>
    <numFmt numFmtId="166" formatCode="dd\/mm\/yyyy"/>
    <numFmt numFmtId="167" formatCode="#,##0.00\ &quot;TL&quot;"/>
    <numFmt numFmtId="168" formatCode="#,##0.00_ ;\-#,##0.00\ "/>
    <numFmt numFmtId="169" formatCode="0.0000"/>
    <numFmt numFmtId="170" formatCode="_-&quot;TL &quot;* #,##0.00_-;&quot;-TL &quot;* #,##0.00_-;_-&quot;TL &quot;* \-??_-;_-@_-"/>
  </numFmts>
  <fonts count="37">
    <font>
      <sz val="11"/>
      <color theme="1"/>
      <name val="Calibri"/>
      <family val="2"/>
      <charset val="162"/>
      <scheme val="minor"/>
    </font>
    <font>
      <sz val="10"/>
      <name val="Arial"/>
      <family val="2"/>
      <charset val="162"/>
    </font>
    <font>
      <b/>
      <sz val="10"/>
      <name val="Times New Roman"/>
      <family val="1"/>
      <charset val="162"/>
    </font>
    <font>
      <sz val="10"/>
      <name val="Times New Roman"/>
      <family val="1"/>
      <charset val="162"/>
    </font>
    <font>
      <b/>
      <sz val="9"/>
      <name val="Times New Roman"/>
      <family val="1"/>
      <charset val="162"/>
    </font>
    <font>
      <sz val="8"/>
      <name val="Times New Roman"/>
      <family val="1"/>
      <charset val="162"/>
    </font>
    <font>
      <sz val="10"/>
      <name val="Arial"/>
      <family val="2"/>
      <charset val="162"/>
    </font>
    <font>
      <sz val="20"/>
      <name val="Times New Roman"/>
      <family val="1"/>
      <charset val="162"/>
    </font>
    <font>
      <sz val="12"/>
      <name val="Times New Roman"/>
      <family val="1"/>
      <charset val="162"/>
    </font>
    <font>
      <b/>
      <sz val="8"/>
      <color indexed="8"/>
      <name val="Times New Roman"/>
      <family val="1"/>
      <charset val="162"/>
    </font>
    <font>
      <b/>
      <sz val="8"/>
      <name val="Times New Roman"/>
      <family val="1"/>
      <charset val="162"/>
    </font>
    <font>
      <u/>
      <sz val="10"/>
      <color indexed="12"/>
      <name val="Arial"/>
      <family val="2"/>
      <charset val="162"/>
    </font>
    <font>
      <sz val="11"/>
      <name val="Times New Roman"/>
      <family val="1"/>
      <charset val="162"/>
    </font>
    <font>
      <u/>
      <sz val="12"/>
      <name val="Times New Roman"/>
      <family val="1"/>
      <charset val="162"/>
    </font>
    <font>
      <u val="double"/>
      <sz val="12"/>
      <name val="Times New Roman"/>
      <family val="1"/>
      <charset val="162"/>
    </font>
    <font>
      <b/>
      <sz val="12"/>
      <name val="Times New Roman"/>
      <family val="1"/>
      <charset val="162"/>
    </font>
    <font>
      <sz val="10"/>
      <name val="Arial Tur"/>
      <family val="2"/>
      <charset val="162"/>
    </font>
    <font>
      <sz val="8"/>
      <name val="Arial"/>
      <family val="2"/>
      <charset val="162"/>
    </font>
    <font>
      <sz val="8"/>
      <name val="Arial"/>
      <family val="2"/>
      <charset val="162"/>
    </font>
    <font>
      <sz val="12"/>
      <name val="Arial"/>
      <family val="2"/>
      <charset val="162"/>
    </font>
    <font>
      <sz val="8"/>
      <color indexed="8"/>
      <name val="Arial"/>
      <family val="2"/>
    </font>
    <font>
      <b/>
      <sz val="10"/>
      <name val="Arial"/>
      <family val="2"/>
      <charset val="162"/>
    </font>
    <font>
      <b/>
      <sz val="10"/>
      <color indexed="8"/>
      <name val="Arial"/>
      <family val="2"/>
    </font>
    <font>
      <sz val="12"/>
      <color indexed="8"/>
      <name val="Arial"/>
      <family val="2"/>
    </font>
    <font>
      <sz val="12"/>
      <color indexed="8"/>
      <name val="Arial"/>
      <family val="2"/>
      <charset val="162"/>
    </font>
    <font>
      <sz val="10"/>
      <color indexed="8"/>
      <name val="Arial"/>
      <family val="2"/>
    </font>
    <font>
      <b/>
      <sz val="12"/>
      <color indexed="8"/>
      <name val="Arial"/>
      <family val="2"/>
    </font>
    <font>
      <b/>
      <sz val="7.5"/>
      <color indexed="8"/>
      <name val="Times New Roman"/>
      <family val="1"/>
      <charset val="162"/>
    </font>
    <font>
      <sz val="12"/>
      <color indexed="8"/>
      <name val="Times New Roman"/>
      <family val="1"/>
      <charset val="162"/>
    </font>
    <font>
      <b/>
      <sz val="25"/>
      <name val="Times New Roman"/>
      <family val="1"/>
      <charset val="162"/>
    </font>
    <font>
      <sz val="9"/>
      <name val="Times New Roman"/>
      <family val="1"/>
      <charset val="162"/>
    </font>
    <font>
      <sz val="11"/>
      <color theme="1"/>
      <name val="Times New Roman"/>
      <family val="1"/>
      <charset val="162"/>
    </font>
    <font>
      <b/>
      <sz val="11"/>
      <color theme="1"/>
      <name val="Times New Roman"/>
      <family val="1"/>
      <charset val="162"/>
    </font>
    <font>
      <b/>
      <sz val="11"/>
      <color rgb="FFFF0000"/>
      <name val="Times New Roman"/>
      <family val="1"/>
      <charset val="162"/>
    </font>
    <font>
      <sz val="11"/>
      <color theme="0"/>
      <name val="Times New Roman"/>
      <family val="1"/>
      <charset val="162"/>
    </font>
    <font>
      <b/>
      <sz val="10"/>
      <color theme="1"/>
      <name val="Calibri"/>
      <family val="2"/>
      <charset val="162"/>
      <scheme val="minor"/>
    </font>
    <font>
      <sz val="10"/>
      <color theme="1"/>
      <name val="Calibri"/>
      <family val="2"/>
      <charset val="162"/>
      <scheme val="minor"/>
    </font>
  </fonts>
  <fills count="10">
    <fill>
      <patternFill patternType="none"/>
    </fill>
    <fill>
      <patternFill patternType="gray125"/>
    </fill>
    <fill>
      <patternFill patternType="solid">
        <fgColor indexed="13"/>
        <bgColor indexed="34"/>
      </patternFill>
    </fill>
    <fill>
      <patternFill patternType="solid">
        <fgColor indexed="52"/>
        <bgColor indexed="51"/>
      </patternFill>
    </fill>
    <fill>
      <patternFill patternType="solid">
        <fgColor indexed="30"/>
        <bgColor indexed="21"/>
      </patternFill>
    </fill>
    <fill>
      <patternFill patternType="solid">
        <fgColor rgb="FFFFC000"/>
        <bgColor indexed="21"/>
      </patternFill>
    </fill>
    <fill>
      <patternFill patternType="solid">
        <fgColor indexed="9"/>
        <bgColor indexed="26"/>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8"/>
      </top>
      <bottom/>
      <diagonal/>
    </border>
    <border>
      <left style="thin">
        <color indexed="64"/>
      </left>
      <right/>
      <top/>
      <bottom/>
      <diagonal/>
    </border>
    <border>
      <left style="thin">
        <color indexed="64"/>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style="thin">
        <color indexed="64"/>
      </right>
      <top/>
      <bottom/>
      <diagonal/>
    </border>
    <border>
      <left style="thin">
        <color indexed="8"/>
      </left>
      <right style="thin">
        <color indexed="64"/>
      </right>
      <top style="thin">
        <color indexed="8"/>
      </top>
      <bottom/>
      <diagonal/>
    </border>
    <border>
      <left style="thin">
        <color indexed="8"/>
      </left>
      <right style="thin">
        <color indexed="64"/>
      </right>
      <top/>
      <bottom style="thin">
        <color indexed="8"/>
      </bottom>
      <diagonal/>
    </border>
    <border>
      <left/>
      <right/>
      <top/>
      <bottom style="thin">
        <color indexed="64"/>
      </bottom>
      <diagonal/>
    </border>
    <border>
      <left/>
      <right style="thin">
        <color indexed="64"/>
      </right>
      <top style="thin">
        <color indexed="64"/>
      </top>
      <bottom style="thin">
        <color indexed="64"/>
      </bottom>
      <diagonal/>
    </border>
  </borders>
  <cellStyleXfs count="7">
    <xf numFmtId="0" fontId="0" fillId="0" borderId="0"/>
    <xf numFmtId="0" fontId="1" fillId="0" borderId="0"/>
    <xf numFmtId="0" fontId="6" fillId="0" borderId="0"/>
    <xf numFmtId="164" fontId="6" fillId="0" borderId="0" applyFont="0" applyFill="0" applyBorder="0" applyAlignment="0" applyProtection="0"/>
    <xf numFmtId="0" fontId="11" fillId="0" borderId="0" applyNumberFormat="0" applyFill="0" applyBorder="0" applyAlignment="0" applyProtection="0">
      <alignment vertical="top"/>
      <protection locked="0"/>
    </xf>
    <xf numFmtId="0" fontId="16" fillId="0" borderId="0"/>
    <xf numFmtId="170" fontId="1" fillId="0" borderId="0" applyFill="0" applyBorder="0" applyAlignment="0" applyProtection="0"/>
  </cellStyleXfs>
  <cellXfs count="230">
    <xf numFmtId="0" fontId="0" fillId="0" borderId="0" xfId="0"/>
    <xf numFmtId="0" fontId="1" fillId="0" borderId="0" xfId="1"/>
    <xf numFmtId="3" fontId="3" fillId="0" borderId="0" xfId="1" applyNumberFormat="1" applyFont="1" applyBorder="1"/>
    <xf numFmtId="0" fontId="3" fillId="0" borderId="3" xfId="1" applyFont="1" applyBorder="1" applyAlignment="1">
      <alignment horizontal="left"/>
    </xf>
    <xf numFmtId="3" fontId="3" fillId="0" borderId="4" xfId="1" applyNumberFormat="1" applyFont="1" applyBorder="1" applyAlignment="1">
      <alignment horizontal="left" vertical="center" wrapText="1"/>
    </xf>
    <xf numFmtId="0" fontId="3" fillId="0" borderId="0" xfId="1" applyFont="1" applyBorder="1"/>
    <xf numFmtId="0" fontId="3" fillId="2" borderId="6" xfId="1" applyFont="1" applyFill="1" applyBorder="1" applyAlignment="1">
      <alignment horizontal="center"/>
    </xf>
    <xf numFmtId="0" fontId="3" fillId="3" borderId="6" xfId="1" applyFont="1" applyFill="1" applyBorder="1" applyAlignment="1">
      <alignment horizontal="center"/>
    </xf>
    <xf numFmtId="0" fontId="2" fillId="0" borderId="6" xfId="1" applyFont="1" applyBorder="1" applyAlignment="1">
      <alignment horizontal="center"/>
    </xf>
    <xf numFmtId="0" fontId="3" fillId="0" borderId="0" xfId="1" applyFont="1" applyBorder="1" applyAlignment="1">
      <alignment horizontal="right"/>
    </xf>
    <xf numFmtId="0" fontId="2" fillId="0" borderId="0" xfId="1" applyFont="1" applyBorder="1" applyAlignment="1">
      <alignment horizontal="center"/>
    </xf>
    <xf numFmtId="0" fontId="3" fillId="4" borderId="6" xfId="1" applyFont="1" applyFill="1" applyBorder="1" applyAlignment="1">
      <alignment horizontal="center"/>
    </xf>
    <xf numFmtId="0" fontId="3" fillId="0" borderId="6" xfId="1" applyFont="1" applyBorder="1" applyAlignment="1">
      <alignment horizontal="center"/>
    </xf>
    <xf numFmtId="0" fontId="3" fillId="0" borderId="6" xfId="1" applyFont="1" applyBorder="1"/>
    <xf numFmtId="0" fontId="3" fillId="0" borderId="6" xfId="1" applyFont="1" applyFill="1" applyBorder="1"/>
    <xf numFmtId="4" fontId="1" fillId="0" borderId="0" xfId="1" applyNumberFormat="1"/>
    <xf numFmtId="0" fontId="3" fillId="0" borderId="6" xfId="1" applyFont="1" applyBorder="1" applyAlignment="1">
      <alignment wrapText="1"/>
    </xf>
    <xf numFmtId="0" fontId="3" fillId="0" borderId="7" xfId="1" applyFont="1" applyBorder="1"/>
    <xf numFmtId="0" fontId="5" fillId="0" borderId="0" xfId="1" applyFont="1" applyBorder="1"/>
    <xf numFmtId="0" fontId="9" fillId="0" borderId="0" xfId="1" applyFont="1" applyAlignment="1">
      <alignment horizontal="center" shrinkToFit="1"/>
    </xf>
    <xf numFmtId="0" fontId="9" fillId="0" borderId="0" xfId="1" applyFont="1" applyAlignment="1">
      <alignment horizontal="center"/>
    </xf>
    <xf numFmtId="0" fontId="5" fillId="0" borderId="0" xfId="1" applyFont="1" applyBorder="1" applyAlignment="1">
      <alignment wrapText="1"/>
    </xf>
    <xf numFmtId="0" fontId="10" fillId="0" borderId="0" xfId="1" applyFont="1" applyBorder="1"/>
    <xf numFmtId="0" fontId="2" fillId="0" borderId="0" xfId="1" applyFont="1" applyBorder="1"/>
    <xf numFmtId="0" fontId="8" fillId="0" borderId="0" xfId="1" applyFont="1" applyBorder="1"/>
    <xf numFmtId="0" fontId="12" fillId="0" borderId="0" xfId="1" applyFont="1" applyBorder="1"/>
    <xf numFmtId="0" fontId="8" fillId="0" borderId="0" xfId="1" applyFont="1" applyBorder="1" applyAlignment="1">
      <alignment vertical="top"/>
    </xf>
    <xf numFmtId="0" fontId="8" fillId="0" borderId="0" xfId="1" applyFont="1" applyBorder="1" applyAlignment="1">
      <alignment horizontal="left"/>
    </xf>
    <xf numFmtId="0" fontId="8" fillId="0" borderId="0" xfId="1" applyFont="1" applyFill="1" applyBorder="1" applyAlignment="1">
      <alignment horizontal="center"/>
    </xf>
    <xf numFmtId="0" fontId="8" fillId="0" borderId="0" xfId="1" applyFont="1" applyBorder="1" applyAlignment="1">
      <alignment horizontal="center"/>
    </xf>
    <xf numFmtId="0" fontId="13" fillId="0" borderId="0" xfId="1" applyFont="1" applyBorder="1" applyAlignment="1">
      <alignment horizontal="center"/>
    </xf>
    <xf numFmtId="0" fontId="13" fillId="0" borderId="0" xfId="1" applyFont="1" applyBorder="1" applyAlignment="1">
      <alignment horizontal="center" vertical="center"/>
    </xf>
    <xf numFmtId="0" fontId="8" fillId="0" borderId="0" xfId="1" applyFont="1" applyBorder="1" applyAlignment="1">
      <alignment horizontal="left" vertical="center"/>
    </xf>
    <xf numFmtId="166" fontId="8" fillId="0" borderId="0" xfId="1" applyNumberFormat="1" applyFont="1" applyBorder="1" applyAlignment="1">
      <alignment horizontal="left"/>
    </xf>
    <xf numFmtId="0" fontId="8" fillId="0" borderId="0" xfId="1" applyFont="1" applyBorder="1" applyAlignment="1">
      <alignment vertical="center"/>
    </xf>
    <xf numFmtId="167" fontId="8" fillId="0" borderId="0" xfId="1" applyNumberFormat="1" applyFont="1" applyBorder="1" applyAlignment="1">
      <alignment horizontal="left"/>
    </xf>
    <xf numFmtId="0" fontId="17" fillId="0" borderId="0" xfId="2" applyFont="1"/>
    <xf numFmtId="3" fontId="17" fillId="0" borderId="0" xfId="2" applyNumberFormat="1" applyFont="1"/>
    <xf numFmtId="0" fontId="17" fillId="0" borderId="0" xfId="2" applyFont="1" applyAlignment="1">
      <alignment horizontal="center"/>
    </xf>
    <xf numFmtId="0" fontId="18" fillId="0" borderId="0" xfId="2" applyFont="1"/>
    <xf numFmtId="0" fontId="19" fillId="0" borderId="0" xfId="2" applyFont="1"/>
    <xf numFmtId="3" fontId="19" fillId="0" borderId="0" xfId="2" applyNumberFormat="1" applyFont="1"/>
    <xf numFmtId="0" fontId="20" fillId="0" borderId="0" xfId="2" applyFont="1"/>
    <xf numFmtId="0" fontId="21" fillId="0" borderId="0" xfId="2" applyFont="1"/>
    <xf numFmtId="0" fontId="22" fillId="0" borderId="0" xfId="2" applyFont="1"/>
    <xf numFmtId="0" fontId="23" fillId="0" borderId="1" xfId="2" applyFont="1" applyBorder="1"/>
    <xf numFmtId="168" fontId="23" fillId="0" borderId="1" xfId="3" applyNumberFormat="1" applyFont="1" applyBorder="1" applyAlignment="1">
      <alignment horizontal="center"/>
    </xf>
    <xf numFmtId="0" fontId="24" fillId="0" borderId="1" xfId="2" applyFont="1" applyBorder="1" applyAlignment="1">
      <alignment horizontal="center"/>
    </xf>
    <xf numFmtId="0" fontId="6" fillId="0" borderId="0" xfId="2" applyFont="1"/>
    <xf numFmtId="0" fontId="25" fillId="0" borderId="0" xfId="2" applyFont="1"/>
    <xf numFmtId="0" fontId="23" fillId="0" borderId="1" xfId="2" applyFont="1" applyBorder="1" applyAlignment="1">
      <alignment horizontal="center"/>
    </xf>
    <xf numFmtId="14" fontId="23" fillId="0" borderId="1" xfId="2" applyNumberFormat="1" applyFont="1" applyBorder="1" applyAlignment="1">
      <alignment horizontal="right"/>
    </xf>
    <xf numFmtId="169" fontId="26" fillId="0" borderId="1" xfId="2" applyNumberFormat="1" applyFont="1" applyBorder="1"/>
    <xf numFmtId="14" fontId="23" fillId="0" borderId="1" xfId="2" applyNumberFormat="1" applyFont="1" applyBorder="1"/>
    <xf numFmtId="169" fontId="23" fillId="0" borderId="1" xfId="2" applyNumberFormat="1" applyFont="1" applyBorder="1"/>
    <xf numFmtId="0" fontId="17" fillId="0" borderId="0" xfId="2" applyFont="1" applyAlignment="1">
      <alignment horizontal="center" wrapText="1"/>
    </xf>
    <xf numFmtId="0" fontId="20" fillId="0" borderId="0" xfId="2" applyFont="1" applyAlignment="1">
      <alignment horizontal="center" wrapText="1"/>
    </xf>
    <xf numFmtId="0" fontId="8" fillId="0" borderId="0" xfId="1" applyFont="1" applyBorder="1" applyAlignment="1"/>
    <xf numFmtId="0" fontId="8" fillId="0" borderId="0" xfId="1" applyFont="1" applyBorder="1" applyAlignment="1">
      <alignment horizontal="center" vertical="top" wrapText="1"/>
    </xf>
    <xf numFmtId="0" fontId="3" fillId="0" borderId="0" xfId="1" applyFont="1"/>
    <xf numFmtId="0" fontId="8" fillId="0" borderId="0" xfId="1" applyFont="1" applyAlignment="1">
      <alignment horizontal="center"/>
    </xf>
    <xf numFmtId="0" fontId="8" fillId="0" borderId="0" xfId="1" applyFont="1"/>
    <xf numFmtId="0" fontId="15" fillId="0" borderId="0" xfId="1" applyFont="1" applyAlignment="1">
      <alignment horizontal="center"/>
    </xf>
    <xf numFmtId="0" fontId="8" fillId="6" borderId="0" xfId="1" applyFont="1" applyFill="1" applyBorder="1" applyAlignment="1">
      <alignment horizontal="center"/>
    </xf>
    <xf numFmtId="0" fontId="8" fillId="0" borderId="0" xfId="1" applyFont="1" applyFill="1" applyBorder="1" applyAlignment="1">
      <alignment horizontal="center" wrapText="1"/>
    </xf>
    <xf numFmtId="0" fontId="29" fillId="0" borderId="0" xfId="1" applyFont="1" applyFill="1" applyBorder="1" applyAlignment="1">
      <alignment horizontal="center"/>
    </xf>
    <xf numFmtId="0" fontId="3" fillId="0" borderId="6" xfId="1" applyFont="1" applyBorder="1" applyAlignment="1">
      <alignment horizontal="center" wrapText="1"/>
    </xf>
    <xf numFmtId="0" fontId="8" fillId="0" borderId="6" xfId="1" applyFont="1" applyBorder="1" applyAlignment="1">
      <alignment horizontal="center" vertical="center" wrapText="1"/>
    </xf>
    <xf numFmtId="0" fontId="3" fillId="0" borderId="6" xfId="1" applyFont="1" applyBorder="1" applyAlignment="1">
      <alignment horizontal="center" vertical="center"/>
    </xf>
    <xf numFmtId="1" fontId="8" fillId="0" borderId="6" xfId="1" applyNumberFormat="1" applyFont="1" applyBorder="1" applyAlignment="1">
      <alignment horizontal="center" vertical="center" wrapText="1"/>
    </xf>
    <xf numFmtId="4" fontId="8" fillId="0" borderId="6" xfId="1" applyNumberFormat="1" applyFont="1" applyBorder="1" applyAlignment="1">
      <alignment horizontal="center" vertical="center" wrapText="1"/>
    </xf>
    <xf numFmtId="4" fontId="8" fillId="0" borderId="6" xfId="1" applyNumberFormat="1" applyFont="1" applyBorder="1" applyAlignment="1">
      <alignment horizontal="right" vertical="center" wrapText="1"/>
    </xf>
    <xf numFmtId="0" fontId="3" fillId="0" borderId="0" xfId="1" applyFont="1" applyAlignment="1">
      <alignment vertical="center"/>
    </xf>
    <xf numFmtId="1" fontId="8" fillId="0" borderId="6" xfId="1" applyNumberFormat="1" applyFont="1" applyBorder="1" applyAlignment="1">
      <alignment horizontal="center" vertical="top" wrapText="1"/>
    </xf>
    <xf numFmtId="4" fontId="8" fillId="0" borderId="6" xfId="1" applyNumberFormat="1" applyFont="1" applyBorder="1" applyAlignment="1">
      <alignment horizontal="center" vertical="top" wrapText="1"/>
    </xf>
    <xf numFmtId="4" fontId="8" fillId="0" borderId="6" xfId="1" applyNumberFormat="1" applyFont="1" applyBorder="1" applyAlignment="1">
      <alignment horizontal="right" vertical="top" wrapText="1"/>
    </xf>
    <xf numFmtId="0" fontId="15" fillId="0" borderId="6" xfId="1" applyFont="1" applyBorder="1" applyAlignment="1">
      <alignment horizontal="center" vertical="top" wrapText="1"/>
    </xf>
    <xf numFmtId="4" fontId="15" fillId="0" borderId="6" xfId="1" applyNumberFormat="1" applyFont="1" applyBorder="1" applyAlignment="1">
      <alignment horizontal="right" vertical="top" wrapText="1"/>
    </xf>
    <xf numFmtId="0" fontId="3" fillId="0" borderId="11" xfId="1" applyFont="1" applyBorder="1" applyAlignment="1">
      <alignment horizontal="center"/>
    </xf>
    <xf numFmtId="0" fontId="3" fillId="0" borderId="0" xfId="1" applyFont="1" applyBorder="1" applyAlignment="1">
      <alignment vertical="top" wrapText="1"/>
    </xf>
    <xf numFmtId="0" fontId="3" fillId="0" borderId="12" xfId="1" applyFont="1" applyBorder="1"/>
    <xf numFmtId="167" fontId="12" fillId="0" borderId="6" xfId="1" applyNumberFormat="1" applyFont="1" applyBorder="1"/>
    <xf numFmtId="167" fontId="12" fillId="0" borderId="7" xfId="1" applyNumberFormat="1" applyFont="1" applyBorder="1"/>
    <xf numFmtId="0" fontId="3" fillId="0" borderId="13" xfId="1" applyFont="1" applyBorder="1"/>
    <xf numFmtId="0" fontId="8" fillId="0" borderId="8" xfId="1" applyFont="1" applyBorder="1" applyAlignment="1">
      <alignment horizontal="center" vertical="top" wrapText="1"/>
    </xf>
    <xf numFmtId="0" fontId="8" fillId="0" borderId="1" xfId="1" applyFont="1" applyBorder="1" applyAlignment="1">
      <alignment vertical="top" wrapText="1"/>
    </xf>
    <xf numFmtId="0" fontId="8" fillId="0" borderId="6" xfId="1" applyFont="1" applyBorder="1" applyAlignment="1">
      <alignment horizontal="center" vertical="top" wrapText="1"/>
    </xf>
    <xf numFmtId="0" fontId="8" fillId="0" borderId="7" xfId="1" applyFont="1" applyBorder="1" applyAlignment="1">
      <alignment vertical="top" wrapText="1"/>
    </xf>
    <xf numFmtId="0" fontId="8" fillId="0" borderId="17" xfId="1" applyFont="1" applyBorder="1" applyAlignment="1">
      <alignment vertical="top" wrapText="1"/>
    </xf>
    <xf numFmtId="0" fontId="3" fillId="0" borderId="5" xfId="1" applyFont="1" applyBorder="1"/>
    <xf numFmtId="0" fontId="3" fillId="0" borderId="6" xfId="1" applyFont="1" applyBorder="1" applyAlignment="1">
      <alignment horizontal="center" vertical="top" wrapText="1"/>
    </xf>
    <xf numFmtId="0" fontId="8" fillId="0" borderId="5" xfId="1" applyFont="1" applyBorder="1" applyAlignment="1">
      <alignment vertical="top" wrapText="1"/>
    </xf>
    <xf numFmtId="0" fontId="9" fillId="0" borderId="0" xfId="1" applyFont="1" applyAlignment="1">
      <alignment horizontal="center" vertical="top" wrapText="1" shrinkToFit="1"/>
    </xf>
    <xf numFmtId="0" fontId="9" fillId="0" borderId="0" xfId="1" applyFont="1" applyAlignment="1">
      <alignment horizontal="center" vertical="top" wrapText="1"/>
    </xf>
    <xf numFmtId="0" fontId="27" fillId="0" borderId="0" xfId="1" applyFont="1" applyAlignment="1">
      <alignment horizontal="center" vertical="top" wrapText="1"/>
    </xf>
    <xf numFmtId="0" fontId="31" fillId="0" borderId="1" xfId="0" applyFont="1" applyBorder="1" applyAlignment="1">
      <alignment horizontal="center" vertical="center" wrapText="1"/>
    </xf>
    <xf numFmtId="4" fontId="31" fillId="0" borderId="1" xfId="0" applyNumberFormat="1" applyFont="1" applyBorder="1"/>
    <xf numFmtId="4" fontId="31" fillId="0" borderId="4" xfId="0" applyNumberFormat="1" applyFont="1" applyBorder="1"/>
    <xf numFmtId="0" fontId="31" fillId="0" borderId="0" xfId="0" applyFont="1" applyAlignment="1">
      <alignment horizontal="center"/>
    </xf>
    <xf numFmtId="0" fontId="31" fillId="0" borderId="0" xfId="0" applyFont="1"/>
    <xf numFmtId="14" fontId="23" fillId="0" borderId="1" xfId="2" quotePrefix="1" applyNumberFormat="1" applyFont="1" applyBorder="1" applyAlignment="1">
      <alignment horizontal="center"/>
    </xf>
    <xf numFmtId="0" fontId="23" fillId="0" borderId="1" xfId="2" applyNumberFormat="1" applyFont="1" applyBorder="1" applyAlignment="1">
      <alignment horizontal="center"/>
    </xf>
    <xf numFmtId="0" fontId="33" fillId="0" borderId="0" xfId="0" applyFont="1" applyAlignment="1">
      <alignment horizontal="center" wrapText="1"/>
    </xf>
    <xf numFmtId="0" fontId="34" fillId="9" borderId="0" xfId="0" applyFont="1" applyFill="1"/>
    <xf numFmtId="4" fontId="33" fillId="0" borderId="0" xfId="0" applyNumberFormat="1" applyFont="1"/>
    <xf numFmtId="4" fontId="31" fillId="7" borderId="0" xfId="0" applyNumberFormat="1" applyFont="1" applyFill="1"/>
    <xf numFmtId="0" fontId="31" fillId="7" borderId="0" xfId="0" applyFont="1" applyFill="1"/>
    <xf numFmtId="4" fontId="31" fillId="8" borderId="0" xfId="0" applyNumberFormat="1" applyFont="1" applyFill="1"/>
    <xf numFmtId="4" fontId="34" fillId="9" borderId="0" xfId="0" applyNumberFormat="1" applyFont="1" applyFill="1"/>
    <xf numFmtId="4" fontId="31" fillId="0" borderId="0" xfId="0" applyNumberFormat="1" applyFont="1"/>
    <xf numFmtId="0" fontId="33" fillId="0" borderId="0" xfId="0" applyFont="1"/>
    <xf numFmtId="0" fontId="31" fillId="8" borderId="0" xfId="0" applyFont="1" applyFill="1"/>
    <xf numFmtId="0" fontId="31" fillId="0" borderId="1" xfId="0" applyFont="1" applyFill="1" applyBorder="1"/>
    <xf numFmtId="0" fontId="0" fillId="0" borderId="0" xfId="0" applyAlignment="1">
      <alignment vertical="center"/>
    </xf>
    <xf numFmtId="14" fontId="0" fillId="0" borderId="0" xfId="0" applyNumberFormat="1"/>
    <xf numFmtId="167" fontId="8" fillId="0" borderId="0" xfId="1" applyNumberFormat="1" applyFont="1" applyBorder="1" applyAlignment="1"/>
    <xf numFmtId="0" fontId="0" fillId="0" borderId="0" xfId="0" applyAlignment="1">
      <alignment horizontal="center"/>
    </xf>
    <xf numFmtId="0" fontId="31" fillId="0" borderId="0" xfId="0" applyFont="1" applyAlignment="1">
      <alignment vertical="center"/>
    </xf>
    <xf numFmtId="0" fontId="36" fillId="0" borderId="0" xfId="0" applyFont="1"/>
    <xf numFmtId="0" fontId="31" fillId="0" borderId="0" xfId="0" applyFont="1" applyAlignment="1">
      <alignment horizontal="center"/>
    </xf>
    <xf numFmtId="0" fontId="24" fillId="0" borderId="1" xfId="2" applyNumberFormat="1" applyFont="1" applyBorder="1" applyAlignment="1">
      <alignment horizontal="center"/>
    </xf>
    <xf numFmtId="0" fontId="31" fillId="7" borderId="0" xfId="0" applyFont="1" applyFill="1" applyAlignment="1">
      <alignment horizontal="center"/>
    </xf>
    <xf numFmtId="0" fontId="31" fillId="8" borderId="0" xfId="0" applyFont="1" applyFill="1" applyAlignment="1">
      <alignment horizontal="center"/>
    </xf>
    <xf numFmtId="0" fontId="31" fillId="0" borderId="0" xfId="0" applyFont="1" applyAlignment="1">
      <alignment horizontal="center"/>
    </xf>
    <xf numFmtId="0" fontId="31" fillId="0" borderId="0" xfId="0" applyFont="1" applyAlignment="1">
      <alignment horizontal="center" vertical="center" wrapText="1"/>
    </xf>
    <xf numFmtId="14" fontId="31" fillId="0" borderId="1" xfId="0" applyNumberFormat="1" applyFont="1" applyBorder="1" applyAlignment="1">
      <alignment horizontal="center" vertical="center" wrapText="1"/>
    </xf>
    <xf numFmtId="0" fontId="31" fillId="0" borderId="0" xfId="0" applyFont="1" applyAlignment="1">
      <alignment horizontal="center" vertical="center"/>
    </xf>
    <xf numFmtId="0" fontId="32" fillId="0" borderId="24" xfId="0" applyFont="1" applyBorder="1" applyAlignment="1">
      <alignment horizontal="center"/>
    </xf>
    <xf numFmtId="0" fontId="31" fillId="0" borderId="0" xfId="0" applyFont="1" applyAlignment="1">
      <alignment horizontal="center"/>
    </xf>
    <xf numFmtId="0" fontId="31" fillId="7" borderId="0" xfId="0" applyFont="1" applyFill="1" applyAlignment="1">
      <alignment horizontal="center"/>
    </xf>
    <xf numFmtId="0" fontId="31" fillId="8" borderId="0" xfId="0" applyFont="1" applyFill="1" applyAlignment="1">
      <alignment horizontal="center"/>
    </xf>
    <xf numFmtId="0" fontId="31" fillId="0" borderId="4" xfId="0" applyFont="1" applyBorder="1" applyAlignment="1">
      <alignment horizontal="center"/>
    </xf>
    <xf numFmtId="0" fontId="32" fillId="0" borderId="0" xfId="0" applyFont="1" applyAlignment="1">
      <alignment horizontal="center"/>
    </xf>
    <xf numFmtId="0" fontId="8" fillId="0" borderId="6" xfId="1" applyFont="1" applyBorder="1" applyAlignment="1">
      <alignment vertical="top" wrapText="1"/>
    </xf>
    <xf numFmtId="0" fontId="2" fillId="0" borderId="6" xfId="1" applyFont="1" applyBorder="1" applyAlignment="1">
      <alignment horizontal="left" vertical="center" wrapText="1"/>
    </xf>
    <xf numFmtId="0" fontId="15" fillId="0" borderId="0" xfId="1" applyFont="1" applyBorder="1" applyAlignment="1">
      <alignment horizontal="center"/>
    </xf>
    <xf numFmtId="0" fontId="12" fillId="0" borderId="6" xfId="1" applyFont="1" applyBorder="1" applyAlignment="1">
      <alignment horizontal="left" vertical="center" wrapText="1"/>
    </xf>
    <xf numFmtId="0" fontId="8" fillId="0" borderId="6" xfId="1" applyFont="1" applyBorder="1" applyAlignment="1">
      <alignment horizontal="left" wrapText="1"/>
    </xf>
    <xf numFmtId="166" fontId="8" fillId="0" borderId="6" xfId="1" applyNumberFormat="1" applyFont="1" applyBorder="1" applyAlignment="1">
      <alignment horizontal="left" wrapText="1"/>
    </xf>
    <xf numFmtId="0" fontId="8" fillId="0" borderId="6" xfId="1" applyNumberFormat="1" applyFont="1" applyBorder="1" applyAlignment="1">
      <alignment horizontal="left" wrapText="1"/>
    </xf>
    <xf numFmtId="167" fontId="8" fillId="0" borderId="8" xfId="1" applyNumberFormat="1" applyFont="1" applyBorder="1" applyAlignment="1">
      <alignment horizontal="left" wrapText="1"/>
    </xf>
    <xf numFmtId="167" fontId="8" fillId="0" borderId="9" xfId="1" applyNumberFormat="1" applyFont="1" applyBorder="1" applyAlignment="1">
      <alignment horizontal="left" wrapText="1"/>
    </xf>
    <xf numFmtId="167" fontId="8" fillId="0" borderId="10" xfId="1" applyNumberFormat="1" applyFont="1" applyBorder="1" applyAlignment="1">
      <alignment horizontal="left" wrapText="1"/>
    </xf>
    <xf numFmtId="0" fontId="8" fillId="0" borderId="6" xfId="1" applyFont="1" applyBorder="1" applyAlignment="1">
      <alignment horizontal="center" vertical="top" wrapText="1"/>
    </xf>
    <xf numFmtId="0" fontId="8" fillId="0" borderId="7" xfId="1" applyFont="1" applyBorder="1" applyAlignment="1">
      <alignment horizontal="center" vertical="center"/>
    </xf>
    <xf numFmtId="0" fontId="8" fillId="0" borderId="6" xfId="1" applyFont="1" applyBorder="1" applyAlignment="1">
      <alignment horizontal="left" vertical="top" wrapText="1"/>
    </xf>
    <xf numFmtId="0" fontId="8" fillId="0" borderId="6" xfId="1" applyFont="1" applyBorder="1" applyAlignment="1">
      <alignment horizontal="left" vertical="center" wrapText="1"/>
    </xf>
    <xf numFmtId="0" fontId="15" fillId="0" borderId="10" xfId="1" applyFont="1" applyBorder="1" applyAlignment="1">
      <alignment horizontal="center" vertical="top" wrapText="1"/>
    </xf>
    <xf numFmtId="0" fontId="8" fillId="0" borderId="6" xfId="1" applyFont="1" applyBorder="1" applyAlignment="1">
      <alignment horizontal="center" vertical="center"/>
    </xf>
    <xf numFmtId="0" fontId="8" fillId="0" borderId="8" xfId="1" applyFont="1" applyBorder="1" applyAlignment="1">
      <alignment horizontal="center" vertical="center"/>
    </xf>
    <xf numFmtId="0" fontId="8" fillId="0" borderId="10" xfId="1" applyFont="1" applyBorder="1" applyAlignment="1">
      <alignment horizontal="center" vertical="center"/>
    </xf>
    <xf numFmtId="0" fontId="8" fillId="0" borderId="14" xfId="1" applyFont="1" applyBorder="1" applyAlignment="1">
      <alignment horizontal="justify" vertical="top" wrapText="1"/>
    </xf>
    <xf numFmtId="0" fontId="8" fillId="0" borderId="15" xfId="1" applyFont="1" applyBorder="1" applyAlignment="1">
      <alignment horizontal="justify" vertical="top" wrapText="1"/>
    </xf>
    <xf numFmtId="0" fontId="8" fillId="0" borderId="16" xfId="1" applyFont="1" applyBorder="1" applyAlignment="1">
      <alignment horizontal="justify" vertical="top" wrapText="1"/>
    </xf>
    <xf numFmtId="0" fontId="8" fillId="0" borderId="14" xfId="6" applyNumberFormat="1" applyFont="1" applyFill="1" applyBorder="1" applyAlignment="1" applyProtection="1">
      <alignment horizontal="left" vertical="center" wrapText="1"/>
    </xf>
    <xf numFmtId="0" fontId="8" fillId="0" borderId="15" xfId="6" applyNumberFormat="1" applyFont="1" applyFill="1" applyBorder="1" applyAlignment="1" applyProtection="1">
      <alignment horizontal="left" vertical="center" wrapText="1"/>
    </xf>
    <xf numFmtId="0" fontId="8" fillId="0" borderId="16" xfId="6" applyNumberFormat="1" applyFont="1" applyFill="1" applyBorder="1" applyAlignment="1" applyProtection="1">
      <alignment horizontal="left" vertical="center" wrapText="1"/>
    </xf>
    <xf numFmtId="0" fontId="8" fillId="0" borderId="18" xfId="6" applyNumberFormat="1" applyFont="1" applyFill="1" applyBorder="1" applyAlignment="1" applyProtection="1">
      <alignment horizontal="left" vertical="center" wrapText="1"/>
    </xf>
    <xf numFmtId="0" fontId="8" fillId="0" borderId="19" xfId="6" applyNumberFormat="1" applyFont="1" applyFill="1" applyBorder="1" applyAlignment="1" applyProtection="1">
      <alignment horizontal="left" vertical="center" wrapText="1"/>
    </xf>
    <xf numFmtId="0" fontId="8" fillId="0" borderId="20" xfId="6" applyNumberFormat="1" applyFont="1" applyFill="1" applyBorder="1" applyAlignment="1" applyProtection="1">
      <alignment horizontal="left" vertical="center" wrapText="1"/>
    </xf>
    <xf numFmtId="0" fontId="3" fillId="0" borderId="8" xfId="1" applyFont="1" applyBorder="1" applyAlignment="1">
      <alignment horizontal="center" vertical="top" wrapText="1"/>
    </xf>
    <xf numFmtId="0" fontId="8" fillId="0" borderId="3" xfId="1" applyFont="1" applyBorder="1" applyAlignment="1">
      <alignment horizontal="center" vertical="center" wrapText="1"/>
    </xf>
    <xf numFmtId="0" fontId="8" fillId="0" borderId="21" xfId="1" applyFont="1" applyBorder="1" applyAlignment="1">
      <alignment horizontal="center" vertical="center" wrapText="1"/>
    </xf>
    <xf numFmtId="0" fontId="8" fillId="0" borderId="4" xfId="1" applyFont="1" applyBorder="1" applyAlignment="1">
      <alignment horizontal="center" vertical="center" wrapText="1"/>
    </xf>
    <xf numFmtId="0" fontId="8" fillId="0" borderId="1" xfId="1" applyFont="1" applyBorder="1" applyAlignment="1">
      <alignment horizontal="center" vertical="top" wrapText="1"/>
    </xf>
    <xf numFmtId="0" fontId="3" fillId="0" borderId="0" xfId="1" applyFont="1" applyBorder="1" applyAlignment="1">
      <alignment horizontal="justify"/>
    </xf>
    <xf numFmtId="0" fontId="30" fillId="0" borderId="22" xfId="1" applyFont="1" applyBorder="1" applyAlignment="1">
      <alignment horizontal="center" vertical="top" wrapText="1"/>
    </xf>
    <xf numFmtId="0" fontId="30" fillId="0" borderId="23" xfId="1" applyFont="1" applyBorder="1" applyAlignment="1">
      <alignment horizontal="center" vertical="top" wrapText="1"/>
    </xf>
    <xf numFmtId="0" fontId="3" fillId="0" borderId="0" xfId="1" applyFont="1" applyBorder="1" applyAlignment="1">
      <alignment wrapText="1"/>
    </xf>
    <xf numFmtId="0" fontId="3" fillId="0" borderId="0" xfId="1" applyFont="1" applyBorder="1" applyAlignment="1">
      <alignment horizontal="justify" wrapText="1"/>
    </xf>
    <xf numFmtId="0" fontId="15" fillId="0" borderId="0" xfId="1" applyFont="1" applyBorder="1" applyAlignment="1">
      <alignment horizontal="center" vertical="top"/>
    </xf>
    <xf numFmtId="0" fontId="15" fillId="0" borderId="0" xfId="1" applyFont="1" applyBorder="1" applyAlignment="1">
      <alignment horizontal="center" vertical="center" wrapText="1"/>
    </xf>
    <xf numFmtId="0" fontId="8" fillId="0" borderId="0" xfId="1" applyFont="1" applyBorder="1" applyAlignment="1">
      <alignment horizontal="left" vertical="center"/>
    </xf>
    <xf numFmtId="0" fontId="12" fillId="0" borderId="0" xfId="1" applyFont="1" applyBorder="1" applyAlignment="1">
      <alignment horizontal="left" wrapText="1" shrinkToFit="1"/>
    </xf>
    <xf numFmtId="0" fontId="8" fillId="0" borderId="0" xfId="1" applyFont="1" applyBorder="1" applyAlignment="1">
      <alignment horizontal="left" vertical="center" wrapText="1"/>
    </xf>
    <xf numFmtId="0" fontId="8" fillId="0" borderId="0" xfId="1" applyFont="1" applyBorder="1" applyAlignment="1">
      <alignment horizontal="left" wrapText="1"/>
    </xf>
    <xf numFmtId="0" fontId="13" fillId="0" borderId="0" xfId="1" applyFont="1" applyBorder="1" applyAlignment="1">
      <alignment horizontal="center" vertical="center"/>
    </xf>
    <xf numFmtId="0" fontId="8" fillId="0" borderId="0" xfId="1" applyFont="1" applyBorder="1" applyAlignment="1">
      <alignment horizontal="center" wrapText="1"/>
    </xf>
    <xf numFmtId="0" fontId="13" fillId="0" borderId="0" xfId="1" applyFont="1" applyBorder="1" applyAlignment="1">
      <alignment horizontal="center" wrapText="1"/>
    </xf>
    <xf numFmtId="0" fontId="8" fillId="0" borderId="0" xfId="1" applyFont="1" applyBorder="1" applyAlignment="1">
      <alignment horizontal="center" vertical="center" wrapText="1"/>
    </xf>
    <xf numFmtId="4" fontId="8" fillId="0" borderId="0" xfId="1" applyNumberFormat="1" applyFont="1" applyBorder="1" applyAlignment="1">
      <alignment horizontal="center"/>
    </xf>
    <xf numFmtId="0" fontId="8" fillId="0" borderId="0" xfId="1" applyFont="1" applyBorder="1" applyAlignment="1">
      <alignment horizontal="center"/>
    </xf>
    <xf numFmtId="0" fontId="28" fillId="0" borderId="0" xfId="1" applyFont="1" applyBorder="1" applyAlignment="1">
      <alignment horizontal="center"/>
    </xf>
    <xf numFmtId="0" fontId="14" fillId="0" borderId="0" xfId="1" applyFont="1" applyBorder="1" applyAlignment="1">
      <alignment horizontal="center" vertical="center"/>
    </xf>
    <xf numFmtId="0" fontId="13" fillId="0" borderId="0" xfId="1" applyFont="1" applyBorder="1" applyAlignment="1">
      <alignment horizontal="center"/>
    </xf>
    <xf numFmtId="0" fontId="12" fillId="0" borderId="0" xfId="1" applyFont="1" applyBorder="1" applyAlignment="1">
      <alignment horizontal="center"/>
    </xf>
    <xf numFmtId="0" fontId="8" fillId="0" borderId="0" xfId="1" applyFont="1" applyBorder="1" applyAlignment="1">
      <alignment horizontal="center" vertical="top" wrapText="1"/>
    </xf>
    <xf numFmtId="0" fontId="12" fillId="0" borderId="0" xfId="1" applyFont="1" applyBorder="1" applyAlignment="1">
      <alignment horizontal="center" vertical="top" wrapText="1"/>
    </xf>
    <xf numFmtId="164" fontId="23" fillId="0" borderId="1" xfId="3" applyNumberFormat="1" applyFont="1" applyBorder="1" applyAlignment="1">
      <alignment horizontal="center"/>
    </xf>
    <xf numFmtId="164" fontId="23" fillId="0" borderId="2" xfId="3" applyNumberFormat="1" applyFont="1" applyBorder="1" applyAlignment="1">
      <alignment horizontal="center"/>
    </xf>
    <xf numFmtId="164" fontId="23" fillId="0" borderId="25" xfId="3" applyNumberFormat="1" applyFont="1" applyBorder="1" applyAlignment="1">
      <alignment horizontal="center"/>
    </xf>
    <xf numFmtId="165" fontId="23" fillId="0" borderId="1" xfId="2" applyNumberFormat="1" applyFont="1" applyBorder="1" applyAlignment="1">
      <alignment horizontal="center"/>
    </xf>
    <xf numFmtId="3" fontId="23" fillId="0" borderId="1" xfId="2" applyNumberFormat="1" applyFont="1" applyBorder="1" applyAlignment="1">
      <alignment horizontal="center"/>
    </xf>
    <xf numFmtId="164" fontId="23" fillId="0" borderId="1" xfId="3" applyFont="1" applyBorder="1" applyAlignment="1">
      <alignment horizontal="center"/>
    </xf>
    <xf numFmtId="0" fontId="19" fillId="0" borderId="0" xfId="2" applyFont="1" applyAlignment="1">
      <alignment horizontal="center"/>
    </xf>
    <xf numFmtId="0" fontId="19" fillId="0" borderId="0" xfId="2" applyFont="1" applyAlignment="1">
      <alignment horizontal="center" vertical="top" wrapText="1"/>
    </xf>
    <xf numFmtId="0" fontId="26" fillId="0" borderId="1" xfId="2" applyFont="1" applyBorder="1" applyAlignment="1">
      <alignment horizontal="center" vertical="center"/>
    </xf>
    <xf numFmtId="0" fontId="26" fillId="0" borderId="1" xfId="2" applyFont="1" applyBorder="1" applyAlignment="1">
      <alignment horizontal="center" vertical="center" wrapText="1"/>
    </xf>
    <xf numFmtId="3" fontId="23" fillId="0" borderId="1" xfId="2" applyNumberFormat="1" applyFont="1" applyBorder="1" applyAlignment="1">
      <alignment horizontal="center" vertical="center" wrapText="1"/>
    </xf>
    <xf numFmtId="0" fontId="23" fillId="0" borderId="1" xfId="2" applyFont="1" applyBorder="1" applyAlignment="1">
      <alignment horizontal="center" vertical="center" wrapText="1"/>
    </xf>
    <xf numFmtId="0" fontId="23" fillId="0" borderId="1" xfId="2" applyFont="1" applyBorder="1" applyAlignment="1"/>
    <xf numFmtId="0" fontId="10" fillId="0" borderId="0" xfId="1" applyFont="1" applyBorder="1" applyAlignment="1">
      <alignment horizontal="center"/>
    </xf>
    <xf numFmtId="49" fontId="2" fillId="0" borderId="0" xfId="1" applyNumberFormat="1" applyFont="1" applyBorder="1" applyAlignment="1">
      <alignment horizontal="center" wrapText="1"/>
    </xf>
    <xf numFmtId="3" fontId="3" fillId="0" borderId="0" xfId="1" applyNumberFormat="1" applyFont="1" applyBorder="1" applyAlignment="1">
      <alignment horizontal="center" wrapText="1"/>
    </xf>
    <xf numFmtId="0" fontId="3" fillId="0" borderId="0" xfId="1" applyFont="1" applyBorder="1" applyAlignment="1">
      <alignment horizontal="center" vertical="center" wrapText="1"/>
    </xf>
    <xf numFmtId="3" fontId="3" fillId="0" borderId="6" xfId="1" applyNumberFormat="1" applyFont="1" applyBorder="1" applyAlignment="1">
      <alignment horizontal="right"/>
    </xf>
    <xf numFmtId="4" fontId="3" fillId="0" borderId="6" xfId="1" applyNumberFormat="1" applyFont="1" applyBorder="1" applyAlignment="1">
      <alignment horizontal="right"/>
    </xf>
    <xf numFmtId="3" fontId="3" fillId="0" borderId="7" xfId="1" applyNumberFormat="1" applyFont="1" applyBorder="1" applyAlignment="1">
      <alignment horizontal="right"/>
    </xf>
    <xf numFmtId="0" fontId="2" fillId="0" borderId="6" xfId="1" applyFont="1" applyBorder="1" applyAlignment="1">
      <alignment horizontal="left"/>
    </xf>
    <xf numFmtId="4" fontId="2" fillId="0" borderId="6" xfId="1" applyNumberFormat="1" applyFont="1" applyBorder="1" applyAlignment="1">
      <alignment horizontal="right"/>
    </xf>
    <xf numFmtId="3" fontId="3" fillId="0" borderId="0" xfId="1" applyNumberFormat="1" applyFont="1" applyBorder="1" applyAlignment="1">
      <alignment horizontal="center"/>
    </xf>
    <xf numFmtId="0" fontId="2" fillId="0" borderId="0" xfId="1" applyFont="1" applyBorder="1" applyAlignment="1">
      <alignment horizontal="center" vertical="center"/>
    </xf>
    <xf numFmtId="3" fontId="2" fillId="0" borderId="0" xfId="1" applyNumberFormat="1" applyFont="1" applyBorder="1" applyAlignment="1">
      <alignment horizontal="center" vertical="center" wrapText="1"/>
    </xf>
    <xf numFmtId="0" fontId="3" fillId="0" borderId="6" xfId="1" applyFont="1" applyBorder="1" applyAlignment="1"/>
    <xf numFmtId="0" fontId="2" fillId="0" borderId="6" xfId="1" applyFont="1" applyBorder="1" applyAlignment="1"/>
    <xf numFmtId="0" fontId="2" fillId="0" borderId="0" xfId="1" applyFont="1" applyBorder="1" applyAlignment="1">
      <alignment horizontal="center" vertical="center" textRotation="90" readingOrder="1"/>
    </xf>
    <xf numFmtId="0" fontId="5" fillId="0" borderId="0" xfId="1" applyFont="1" applyBorder="1" applyAlignment="1"/>
    <xf numFmtId="0" fontId="7" fillId="0" borderId="0" xfId="2" applyFont="1" applyAlignment="1">
      <alignment horizontal="center" vertical="center" wrapText="1"/>
    </xf>
    <xf numFmtId="4" fontId="3" fillId="5" borderId="6" xfId="1" applyNumberFormat="1" applyFont="1" applyFill="1" applyBorder="1" applyAlignment="1">
      <alignment horizontal="right"/>
    </xf>
    <xf numFmtId="0" fontId="1" fillId="0" borderId="0" xfId="1" applyAlignment="1">
      <alignment horizontal="center" wrapText="1"/>
    </xf>
    <xf numFmtId="0" fontId="3" fillId="0" borderId="6" xfId="1" applyFont="1" applyBorder="1" applyAlignment="1">
      <alignment horizontal="left"/>
    </xf>
    <xf numFmtId="4" fontId="3" fillId="2" borderId="6" xfId="1" applyNumberFormat="1" applyFont="1" applyFill="1" applyBorder="1" applyAlignment="1">
      <alignment horizontal="right"/>
    </xf>
    <xf numFmtId="4" fontId="3" fillId="3" borderId="6" xfId="1" applyNumberFormat="1" applyFont="1" applyFill="1" applyBorder="1" applyAlignment="1">
      <alignment horizontal="right"/>
    </xf>
    <xf numFmtId="0" fontId="2" fillId="0" borderId="0" xfId="1" applyFont="1" applyBorder="1" applyAlignment="1">
      <alignment horizontal="center"/>
    </xf>
    <xf numFmtId="0" fontId="4" fillId="0" borderId="1" xfId="1" applyFont="1" applyBorder="1" applyAlignment="1">
      <alignment horizontal="center" vertical="center" wrapText="1"/>
    </xf>
    <xf numFmtId="0" fontId="4" fillId="0" borderId="2" xfId="1" applyFont="1" applyBorder="1" applyAlignment="1">
      <alignment horizontal="center" vertical="center" wrapText="1"/>
    </xf>
    <xf numFmtId="0" fontId="3" fillId="0" borderId="5" xfId="1" applyFont="1" applyBorder="1" applyAlignment="1">
      <alignment horizontal="center"/>
    </xf>
    <xf numFmtId="0" fontId="0" fillId="0" borderId="0" xfId="0" applyAlignment="1">
      <alignment horizontal="center"/>
    </xf>
    <xf numFmtId="0" fontId="35" fillId="0" borderId="0" xfId="0" applyFont="1" applyAlignment="1">
      <alignment horizontal="left" vertical="center" wrapText="1"/>
    </xf>
    <xf numFmtId="0" fontId="0" fillId="0" borderId="0" xfId="0" applyAlignment="1">
      <alignment horizontal="left" vertical="center" wrapText="1"/>
    </xf>
  </cellXfs>
  <cellStyles count="7">
    <cellStyle name="Binlik Ayracı 2" xfId="3"/>
    <cellStyle name="Köprü 2" xfId="4"/>
    <cellStyle name="Normal" xfId="0" builtinId="0"/>
    <cellStyle name="Normal 2" xfId="1"/>
    <cellStyle name="Normal 2 2" xfId="2"/>
    <cellStyle name="Normal 3" xfId="5"/>
    <cellStyle name="ParaBirimi 2" xfId="6"/>
  </cellStyles>
  <dxfs count="4">
    <dxf>
      <fill>
        <patternFill>
          <bgColor theme="8"/>
        </patternFill>
      </fill>
    </dxf>
    <dxf>
      <fill>
        <patternFill>
          <bgColor theme="8"/>
        </patternFill>
      </fill>
    </dxf>
    <dxf>
      <fill>
        <patternFill>
          <bgColor theme="8"/>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8</xdr:col>
      <xdr:colOff>9525</xdr:colOff>
      <xdr:row>0</xdr:row>
      <xdr:rowOff>0</xdr:rowOff>
    </xdr:to>
    <xdr:sp macro="" textlink="">
      <xdr:nvSpPr>
        <xdr:cNvPr id="2" name="Text Box 1"/>
        <xdr:cNvSpPr txBox="1">
          <a:spLocks noChangeArrowheads="1"/>
        </xdr:cNvSpPr>
      </xdr:nvSpPr>
      <xdr:spPr bwMode="auto">
        <a:xfrm>
          <a:off x="9525" y="0"/>
          <a:ext cx="4876800" cy="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tr-TR" sz="1000" b="1" i="0" u="none" strike="noStrike" baseline="0">
              <a:solidFill>
                <a:srgbClr val="000000"/>
              </a:solidFill>
              <a:latin typeface="Arial"/>
              <a:cs typeface="Arial"/>
            </a:rPr>
            <a:t>                          </a:t>
          </a:r>
        </a:p>
        <a:p>
          <a:pPr algn="ctr" rtl="0">
            <a:defRPr sz="1000"/>
          </a:pPr>
          <a:r>
            <a:rPr lang="tr-TR" sz="1200" b="1" i="0" u="none" strike="noStrike" baseline="0">
              <a:solidFill>
                <a:srgbClr val="000000"/>
              </a:solidFill>
              <a:latin typeface="Arial"/>
              <a:cs typeface="Arial"/>
            </a:rPr>
            <a:t> HAKEDİŞ ÖZETi </a:t>
          </a:r>
          <a:r>
            <a:rPr lang="tr-TR" sz="1000" b="1" i="0" u="none" strike="noStrike" baseline="0">
              <a:solidFill>
                <a:srgbClr val="000000"/>
              </a:solidFill>
              <a:latin typeface="Arial"/>
              <a:cs typeface="Arial"/>
            </a:rPr>
            <a:t>                 </a:t>
          </a:r>
        </a:p>
        <a:p>
          <a:pPr algn="ctr" rtl="0">
            <a:defRPr sz="1000"/>
          </a:pPr>
          <a:endParaRPr lang="tr-TR" sz="1000" b="1" i="0" u="none" strike="noStrike" baseline="0">
            <a:solidFill>
              <a:srgbClr val="000000"/>
            </a:solidFill>
            <a:latin typeface="Arial"/>
            <a:cs typeface="Arial"/>
          </a:endParaRPr>
        </a:p>
        <a:p>
          <a:pPr algn="ctr" rtl="0">
            <a:defRPr sz="1000"/>
          </a:pPr>
          <a:r>
            <a:rPr lang="tr-TR" sz="1000" b="1" i="0" u="none" strike="noStrike" baseline="0">
              <a:solidFill>
                <a:srgbClr val="000000"/>
              </a:solidFill>
              <a:latin typeface="Arial"/>
              <a:cs typeface="Arial"/>
            </a:rPr>
            <a:t>                                                                                                                                              </a:t>
          </a:r>
        </a:p>
      </xdr:txBody>
    </xdr:sp>
    <xdr:clientData/>
  </xdr:twoCellAnchor>
  <xdr:twoCellAnchor>
    <xdr:from>
      <xdr:col>8</xdr:col>
      <xdr:colOff>9525</xdr:colOff>
      <xdr:row>0</xdr:row>
      <xdr:rowOff>0</xdr:rowOff>
    </xdr:from>
    <xdr:to>
      <xdr:col>10</xdr:col>
      <xdr:colOff>0</xdr:colOff>
      <xdr:row>0</xdr:row>
      <xdr:rowOff>0</xdr:rowOff>
    </xdr:to>
    <xdr:sp macro="" textlink="">
      <xdr:nvSpPr>
        <xdr:cNvPr id="3" name="Text Box 2"/>
        <xdr:cNvSpPr txBox="1">
          <a:spLocks noChangeArrowheads="1"/>
        </xdr:cNvSpPr>
      </xdr:nvSpPr>
      <xdr:spPr bwMode="auto">
        <a:xfrm>
          <a:off x="4886325" y="0"/>
          <a:ext cx="12096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30.07.2003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3</a:t>
          </a:r>
        </a:p>
      </xdr:txBody>
    </xdr:sp>
    <xdr:clientData/>
  </xdr:twoCellAnchor>
  <xdr:twoCellAnchor>
    <xdr:from>
      <xdr:col>0</xdr:col>
      <xdr:colOff>9525</xdr:colOff>
      <xdr:row>0</xdr:row>
      <xdr:rowOff>0</xdr:rowOff>
    </xdr:from>
    <xdr:to>
      <xdr:col>8</xdr:col>
      <xdr:colOff>9525</xdr:colOff>
      <xdr:row>0</xdr:row>
      <xdr:rowOff>0</xdr:rowOff>
    </xdr:to>
    <xdr:sp macro="" textlink="">
      <xdr:nvSpPr>
        <xdr:cNvPr id="4" name="Text Box 3"/>
        <xdr:cNvSpPr txBox="1">
          <a:spLocks noChangeArrowheads="1"/>
        </xdr:cNvSpPr>
      </xdr:nvSpPr>
      <xdr:spPr bwMode="auto">
        <a:xfrm>
          <a:off x="9525" y="0"/>
          <a:ext cx="48768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8</xdr:col>
      <xdr:colOff>9525</xdr:colOff>
      <xdr:row>0</xdr:row>
      <xdr:rowOff>0</xdr:rowOff>
    </xdr:from>
    <xdr:to>
      <xdr:col>10</xdr:col>
      <xdr:colOff>0</xdr:colOff>
      <xdr:row>0</xdr:row>
      <xdr:rowOff>0</xdr:rowOff>
    </xdr:to>
    <xdr:sp macro="" textlink="">
      <xdr:nvSpPr>
        <xdr:cNvPr id="5" name="Text Box 4"/>
        <xdr:cNvSpPr txBox="1">
          <a:spLocks noChangeArrowheads="1"/>
        </xdr:cNvSpPr>
      </xdr:nvSpPr>
      <xdr:spPr bwMode="auto">
        <a:xfrm>
          <a:off x="4886325" y="0"/>
          <a:ext cx="12096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0</xdr:col>
      <xdr:colOff>9525</xdr:colOff>
      <xdr:row>0</xdr:row>
      <xdr:rowOff>0</xdr:rowOff>
    </xdr:from>
    <xdr:to>
      <xdr:col>8</xdr:col>
      <xdr:colOff>9525</xdr:colOff>
      <xdr:row>0</xdr:row>
      <xdr:rowOff>0</xdr:rowOff>
    </xdr:to>
    <xdr:sp macro="" textlink="">
      <xdr:nvSpPr>
        <xdr:cNvPr id="6" name="Text Box 5"/>
        <xdr:cNvSpPr txBox="1">
          <a:spLocks noChangeArrowheads="1"/>
        </xdr:cNvSpPr>
      </xdr:nvSpPr>
      <xdr:spPr bwMode="auto">
        <a:xfrm>
          <a:off x="9525" y="0"/>
          <a:ext cx="48768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8</xdr:col>
      <xdr:colOff>9525</xdr:colOff>
      <xdr:row>0</xdr:row>
      <xdr:rowOff>0</xdr:rowOff>
    </xdr:from>
    <xdr:to>
      <xdr:col>10</xdr:col>
      <xdr:colOff>0</xdr:colOff>
      <xdr:row>0</xdr:row>
      <xdr:rowOff>0</xdr:rowOff>
    </xdr:to>
    <xdr:sp macro="" textlink="">
      <xdr:nvSpPr>
        <xdr:cNvPr id="7" name="Text Box 6"/>
        <xdr:cNvSpPr txBox="1">
          <a:spLocks noChangeArrowheads="1"/>
        </xdr:cNvSpPr>
      </xdr:nvSpPr>
      <xdr:spPr bwMode="auto">
        <a:xfrm>
          <a:off x="4886325" y="0"/>
          <a:ext cx="12096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30.07.2003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3</a:t>
          </a:r>
        </a:p>
      </xdr:txBody>
    </xdr:sp>
    <xdr:clientData/>
  </xdr:twoCellAnchor>
  <xdr:twoCellAnchor>
    <xdr:from>
      <xdr:col>2</xdr:col>
      <xdr:colOff>228600</xdr:colOff>
      <xdr:row>0</xdr:row>
      <xdr:rowOff>0</xdr:rowOff>
    </xdr:from>
    <xdr:to>
      <xdr:col>4</xdr:col>
      <xdr:colOff>9525</xdr:colOff>
      <xdr:row>0</xdr:row>
      <xdr:rowOff>0</xdr:rowOff>
    </xdr:to>
    <xdr:sp macro="" textlink="">
      <xdr:nvSpPr>
        <xdr:cNvPr id="8" name="AutoShape 7"/>
        <xdr:cNvSpPr>
          <a:spLocks noChangeArrowheads="1"/>
        </xdr:cNvSpPr>
      </xdr:nvSpPr>
      <xdr:spPr bwMode="auto">
        <a:xfrm>
          <a:off x="1447800" y="0"/>
          <a:ext cx="1000125" cy="0"/>
        </a:xfrm>
        <a:prstGeom prst="wedgeEllipseCallout">
          <a:avLst>
            <a:gd name="adj1" fmla="val 12843"/>
            <a:gd name="adj2" fmla="val -97778"/>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tr-TR" sz="800" b="0" i="0" u="none" strike="noStrike" baseline="0">
              <a:solidFill>
                <a:srgbClr val="000000"/>
              </a:solidFill>
              <a:latin typeface="Arial"/>
              <a:cs typeface="Arial"/>
            </a:rPr>
            <a:t>Bir önceki hakediş sayfasının ( c ) toplam imalat tutarı sütunun alt TOPLAM ı alınacaktır</a:t>
          </a:r>
        </a:p>
      </xdr:txBody>
    </xdr:sp>
    <xdr:clientData/>
  </xdr:twoCellAnchor>
  <xdr:twoCellAnchor>
    <xdr:from>
      <xdr:col>0</xdr:col>
      <xdr:colOff>9525</xdr:colOff>
      <xdr:row>0</xdr:row>
      <xdr:rowOff>0</xdr:rowOff>
    </xdr:from>
    <xdr:to>
      <xdr:col>8</xdr:col>
      <xdr:colOff>9525</xdr:colOff>
      <xdr:row>0</xdr:row>
      <xdr:rowOff>0</xdr:rowOff>
    </xdr:to>
    <xdr:sp macro="" textlink="">
      <xdr:nvSpPr>
        <xdr:cNvPr id="9" name="Text Box 8"/>
        <xdr:cNvSpPr txBox="1">
          <a:spLocks noChangeArrowheads="1"/>
        </xdr:cNvSpPr>
      </xdr:nvSpPr>
      <xdr:spPr bwMode="auto">
        <a:xfrm>
          <a:off x="9525" y="0"/>
          <a:ext cx="4876800" cy="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tr-TR" sz="1000" b="1" i="0" u="none" strike="noStrike" baseline="0">
              <a:solidFill>
                <a:srgbClr val="000000"/>
              </a:solidFill>
              <a:latin typeface="Arial"/>
              <a:cs typeface="Arial"/>
            </a:rPr>
            <a:t>                          </a:t>
          </a:r>
        </a:p>
        <a:p>
          <a:pPr algn="ctr" rtl="0">
            <a:defRPr sz="1000"/>
          </a:pPr>
          <a:r>
            <a:rPr lang="tr-TR" sz="1200" b="1" i="0" u="none" strike="noStrike" baseline="0">
              <a:solidFill>
                <a:srgbClr val="000000"/>
              </a:solidFill>
              <a:latin typeface="Arial"/>
              <a:cs typeface="Arial"/>
            </a:rPr>
            <a:t> HAKEDİŞ ÖZETi </a:t>
          </a:r>
          <a:r>
            <a:rPr lang="tr-TR" sz="1000" b="1" i="0" u="none" strike="noStrike" baseline="0">
              <a:solidFill>
                <a:srgbClr val="000000"/>
              </a:solidFill>
              <a:latin typeface="Arial"/>
              <a:cs typeface="Arial"/>
            </a:rPr>
            <a:t>                 </a:t>
          </a:r>
        </a:p>
        <a:p>
          <a:pPr algn="ctr" rtl="0">
            <a:defRPr sz="1000"/>
          </a:pPr>
          <a:endParaRPr lang="tr-TR" sz="1000" b="1" i="0" u="none" strike="noStrike" baseline="0">
            <a:solidFill>
              <a:srgbClr val="000000"/>
            </a:solidFill>
            <a:latin typeface="Arial"/>
            <a:cs typeface="Arial"/>
          </a:endParaRPr>
        </a:p>
        <a:p>
          <a:pPr algn="ctr" rtl="0">
            <a:defRPr sz="1000"/>
          </a:pPr>
          <a:r>
            <a:rPr lang="tr-TR" sz="1000" b="1" i="0" u="none" strike="noStrike" baseline="0">
              <a:solidFill>
                <a:srgbClr val="000000"/>
              </a:solidFill>
              <a:latin typeface="Arial"/>
              <a:cs typeface="Arial"/>
            </a:rPr>
            <a:t>                                                                                                                                              </a:t>
          </a:r>
        </a:p>
      </xdr:txBody>
    </xdr:sp>
    <xdr:clientData/>
  </xdr:twoCellAnchor>
  <xdr:twoCellAnchor>
    <xdr:from>
      <xdr:col>8</xdr:col>
      <xdr:colOff>9525</xdr:colOff>
      <xdr:row>0</xdr:row>
      <xdr:rowOff>0</xdr:rowOff>
    </xdr:from>
    <xdr:to>
      <xdr:col>10</xdr:col>
      <xdr:colOff>0</xdr:colOff>
      <xdr:row>0</xdr:row>
      <xdr:rowOff>0</xdr:rowOff>
    </xdr:to>
    <xdr:sp macro="" textlink="">
      <xdr:nvSpPr>
        <xdr:cNvPr id="10" name="Text Box 9"/>
        <xdr:cNvSpPr txBox="1">
          <a:spLocks noChangeArrowheads="1"/>
        </xdr:cNvSpPr>
      </xdr:nvSpPr>
      <xdr:spPr bwMode="auto">
        <a:xfrm>
          <a:off x="4886325" y="0"/>
          <a:ext cx="12096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0</xdr:col>
      <xdr:colOff>9525</xdr:colOff>
      <xdr:row>0</xdr:row>
      <xdr:rowOff>0</xdr:rowOff>
    </xdr:from>
    <xdr:to>
      <xdr:col>8</xdr:col>
      <xdr:colOff>9525</xdr:colOff>
      <xdr:row>0</xdr:row>
      <xdr:rowOff>0</xdr:rowOff>
    </xdr:to>
    <xdr:sp macro="" textlink="">
      <xdr:nvSpPr>
        <xdr:cNvPr id="11" name="Text Box 10"/>
        <xdr:cNvSpPr txBox="1">
          <a:spLocks noChangeArrowheads="1"/>
        </xdr:cNvSpPr>
      </xdr:nvSpPr>
      <xdr:spPr bwMode="auto">
        <a:xfrm>
          <a:off x="9525" y="0"/>
          <a:ext cx="48768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8</xdr:col>
      <xdr:colOff>9525</xdr:colOff>
      <xdr:row>0</xdr:row>
      <xdr:rowOff>0</xdr:rowOff>
    </xdr:from>
    <xdr:to>
      <xdr:col>10</xdr:col>
      <xdr:colOff>0</xdr:colOff>
      <xdr:row>0</xdr:row>
      <xdr:rowOff>0</xdr:rowOff>
    </xdr:to>
    <xdr:sp macro="" textlink="">
      <xdr:nvSpPr>
        <xdr:cNvPr id="12" name="Text Box 11"/>
        <xdr:cNvSpPr txBox="1">
          <a:spLocks noChangeArrowheads="1"/>
        </xdr:cNvSpPr>
      </xdr:nvSpPr>
      <xdr:spPr bwMode="auto">
        <a:xfrm>
          <a:off x="4886325" y="0"/>
          <a:ext cx="12096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3</xdr:col>
      <xdr:colOff>171450</xdr:colOff>
      <xdr:row>0</xdr:row>
      <xdr:rowOff>0</xdr:rowOff>
    </xdr:from>
    <xdr:to>
      <xdr:col>4</xdr:col>
      <xdr:colOff>933450</xdr:colOff>
      <xdr:row>0</xdr:row>
      <xdr:rowOff>0</xdr:rowOff>
    </xdr:to>
    <xdr:sp macro="" textlink="">
      <xdr:nvSpPr>
        <xdr:cNvPr id="13" name="AutoShape 12"/>
        <xdr:cNvSpPr>
          <a:spLocks noChangeArrowheads="1"/>
        </xdr:cNvSpPr>
      </xdr:nvSpPr>
      <xdr:spPr bwMode="auto">
        <a:xfrm>
          <a:off x="2000250" y="0"/>
          <a:ext cx="1047750" cy="0"/>
        </a:xfrm>
        <a:prstGeom prst="wedgeEllipseCallout">
          <a:avLst>
            <a:gd name="adj1" fmla="val -31421"/>
            <a:gd name="adj2" fmla="val -82222"/>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tr-TR" sz="800" b="0" i="0" u="none" strike="noStrike" baseline="0">
              <a:solidFill>
                <a:srgbClr val="000000"/>
              </a:solidFill>
              <a:latin typeface="Arial"/>
              <a:cs typeface="Arial"/>
            </a:rPr>
            <a:t>Bir önceki hakediş sayfasının ( c ) toplam imalat tutarı sütunun alt TOPLAM ı alınacaktır</a:t>
          </a:r>
        </a:p>
      </xdr:txBody>
    </xdr:sp>
    <xdr:clientData/>
  </xdr:twoCellAnchor>
  <xdr:twoCellAnchor>
    <xdr:from>
      <xdr:col>0</xdr:col>
      <xdr:colOff>9525</xdr:colOff>
      <xdr:row>0</xdr:row>
      <xdr:rowOff>0</xdr:rowOff>
    </xdr:from>
    <xdr:to>
      <xdr:col>12</xdr:col>
      <xdr:colOff>9525</xdr:colOff>
      <xdr:row>0</xdr:row>
      <xdr:rowOff>0</xdr:rowOff>
    </xdr:to>
    <xdr:sp macro="" textlink="">
      <xdr:nvSpPr>
        <xdr:cNvPr id="14" name="Text Box 13"/>
        <xdr:cNvSpPr txBox="1">
          <a:spLocks noChangeArrowheads="1"/>
        </xdr:cNvSpPr>
      </xdr:nvSpPr>
      <xdr:spPr bwMode="auto">
        <a:xfrm>
          <a:off x="9525" y="0"/>
          <a:ext cx="7315200" cy="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tr-TR" sz="1000" b="1" i="0" u="none" strike="noStrike" baseline="0">
              <a:solidFill>
                <a:srgbClr val="000000"/>
              </a:solidFill>
              <a:latin typeface="Arial"/>
              <a:cs typeface="Arial"/>
            </a:rPr>
            <a:t>                          </a:t>
          </a:r>
        </a:p>
        <a:p>
          <a:pPr algn="ctr" rtl="0">
            <a:defRPr sz="1000"/>
          </a:pPr>
          <a:r>
            <a:rPr lang="tr-TR" sz="1200" b="1" i="0" u="none" strike="noStrike" baseline="0">
              <a:solidFill>
                <a:srgbClr val="000000"/>
              </a:solidFill>
              <a:latin typeface="Arial"/>
              <a:cs typeface="Arial"/>
            </a:rPr>
            <a:t> HAKEDİŞ ÖZETi </a:t>
          </a:r>
          <a:r>
            <a:rPr lang="tr-TR" sz="1000" b="1" i="0" u="none" strike="noStrike" baseline="0">
              <a:solidFill>
                <a:srgbClr val="000000"/>
              </a:solidFill>
              <a:latin typeface="Arial"/>
              <a:cs typeface="Arial"/>
            </a:rPr>
            <a:t>                 </a:t>
          </a:r>
        </a:p>
        <a:p>
          <a:pPr algn="ctr" rtl="0">
            <a:defRPr sz="1000"/>
          </a:pPr>
          <a:endParaRPr lang="tr-TR" sz="1000" b="1" i="0" u="none" strike="noStrike" baseline="0">
            <a:solidFill>
              <a:srgbClr val="000000"/>
            </a:solidFill>
            <a:latin typeface="Arial"/>
            <a:cs typeface="Arial"/>
          </a:endParaRPr>
        </a:p>
        <a:p>
          <a:pPr algn="ctr" rtl="0">
            <a:defRPr sz="1000"/>
          </a:pPr>
          <a:r>
            <a:rPr lang="tr-TR" sz="1000" b="1" i="0" u="none" strike="noStrike" baseline="0">
              <a:solidFill>
                <a:srgbClr val="000000"/>
              </a:solidFill>
              <a:latin typeface="Arial"/>
              <a:cs typeface="Arial"/>
            </a:rPr>
            <a:t>                                                                                                                                              </a:t>
          </a:r>
        </a:p>
      </xdr:txBody>
    </xdr:sp>
    <xdr:clientData/>
  </xdr:twoCellAnchor>
  <xdr:twoCellAnchor>
    <xdr:from>
      <xdr:col>12</xdr:col>
      <xdr:colOff>9525</xdr:colOff>
      <xdr:row>0</xdr:row>
      <xdr:rowOff>0</xdr:rowOff>
    </xdr:from>
    <xdr:to>
      <xdr:col>15</xdr:col>
      <xdr:colOff>0</xdr:colOff>
      <xdr:row>0</xdr:row>
      <xdr:rowOff>0</xdr:rowOff>
    </xdr:to>
    <xdr:sp macro="" textlink="">
      <xdr:nvSpPr>
        <xdr:cNvPr id="15" name="Text Box 14"/>
        <xdr:cNvSpPr txBox="1">
          <a:spLocks noChangeArrowheads="1"/>
        </xdr:cNvSpPr>
      </xdr:nvSpPr>
      <xdr:spPr bwMode="auto">
        <a:xfrm>
          <a:off x="7324725" y="0"/>
          <a:ext cx="18192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30.07.2003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3</a:t>
          </a:r>
        </a:p>
      </xdr:txBody>
    </xdr:sp>
    <xdr:clientData/>
  </xdr:twoCellAnchor>
  <xdr:twoCellAnchor>
    <xdr:from>
      <xdr:col>0</xdr:col>
      <xdr:colOff>9525</xdr:colOff>
      <xdr:row>0</xdr:row>
      <xdr:rowOff>0</xdr:rowOff>
    </xdr:from>
    <xdr:to>
      <xdr:col>12</xdr:col>
      <xdr:colOff>9525</xdr:colOff>
      <xdr:row>0</xdr:row>
      <xdr:rowOff>0</xdr:rowOff>
    </xdr:to>
    <xdr:sp macro="" textlink="">
      <xdr:nvSpPr>
        <xdr:cNvPr id="16" name="Text Box 15"/>
        <xdr:cNvSpPr txBox="1">
          <a:spLocks noChangeArrowheads="1"/>
        </xdr:cNvSpPr>
      </xdr:nvSpPr>
      <xdr:spPr bwMode="auto">
        <a:xfrm>
          <a:off x="9525" y="0"/>
          <a:ext cx="73152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12</xdr:col>
      <xdr:colOff>9525</xdr:colOff>
      <xdr:row>0</xdr:row>
      <xdr:rowOff>0</xdr:rowOff>
    </xdr:from>
    <xdr:to>
      <xdr:col>15</xdr:col>
      <xdr:colOff>0</xdr:colOff>
      <xdr:row>0</xdr:row>
      <xdr:rowOff>0</xdr:rowOff>
    </xdr:to>
    <xdr:sp macro="" textlink="">
      <xdr:nvSpPr>
        <xdr:cNvPr id="17" name="Text Box 16"/>
        <xdr:cNvSpPr txBox="1">
          <a:spLocks noChangeArrowheads="1"/>
        </xdr:cNvSpPr>
      </xdr:nvSpPr>
      <xdr:spPr bwMode="auto">
        <a:xfrm>
          <a:off x="7324725" y="0"/>
          <a:ext cx="18192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0</xdr:col>
      <xdr:colOff>9525</xdr:colOff>
      <xdr:row>0</xdr:row>
      <xdr:rowOff>0</xdr:rowOff>
    </xdr:from>
    <xdr:to>
      <xdr:col>12</xdr:col>
      <xdr:colOff>9525</xdr:colOff>
      <xdr:row>0</xdr:row>
      <xdr:rowOff>0</xdr:rowOff>
    </xdr:to>
    <xdr:sp macro="" textlink="">
      <xdr:nvSpPr>
        <xdr:cNvPr id="18" name="Text Box 17"/>
        <xdr:cNvSpPr txBox="1">
          <a:spLocks noChangeArrowheads="1"/>
        </xdr:cNvSpPr>
      </xdr:nvSpPr>
      <xdr:spPr bwMode="auto">
        <a:xfrm>
          <a:off x="9525" y="0"/>
          <a:ext cx="73152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12</xdr:col>
      <xdr:colOff>9525</xdr:colOff>
      <xdr:row>0</xdr:row>
      <xdr:rowOff>0</xdr:rowOff>
    </xdr:from>
    <xdr:to>
      <xdr:col>15</xdr:col>
      <xdr:colOff>0</xdr:colOff>
      <xdr:row>0</xdr:row>
      <xdr:rowOff>0</xdr:rowOff>
    </xdr:to>
    <xdr:sp macro="" textlink="">
      <xdr:nvSpPr>
        <xdr:cNvPr id="19" name="Text Box 18"/>
        <xdr:cNvSpPr txBox="1">
          <a:spLocks noChangeArrowheads="1"/>
        </xdr:cNvSpPr>
      </xdr:nvSpPr>
      <xdr:spPr bwMode="auto">
        <a:xfrm>
          <a:off x="7324725" y="0"/>
          <a:ext cx="18192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30.07.2003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3</a:t>
          </a:r>
        </a:p>
      </xdr:txBody>
    </xdr:sp>
    <xdr:clientData/>
  </xdr:twoCellAnchor>
  <xdr:twoCellAnchor>
    <xdr:from>
      <xdr:col>2</xdr:col>
      <xdr:colOff>228600</xdr:colOff>
      <xdr:row>0</xdr:row>
      <xdr:rowOff>0</xdr:rowOff>
    </xdr:from>
    <xdr:to>
      <xdr:col>6</xdr:col>
      <xdr:colOff>9525</xdr:colOff>
      <xdr:row>0</xdr:row>
      <xdr:rowOff>0</xdr:rowOff>
    </xdr:to>
    <xdr:sp macro="" textlink="">
      <xdr:nvSpPr>
        <xdr:cNvPr id="20" name="AutoShape 19"/>
        <xdr:cNvSpPr>
          <a:spLocks noChangeArrowheads="1"/>
        </xdr:cNvSpPr>
      </xdr:nvSpPr>
      <xdr:spPr bwMode="auto">
        <a:xfrm>
          <a:off x="1447800" y="0"/>
          <a:ext cx="2219325" cy="0"/>
        </a:xfrm>
        <a:prstGeom prst="wedgeEllipseCallout">
          <a:avLst>
            <a:gd name="adj1" fmla="val 12843"/>
            <a:gd name="adj2" fmla="val -97778"/>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tr-TR" sz="800" b="0" i="0" u="none" strike="noStrike" baseline="0">
              <a:solidFill>
                <a:srgbClr val="000000"/>
              </a:solidFill>
              <a:latin typeface="Arial"/>
              <a:cs typeface="Arial"/>
            </a:rPr>
            <a:t>Bir önceki hakediş sayfasının ( c ) toplam imalat tutarı sütunun alt TOPLAM ı alınacaktır</a:t>
          </a:r>
        </a:p>
      </xdr:txBody>
    </xdr:sp>
    <xdr:clientData/>
  </xdr:twoCellAnchor>
  <xdr:twoCellAnchor>
    <xdr:from>
      <xdr:col>0</xdr:col>
      <xdr:colOff>9525</xdr:colOff>
      <xdr:row>0</xdr:row>
      <xdr:rowOff>0</xdr:rowOff>
    </xdr:from>
    <xdr:to>
      <xdr:col>12</xdr:col>
      <xdr:colOff>9525</xdr:colOff>
      <xdr:row>0</xdr:row>
      <xdr:rowOff>0</xdr:rowOff>
    </xdr:to>
    <xdr:sp macro="" textlink="">
      <xdr:nvSpPr>
        <xdr:cNvPr id="21" name="Text Box 20"/>
        <xdr:cNvSpPr txBox="1">
          <a:spLocks noChangeArrowheads="1"/>
        </xdr:cNvSpPr>
      </xdr:nvSpPr>
      <xdr:spPr bwMode="auto">
        <a:xfrm>
          <a:off x="9525" y="0"/>
          <a:ext cx="7315200" cy="0"/>
        </a:xfrm>
        <a:prstGeom prst="rect">
          <a:avLst/>
        </a:prstGeom>
        <a:solidFill>
          <a:srgbClr val="C0C0C0"/>
        </a:solidFill>
        <a:ln w="9525">
          <a:solidFill>
            <a:srgbClr val="000000"/>
          </a:solidFill>
          <a:miter lim="800000"/>
          <a:headEnd/>
          <a:tailEnd/>
        </a:ln>
      </xdr:spPr>
      <xdr:txBody>
        <a:bodyPr vertOverflow="clip" wrap="square" lIns="27432" tIns="22860" rIns="27432" bIns="0" anchor="t" upright="1"/>
        <a:lstStyle/>
        <a:p>
          <a:pPr algn="ctr" rtl="0">
            <a:defRPr sz="1000"/>
          </a:pPr>
          <a:r>
            <a:rPr lang="tr-TR" sz="1000" b="1" i="0" u="none" strike="noStrike" baseline="0">
              <a:solidFill>
                <a:srgbClr val="000000"/>
              </a:solidFill>
              <a:latin typeface="Arial"/>
              <a:cs typeface="Arial"/>
            </a:rPr>
            <a:t>                          </a:t>
          </a:r>
        </a:p>
        <a:p>
          <a:pPr algn="ctr" rtl="0">
            <a:defRPr sz="1000"/>
          </a:pPr>
          <a:r>
            <a:rPr lang="tr-TR" sz="1200" b="1" i="0" u="none" strike="noStrike" baseline="0">
              <a:solidFill>
                <a:srgbClr val="000000"/>
              </a:solidFill>
              <a:latin typeface="Arial"/>
              <a:cs typeface="Arial"/>
            </a:rPr>
            <a:t> HAKEDİŞ ÖZETi </a:t>
          </a:r>
          <a:r>
            <a:rPr lang="tr-TR" sz="1000" b="1" i="0" u="none" strike="noStrike" baseline="0">
              <a:solidFill>
                <a:srgbClr val="000000"/>
              </a:solidFill>
              <a:latin typeface="Arial"/>
              <a:cs typeface="Arial"/>
            </a:rPr>
            <a:t>                 </a:t>
          </a:r>
        </a:p>
        <a:p>
          <a:pPr algn="ctr" rtl="0">
            <a:defRPr sz="1000"/>
          </a:pPr>
          <a:endParaRPr lang="tr-TR" sz="1000" b="1" i="0" u="none" strike="noStrike" baseline="0">
            <a:solidFill>
              <a:srgbClr val="000000"/>
            </a:solidFill>
            <a:latin typeface="Arial"/>
            <a:cs typeface="Arial"/>
          </a:endParaRPr>
        </a:p>
        <a:p>
          <a:pPr algn="ctr" rtl="0">
            <a:defRPr sz="1000"/>
          </a:pPr>
          <a:r>
            <a:rPr lang="tr-TR" sz="1000" b="1" i="0" u="none" strike="noStrike" baseline="0">
              <a:solidFill>
                <a:srgbClr val="000000"/>
              </a:solidFill>
              <a:latin typeface="Arial"/>
              <a:cs typeface="Arial"/>
            </a:rPr>
            <a:t>                                                                                                                                              </a:t>
          </a:r>
        </a:p>
      </xdr:txBody>
    </xdr:sp>
    <xdr:clientData/>
  </xdr:twoCellAnchor>
  <xdr:twoCellAnchor>
    <xdr:from>
      <xdr:col>12</xdr:col>
      <xdr:colOff>9525</xdr:colOff>
      <xdr:row>0</xdr:row>
      <xdr:rowOff>0</xdr:rowOff>
    </xdr:from>
    <xdr:to>
      <xdr:col>15</xdr:col>
      <xdr:colOff>0</xdr:colOff>
      <xdr:row>0</xdr:row>
      <xdr:rowOff>0</xdr:rowOff>
    </xdr:to>
    <xdr:sp macro="" textlink="">
      <xdr:nvSpPr>
        <xdr:cNvPr id="22" name="Text Box 21"/>
        <xdr:cNvSpPr txBox="1">
          <a:spLocks noChangeArrowheads="1"/>
        </xdr:cNvSpPr>
      </xdr:nvSpPr>
      <xdr:spPr bwMode="auto">
        <a:xfrm>
          <a:off x="7324725" y="0"/>
          <a:ext cx="18192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0</xdr:col>
      <xdr:colOff>9525</xdr:colOff>
      <xdr:row>0</xdr:row>
      <xdr:rowOff>0</xdr:rowOff>
    </xdr:from>
    <xdr:to>
      <xdr:col>12</xdr:col>
      <xdr:colOff>9525</xdr:colOff>
      <xdr:row>0</xdr:row>
      <xdr:rowOff>0</xdr:rowOff>
    </xdr:to>
    <xdr:sp macro="" textlink="">
      <xdr:nvSpPr>
        <xdr:cNvPr id="23" name="Text Box 22"/>
        <xdr:cNvSpPr txBox="1">
          <a:spLocks noChangeArrowheads="1"/>
        </xdr:cNvSpPr>
      </xdr:nvSpPr>
      <xdr:spPr bwMode="auto">
        <a:xfrm>
          <a:off x="9525" y="0"/>
          <a:ext cx="7315200" cy="0"/>
        </a:xfrm>
        <a:prstGeom prst="rect">
          <a:avLst/>
        </a:prstGeom>
        <a:noFill/>
        <a:ln w="9525">
          <a:solidFill>
            <a:srgbClr val="000000"/>
          </a:solidFill>
          <a:miter lim="800000"/>
          <a:headEnd/>
          <a:tailEnd/>
        </a:ln>
      </xdr:spPr>
      <xdr:txBody>
        <a:bodyPr vertOverflow="clip" wrap="square" lIns="27432" tIns="22860" rIns="0" bIns="0" anchor="t" upright="1"/>
        <a:lstStyle/>
        <a:p>
          <a:pPr algn="l" rtl="0">
            <a:defRPr sz="1000"/>
          </a:pPr>
          <a:r>
            <a:rPr lang="tr-TR" sz="1000" b="1" i="0" u="none" strike="noStrike" baseline="0">
              <a:solidFill>
                <a:srgbClr val="000000"/>
              </a:solidFill>
              <a:latin typeface="Arial"/>
              <a:cs typeface="Arial"/>
            </a:rPr>
            <a:t>                          </a:t>
          </a:r>
        </a:p>
        <a:p>
          <a:pPr algn="l" rtl="0">
            <a:defRPr sz="1000"/>
          </a:pPr>
          <a:r>
            <a:rPr lang="tr-TR" sz="1200" b="1" i="0" u="none" strike="noStrike" baseline="0">
              <a:solidFill>
                <a:srgbClr val="000000"/>
              </a:solidFill>
              <a:latin typeface="Arial"/>
              <a:cs typeface="Arial"/>
            </a:rPr>
            <a:t> </a:t>
          </a:r>
          <a:r>
            <a:rPr lang="tr-TR" sz="1000" b="0" i="0" u="none" strike="noStrike" baseline="0">
              <a:solidFill>
                <a:srgbClr val="000000"/>
              </a:solidFill>
              <a:latin typeface="Arial"/>
              <a:cs typeface="Arial"/>
            </a:rPr>
            <a:t>…………………………………………………………………….…….İnşaatı Hakediş özeti            </a:t>
          </a:r>
        </a:p>
        <a:p>
          <a:pPr algn="l" rtl="0">
            <a:defRPr sz="1000"/>
          </a:pPr>
          <a:endParaRPr lang="tr-TR" sz="1000" b="1"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                                                                                                                                              </a:t>
          </a:r>
        </a:p>
      </xdr:txBody>
    </xdr:sp>
    <xdr:clientData/>
  </xdr:twoCellAnchor>
  <xdr:twoCellAnchor>
    <xdr:from>
      <xdr:col>12</xdr:col>
      <xdr:colOff>9525</xdr:colOff>
      <xdr:row>0</xdr:row>
      <xdr:rowOff>0</xdr:rowOff>
    </xdr:from>
    <xdr:to>
      <xdr:col>15</xdr:col>
      <xdr:colOff>0</xdr:colOff>
      <xdr:row>0</xdr:row>
      <xdr:rowOff>0</xdr:rowOff>
    </xdr:to>
    <xdr:sp macro="" textlink="">
      <xdr:nvSpPr>
        <xdr:cNvPr id="24" name="Text Box 23"/>
        <xdr:cNvSpPr txBox="1">
          <a:spLocks noChangeArrowheads="1"/>
        </xdr:cNvSpPr>
      </xdr:nvSpPr>
      <xdr:spPr bwMode="auto">
        <a:xfrm>
          <a:off x="7324725" y="0"/>
          <a:ext cx="1819275" cy="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tr-TR" sz="1000" b="0" i="0" u="none" strike="noStrike" baseline="0">
              <a:solidFill>
                <a:srgbClr val="000000"/>
              </a:solidFill>
              <a:latin typeface="Arial"/>
              <a:cs typeface="Arial"/>
            </a:rPr>
            <a:t>Hakediş Tarihi : 30.06.2003</a:t>
          </a:r>
        </a:p>
        <a:p>
          <a:pPr algn="l" rtl="0">
            <a:defRPr sz="1000"/>
          </a:pPr>
          <a:endParaRPr lang="tr-TR" sz="1000" b="0" i="0" u="none" strike="noStrike" baseline="0">
            <a:solidFill>
              <a:srgbClr val="000000"/>
            </a:solidFill>
            <a:latin typeface="Arial"/>
            <a:cs typeface="Arial"/>
          </a:endParaRPr>
        </a:p>
        <a:p>
          <a:pPr algn="l" rtl="0">
            <a:defRPr sz="1000"/>
          </a:pPr>
          <a:r>
            <a:rPr lang="tr-TR" sz="1000" b="1" i="0" u="none" strike="noStrike" baseline="0">
              <a:solidFill>
                <a:srgbClr val="000000"/>
              </a:solidFill>
              <a:latin typeface="Arial"/>
              <a:cs typeface="Arial"/>
            </a:rPr>
            <a:t>Hakediş No: 2</a:t>
          </a:r>
        </a:p>
      </xdr:txBody>
    </xdr:sp>
    <xdr:clientData/>
  </xdr:twoCellAnchor>
  <xdr:twoCellAnchor>
    <xdr:from>
      <xdr:col>4</xdr:col>
      <xdr:colOff>171450</xdr:colOff>
      <xdr:row>0</xdr:row>
      <xdr:rowOff>0</xdr:rowOff>
    </xdr:from>
    <xdr:to>
      <xdr:col>6</xdr:col>
      <xdr:colOff>933450</xdr:colOff>
      <xdr:row>0</xdr:row>
      <xdr:rowOff>0</xdr:rowOff>
    </xdr:to>
    <xdr:sp macro="" textlink="">
      <xdr:nvSpPr>
        <xdr:cNvPr id="25" name="AutoShape 24"/>
        <xdr:cNvSpPr>
          <a:spLocks noChangeArrowheads="1"/>
        </xdr:cNvSpPr>
      </xdr:nvSpPr>
      <xdr:spPr bwMode="auto">
        <a:xfrm>
          <a:off x="2609850" y="0"/>
          <a:ext cx="1657350" cy="0"/>
        </a:xfrm>
        <a:prstGeom prst="wedgeEllipseCallout">
          <a:avLst>
            <a:gd name="adj1" fmla="val -31421"/>
            <a:gd name="adj2" fmla="val -82222"/>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r>
            <a:rPr lang="tr-TR" sz="800" b="0" i="0" u="none" strike="noStrike" baseline="0">
              <a:solidFill>
                <a:srgbClr val="000000"/>
              </a:solidFill>
              <a:latin typeface="Arial"/>
              <a:cs typeface="Arial"/>
            </a:rPr>
            <a:t>Bir önceki hakediş sayfasının ( c ) toplam imalat tutarı sütunun alt TOPLAM ı alınacaktır</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393410</xdr:colOff>
      <xdr:row>0</xdr:row>
      <xdr:rowOff>100552</xdr:rowOff>
    </xdr:from>
    <xdr:ext cx="184730" cy="937629"/>
    <xdr:sp macro="" textlink="">
      <xdr:nvSpPr>
        <xdr:cNvPr id="2" name="1 Dikdörtgen"/>
        <xdr:cNvSpPr/>
      </xdr:nvSpPr>
      <xdr:spPr>
        <a:xfrm>
          <a:off x="7584785" y="100552"/>
          <a:ext cx="184730" cy="937629"/>
        </a:xfrm>
        <a:prstGeom prst="rect">
          <a:avLst/>
        </a:prstGeom>
        <a:noFill/>
      </xdr:spPr>
      <xdr:txBody>
        <a:bodyPr wrap="none" lIns="91440" tIns="45720" rIns="91440" bIns="45720">
          <a:spAutoFit/>
        </a:bodyPr>
        <a:lstStyle/>
        <a:p>
          <a:pPr algn="ctr"/>
          <a:endParaRPr lang="tr-TR" sz="5400" b="1" cap="none" spc="0">
            <a:ln w="31550" cmpd="sng">
              <a:gradFill>
                <a:gsLst>
                  <a:gs pos="70000">
                    <a:schemeClr val="accent6">
                      <a:shade val="50000"/>
                      <a:satMod val="190000"/>
                    </a:schemeClr>
                  </a:gs>
                  <a:gs pos="0">
                    <a:schemeClr val="accent6">
                      <a:tint val="77000"/>
                      <a:satMod val="180000"/>
                    </a:schemeClr>
                  </a:gs>
                </a:gsLst>
                <a:lin ang="5400000"/>
              </a:gradFill>
              <a:prstDash val="solid"/>
            </a:ln>
            <a:solidFill>
              <a:schemeClr val="accent6">
                <a:tint val="15000"/>
                <a:satMod val="200000"/>
              </a:schemeClr>
            </a:solidFill>
            <a:effectLst>
              <a:outerShdw blurRad="50800" dist="40000" dir="5400000" algn="tl" rotWithShape="0">
                <a:srgbClr val="000000">
                  <a:shade val="5000"/>
                  <a:satMod val="120000"/>
                  <a:alpha val="33000"/>
                </a:srgb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Hakedi&#351;%20Raporu%20(MERCEK%20VE%20SEZ&#304;N%20G&#214;R&#220;NT&#220;LEME)%20%201.HAKED&#304;&#3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1-&#304;HALELER%202015/3-2014-144583%20___%205%20Ki&#351;i%2036%20Ayl&#305;k%20&#214;zel%20G&#252;venlik%20Hizmet%20Al&#305;m&#305;%20ihalesi/09.%20Hakedi&#351;%20EYL&#220;L%20201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CMAL"/>
      <sheetName val="Mauyene Kabul "/>
      <sheetName val="Ör No 4"/>
      <sheetName val="Ör No 4-8"/>
      <sheetName val="Ör No 4-10"/>
      <sheetName val="KABUL TEKLİF BELGESİ"/>
    </sheetNames>
    <sheetDataSet>
      <sheetData sheetId="0"/>
      <sheetData sheetId="1"/>
      <sheetData sheetId="2">
        <row r="33">
          <cell r="H33" t="str">
            <v>Mehmet ERDOĞAN</v>
          </cell>
        </row>
        <row r="34">
          <cell r="E34" t="str">
            <v>Tıbbi Sekreter</v>
          </cell>
          <cell r="H34" t="str">
            <v>Tıbbi Sekreter</v>
          </cell>
        </row>
      </sheetData>
      <sheetData sheetId="3">
        <row r="24">
          <cell r="F24" t="str">
            <v>Cihan KAPLAN</v>
          </cell>
        </row>
      </sheetData>
      <sheetData sheetId="4">
        <row r="31">
          <cell r="D31" t="str">
            <v>Nurver GÖKSU</v>
          </cell>
        </row>
        <row r="32">
          <cell r="D32" t="str">
            <v>Diş Hekimi</v>
          </cell>
        </row>
      </sheetData>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ÇALIŞMA "/>
      <sheetName val="Ör No 4"/>
      <sheetName val="Ör No 4-7 b"/>
      <sheetName val="Ör No 4-10"/>
      <sheetName val="Ör No 4-1"/>
      <sheetName val="Ör No 4-4 "/>
      <sheetName val="Ör No 4-9"/>
      <sheetName val="Ör No 4-8"/>
      <sheetName val="ÇALIŞMA- Sil Sonra"/>
    </sheetNames>
    <sheetDataSet>
      <sheetData sheetId="0">
        <row r="6">
          <cell r="E6">
            <v>11741.55</v>
          </cell>
        </row>
      </sheetData>
      <sheetData sheetId="1">
        <row r="1">
          <cell r="A1" t="str">
            <v>T.C.</v>
          </cell>
        </row>
        <row r="2">
          <cell r="A2" t="str">
            <v>MERSİN VALİLİĞİ</v>
          </cell>
        </row>
        <row r="3">
          <cell r="A3" t="str">
            <v>İl Sağlık Müdürlüğü</v>
          </cell>
        </row>
      </sheetData>
      <sheetData sheetId="2">
        <row r="8">
          <cell r="K8">
            <v>101197.23999999999</v>
          </cell>
        </row>
      </sheetData>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S43"/>
  <sheetViews>
    <sheetView workbookViewId="0">
      <selection activeCell="G5" sqref="G5"/>
    </sheetView>
  </sheetViews>
  <sheetFormatPr defaultRowHeight="15"/>
  <cols>
    <col min="1" max="1" width="4.28515625" style="98" customWidth="1"/>
    <col min="2" max="2" width="10.42578125" style="99" customWidth="1"/>
    <col min="3" max="3" width="18.140625" style="99" customWidth="1"/>
    <col min="4" max="4" width="12.85546875" style="99" customWidth="1"/>
    <col min="5" max="5" width="10.85546875" style="99" customWidth="1"/>
    <col min="6" max="6" width="18.7109375" style="99" customWidth="1"/>
    <col min="7" max="7" width="10.85546875" style="99" customWidth="1"/>
    <col min="8" max="8" width="10.85546875" style="110" hidden="1" customWidth="1"/>
    <col min="9" max="9" width="9.85546875" style="106" hidden="1" customWidth="1"/>
    <col min="10" max="10" width="9.140625" style="106" hidden="1" customWidth="1"/>
    <col min="11" max="11" width="9.5703125" style="106" hidden="1" customWidth="1"/>
    <col min="12" max="12" width="9.140625" style="106" hidden="1" customWidth="1"/>
    <col min="13" max="15" width="9.140625" style="111" hidden="1" customWidth="1"/>
    <col min="16" max="16" width="10.42578125" style="111" hidden="1" customWidth="1"/>
    <col min="17" max="17" width="9.85546875" style="103" hidden="1" customWidth="1"/>
    <col min="18" max="18" width="9.140625" style="99" customWidth="1"/>
    <col min="19" max="16384" width="9.140625" style="99"/>
  </cols>
  <sheetData>
    <row r="1" spans="1:19">
      <c r="A1" s="132" t="s">
        <v>142</v>
      </c>
      <c r="B1" s="132"/>
      <c r="C1" s="132"/>
      <c r="D1" s="132"/>
      <c r="E1" s="132"/>
      <c r="F1" s="132"/>
      <c r="G1" s="132"/>
    </row>
    <row r="3" spans="1:19">
      <c r="A3" s="127" t="s">
        <v>145</v>
      </c>
      <c r="B3" s="127"/>
      <c r="C3" s="127"/>
      <c r="D3" s="127"/>
      <c r="E3" s="127"/>
      <c r="F3" s="127"/>
      <c r="G3" s="127"/>
    </row>
    <row r="4" spans="1:19" ht="31.5" customHeight="1">
      <c r="A4" s="95" t="s">
        <v>92</v>
      </c>
      <c r="B4" s="95" t="s">
        <v>89</v>
      </c>
      <c r="C4" s="95" t="s">
        <v>109</v>
      </c>
      <c r="D4" s="95" t="s">
        <v>110</v>
      </c>
      <c r="E4" s="95" t="s">
        <v>111</v>
      </c>
      <c r="F4" s="95" t="s">
        <v>100</v>
      </c>
      <c r="G4" s="95" t="s">
        <v>112</v>
      </c>
      <c r="H4" s="102" t="s">
        <v>115</v>
      </c>
      <c r="I4" s="129" t="s">
        <v>116</v>
      </c>
      <c r="J4" s="129"/>
      <c r="K4" s="129"/>
      <c r="L4" s="129"/>
      <c r="M4" s="130" t="s">
        <v>117</v>
      </c>
      <c r="N4" s="130"/>
      <c r="O4" s="130"/>
      <c r="P4" s="130"/>
    </row>
    <row r="5" spans="1:19">
      <c r="A5" s="95">
        <v>1</v>
      </c>
      <c r="B5" s="125">
        <v>44109</v>
      </c>
      <c r="C5" s="112" t="s">
        <v>146</v>
      </c>
      <c r="D5" s="96">
        <v>5512.5</v>
      </c>
      <c r="E5" s="96">
        <f>D5*0.08</f>
        <v>441</v>
      </c>
      <c r="F5" s="96">
        <f t="shared" ref="F5" si="0">D5+E5</f>
        <v>5953.5</v>
      </c>
      <c r="G5" s="96">
        <v>220.5</v>
      </c>
      <c r="H5" s="102"/>
      <c r="I5" s="121"/>
      <c r="J5" s="121"/>
      <c r="K5" s="121"/>
      <c r="L5" s="121"/>
      <c r="M5" s="122"/>
      <c r="N5" s="122"/>
      <c r="O5" s="122"/>
      <c r="P5" s="122"/>
    </row>
    <row r="6" spans="1:19">
      <c r="A6" s="131" t="s">
        <v>118</v>
      </c>
      <c r="B6" s="131"/>
      <c r="C6" s="131"/>
      <c r="D6" s="97">
        <f>SUM(D5:D5)</f>
        <v>5512.5</v>
      </c>
      <c r="E6" s="97">
        <f>SUM(E5:E5)</f>
        <v>441</v>
      </c>
      <c r="F6" s="97">
        <f>SUM(F5:F5)</f>
        <v>5953.5</v>
      </c>
      <c r="G6" s="97">
        <f>SUM(G5:G5)</f>
        <v>220.5</v>
      </c>
      <c r="H6" s="104"/>
      <c r="I6" s="105" t="e">
        <f>#REF!</f>
        <v>#REF!</v>
      </c>
      <c r="J6" s="106" t="e">
        <f>ROUND((I6*18/100),2)</f>
        <v>#REF!</v>
      </c>
      <c r="K6" s="105" t="e">
        <f>J6+I6</f>
        <v>#REF!</v>
      </c>
      <c r="L6" s="106" t="e">
        <f>ROUND((J6/2),2)</f>
        <v>#REF!</v>
      </c>
      <c r="M6" s="107" t="e">
        <f>#REF!-I6</f>
        <v>#REF!</v>
      </c>
      <c r="N6" s="107" t="e">
        <f>#REF!-J6</f>
        <v>#REF!</v>
      </c>
      <c r="O6" s="107" t="e">
        <f>#REF!-K6</f>
        <v>#REF!</v>
      </c>
      <c r="P6" s="107" t="e">
        <f>#REF!-L6</f>
        <v>#REF!</v>
      </c>
      <c r="Q6" s="108" t="e">
        <f>((I6+H6)*26/100)-H6</f>
        <v>#REF!</v>
      </c>
      <c r="S6" s="109"/>
    </row>
    <row r="7" spans="1:19">
      <c r="H7" s="104"/>
      <c r="I7" s="105" t="e">
        <f>#REF!</f>
        <v>#REF!</v>
      </c>
      <c r="J7" s="106" t="e">
        <f t="shared" ref="J7:J24" si="1">ROUND((I7*18/100),2)</f>
        <v>#REF!</v>
      </c>
      <c r="K7" s="105" t="e">
        <f t="shared" ref="K7:K24" si="2">J7+I7</f>
        <v>#REF!</v>
      </c>
      <c r="L7" s="106" t="e">
        <f t="shared" ref="L7:L24" si="3">ROUND((J7/2),2)</f>
        <v>#REF!</v>
      </c>
      <c r="M7" s="107" t="e">
        <f>#REF!-I7</f>
        <v>#REF!</v>
      </c>
      <c r="N7" s="107" t="e">
        <f>#REF!-J7</f>
        <v>#REF!</v>
      </c>
      <c r="O7" s="107" t="e">
        <f>#REF!-K7</f>
        <v>#REF!</v>
      </c>
      <c r="P7" s="107" t="e">
        <f>#REF!-L7</f>
        <v>#REF!</v>
      </c>
      <c r="Q7" s="108" t="e">
        <f t="shared" ref="Q7:Q24" si="4">((I7+H7)*26/100)-H7</f>
        <v>#REF!</v>
      </c>
    </row>
    <row r="8" spans="1:19">
      <c r="A8" s="119"/>
      <c r="B8" s="128" t="str">
        <f>'[1]Ör No 4-10'!D31</f>
        <v>Nurver GÖKSU</v>
      </c>
      <c r="C8" s="128"/>
      <c r="D8" s="128" t="str">
        <f>'[1]Ör No 4-8'!F24</f>
        <v>Cihan KAPLAN</v>
      </c>
      <c r="E8" s="128"/>
      <c r="F8" s="123" t="str">
        <f>'[1]Ör No 4'!H33</f>
        <v>Mehmet ERDOĞAN</v>
      </c>
      <c r="G8" s="123"/>
      <c r="H8" s="104"/>
      <c r="I8" s="105" t="e">
        <f>#REF!</f>
        <v>#REF!</v>
      </c>
      <c r="J8" s="106" t="e">
        <f t="shared" si="1"/>
        <v>#REF!</v>
      </c>
      <c r="K8" s="105" t="e">
        <f t="shared" si="2"/>
        <v>#REF!</v>
      </c>
      <c r="L8" s="106" t="e">
        <f t="shared" si="3"/>
        <v>#REF!</v>
      </c>
      <c r="M8" s="107" t="e">
        <f>#REF!-I8</f>
        <v>#REF!</v>
      </c>
      <c r="N8" s="107" t="e">
        <f>#REF!-J8</f>
        <v>#REF!</v>
      </c>
      <c r="O8" s="107" t="e">
        <f>#REF!-K8</f>
        <v>#REF!</v>
      </c>
      <c r="P8" s="107" t="e">
        <f>#REF!-L8</f>
        <v>#REF!</v>
      </c>
      <c r="Q8" s="108" t="e">
        <f t="shared" si="4"/>
        <v>#REF!</v>
      </c>
    </row>
    <row r="9" spans="1:19">
      <c r="A9" s="119"/>
      <c r="B9" s="126" t="str">
        <f>'[1]Ör No 4-10'!D32</f>
        <v>Diş Hekimi</v>
      </c>
      <c r="C9" s="126"/>
      <c r="D9" s="126" t="str">
        <f>'[1]Ör No 4'!E34</f>
        <v>Tıbbi Sekreter</v>
      </c>
      <c r="E9" s="126"/>
      <c r="F9" s="124" t="str">
        <f>'[1]Ör No 4'!H34</f>
        <v>Tıbbi Sekreter</v>
      </c>
      <c r="G9" s="124"/>
      <c r="H9" s="123"/>
      <c r="I9" s="105" t="e">
        <f>#REF!</f>
        <v>#REF!</v>
      </c>
      <c r="J9" s="106" t="e">
        <f t="shared" si="1"/>
        <v>#REF!</v>
      </c>
      <c r="K9" s="105" t="e">
        <f t="shared" si="2"/>
        <v>#REF!</v>
      </c>
      <c r="L9" s="106" t="e">
        <f t="shared" si="3"/>
        <v>#REF!</v>
      </c>
      <c r="M9" s="107" t="e">
        <f>#REF!-I9</f>
        <v>#REF!</v>
      </c>
      <c r="N9" s="107" t="e">
        <f>#REF!-J9</f>
        <v>#REF!</v>
      </c>
      <c r="O9" s="107" t="e">
        <f>#REF!-K9</f>
        <v>#REF!</v>
      </c>
      <c r="P9" s="107" t="e">
        <f>#REF!-L9</f>
        <v>#REF!</v>
      </c>
      <c r="Q9" s="108" t="e">
        <f t="shared" si="4"/>
        <v>#REF!</v>
      </c>
    </row>
    <row r="10" spans="1:19" ht="15" customHeight="1">
      <c r="B10" s="117"/>
      <c r="C10" s="117"/>
      <c r="D10" s="117"/>
      <c r="H10" s="124"/>
      <c r="I10" s="105" t="e">
        <f>#REF!</f>
        <v>#REF!</v>
      </c>
      <c r="J10" s="106" t="e">
        <f t="shared" si="1"/>
        <v>#REF!</v>
      </c>
      <c r="K10" s="105" t="e">
        <f t="shared" si="2"/>
        <v>#REF!</v>
      </c>
      <c r="L10" s="106" t="e">
        <f t="shared" si="3"/>
        <v>#REF!</v>
      </c>
      <c r="M10" s="107" t="e">
        <f>#REF!-I10</f>
        <v>#REF!</v>
      </c>
      <c r="N10" s="107" t="e">
        <f>#REF!-J10</f>
        <v>#REF!</v>
      </c>
      <c r="O10" s="107" t="e">
        <f>#REF!-K10</f>
        <v>#REF!</v>
      </c>
      <c r="P10" s="107" t="e">
        <f>#REF!-L10</f>
        <v>#REF!</v>
      </c>
      <c r="Q10" s="108" t="e">
        <f t="shared" si="4"/>
        <v>#REF!</v>
      </c>
    </row>
    <row r="11" spans="1:19">
      <c r="I11" s="105" t="e">
        <f>#REF!</f>
        <v>#REF!</v>
      </c>
      <c r="J11" s="106" t="e">
        <f t="shared" si="1"/>
        <v>#REF!</v>
      </c>
      <c r="K11" s="105" t="e">
        <f t="shared" si="2"/>
        <v>#REF!</v>
      </c>
      <c r="L11" s="106" t="e">
        <f t="shared" si="3"/>
        <v>#REF!</v>
      </c>
      <c r="M11" s="107" t="e">
        <f>#REF!-I11</f>
        <v>#REF!</v>
      </c>
      <c r="N11" s="107" t="e">
        <f>#REF!-J11</f>
        <v>#REF!</v>
      </c>
      <c r="O11" s="107" t="e">
        <f>#REF!-K11</f>
        <v>#REF!</v>
      </c>
      <c r="P11" s="107" t="e">
        <f>#REF!-L11</f>
        <v>#REF!</v>
      </c>
      <c r="Q11" s="108" t="e">
        <f t="shared" si="4"/>
        <v>#REF!</v>
      </c>
    </row>
    <row r="12" spans="1:19">
      <c r="I12" s="105" t="e">
        <f>#REF!</f>
        <v>#REF!</v>
      </c>
      <c r="J12" s="106" t="e">
        <f t="shared" si="1"/>
        <v>#REF!</v>
      </c>
      <c r="K12" s="105" t="e">
        <f t="shared" si="2"/>
        <v>#REF!</v>
      </c>
      <c r="L12" s="106" t="e">
        <f t="shared" si="3"/>
        <v>#REF!</v>
      </c>
      <c r="M12" s="107" t="e">
        <f>#REF!-I12</f>
        <v>#REF!</v>
      </c>
      <c r="N12" s="107" t="e">
        <f>#REF!-J12</f>
        <v>#REF!</v>
      </c>
      <c r="O12" s="107" t="e">
        <f>#REF!-K12</f>
        <v>#REF!</v>
      </c>
      <c r="P12" s="107" t="e">
        <f>#REF!-L12</f>
        <v>#REF!</v>
      </c>
      <c r="Q12" s="108" t="e">
        <f t="shared" si="4"/>
        <v>#REF!</v>
      </c>
    </row>
    <row r="13" spans="1:19">
      <c r="I13" s="105" t="e">
        <f>#REF!</f>
        <v>#REF!</v>
      </c>
      <c r="J13" s="106" t="e">
        <f t="shared" si="1"/>
        <v>#REF!</v>
      </c>
      <c r="K13" s="105" t="e">
        <f t="shared" si="2"/>
        <v>#REF!</v>
      </c>
      <c r="L13" s="106" t="e">
        <f t="shared" si="3"/>
        <v>#REF!</v>
      </c>
      <c r="M13" s="107" t="e">
        <f>#REF!-I13</f>
        <v>#REF!</v>
      </c>
      <c r="N13" s="107" t="e">
        <f>#REF!-J13</f>
        <v>#REF!</v>
      </c>
      <c r="O13" s="107" t="e">
        <f>#REF!-K13</f>
        <v>#REF!</v>
      </c>
      <c r="P13" s="107" t="e">
        <f>#REF!-L13</f>
        <v>#REF!</v>
      </c>
      <c r="Q13" s="108" t="e">
        <f t="shared" si="4"/>
        <v>#REF!</v>
      </c>
    </row>
    <row r="14" spans="1:19">
      <c r="I14" s="105" t="e">
        <f>#REF!</f>
        <v>#REF!</v>
      </c>
      <c r="J14" s="106" t="e">
        <f t="shared" si="1"/>
        <v>#REF!</v>
      </c>
      <c r="K14" s="105" t="e">
        <f t="shared" si="2"/>
        <v>#REF!</v>
      </c>
      <c r="L14" s="106" t="e">
        <f t="shared" si="3"/>
        <v>#REF!</v>
      </c>
      <c r="M14" s="107" t="e">
        <f>#REF!-I14</f>
        <v>#REF!</v>
      </c>
      <c r="N14" s="107" t="e">
        <f>#REF!-J14</f>
        <v>#REF!</v>
      </c>
      <c r="O14" s="107" t="e">
        <f>#REF!-K14</f>
        <v>#REF!</v>
      </c>
      <c r="P14" s="107" t="e">
        <f>#REF!-L14</f>
        <v>#REF!</v>
      </c>
      <c r="Q14" s="108" t="e">
        <f t="shared" si="4"/>
        <v>#REF!</v>
      </c>
    </row>
    <row r="15" spans="1:19">
      <c r="I15" s="105" t="e">
        <f>#REF!</f>
        <v>#REF!</v>
      </c>
      <c r="J15" s="106" t="e">
        <f t="shared" si="1"/>
        <v>#REF!</v>
      </c>
      <c r="K15" s="105" t="e">
        <f t="shared" si="2"/>
        <v>#REF!</v>
      </c>
      <c r="L15" s="106" t="e">
        <f t="shared" si="3"/>
        <v>#REF!</v>
      </c>
      <c r="M15" s="107" t="e">
        <f>#REF!-I15</f>
        <v>#REF!</v>
      </c>
      <c r="N15" s="107" t="e">
        <f>#REF!-J15</f>
        <v>#REF!</v>
      </c>
      <c r="O15" s="107" t="e">
        <f>#REF!-K15</f>
        <v>#REF!</v>
      </c>
      <c r="P15" s="107" t="e">
        <f>#REF!-L15</f>
        <v>#REF!</v>
      </c>
      <c r="Q15" s="108" t="e">
        <f t="shared" si="4"/>
        <v>#REF!</v>
      </c>
    </row>
    <row r="16" spans="1:19">
      <c r="I16" s="105" t="e">
        <f>#REF!</f>
        <v>#REF!</v>
      </c>
      <c r="J16" s="106" t="e">
        <f t="shared" si="1"/>
        <v>#REF!</v>
      </c>
      <c r="K16" s="105" t="e">
        <f t="shared" si="2"/>
        <v>#REF!</v>
      </c>
      <c r="L16" s="106" t="e">
        <f t="shared" si="3"/>
        <v>#REF!</v>
      </c>
      <c r="M16" s="107" t="e">
        <f>#REF!-I16</f>
        <v>#REF!</v>
      </c>
      <c r="N16" s="107" t="e">
        <f>#REF!-J16</f>
        <v>#REF!</v>
      </c>
      <c r="O16" s="107" t="e">
        <f>#REF!-K16</f>
        <v>#REF!</v>
      </c>
      <c r="P16" s="107" t="e">
        <f>#REF!-L16</f>
        <v>#REF!</v>
      </c>
      <c r="Q16" s="108" t="e">
        <f t="shared" si="4"/>
        <v>#REF!</v>
      </c>
    </row>
    <row r="17" spans="8:17">
      <c r="I17" s="105" t="e">
        <f>#REF!</f>
        <v>#REF!</v>
      </c>
      <c r="J17" s="106" t="e">
        <f t="shared" si="1"/>
        <v>#REF!</v>
      </c>
      <c r="K17" s="105" t="e">
        <f t="shared" si="2"/>
        <v>#REF!</v>
      </c>
      <c r="L17" s="106" t="e">
        <f t="shared" si="3"/>
        <v>#REF!</v>
      </c>
      <c r="M17" s="107" t="e">
        <f>#REF!-I17</f>
        <v>#REF!</v>
      </c>
      <c r="N17" s="107" t="e">
        <f>#REF!-J17</f>
        <v>#REF!</v>
      </c>
      <c r="O17" s="107" t="e">
        <f>#REF!-K17</f>
        <v>#REF!</v>
      </c>
      <c r="P17" s="107" t="e">
        <f>#REF!-L17</f>
        <v>#REF!</v>
      </c>
      <c r="Q17" s="108" t="e">
        <f t="shared" si="4"/>
        <v>#REF!</v>
      </c>
    </row>
    <row r="18" spans="8:17">
      <c r="I18" s="105" t="e">
        <f>#REF!</f>
        <v>#REF!</v>
      </c>
      <c r="J18" s="106" t="e">
        <f t="shared" si="1"/>
        <v>#REF!</v>
      </c>
      <c r="K18" s="105" t="e">
        <f t="shared" si="2"/>
        <v>#REF!</v>
      </c>
      <c r="L18" s="106" t="e">
        <f t="shared" si="3"/>
        <v>#REF!</v>
      </c>
      <c r="M18" s="107" t="e">
        <f>#REF!-I18</f>
        <v>#REF!</v>
      </c>
      <c r="N18" s="107" t="e">
        <f>#REF!-J18</f>
        <v>#REF!</v>
      </c>
      <c r="O18" s="107" t="e">
        <f>#REF!-K18</f>
        <v>#REF!</v>
      </c>
      <c r="P18" s="107" t="e">
        <f>#REF!-L18</f>
        <v>#REF!</v>
      </c>
      <c r="Q18" s="108" t="e">
        <f t="shared" si="4"/>
        <v>#REF!</v>
      </c>
    </row>
    <row r="19" spans="8:17">
      <c r="I19" s="105" t="e">
        <f>#REF!</f>
        <v>#REF!</v>
      </c>
      <c r="J19" s="106" t="e">
        <f t="shared" si="1"/>
        <v>#REF!</v>
      </c>
      <c r="K19" s="105" t="e">
        <f t="shared" si="2"/>
        <v>#REF!</v>
      </c>
      <c r="L19" s="106" t="e">
        <f t="shared" si="3"/>
        <v>#REF!</v>
      </c>
      <c r="M19" s="107" t="e">
        <f>#REF!-I19</f>
        <v>#REF!</v>
      </c>
      <c r="N19" s="107" t="e">
        <f>#REF!-J19</f>
        <v>#REF!</v>
      </c>
      <c r="O19" s="107" t="e">
        <f>#REF!-K19</f>
        <v>#REF!</v>
      </c>
      <c r="P19" s="107" t="e">
        <f>#REF!-L19</f>
        <v>#REF!</v>
      </c>
      <c r="Q19" s="108" t="e">
        <f t="shared" si="4"/>
        <v>#REF!</v>
      </c>
    </row>
    <row r="20" spans="8:17">
      <c r="I20" s="105" t="e">
        <f>#REF!</f>
        <v>#REF!</v>
      </c>
      <c r="J20" s="106" t="e">
        <f t="shared" si="1"/>
        <v>#REF!</v>
      </c>
      <c r="K20" s="105" t="e">
        <f t="shared" si="2"/>
        <v>#REF!</v>
      </c>
      <c r="L20" s="106" t="e">
        <f t="shared" si="3"/>
        <v>#REF!</v>
      </c>
      <c r="M20" s="107" t="e">
        <f>#REF!-I20</f>
        <v>#REF!</v>
      </c>
      <c r="N20" s="107" t="e">
        <f>#REF!-J20</f>
        <v>#REF!</v>
      </c>
      <c r="O20" s="107" t="e">
        <f>#REF!-K20</f>
        <v>#REF!</v>
      </c>
      <c r="P20" s="107" t="e">
        <f>#REF!-L20</f>
        <v>#REF!</v>
      </c>
      <c r="Q20" s="108" t="e">
        <f t="shared" si="4"/>
        <v>#REF!</v>
      </c>
    </row>
    <row r="21" spans="8:17">
      <c r="I21" s="105" t="e">
        <f>#REF!</f>
        <v>#REF!</v>
      </c>
      <c r="J21" s="106" t="e">
        <f t="shared" si="1"/>
        <v>#REF!</v>
      </c>
      <c r="K21" s="105" t="e">
        <f t="shared" si="2"/>
        <v>#REF!</v>
      </c>
      <c r="L21" s="106" t="e">
        <f t="shared" si="3"/>
        <v>#REF!</v>
      </c>
      <c r="M21" s="107" t="e">
        <f>#REF!-I21</f>
        <v>#REF!</v>
      </c>
      <c r="N21" s="107" t="e">
        <f>#REF!-J21</f>
        <v>#REF!</v>
      </c>
      <c r="O21" s="107" t="e">
        <f>#REF!-K21</f>
        <v>#REF!</v>
      </c>
      <c r="P21" s="107" t="e">
        <f>#REF!-L21</f>
        <v>#REF!</v>
      </c>
      <c r="Q21" s="108" t="e">
        <f t="shared" si="4"/>
        <v>#REF!</v>
      </c>
    </row>
    <row r="22" spans="8:17">
      <c r="I22" s="105" t="e">
        <f>#REF!</f>
        <v>#REF!</v>
      </c>
      <c r="J22" s="106" t="e">
        <f t="shared" si="1"/>
        <v>#REF!</v>
      </c>
      <c r="K22" s="105" t="e">
        <f t="shared" si="2"/>
        <v>#REF!</v>
      </c>
      <c r="L22" s="106" t="e">
        <f t="shared" si="3"/>
        <v>#REF!</v>
      </c>
      <c r="M22" s="107" t="e">
        <f>#REF!-I22</f>
        <v>#REF!</v>
      </c>
      <c r="N22" s="107" t="e">
        <f>#REF!-J22</f>
        <v>#REF!</v>
      </c>
      <c r="O22" s="107" t="e">
        <f>#REF!-K22</f>
        <v>#REF!</v>
      </c>
      <c r="P22" s="107" t="e">
        <f>#REF!-L22</f>
        <v>#REF!</v>
      </c>
      <c r="Q22" s="108" t="e">
        <f t="shared" si="4"/>
        <v>#REF!</v>
      </c>
    </row>
    <row r="23" spans="8:17">
      <c r="I23" s="105" t="e">
        <f>#REF!</f>
        <v>#REF!</v>
      </c>
      <c r="J23" s="106" t="e">
        <f t="shared" si="1"/>
        <v>#REF!</v>
      </c>
      <c r="K23" s="105" t="e">
        <f t="shared" si="2"/>
        <v>#REF!</v>
      </c>
      <c r="L23" s="106" t="e">
        <f t="shared" si="3"/>
        <v>#REF!</v>
      </c>
      <c r="M23" s="107" t="e">
        <f>#REF!-I23</f>
        <v>#REF!</v>
      </c>
      <c r="N23" s="107" t="e">
        <f>#REF!-J23</f>
        <v>#REF!</v>
      </c>
      <c r="O23" s="107" t="e">
        <f>#REF!-K23</f>
        <v>#REF!</v>
      </c>
      <c r="P23" s="107" t="e">
        <f>#REF!-L23</f>
        <v>#REF!</v>
      </c>
      <c r="Q23" s="108" t="e">
        <f t="shared" si="4"/>
        <v>#REF!</v>
      </c>
    </row>
    <row r="24" spans="8:17">
      <c r="I24" s="105" t="e">
        <f>#REF!</f>
        <v>#REF!</v>
      </c>
      <c r="J24" s="106" t="e">
        <f t="shared" si="1"/>
        <v>#REF!</v>
      </c>
      <c r="K24" s="105" t="e">
        <f t="shared" si="2"/>
        <v>#REF!</v>
      </c>
      <c r="L24" s="106" t="e">
        <f t="shared" si="3"/>
        <v>#REF!</v>
      </c>
      <c r="M24" s="107" t="e">
        <f>#REF!-I24</f>
        <v>#REF!</v>
      </c>
      <c r="N24" s="107" t="e">
        <f>#REF!-J24</f>
        <v>#REF!</v>
      </c>
      <c r="O24" s="107" t="e">
        <f>#REF!-K24</f>
        <v>#REF!</v>
      </c>
      <c r="P24" s="107" t="e">
        <f>#REF!-L24</f>
        <v>#REF!</v>
      </c>
      <c r="Q24" s="108" t="e">
        <f t="shared" si="4"/>
        <v>#REF!</v>
      </c>
    </row>
    <row r="25" spans="8:17">
      <c r="H25" s="97">
        <f t="shared" ref="H25:Q25" si="5">SUM(H6:H24)</f>
        <v>0</v>
      </c>
      <c r="I25" s="97" t="e">
        <f t="shared" si="5"/>
        <v>#REF!</v>
      </c>
      <c r="J25" s="97" t="e">
        <f t="shared" si="5"/>
        <v>#REF!</v>
      </c>
      <c r="K25" s="97" t="e">
        <f t="shared" si="5"/>
        <v>#REF!</v>
      </c>
      <c r="L25" s="97" t="e">
        <f t="shared" si="5"/>
        <v>#REF!</v>
      </c>
      <c r="M25" s="97" t="e">
        <f t="shared" si="5"/>
        <v>#REF!</v>
      </c>
      <c r="N25" s="97" t="e">
        <f t="shared" si="5"/>
        <v>#REF!</v>
      </c>
      <c r="O25" s="97" t="e">
        <f t="shared" si="5"/>
        <v>#REF!</v>
      </c>
      <c r="P25" s="97" t="e">
        <f t="shared" si="5"/>
        <v>#REF!</v>
      </c>
      <c r="Q25" s="97" t="e">
        <f t="shared" si="5"/>
        <v>#REF!</v>
      </c>
    </row>
    <row r="43" ht="5.25" customHeight="1"/>
  </sheetData>
  <mergeCells count="9">
    <mergeCell ref="M4:P4"/>
    <mergeCell ref="A6:C6"/>
    <mergeCell ref="B8:C8"/>
    <mergeCell ref="A1:G1"/>
    <mergeCell ref="B9:C9"/>
    <mergeCell ref="A3:G3"/>
    <mergeCell ref="D8:E8"/>
    <mergeCell ref="D9:E9"/>
    <mergeCell ref="I4:L4"/>
  </mergeCells>
  <conditionalFormatting sqref="C7:C1048576 C4:C5">
    <cfRule type="duplicateValues" dxfId="3" priority="154"/>
  </conditionalFormatting>
  <conditionalFormatting sqref="C6">
    <cfRule type="duplicateValues" dxfId="2" priority="153"/>
  </conditionalFormatting>
  <conditionalFormatting sqref="D8:D9">
    <cfRule type="duplicateValues" dxfId="1" priority="2"/>
  </conditionalFormatting>
  <conditionalFormatting sqref="C5">
    <cfRule type="duplicateValues" dxfId="0" priority="1"/>
  </conditionalFormatting>
  <pageMargins left="0.70866141732283472" right="0.70866141732283472" top="0.15748031496062992" bottom="0.15748031496062992" header="0.31496062992125984" footer="0.31496062992125984"/>
  <pageSetup paperSize="9" scale="97" orientation="portrait" r:id="rId1"/>
  <colBreaks count="1" manualBreakCount="1">
    <brk id="7" max="44" man="1"/>
  </colBreaks>
</worksheet>
</file>

<file path=xl/worksheets/sheet2.xml><?xml version="1.0" encoding="utf-8"?>
<worksheet xmlns="http://schemas.openxmlformats.org/spreadsheetml/2006/main" xmlns:r="http://schemas.openxmlformats.org/officeDocument/2006/relationships">
  <dimension ref="A1:I44"/>
  <sheetViews>
    <sheetView workbookViewId="0">
      <selection activeCell="G29" sqref="G29"/>
    </sheetView>
  </sheetViews>
  <sheetFormatPr defaultRowHeight="12.75"/>
  <cols>
    <col min="1" max="1" width="5.28515625" style="59" customWidth="1"/>
    <col min="2" max="2" width="18.85546875" style="59" customWidth="1"/>
    <col min="3" max="3" width="24.7109375" style="59" customWidth="1"/>
    <col min="4" max="4" width="12.28515625" style="59" customWidth="1"/>
    <col min="5" max="5" width="11.85546875" style="59" customWidth="1"/>
    <col min="6" max="6" width="13" style="59" customWidth="1"/>
    <col min="7" max="256" width="9.140625" style="59"/>
    <col min="257" max="257" width="5.28515625" style="59" customWidth="1"/>
    <col min="258" max="258" width="18.85546875" style="59" customWidth="1"/>
    <col min="259" max="259" width="24.7109375" style="59" customWidth="1"/>
    <col min="260" max="260" width="12.28515625" style="59" customWidth="1"/>
    <col min="261" max="261" width="11.85546875" style="59" customWidth="1"/>
    <col min="262" max="262" width="14" style="59" customWidth="1"/>
    <col min="263" max="512" width="9.140625" style="59"/>
    <col min="513" max="513" width="5.28515625" style="59" customWidth="1"/>
    <col min="514" max="514" width="18.85546875" style="59" customWidth="1"/>
    <col min="515" max="515" width="24.7109375" style="59" customWidth="1"/>
    <col min="516" max="516" width="12.28515625" style="59" customWidth="1"/>
    <col min="517" max="517" width="11.85546875" style="59" customWidth="1"/>
    <col min="518" max="518" width="14" style="59" customWidth="1"/>
    <col min="519" max="768" width="9.140625" style="59"/>
    <col min="769" max="769" width="5.28515625" style="59" customWidth="1"/>
    <col min="770" max="770" width="18.85546875" style="59" customWidth="1"/>
    <col min="771" max="771" width="24.7109375" style="59" customWidth="1"/>
    <col min="772" max="772" width="12.28515625" style="59" customWidth="1"/>
    <col min="773" max="773" width="11.85546875" style="59" customWidth="1"/>
    <col min="774" max="774" width="14" style="59" customWidth="1"/>
    <col min="775" max="1024" width="9.140625" style="59"/>
    <col min="1025" max="1025" width="5.28515625" style="59" customWidth="1"/>
    <col min="1026" max="1026" width="18.85546875" style="59" customWidth="1"/>
    <col min="1027" max="1027" width="24.7109375" style="59" customWidth="1"/>
    <col min="1028" max="1028" width="12.28515625" style="59" customWidth="1"/>
    <col min="1029" max="1029" width="11.85546875" style="59" customWidth="1"/>
    <col min="1030" max="1030" width="14" style="59" customWidth="1"/>
    <col min="1031" max="1280" width="9.140625" style="59"/>
    <col min="1281" max="1281" width="5.28515625" style="59" customWidth="1"/>
    <col min="1282" max="1282" width="18.85546875" style="59" customWidth="1"/>
    <col min="1283" max="1283" width="24.7109375" style="59" customWidth="1"/>
    <col min="1284" max="1284" width="12.28515625" style="59" customWidth="1"/>
    <col min="1285" max="1285" width="11.85546875" style="59" customWidth="1"/>
    <col min="1286" max="1286" width="14" style="59" customWidth="1"/>
    <col min="1287" max="1536" width="9.140625" style="59"/>
    <col min="1537" max="1537" width="5.28515625" style="59" customWidth="1"/>
    <col min="1538" max="1538" width="18.85546875" style="59" customWidth="1"/>
    <col min="1539" max="1539" width="24.7109375" style="59" customWidth="1"/>
    <col min="1540" max="1540" width="12.28515625" style="59" customWidth="1"/>
    <col min="1541" max="1541" width="11.85546875" style="59" customWidth="1"/>
    <col min="1542" max="1542" width="14" style="59" customWidth="1"/>
    <col min="1543" max="1792" width="9.140625" style="59"/>
    <col min="1793" max="1793" width="5.28515625" style="59" customWidth="1"/>
    <col min="1794" max="1794" width="18.85546875" style="59" customWidth="1"/>
    <col min="1795" max="1795" width="24.7109375" style="59" customWidth="1"/>
    <col min="1796" max="1796" width="12.28515625" style="59" customWidth="1"/>
    <col min="1797" max="1797" width="11.85546875" style="59" customWidth="1"/>
    <col min="1798" max="1798" width="14" style="59" customWidth="1"/>
    <col min="1799" max="2048" width="9.140625" style="59"/>
    <col min="2049" max="2049" width="5.28515625" style="59" customWidth="1"/>
    <col min="2050" max="2050" width="18.85546875" style="59" customWidth="1"/>
    <col min="2051" max="2051" width="24.7109375" style="59" customWidth="1"/>
    <col min="2052" max="2052" width="12.28515625" style="59" customWidth="1"/>
    <col min="2053" max="2053" width="11.85546875" style="59" customWidth="1"/>
    <col min="2054" max="2054" width="14" style="59" customWidth="1"/>
    <col min="2055" max="2304" width="9.140625" style="59"/>
    <col min="2305" max="2305" width="5.28515625" style="59" customWidth="1"/>
    <col min="2306" max="2306" width="18.85546875" style="59" customWidth="1"/>
    <col min="2307" max="2307" width="24.7109375" style="59" customWidth="1"/>
    <col min="2308" max="2308" width="12.28515625" style="59" customWidth="1"/>
    <col min="2309" max="2309" width="11.85546875" style="59" customWidth="1"/>
    <col min="2310" max="2310" width="14" style="59" customWidth="1"/>
    <col min="2311" max="2560" width="9.140625" style="59"/>
    <col min="2561" max="2561" width="5.28515625" style="59" customWidth="1"/>
    <col min="2562" max="2562" width="18.85546875" style="59" customWidth="1"/>
    <col min="2563" max="2563" width="24.7109375" style="59" customWidth="1"/>
    <col min="2564" max="2564" width="12.28515625" style="59" customWidth="1"/>
    <col min="2565" max="2565" width="11.85546875" style="59" customWidth="1"/>
    <col min="2566" max="2566" width="14" style="59" customWidth="1"/>
    <col min="2567" max="2816" width="9.140625" style="59"/>
    <col min="2817" max="2817" width="5.28515625" style="59" customWidth="1"/>
    <col min="2818" max="2818" width="18.85546875" style="59" customWidth="1"/>
    <col min="2819" max="2819" width="24.7109375" style="59" customWidth="1"/>
    <col min="2820" max="2820" width="12.28515625" style="59" customWidth="1"/>
    <col min="2821" max="2821" width="11.85546875" style="59" customWidth="1"/>
    <col min="2822" max="2822" width="14" style="59" customWidth="1"/>
    <col min="2823" max="3072" width="9.140625" style="59"/>
    <col min="3073" max="3073" width="5.28515625" style="59" customWidth="1"/>
    <col min="3074" max="3074" width="18.85546875" style="59" customWidth="1"/>
    <col min="3075" max="3075" width="24.7109375" style="59" customWidth="1"/>
    <col min="3076" max="3076" width="12.28515625" style="59" customWidth="1"/>
    <col min="3077" max="3077" width="11.85546875" style="59" customWidth="1"/>
    <col min="3078" max="3078" width="14" style="59" customWidth="1"/>
    <col min="3079" max="3328" width="9.140625" style="59"/>
    <col min="3329" max="3329" width="5.28515625" style="59" customWidth="1"/>
    <col min="3330" max="3330" width="18.85546875" style="59" customWidth="1"/>
    <col min="3331" max="3331" width="24.7109375" style="59" customWidth="1"/>
    <col min="3332" max="3332" width="12.28515625" style="59" customWidth="1"/>
    <col min="3333" max="3333" width="11.85546875" style="59" customWidth="1"/>
    <col min="3334" max="3334" width="14" style="59" customWidth="1"/>
    <col min="3335" max="3584" width="9.140625" style="59"/>
    <col min="3585" max="3585" width="5.28515625" style="59" customWidth="1"/>
    <col min="3586" max="3586" width="18.85546875" style="59" customWidth="1"/>
    <col min="3587" max="3587" width="24.7109375" style="59" customWidth="1"/>
    <col min="3588" max="3588" width="12.28515625" style="59" customWidth="1"/>
    <col min="3589" max="3589" width="11.85546875" style="59" customWidth="1"/>
    <col min="3590" max="3590" width="14" style="59" customWidth="1"/>
    <col min="3591" max="3840" width="9.140625" style="59"/>
    <col min="3841" max="3841" width="5.28515625" style="59" customWidth="1"/>
    <col min="3842" max="3842" width="18.85546875" style="59" customWidth="1"/>
    <col min="3843" max="3843" width="24.7109375" style="59" customWidth="1"/>
    <col min="3844" max="3844" width="12.28515625" style="59" customWidth="1"/>
    <col min="3845" max="3845" width="11.85546875" style="59" customWidth="1"/>
    <col min="3846" max="3846" width="14" style="59" customWidth="1"/>
    <col min="3847" max="4096" width="9.140625" style="59"/>
    <col min="4097" max="4097" width="5.28515625" style="59" customWidth="1"/>
    <col min="4098" max="4098" width="18.85546875" style="59" customWidth="1"/>
    <col min="4099" max="4099" width="24.7109375" style="59" customWidth="1"/>
    <col min="4100" max="4100" width="12.28515625" style="59" customWidth="1"/>
    <col min="4101" max="4101" width="11.85546875" style="59" customWidth="1"/>
    <col min="4102" max="4102" width="14" style="59" customWidth="1"/>
    <col min="4103" max="4352" width="9.140625" style="59"/>
    <col min="4353" max="4353" width="5.28515625" style="59" customWidth="1"/>
    <col min="4354" max="4354" width="18.85546875" style="59" customWidth="1"/>
    <col min="4355" max="4355" width="24.7109375" style="59" customWidth="1"/>
    <col min="4356" max="4356" width="12.28515625" style="59" customWidth="1"/>
    <col min="4357" max="4357" width="11.85546875" style="59" customWidth="1"/>
    <col min="4358" max="4358" width="14" style="59" customWidth="1"/>
    <col min="4359" max="4608" width="9.140625" style="59"/>
    <col min="4609" max="4609" width="5.28515625" style="59" customWidth="1"/>
    <col min="4610" max="4610" width="18.85546875" style="59" customWidth="1"/>
    <col min="4611" max="4611" width="24.7109375" style="59" customWidth="1"/>
    <col min="4612" max="4612" width="12.28515625" style="59" customWidth="1"/>
    <col min="4613" max="4613" width="11.85546875" style="59" customWidth="1"/>
    <col min="4614" max="4614" width="14" style="59" customWidth="1"/>
    <col min="4615" max="4864" width="9.140625" style="59"/>
    <col min="4865" max="4865" width="5.28515625" style="59" customWidth="1"/>
    <col min="4866" max="4866" width="18.85546875" style="59" customWidth="1"/>
    <col min="4867" max="4867" width="24.7109375" style="59" customWidth="1"/>
    <col min="4868" max="4868" width="12.28515625" style="59" customWidth="1"/>
    <col min="4869" max="4869" width="11.85546875" style="59" customWidth="1"/>
    <col min="4870" max="4870" width="14" style="59" customWidth="1"/>
    <col min="4871" max="5120" width="9.140625" style="59"/>
    <col min="5121" max="5121" width="5.28515625" style="59" customWidth="1"/>
    <col min="5122" max="5122" width="18.85546875" style="59" customWidth="1"/>
    <col min="5123" max="5123" width="24.7109375" style="59" customWidth="1"/>
    <col min="5124" max="5124" width="12.28515625" style="59" customWidth="1"/>
    <col min="5125" max="5125" width="11.85546875" style="59" customWidth="1"/>
    <col min="5126" max="5126" width="14" style="59" customWidth="1"/>
    <col min="5127" max="5376" width="9.140625" style="59"/>
    <col min="5377" max="5377" width="5.28515625" style="59" customWidth="1"/>
    <col min="5378" max="5378" width="18.85546875" style="59" customWidth="1"/>
    <col min="5379" max="5379" width="24.7109375" style="59" customWidth="1"/>
    <col min="5380" max="5380" width="12.28515625" style="59" customWidth="1"/>
    <col min="5381" max="5381" width="11.85546875" style="59" customWidth="1"/>
    <col min="5382" max="5382" width="14" style="59" customWidth="1"/>
    <col min="5383" max="5632" width="9.140625" style="59"/>
    <col min="5633" max="5633" width="5.28515625" style="59" customWidth="1"/>
    <col min="5634" max="5634" width="18.85546875" style="59" customWidth="1"/>
    <col min="5635" max="5635" width="24.7109375" style="59" customWidth="1"/>
    <col min="5636" max="5636" width="12.28515625" style="59" customWidth="1"/>
    <col min="5637" max="5637" width="11.85546875" style="59" customWidth="1"/>
    <col min="5638" max="5638" width="14" style="59" customWidth="1"/>
    <col min="5639" max="5888" width="9.140625" style="59"/>
    <col min="5889" max="5889" width="5.28515625" style="59" customWidth="1"/>
    <col min="5890" max="5890" width="18.85546875" style="59" customWidth="1"/>
    <col min="5891" max="5891" width="24.7109375" style="59" customWidth="1"/>
    <col min="5892" max="5892" width="12.28515625" style="59" customWidth="1"/>
    <col min="5893" max="5893" width="11.85546875" style="59" customWidth="1"/>
    <col min="5894" max="5894" width="14" style="59" customWidth="1"/>
    <col min="5895" max="6144" width="9.140625" style="59"/>
    <col min="6145" max="6145" width="5.28515625" style="59" customWidth="1"/>
    <col min="6146" max="6146" width="18.85546875" style="59" customWidth="1"/>
    <col min="6147" max="6147" width="24.7109375" style="59" customWidth="1"/>
    <col min="6148" max="6148" width="12.28515625" style="59" customWidth="1"/>
    <col min="6149" max="6149" width="11.85546875" style="59" customWidth="1"/>
    <col min="6150" max="6150" width="14" style="59" customWidth="1"/>
    <col min="6151" max="6400" width="9.140625" style="59"/>
    <col min="6401" max="6401" width="5.28515625" style="59" customWidth="1"/>
    <col min="6402" max="6402" width="18.85546875" style="59" customWidth="1"/>
    <col min="6403" max="6403" width="24.7109375" style="59" customWidth="1"/>
    <col min="6404" max="6404" width="12.28515625" style="59" customWidth="1"/>
    <col min="6405" max="6405" width="11.85546875" style="59" customWidth="1"/>
    <col min="6406" max="6406" width="14" style="59" customWidth="1"/>
    <col min="6407" max="6656" width="9.140625" style="59"/>
    <col min="6657" max="6657" width="5.28515625" style="59" customWidth="1"/>
    <col min="6658" max="6658" width="18.85546875" style="59" customWidth="1"/>
    <col min="6659" max="6659" width="24.7109375" style="59" customWidth="1"/>
    <col min="6660" max="6660" width="12.28515625" style="59" customWidth="1"/>
    <col min="6661" max="6661" width="11.85546875" style="59" customWidth="1"/>
    <col min="6662" max="6662" width="14" style="59" customWidth="1"/>
    <col min="6663" max="6912" width="9.140625" style="59"/>
    <col min="6913" max="6913" width="5.28515625" style="59" customWidth="1"/>
    <col min="6914" max="6914" width="18.85546875" style="59" customWidth="1"/>
    <col min="6915" max="6915" width="24.7109375" style="59" customWidth="1"/>
    <col min="6916" max="6916" width="12.28515625" style="59" customWidth="1"/>
    <col min="6917" max="6917" width="11.85546875" style="59" customWidth="1"/>
    <col min="6918" max="6918" width="14" style="59" customWidth="1"/>
    <col min="6919" max="7168" width="9.140625" style="59"/>
    <col min="7169" max="7169" width="5.28515625" style="59" customWidth="1"/>
    <col min="7170" max="7170" width="18.85546875" style="59" customWidth="1"/>
    <col min="7171" max="7171" width="24.7109375" style="59" customWidth="1"/>
    <col min="7172" max="7172" width="12.28515625" style="59" customWidth="1"/>
    <col min="7173" max="7173" width="11.85546875" style="59" customWidth="1"/>
    <col min="7174" max="7174" width="14" style="59" customWidth="1"/>
    <col min="7175" max="7424" width="9.140625" style="59"/>
    <col min="7425" max="7425" width="5.28515625" style="59" customWidth="1"/>
    <col min="7426" max="7426" width="18.85546875" style="59" customWidth="1"/>
    <col min="7427" max="7427" width="24.7109375" style="59" customWidth="1"/>
    <col min="7428" max="7428" width="12.28515625" style="59" customWidth="1"/>
    <col min="7429" max="7429" width="11.85546875" style="59" customWidth="1"/>
    <col min="7430" max="7430" width="14" style="59" customWidth="1"/>
    <col min="7431" max="7680" width="9.140625" style="59"/>
    <col min="7681" max="7681" width="5.28515625" style="59" customWidth="1"/>
    <col min="7682" max="7682" width="18.85546875" style="59" customWidth="1"/>
    <col min="7683" max="7683" width="24.7109375" style="59" customWidth="1"/>
    <col min="7684" max="7684" width="12.28515625" style="59" customWidth="1"/>
    <col min="7685" max="7685" width="11.85546875" style="59" customWidth="1"/>
    <col min="7686" max="7686" width="14" style="59" customWidth="1"/>
    <col min="7687" max="7936" width="9.140625" style="59"/>
    <col min="7937" max="7937" width="5.28515625" style="59" customWidth="1"/>
    <col min="7938" max="7938" width="18.85546875" style="59" customWidth="1"/>
    <col min="7939" max="7939" width="24.7109375" style="59" customWidth="1"/>
    <col min="7940" max="7940" width="12.28515625" style="59" customWidth="1"/>
    <col min="7941" max="7941" width="11.85546875" style="59" customWidth="1"/>
    <col min="7942" max="7942" width="14" style="59" customWidth="1"/>
    <col min="7943" max="8192" width="9.140625" style="59"/>
    <col min="8193" max="8193" width="5.28515625" style="59" customWidth="1"/>
    <col min="8194" max="8194" width="18.85546875" style="59" customWidth="1"/>
    <col min="8195" max="8195" width="24.7109375" style="59" customWidth="1"/>
    <col min="8196" max="8196" width="12.28515625" style="59" customWidth="1"/>
    <col min="8197" max="8197" width="11.85546875" style="59" customWidth="1"/>
    <col min="8198" max="8198" width="14" style="59" customWidth="1"/>
    <col min="8199" max="8448" width="9.140625" style="59"/>
    <col min="8449" max="8449" width="5.28515625" style="59" customWidth="1"/>
    <col min="8450" max="8450" width="18.85546875" style="59" customWidth="1"/>
    <col min="8451" max="8451" width="24.7109375" style="59" customWidth="1"/>
    <col min="8452" max="8452" width="12.28515625" style="59" customWidth="1"/>
    <col min="8453" max="8453" width="11.85546875" style="59" customWidth="1"/>
    <col min="8454" max="8454" width="14" style="59" customWidth="1"/>
    <col min="8455" max="8704" width="9.140625" style="59"/>
    <col min="8705" max="8705" width="5.28515625" style="59" customWidth="1"/>
    <col min="8706" max="8706" width="18.85546875" style="59" customWidth="1"/>
    <col min="8707" max="8707" width="24.7109375" style="59" customWidth="1"/>
    <col min="8708" max="8708" width="12.28515625" style="59" customWidth="1"/>
    <col min="8709" max="8709" width="11.85546875" style="59" customWidth="1"/>
    <col min="8710" max="8710" width="14" style="59" customWidth="1"/>
    <col min="8711" max="8960" width="9.140625" style="59"/>
    <col min="8961" max="8961" width="5.28515625" style="59" customWidth="1"/>
    <col min="8962" max="8962" width="18.85546875" style="59" customWidth="1"/>
    <col min="8963" max="8963" width="24.7109375" style="59" customWidth="1"/>
    <col min="8964" max="8964" width="12.28515625" style="59" customWidth="1"/>
    <col min="8965" max="8965" width="11.85546875" style="59" customWidth="1"/>
    <col min="8966" max="8966" width="14" style="59" customWidth="1"/>
    <col min="8967" max="9216" width="9.140625" style="59"/>
    <col min="9217" max="9217" width="5.28515625" style="59" customWidth="1"/>
    <col min="9218" max="9218" width="18.85546875" style="59" customWidth="1"/>
    <col min="9219" max="9219" width="24.7109375" style="59" customWidth="1"/>
    <col min="9220" max="9220" width="12.28515625" style="59" customWidth="1"/>
    <col min="9221" max="9221" width="11.85546875" style="59" customWidth="1"/>
    <col min="9222" max="9222" width="14" style="59" customWidth="1"/>
    <col min="9223" max="9472" width="9.140625" style="59"/>
    <col min="9473" max="9473" width="5.28515625" style="59" customWidth="1"/>
    <col min="9474" max="9474" width="18.85546875" style="59" customWidth="1"/>
    <col min="9475" max="9475" width="24.7109375" style="59" customWidth="1"/>
    <col min="9476" max="9476" width="12.28515625" style="59" customWidth="1"/>
    <col min="9477" max="9477" width="11.85546875" style="59" customWidth="1"/>
    <col min="9478" max="9478" width="14" style="59" customWidth="1"/>
    <col min="9479" max="9728" width="9.140625" style="59"/>
    <col min="9729" max="9729" width="5.28515625" style="59" customWidth="1"/>
    <col min="9730" max="9730" width="18.85546875" style="59" customWidth="1"/>
    <col min="9731" max="9731" width="24.7109375" style="59" customWidth="1"/>
    <col min="9732" max="9732" width="12.28515625" style="59" customWidth="1"/>
    <col min="9733" max="9733" width="11.85546875" style="59" customWidth="1"/>
    <col min="9734" max="9734" width="14" style="59" customWidth="1"/>
    <col min="9735" max="9984" width="9.140625" style="59"/>
    <col min="9985" max="9985" width="5.28515625" style="59" customWidth="1"/>
    <col min="9986" max="9986" width="18.85546875" style="59" customWidth="1"/>
    <col min="9987" max="9987" width="24.7109375" style="59" customWidth="1"/>
    <col min="9988" max="9988" width="12.28515625" style="59" customWidth="1"/>
    <col min="9989" max="9989" width="11.85546875" style="59" customWidth="1"/>
    <col min="9990" max="9990" width="14" style="59" customWidth="1"/>
    <col min="9991" max="10240" width="9.140625" style="59"/>
    <col min="10241" max="10241" width="5.28515625" style="59" customWidth="1"/>
    <col min="10242" max="10242" width="18.85546875" style="59" customWidth="1"/>
    <col min="10243" max="10243" width="24.7109375" style="59" customWidth="1"/>
    <col min="10244" max="10244" width="12.28515625" style="59" customWidth="1"/>
    <col min="10245" max="10245" width="11.85546875" style="59" customWidth="1"/>
    <col min="10246" max="10246" width="14" style="59" customWidth="1"/>
    <col min="10247" max="10496" width="9.140625" style="59"/>
    <col min="10497" max="10497" width="5.28515625" style="59" customWidth="1"/>
    <col min="10498" max="10498" width="18.85546875" style="59" customWidth="1"/>
    <col min="10499" max="10499" width="24.7109375" style="59" customWidth="1"/>
    <col min="10500" max="10500" width="12.28515625" style="59" customWidth="1"/>
    <col min="10501" max="10501" width="11.85546875" style="59" customWidth="1"/>
    <col min="10502" max="10502" width="14" style="59" customWidth="1"/>
    <col min="10503" max="10752" width="9.140625" style="59"/>
    <col min="10753" max="10753" width="5.28515625" style="59" customWidth="1"/>
    <col min="10754" max="10754" width="18.85546875" style="59" customWidth="1"/>
    <col min="10755" max="10755" width="24.7109375" style="59" customWidth="1"/>
    <col min="10756" max="10756" width="12.28515625" style="59" customWidth="1"/>
    <col min="10757" max="10757" width="11.85546875" style="59" customWidth="1"/>
    <col min="10758" max="10758" width="14" style="59" customWidth="1"/>
    <col min="10759" max="11008" width="9.140625" style="59"/>
    <col min="11009" max="11009" width="5.28515625" style="59" customWidth="1"/>
    <col min="11010" max="11010" width="18.85546875" style="59" customWidth="1"/>
    <col min="11011" max="11011" width="24.7109375" style="59" customWidth="1"/>
    <col min="11012" max="11012" width="12.28515625" style="59" customWidth="1"/>
    <col min="11013" max="11013" width="11.85546875" style="59" customWidth="1"/>
    <col min="11014" max="11014" width="14" style="59" customWidth="1"/>
    <col min="11015" max="11264" width="9.140625" style="59"/>
    <col min="11265" max="11265" width="5.28515625" style="59" customWidth="1"/>
    <col min="11266" max="11266" width="18.85546875" style="59" customWidth="1"/>
    <col min="11267" max="11267" width="24.7109375" style="59" customWidth="1"/>
    <col min="11268" max="11268" width="12.28515625" style="59" customWidth="1"/>
    <col min="11269" max="11269" width="11.85546875" style="59" customWidth="1"/>
    <col min="11270" max="11270" width="14" style="59" customWidth="1"/>
    <col min="11271" max="11520" width="9.140625" style="59"/>
    <col min="11521" max="11521" width="5.28515625" style="59" customWidth="1"/>
    <col min="11522" max="11522" width="18.85546875" style="59" customWidth="1"/>
    <col min="11523" max="11523" width="24.7109375" style="59" customWidth="1"/>
    <col min="11524" max="11524" width="12.28515625" style="59" customWidth="1"/>
    <col min="11525" max="11525" width="11.85546875" style="59" customWidth="1"/>
    <col min="11526" max="11526" width="14" style="59" customWidth="1"/>
    <col min="11527" max="11776" width="9.140625" style="59"/>
    <col min="11777" max="11777" width="5.28515625" style="59" customWidth="1"/>
    <col min="11778" max="11778" width="18.85546875" style="59" customWidth="1"/>
    <col min="11779" max="11779" width="24.7109375" style="59" customWidth="1"/>
    <col min="11780" max="11780" width="12.28515625" style="59" customWidth="1"/>
    <col min="11781" max="11781" width="11.85546875" style="59" customWidth="1"/>
    <col min="11782" max="11782" width="14" style="59" customWidth="1"/>
    <col min="11783" max="12032" width="9.140625" style="59"/>
    <col min="12033" max="12033" width="5.28515625" style="59" customWidth="1"/>
    <col min="12034" max="12034" width="18.85546875" style="59" customWidth="1"/>
    <col min="12035" max="12035" width="24.7109375" style="59" customWidth="1"/>
    <col min="12036" max="12036" width="12.28515625" style="59" customWidth="1"/>
    <col min="12037" max="12037" width="11.85546875" style="59" customWidth="1"/>
    <col min="12038" max="12038" width="14" style="59" customWidth="1"/>
    <col min="12039" max="12288" width="9.140625" style="59"/>
    <col min="12289" max="12289" width="5.28515625" style="59" customWidth="1"/>
    <col min="12290" max="12290" width="18.85546875" style="59" customWidth="1"/>
    <col min="12291" max="12291" width="24.7109375" style="59" customWidth="1"/>
    <col min="12292" max="12292" width="12.28515625" style="59" customWidth="1"/>
    <col min="12293" max="12293" width="11.85546875" style="59" customWidth="1"/>
    <col min="12294" max="12294" width="14" style="59" customWidth="1"/>
    <col min="12295" max="12544" width="9.140625" style="59"/>
    <col min="12545" max="12545" width="5.28515625" style="59" customWidth="1"/>
    <col min="12546" max="12546" width="18.85546875" style="59" customWidth="1"/>
    <col min="12547" max="12547" width="24.7109375" style="59" customWidth="1"/>
    <col min="12548" max="12548" width="12.28515625" style="59" customWidth="1"/>
    <col min="12549" max="12549" width="11.85546875" style="59" customWidth="1"/>
    <col min="12550" max="12550" width="14" style="59" customWidth="1"/>
    <col min="12551" max="12800" width="9.140625" style="59"/>
    <col min="12801" max="12801" width="5.28515625" style="59" customWidth="1"/>
    <col min="12802" max="12802" width="18.85546875" style="59" customWidth="1"/>
    <col min="12803" max="12803" width="24.7109375" style="59" customWidth="1"/>
    <col min="12804" max="12804" width="12.28515625" style="59" customWidth="1"/>
    <col min="12805" max="12805" width="11.85546875" style="59" customWidth="1"/>
    <col min="12806" max="12806" width="14" style="59" customWidth="1"/>
    <col min="12807" max="13056" width="9.140625" style="59"/>
    <col min="13057" max="13057" width="5.28515625" style="59" customWidth="1"/>
    <col min="13058" max="13058" width="18.85546875" style="59" customWidth="1"/>
    <col min="13059" max="13059" width="24.7109375" style="59" customWidth="1"/>
    <col min="13060" max="13060" width="12.28515625" style="59" customWidth="1"/>
    <col min="13061" max="13061" width="11.85546875" style="59" customWidth="1"/>
    <col min="13062" max="13062" width="14" style="59" customWidth="1"/>
    <col min="13063" max="13312" width="9.140625" style="59"/>
    <col min="13313" max="13313" width="5.28515625" style="59" customWidth="1"/>
    <col min="13314" max="13314" width="18.85546875" style="59" customWidth="1"/>
    <col min="13315" max="13315" width="24.7109375" style="59" customWidth="1"/>
    <col min="13316" max="13316" width="12.28515625" style="59" customWidth="1"/>
    <col min="13317" max="13317" width="11.85546875" style="59" customWidth="1"/>
    <col min="13318" max="13318" width="14" style="59" customWidth="1"/>
    <col min="13319" max="13568" width="9.140625" style="59"/>
    <col min="13569" max="13569" width="5.28515625" style="59" customWidth="1"/>
    <col min="13570" max="13570" width="18.85546875" style="59" customWidth="1"/>
    <col min="13571" max="13571" width="24.7109375" style="59" customWidth="1"/>
    <col min="13572" max="13572" width="12.28515625" style="59" customWidth="1"/>
    <col min="13573" max="13573" width="11.85546875" style="59" customWidth="1"/>
    <col min="13574" max="13574" width="14" style="59" customWidth="1"/>
    <col min="13575" max="13824" width="9.140625" style="59"/>
    <col min="13825" max="13825" width="5.28515625" style="59" customWidth="1"/>
    <col min="13826" max="13826" width="18.85546875" style="59" customWidth="1"/>
    <col min="13827" max="13827" width="24.7109375" style="59" customWidth="1"/>
    <col min="13828" max="13828" width="12.28515625" style="59" customWidth="1"/>
    <col min="13829" max="13829" width="11.85546875" style="59" customWidth="1"/>
    <col min="13830" max="13830" width="14" style="59" customWidth="1"/>
    <col min="13831" max="14080" width="9.140625" style="59"/>
    <col min="14081" max="14081" width="5.28515625" style="59" customWidth="1"/>
    <col min="14082" max="14082" width="18.85546875" style="59" customWidth="1"/>
    <col min="14083" max="14083" width="24.7109375" style="59" customWidth="1"/>
    <col min="14084" max="14084" width="12.28515625" style="59" customWidth="1"/>
    <col min="14085" max="14085" width="11.85546875" style="59" customWidth="1"/>
    <col min="14086" max="14086" width="14" style="59" customWidth="1"/>
    <col min="14087" max="14336" width="9.140625" style="59"/>
    <col min="14337" max="14337" width="5.28515625" style="59" customWidth="1"/>
    <col min="14338" max="14338" width="18.85546875" style="59" customWidth="1"/>
    <col min="14339" max="14339" width="24.7109375" style="59" customWidth="1"/>
    <col min="14340" max="14340" width="12.28515625" style="59" customWidth="1"/>
    <col min="14341" max="14341" width="11.85546875" style="59" customWidth="1"/>
    <col min="14342" max="14342" width="14" style="59" customWidth="1"/>
    <col min="14343" max="14592" width="9.140625" style="59"/>
    <col min="14593" max="14593" width="5.28515625" style="59" customWidth="1"/>
    <col min="14594" max="14594" width="18.85546875" style="59" customWidth="1"/>
    <col min="14595" max="14595" width="24.7109375" style="59" customWidth="1"/>
    <col min="14596" max="14596" width="12.28515625" style="59" customWidth="1"/>
    <col min="14597" max="14597" width="11.85546875" style="59" customWidth="1"/>
    <col min="14598" max="14598" width="14" style="59" customWidth="1"/>
    <col min="14599" max="14848" width="9.140625" style="59"/>
    <col min="14849" max="14849" width="5.28515625" style="59" customWidth="1"/>
    <col min="14850" max="14850" width="18.85546875" style="59" customWidth="1"/>
    <col min="14851" max="14851" width="24.7109375" style="59" customWidth="1"/>
    <col min="14852" max="14852" width="12.28515625" style="59" customWidth="1"/>
    <col min="14853" max="14853" width="11.85546875" style="59" customWidth="1"/>
    <col min="14854" max="14854" width="14" style="59" customWidth="1"/>
    <col min="14855" max="15104" width="9.140625" style="59"/>
    <col min="15105" max="15105" width="5.28515625" style="59" customWidth="1"/>
    <col min="15106" max="15106" width="18.85546875" style="59" customWidth="1"/>
    <col min="15107" max="15107" width="24.7109375" style="59" customWidth="1"/>
    <col min="15108" max="15108" width="12.28515625" style="59" customWidth="1"/>
    <col min="15109" max="15109" width="11.85546875" style="59" customWidth="1"/>
    <col min="15110" max="15110" width="14" style="59" customWidth="1"/>
    <col min="15111" max="15360" width="9.140625" style="59"/>
    <col min="15361" max="15361" width="5.28515625" style="59" customWidth="1"/>
    <col min="15362" max="15362" width="18.85546875" style="59" customWidth="1"/>
    <col min="15363" max="15363" width="24.7109375" style="59" customWidth="1"/>
    <col min="15364" max="15364" width="12.28515625" style="59" customWidth="1"/>
    <col min="15365" max="15365" width="11.85546875" style="59" customWidth="1"/>
    <col min="15366" max="15366" width="14" style="59" customWidth="1"/>
    <col min="15367" max="15616" width="9.140625" style="59"/>
    <col min="15617" max="15617" width="5.28515625" style="59" customWidth="1"/>
    <col min="15618" max="15618" width="18.85546875" style="59" customWidth="1"/>
    <col min="15619" max="15619" width="24.7109375" style="59" customWidth="1"/>
    <col min="15620" max="15620" width="12.28515625" style="59" customWidth="1"/>
    <col min="15621" max="15621" width="11.85546875" style="59" customWidth="1"/>
    <col min="15622" max="15622" width="14" style="59" customWidth="1"/>
    <col min="15623" max="15872" width="9.140625" style="59"/>
    <col min="15873" max="15873" width="5.28515625" style="59" customWidth="1"/>
    <col min="15874" max="15874" width="18.85546875" style="59" customWidth="1"/>
    <col min="15875" max="15875" width="24.7109375" style="59" customWidth="1"/>
    <col min="15876" max="15876" width="12.28515625" style="59" customWidth="1"/>
    <col min="15877" max="15877" width="11.85546875" style="59" customWidth="1"/>
    <col min="15878" max="15878" width="14" style="59" customWidth="1"/>
    <col min="15879" max="16128" width="9.140625" style="59"/>
    <col min="16129" max="16129" width="5.28515625" style="59" customWidth="1"/>
    <col min="16130" max="16130" width="18.85546875" style="59" customWidth="1"/>
    <col min="16131" max="16131" width="24.7109375" style="59" customWidth="1"/>
    <col min="16132" max="16132" width="12.28515625" style="59" customWidth="1"/>
    <col min="16133" max="16133" width="11.85546875" style="59" customWidth="1"/>
    <col min="16134" max="16134" width="14" style="59" customWidth="1"/>
    <col min="16135" max="16384" width="9.140625" style="59"/>
  </cols>
  <sheetData>
    <row r="1" spans="1:9" ht="20.25" customHeight="1">
      <c r="B1" s="60"/>
    </row>
    <row r="2" spans="1:9" ht="15.75">
      <c r="A2" s="135" t="s">
        <v>83</v>
      </c>
      <c r="B2" s="135"/>
      <c r="C2" s="135"/>
      <c r="D2" s="135"/>
      <c r="E2" s="135"/>
      <c r="F2" s="135"/>
    </row>
    <row r="3" spans="1:9" ht="15.75">
      <c r="A3" s="135" t="s">
        <v>65</v>
      </c>
      <c r="B3" s="135"/>
      <c r="C3" s="135"/>
      <c r="D3" s="135"/>
      <c r="E3" s="135"/>
      <c r="F3" s="135"/>
    </row>
    <row r="4" spans="1:9" ht="15.75">
      <c r="A4" s="135" t="s">
        <v>64</v>
      </c>
      <c r="B4" s="135"/>
      <c r="C4" s="135"/>
      <c r="D4" s="135"/>
      <c r="E4" s="135"/>
      <c r="F4" s="135"/>
    </row>
    <row r="5" spans="1:9" ht="9.75" customHeight="1">
      <c r="B5" s="61"/>
    </row>
    <row r="6" spans="1:9" ht="9.75" customHeight="1">
      <c r="B6" s="61"/>
    </row>
    <row r="7" spans="1:9" ht="15.75">
      <c r="A7" s="135" t="s">
        <v>84</v>
      </c>
      <c r="B7" s="135"/>
      <c r="C7" s="135"/>
      <c r="D7" s="135"/>
      <c r="E7" s="135"/>
      <c r="F7" s="135"/>
    </row>
    <row r="8" spans="1:9" ht="15.75">
      <c r="A8" s="135" t="s">
        <v>85</v>
      </c>
      <c r="B8" s="135"/>
      <c r="C8" s="135"/>
      <c r="D8" s="135"/>
      <c r="E8" s="135"/>
      <c r="F8" s="135"/>
    </row>
    <row r="9" spans="1:9" ht="15.75">
      <c r="B9" s="62"/>
    </row>
    <row r="10" spans="1:9" ht="45" customHeight="1">
      <c r="A10" s="133" t="s">
        <v>86</v>
      </c>
      <c r="B10" s="133"/>
      <c r="C10" s="134" t="str">
        <f>'Ör No 4-10'!A6</f>
        <v>2 Yıllık Konvansiyonel Röntgen Cihazlarının Flat Panel Dedektörler ve CR Sistemi ile Digitalize Edilerek PACS Sistemi Kurulması İşi</v>
      </c>
      <c r="D10" s="134"/>
      <c r="E10" s="134"/>
      <c r="F10" s="134"/>
    </row>
    <row r="11" spans="1:9" ht="15.75" customHeight="1">
      <c r="A11" s="133" t="s">
        <v>87</v>
      </c>
      <c r="B11" s="133"/>
      <c r="C11" s="137" t="s">
        <v>108</v>
      </c>
      <c r="D11" s="137"/>
      <c r="E11" s="137"/>
      <c r="F11" s="137"/>
    </row>
    <row r="12" spans="1:9" ht="15.6" customHeight="1">
      <c r="A12" s="133" t="s">
        <v>88</v>
      </c>
      <c r="B12" s="133"/>
      <c r="C12" s="137" t="str">
        <f>'Ör No 4'!F11</f>
        <v>Mercek Sağlık Hiz.Tic.Ltd.Şti+Sezin Tıbbi Gör.ve Kalp Merkezi San. Ve Tic. Ltd.Şti.</v>
      </c>
      <c r="D12" s="137"/>
      <c r="E12" s="137"/>
      <c r="F12" s="137"/>
      <c r="I12" s="63"/>
    </row>
    <row r="13" spans="1:9" ht="14.1" customHeight="1">
      <c r="A13" s="133" t="s">
        <v>89</v>
      </c>
      <c r="B13" s="133"/>
      <c r="C13" s="138">
        <v>44109</v>
      </c>
      <c r="D13" s="138"/>
      <c r="E13" s="138"/>
      <c r="F13" s="138"/>
      <c r="I13" s="64"/>
    </row>
    <row r="14" spans="1:9" ht="14.1" customHeight="1">
      <c r="A14" s="133" t="s">
        <v>90</v>
      </c>
      <c r="B14" s="133"/>
      <c r="C14" s="139" t="s">
        <v>146</v>
      </c>
      <c r="D14" s="139"/>
      <c r="E14" s="139"/>
      <c r="F14" s="139"/>
      <c r="I14" s="28"/>
    </row>
    <row r="15" spans="1:9" ht="17.25" customHeight="1">
      <c r="A15" s="133" t="s">
        <v>91</v>
      </c>
      <c r="B15" s="133"/>
      <c r="C15" s="140">
        <f>İCMAL!$D$6</f>
        <v>5512.5</v>
      </c>
      <c r="D15" s="141"/>
      <c r="E15" s="141"/>
      <c r="F15" s="142"/>
      <c r="I15" s="65"/>
    </row>
    <row r="16" spans="1:9" ht="15.75">
      <c r="B16" s="62"/>
      <c r="I16" s="64"/>
    </row>
    <row r="17" spans="1:6" ht="31.5" customHeight="1">
      <c r="A17" s="66" t="s">
        <v>92</v>
      </c>
      <c r="B17" s="143" t="s">
        <v>93</v>
      </c>
      <c r="C17" s="143"/>
      <c r="D17" s="67" t="s">
        <v>94</v>
      </c>
      <c r="E17" s="67" t="s">
        <v>95</v>
      </c>
      <c r="F17" s="67" t="s">
        <v>96</v>
      </c>
    </row>
    <row r="18" spans="1:6" s="72" customFormat="1" ht="57.75" customHeight="1">
      <c r="A18" s="68">
        <v>1</v>
      </c>
      <c r="B18" s="136" t="str">
        <f>C10</f>
        <v>2 Yıllık Konvansiyonel Röntgen Cihazlarının Flat Panel Dedektörler ve CR Sistemi ile Digitalize Edilerek PACS Sistemi Kurulması İşi</v>
      </c>
      <c r="C18" s="136"/>
      <c r="D18" s="69" t="s">
        <v>31</v>
      </c>
      <c r="E18" s="70" t="s">
        <v>31</v>
      </c>
      <c r="F18" s="71">
        <f>İCMAL!D6</f>
        <v>5512.5</v>
      </c>
    </row>
    <row r="19" spans="1:6" ht="15.75" customHeight="1">
      <c r="A19" s="12"/>
      <c r="B19" s="145"/>
      <c r="C19" s="145"/>
      <c r="D19" s="73"/>
      <c r="E19" s="74"/>
      <c r="F19" s="75"/>
    </row>
    <row r="20" spans="1:6" ht="15.75" customHeight="1">
      <c r="A20" s="12"/>
      <c r="B20" s="146"/>
      <c r="C20" s="146"/>
      <c r="D20" s="73"/>
      <c r="E20" s="74"/>
      <c r="F20" s="75"/>
    </row>
    <row r="21" spans="1:6" ht="15.75" customHeight="1">
      <c r="A21" s="12"/>
      <c r="B21" s="146"/>
      <c r="C21" s="146"/>
      <c r="D21" s="73"/>
      <c r="E21" s="74"/>
      <c r="F21" s="75"/>
    </row>
    <row r="22" spans="1:6" ht="15.75" customHeight="1">
      <c r="A22" s="12"/>
      <c r="B22" s="146"/>
      <c r="C22" s="146"/>
      <c r="D22" s="73"/>
      <c r="E22" s="74"/>
      <c r="F22" s="75"/>
    </row>
    <row r="23" spans="1:6" ht="15.75" customHeight="1">
      <c r="A23" s="12"/>
      <c r="B23" s="143"/>
      <c r="C23" s="143"/>
      <c r="D23" s="76"/>
      <c r="E23" s="76"/>
      <c r="F23" s="77"/>
    </row>
    <row r="24" spans="1:6" ht="19.5" customHeight="1">
      <c r="A24" s="78"/>
      <c r="B24" s="58"/>
      <c r="C24" s="79"/>
      <c r="D24" s="147"/>
      <c r="E24" s="147"/>
      <c r="F24" s="77"/>
    </row>
    <row r="25" spans="1:6" ht="18.75" customHeight="1">
      <c r="A25" s="80"/>
      <c r="B25" s="62"/>
      <c r="D25" s="148" t="s">
        <v>97</v>
      </c>
      <c r="E25" s="148"/>
      <c r="F25" s="81">
        <f>F18</f>
        <v>5512.5</v>
      </c>
    </row>
    <row r="26" spans="1:6" ht="18.75" customHeight="1">
      <c r="A26" s="80"/>
      <c r="B26" s="62"/>
      <c r="D26" s="148" t="s">
        <v>98</v>
      </c>
      <c r="E26" s="148"/>
      <c r="F26" s="81">
        <f>İCMAL!$E$6</f>
        <v>441</v>
      </c>
    </row>
    <row r="27" spans="1:6" ht="18.75" customHeight="1">
      <c r="A27" s="80"/>
      <c r="B27" s="62"/>
      <c r="D27" s="149" t="s">
        <v>99</v>
      </c>
      <c r="E27" s="150"/>
      <c r="F27" s="82">
        <f>İCMAL!$G$6</f>
        <v>220.5</v>
      </c>
    </row>
    <row r="28" spans="1:6" ht="17.25" customHeight="1">
      <c r="A28" s="83"/>
      <c r="B28" s="61"/>
      <c r="D28" s="144" t="s">
        <v>100</v>
      </c>
      <c r="E28" s="144"/>
      <c r="F28" s="82">
        <f>F25+F26</f>
        <v>5953.5</v>
      </c>
    </row>
    <row r="29" spans="1:6" ht="99.75" customHeight="1">
      <c r="A29" s="151" t="s">
        <v>147</v>
      </c>
      <c r="B29" s="152"/>
      <c r="C29" s="152"/>
      <c r="D29" s="152"/>
      <c r="E29" s="152"/>
      <c r="F29" s="153"/>
    </row>
    <row r="30" spans="1:6" ht="19.5" customHeight="1">
      <c r="A30" s="143" t="s">
        <v>101</v>
      </c>
      <c r="B30" s="143"/>
      <c r="C30" s="143"/>
      <c r="D30" s="84" t="s">
        <v>102</v>
      </c>
      <c r="E30" s="85" t="s">
        <v>103</v>
      </c>
      <c r="F30" s="85" t="s">
        <v>104</v>
      </c>
    </row>
    <row r="31" spans="1:6" ht="12.75" hidden="1" customHeight="1">
      <c r="A31" s="13"/>
      <c r="B31" s="86" t="s">
        <v>105</v>
      </c>
      <c r="C31" s="87"/>
      <c r="D31" s="143"/>
      <c r="E31" s="88"/>
      <c r="F31" s="89"/>
    </row>
    <row r="32" spans="1:6" ht="12.75" hidden="1" customHeight="1">
      <c r="A32" s="13"/>
      <c r="B32" s="90" t="s">
        <v>106</v>
      </c>
      <c r="C32" s="91"/>
      <c r="D32" s="143"/>
      <c r="E32" s="88"/>
      <c r="F32" s="17"/>
    </row>
    <row r="33" spans="1:6" ht="12.95" customHeight="1">
      <c r="A33" s="154" t="str">
        <f>'Ör No 4-10'!D31</f>
        <v>Nurver GÖKSU</v>
      </c>
      <c r="B33" s="155"/>
      <c r="C33" s="156"/>
      <c r="D33" s="160" t="str">
        <f>'Ör No 4-10'!D32</f>
        <v>Diş Hekimi</v>
      </c>
      <c r="E33" s="161" t="s">
        <v>141</v>
      </c>
      <c r="F33" s="164"/>
    </row>
    <row r="34" spans="1:6" ht="13.5" customHeight="1">
      <c r="A34" s="157"/>
      <c r="B34" s="158"/>
      <c r="C34" s="159"/>
      <c r="D34" s="160"/>
      <c r="E34" s="162"/>
      <c r="F34" s="164"/>
    </row>
    <row r="35" spans="1:6" ht="12.95" customHeight="1">
      <c r="A35" s="154" t="str">
        <f>'Ör No 4-10'!E31</f>
        <v>Cihan KAPLAN</v>
      </c>
      <c r="B35" s="155"/>
      <c r="C35" s="156" t="s">
        <v>82</v>
      </c>
      <c r="D35" s="160" t="str">
        <f>'Ör No 4-10'!E32</f>
        <v>Tıbbi Sekreter</v>
      </c>
      <c r="E35" s="162"/>
      <c r="F35" s="164"/>
    </row>
    <row r="36" spans="1:6" ht="16.5" customHeight="1">
      <c r="A36" s="157"/>
      <c r="B36" s="158"/>
      <c r="C36" s="159"/>
      <c r="D36" s="160"/>
      <c r="E36" s="162"/>
      <c r="F36" s="164"/>
    </row>
    <row r="37" spans="1:6" ht="12.95" customHeight="1">
      <c r="A37" s="154" t="str">
        <f>'Ör No 4-10'!F31</f>
        <v>Mehmet ERDOĞAN</v>
      </c>
      <c r="B37" s="155"/>
      <c r="C37" s="156" t="s">
        <v>107</v>
      </c>
      <c r="D37" s="166" t="str">
        <f>'Ör No 4-10'!F32</f>
        <v>Tıbbi Sekreter</v>
      </c>
      <c r="E37" s="162"/>
      <c r="F37" s="164"/>
    </row>
    <row r="38" spans="1:6" ht="9" customHeight="1">
      <c r="A38" s="157"/>
      <c r="B38" s="158"/>
      <c r="C38" s="159"/>
      <c r="D38" s="167"/>
      <c r="E38" s="163"/>
      <c r="F38" s="164"/>
    </row>
    <row r="39" spans="1:6" ht="11.25" customHeight="1">
      <c r="B39" s="61"/>
    </row>
    <row r="40" spans="1:6">
      <c r="A40" s="165"/>
      <c r="B40" s="165"/>
      <c r="C40" s="5"/>
      <c r="D40" s="5"/>
      <c r="E40" s="5"/>
      <c r="F40" s="5"/>
    </row>
    <row r="41" spans="1:6" ht="24.75" customHeight="1">
      <c r="A41" s="168"/>
      <c r="B41" s="168"/>
      <c r="C41" s="168"/>
      <c r="D41" s="168"/>
      <c r="E41" s="168"/>
      <c r="F41" s="168"/>
    </row>
    <row r="42" spans="1:6" ht="24" customHeight="1">
      <c r="A42" s="169"/>
      <c r="B42" s="169"/>
      <c r="C42" s="169"/>
      <c r="D42" s="169"/>
      <c r="E42" s="169"/>
      <c r="F42" s="169"/>
    </row>
    <row r="43" spans="1:6" ht="18" customHeight="1">
      <c r="A43" s="165"/>
      <c r="B43" s="165"/>
      <c r="C43" s="165"/>
      <c r="D43" s="165"/>
      <c r="E43" s="165"/>
      <c r="F43" s="165"/>
    </row>
    <row r="44" spans="1:6" ht="15.75">
      <c r="B44" s="61"/>
    </row>
  </sheetData>
  <sheetProtection selectLockedCells="1" selectUnlockedCells="1"/>
  <mergeCells count="46">
    <mergeCell ref="A43:F43"/>
    <mergeCell ref="A37:C38"/>
    <mergeCell ref="D37:D38"/>
    <mergeCell ref="F37:F38"/>
    <mergeCell ref="A40:B40"/>
    <mergeCell ref="A41:F41"/>
    <mergeCell ref="A42:F42"/>
    <mergeCell ref="A29:F29"/>
    <mergeCell ref="A30:C30"/>
    <mergeCell ref="D31:D32"/>
    <mergeCell ref="A33:C34"/>
    <mergeCell ref="D33:D34"/>
    <mergeCell ref="E33:E38"/>
    <mergeCell ref="F33:F34"/>
    <mergeCell ref="A35:C36"/>
    <mergeCell ref="D35:D36"/>
    <mergeCell ref="F35:F36"/>
    <mergeCell ref="D28:E28"/>
    <mergeCell ref="B19:C19"/>
    <mergeCell ref="B20:C20"/>
    <mergeCell ref="B21:C21"/>
    <mergeCell ref="B22:C22"/>
    <mergeCell ref="B23:C23"/>
    <mergeCell ref="D24:E24"/>
    <mergeCell ref="D25:E25"/>
    <mergeCell ref="D26:E26"/>
    <mergeCell ref="D27:E27"/>
    <mergeCell ref="B18:C18"/>
    <mergeCell ref="A11:B11"/>
    <mergeCell ref="C11:F11"/>
    <mergeCell ref="A12:B12"/>
    <mergeCell ref="C12:F12"/>
    <mergeCell ref="A13:B13"/>
    <mergeCell ref="C13:F13"/>
    <mergeCell ref="A14:B14"/>
    <mergeCell ref="C14:F14"/>
    <mergeCell ref="A15:B15"/>
    <mergeCell ref="C15:F15"/>
    <mergeCell ref="B17:C17"/>
    <mergeCell ref="A10:B10"/>
    <mergeCell ref="C10:F10"/>
    <mergeCell ref="A2:F2"/>
    <mergeCell ref="A3:F3"/>
    <mergeCell ref="A4:F4"/>
    <mergeCell ref="A7:F7"/>
    <mergeCell ref="A8:F8"/>
  </mergeCells>
  <pageMargins left="0.74791666666666667" right="0.74791666666666667" top="0.78749999999999998" bottom="0.78749999999999998" header="0.51180555555555551" footer="0.51180555555555551"/>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dimension ref="A1:K36"/>
  <sheetViews>
    <sheetView zoomScale="85" zoomScaleNormal="85" workbookViewId="0">
      <selection activeCell="F13" sqref="F13"/>
    </sheetView>
  </sheetViews>
  <sheetFormatPr defaultRowHeight="15.75"/>
  <cols>
    <col min="1" max="1" width="12.42578125" style="24" customWidth="1"/>
    <col min="2" max="2" width="12.5703125" style="24" customWidth="1"/>
    <col min="3" max="3" width="9.28515625" style="24" customWidth="1"/>
    <col min="4" max="4" width="12" style="24" customWidth="1"/>
    <col min="5" max="5" width="2.28515625" style="24" customWidth="1"/>
    <col min="6" max="6" width="17.7109375" style="24" customWidth="1"/>
    <col min="7" max="7" width="7.85546875" style="24" customWidth="1"/>
    <col min="8" max="8" width="9.140625" style="24"/>
    <col min="9" max="9" width="11.85546875" style="24" customWidth="1"/>
    <col min="10" max="10" width="0" style="24" hidden="1" customWidth="1"/>
    <col min="11" max="11" width="2.85546875" style="24" customWidth="1"/>
    <col min="12" max="16384" width="9.140625" style="24"/>
  </cols>
  <sheetData>
    <row r="1" spans="1:11">
      <c r="A1" s="135" t="s">
        <v>66</v>
      </c>
      <c r="B1" s="135"/>
      <c r="C1" s="135"/>
      <c r="D1" s="135"/>
      <c r="E1" s="135"/>
      <c r="F1" s="135"/>
      <c r="G1" s="135"/>
      <c r="H1" s="135"/>
      <c r="I1" s="135"/>
      <c r="J1" s="135"/>
      <c r="K1" s="135"/>
    </row>
    <row r="2" spans="1:11">
      <c r="A2" s="135" t="s">
        <v>65</v>
      </c>
      <c r="B2" s="135"/>
      <c r="C2" s="135"/>
      <c r="D2" s="135"/>
      <c r="E2" s="135"/>
      <c r="F2" s="135"/>
      <c r="G2" s="135"/>
      <c r="H2" s="135"/>
      <c r="I2" s="135"/>
      <c r="J2" s="135"/>
      <c r="K2" s="135"/>
    </row>
    <row r="3" spans="1:11">
      <c r="A3" s="170" t="s">
        <v>64</v>
      </c>
      <c r="B3" s="170"/>
      <c r="C3" s="170"/>
      <c r="D3" s="170"/>
      <c r="E3" s="170"/>
      <c r="F3" s="170"/>
      <c r="G3" s="170"/>
      <c r="H3" s="170"/>
      <c r="I3" s="170"/>
      <c r="J3" s="170"/>
      <c r="K3" s="170"/>
    </row>
    <row r="4" spans="1:11" ht="46.5" customHeight="1">
      <c r="A4" s="171" t="s">
        <v>131</v>
      </c>
      <c r="B4" s="171"/>
      <c r="C4" s="171"/>
      <c r="D4" s="171"/>
      <c r="E4" s="171"/>
      <c r="F4" s="171"/>
      <c r="G4" s="171"/>
      <c r="H4" s="171"/>
      <c r="I4" s="171"/>
      <c r="J4" s="171"/>
      <c r="K4" s="171"/>
    </row>
    <row r="5" spans="1:11" ht="21.75" customHeight="1">
      <c r="A5" s="29"/>
      <c r="B5" s="29"/>
      <c r="C5" s="27" t="s">
        <v>63</v>
      </c>
      <c r="D5" s="29"/>
      <c r="E5" s="29" t="s">
        <v>49</v>
      </c>
      <c r="F5" s="33" t="s">
        <v>149</v>
      </c>
      <c r="G5" s="29"/>
      <c r="H5" s="29"/>
      <c r="I5" s="29"/>
      <c r="J5" s="29"/>
    </row>
    <row r="6" spans="1:11" ht="21" customHeight="1">
      <c r="A6" s="29"/>
      <c r="B6" s="29"/>
      <c r="C6" s="24" t="s">
        <v>62</v>
      </c>
      <c r="E6" s="29" t="s">
        <v>49</v>
      </c>
      <c r="F6" s="27" t="s">
        <v>148</v>
      </c>
      <c r="G6" s="29"/>
      <c r="H6" s="29"/>
      <c r="I6" s="29"/>
      <c r="J6" s="29"/>
    </row>
    <row r="7" spans="1:11" ht="24" customHeight="1">
      <c r="A7" s="29"/>
      <c r="B7" s="29"/>
      <c r="C7" s="27" t="s">
        <v>61</v>
      </c>
      <c r="D7" s="29"/>
      <c r="E7" s="29" t="s">
        <v>49</v>
      </c>
      <c r="F7" s="27">
        <v>2020</v>
      </c>
      <c r="G7" s="29"/>
      <c r="H7" s="29"/>
      <c r="I7" s="29"/>
      <c r="J7" s="29"/>
    </row>
    <row r="8" spans="1:11" ht="16.5" customHeight="1">
      <c r="A8" s="29"/>
      <c r="B8" s="29"/>
      <c r="C8" s="27"/>
      <c r="D8" s="29"/>
      <c r="E8" s="29"/>
      <c r="F8" s="29"/>
      <c r="G8" s="29"/>
      <c r="H8" s="29"/>
      <c r="I8" s="29"/>
      <c r="J8" s="29"/>
    </row>
    <row r="9" spans="1:11" ht="80.25" customHeight="1">
      <c r="A9" s="172" t="s">
        <v>60</v>
      </c>
      <c r="B9" s="172"/>
      <c r="C9" s="172"/>
      <c r="D9" s="34"/>
      <c r="E9" s="29" t="s">
        <v>49</v>
      </c>
      <c r="F9" s="173" t="s">
        <v>131</v>
      </c>
      <c r="G9" s="173"/>
      <c r="H9" s="173"/>
      <c r="I9" s="173"/>
      <c r="J9" s="173"/>
    </row>
    <row r="10" spans="1:11" ht="24" customHeight="1">
      <c r="A10" s="174" t="s">
        <v>59</v>
      </c>
      <c r="B10" s="174"/>
      <c r="C10" s="174"/>
      <c r="D10" s="174"/>
      <c r="E10" s="28" t="s">
        <v>49</v>
      </c>
      <c r="F10" s="27"/>
      <c r="G10" s="27"/>
      <c r="H10" s="27"/>
      <c r="I10" s="27"/>
      <c r="J10" s="27"/>
    </row>
    <row r="11" spans="1:11" ht="33" customHeight="1">
      <c r="A11" s="172" t="s">
        <v>58</v>
      </c>
      <c r="B11" s="172"/>
      <c r="C11" s="172"/>
      <c r="D11" s="34"/>
      <c r="E11" s="29" t="s">
        <v>49</v>
      </c>
      <c r="F11" s="175" t="s">
        <v>132</v>
      </c>
      <c r="G11" s="175"/>
      <c r="H11" s="175"/>
      <c r="I11" s="175"/>
      <c r="J11" s="175"/>
    </row>
    <row r="12" spans="1:11" ht="24" customHeight="1">
      <c r="A12" s="32" t="s">
        <v>48</v>
      </c>
      <c r="B12" s="32"/>
      <c r="C12" s="32"/>
      <c r="D12" s="34"/>
      <c r="E12" s="29" t="s">
        <v>49</v>
      </c>
      <c r="F12" s="35" t="s">
        <v>133</v>
      </c>
      <c r="G12" s="27"/>
      <c r="H12" s="27"/>
      <c r="I12" s="27"/>
      <c r="J12" s="27"/>
    </row>
    <row r="13" spans="1:11" ht="24" customHeight="1">
      <c r="A13" s="32" t="s">
        <v>57</v>
      </c>
      <c r="B13" s="32"/>
      <c r="C13" s="32"/>
      <c r="D13" s="34"/>
      <c r="E13" s="29" t="s">
        <v>49</v>
      </c>
      <c r="F13" s="33">
        <v>43788</v>
      </c>
      <c r="G13" s="27"/>
      <c r="H13" s="27"/>
      <c r="I13" s="27"/>
      <c r="J13" s="27"/>
    </row>
    <row r="14" spans="1:11" ht="24" customHeight="1">
      <c r="A14" s="32" t="s">
        <v>56</v>
      </c>
      <c r="B14" s="32"/>
      <c r="C14" s="32"/>
      <c r="D14" s="34"/>
      <c r="E14" s="29"/>
      <c r="F14" s="33"/>
      <c r="G14" s="27"/>
      <c r="H14" s="27"/>
      <c r="I14" s="27"/>
      <c r="J14" s="27"/>
    </row>
    <row r="15" spans="1:11" ht="24" customHeight="1">
      <c r="A15" s="32" t="s">
        <v>55</v>
      </c>
      <c r="B15" s="32"/>
      <c r="C15" s="32"/>
      <c r="D15" s="34"/>
      <c r="E15" s="29" t="s">
        <v>49</v>
      </c>
      <c r="F15" s="33">
        <v>43788</v>
      </c>
      <c r="G15" s="27"/>
      <c r="H15" s="27"/>
      <c r="I15" s="27"/>
      <c r="J15" s="27"/>
    </row>
    <row r="16" spans="1:11" ht="24" customHeight="1">
      <c r="A16" s="32" t="s">
        <v>54</v>
      </c>
      <c r="B16" s="32"/>
      <c r="C16" s="32"/>
      <c r="D16" s="32"/>
      <c r="E16" s="29" t="s">
        <v>49</v>
      </c>
      <c r="F16" s="33">
        <v>43800</v>
      </c>
      <c r="G16" s="27"/>
      <c r="H16" s="27"/>
      <c r="I16" s="27"/>
      <c r="J16" s="27"/>
    </row>
    <row r="17" spans="1:10" ht="24" customHeight="1">
      <c r="A17" s="32" t="s">
        <v>53</v>
      </c>
      <c r="B17" s="32"/>
      <c r="C17" s="32"/>
      <c r="D17" s="32"/>
      <c r="E17" s="29" t="s">
        <v>49</v>
      </c>
      <c r="F17" s="27" t="s">
        <v>134</v>
      </c>
      <c r="G17" s="27"/>
      <c r="H17" s="27"/>
      <c r="I17" s="27"/>
      <c r="J17" s="27"/>
    </row>
    <row r="18" spans="1:10" ht="24" customHeight="1">
      <c r="A18" s="32" t="s">
        <v>52</v>
      </c>
      <c r="B18" s="32"/>
      <c r="C18" s="32"/>
      <c r="D18" s="32"/>
      <c r="E18" s="29" t="s">
        <v>49</v>
      </c>
      <c r="F18" s="33">
        <v>44531</v>
      </c>
      <c r="G18" s="27"/>
      <c r="H18" s="27"/>
      <c r="I18" s="27"/>
      <c r="J18" s="27"/>
    </row>
    <row r="19" spans="1:10" ht="24" customHeight="1">
      <c r="A19" s="32" t="s">
        <v>51</v>
      </c>
      <c r="B19" s="32"/>
      <c r="C19" s="32"/>
      <c r="D19" s="32"/>
      <c r="E19" s="29" t="s">
        <v>49</v>
      </c>
    </row>
    <row r="20" spans="1:10" ht="24" customHeight="1">
      <c r="A20" s="174" t="s">
        <v>50</v>
      </c>
      <c r="B20" s="174"/>
      <c r="C20" s="174"/>
      <c r="D20" s="174"/>
      <c r="E20" s="29" t="s">
        <v>49</v>
      </c>
    </row>
    <row r="21" spans="1:10" ht="12.75" customHeight="1">
      <c r="B21" s="27"/>
      <c r="C21" s="27"/>
      <c r="D21" s="27"/>
      <c r="E21" s="29"/>
    </row>
    <row r="22" spans="1:10" ht="12.75" customHeight="1">
      <c r="A22" s="27"/>
      <c r="B22" s="27"/>
      <c r="C22" s="27"/>
      <c r="D22" s="27"/>
    </row>
    <row r="23" spans="1:10" ht="47.25" customHeight="1">
      <c r="A23" s="176" t="s">
        <v>48</v>
      </c>
      <c r="B23" s="176"/>
      <c r="C23" s="177" t="s">
        <v>47</v>
      </c>
      <c r="D23" s="177"/>
      <c r="E23" s="178" t="s">
        <v>46</v>
      </c>
      <c r="F23" s="178"/>
      <c r="G23" s="178"/>
      <c r="H23" s="179" t="s">
        <v>45</v>
      </c>
      <c r="I23" s="179"/>
      <c r="J23" s="179"/>
    </row>
    <row r="24" spans="1:10" ht="24" customHeight="1">
      <c r="A24" s="180" t="s">
        <v>135</v>
      </c>
      <c r="B24" s="180"/>
      <c r="C24" s="181" t="s">
        <v>44</v>
      </c>
      <c r="D24" s="181"/>
      <c r="E24" s="181" t="s">
        <v>44</v>
      </c>
      <c r="F24" s="181"/>
      <c r="G24" s="181"/>
      <c r="H24" s="181" t="s">
        <v>44</v>
      </c>
      <c r="I24" s="181"/>
      <c r="J24" s="181"/>
    </row>
    <row r="25" spans="1:10" ht="24" customHeight="1">
      <c r="A25" s="181" t="s">
        <v>44</v>
      </c>
      <c r="B25" s="181"/>
      <c r="C25" s="181" t="s">
        <v>44</v>
      </c>
      <c r="D25" s="181"/>
      <c r="E25" s="181" t="s">
        <v>44</v>
      </c>
      <c r="F25" s="181"/>
      <c r="G25" s="181"/>
      <c r="H25" s="181" t="s">
        <v>44</v>
      </c>
      <c r="I25" s="181"/>
      <c r="J25" s="181"/>
    </row>
    <row r="26" spans="1:10" ht="18.75" customHeight="1"/>
    <row r="27" spans="1:10" ht="24" customHeight="1">
      <c r="A27" s="183" t="s">
        <v>43</v>
      </c>
      <c r="B27" s="183"/>
    </row>
    <row r="28" spans="1:10" ht="24" customHeight="1">
      <c r="A28" s="31" t="s">
        <v>42</v>
      </c>
      <c r="B28" s="31" t="s">
        <v>41</v>
      </c>
      <c r="D28" s="184" t="s">
        <v>40</v>
      </c>
      <c r="E28" s="184"/>
      <c r="F28" s="184"/>
      <c r="G28" s="181" t="s">
        <v>39</v>
      </c>
      <c r="H28" s="181"/>
      <c r="I28" s="181"/>
      <c r="J28" s="30"/>
    </row>
    <row r="29" spans="1:10" ht="24" customHeight="1">
      <c r="A29" s="27" t="s">
        <v>37</v>
      </c>
      <c r="B29" s="29" t="s">
        <v>36</v>
      </c>
      <c r="D29" s="181" t="s">
        <v>35</v>
      </c>
      <c r="E29" s="181"/>
      <c r="F29" s="181"/>
      <c r="G29" s="181" t="s">
        <v>38</v>
      </c>
      <c r="H29" s="181"/>
      <c r="I29" s="181"/>
      <c r="J29" s="29"/>
    </row>
    <row r="30" spans="1:10" ht="24" customHeight="1">
      <c r="A30" s="27" t="s">
        <v>37</v>
      </c>
      <c r="B30" s="29" t="s">
        <v>36</v>
      </c>
      <c r="D30" s="181" t="s">
        <v>35</v>
      </c>
      <c r="E30" s="181"/>
      <c r="F30" s="181"/>
      <c r="G30" s="181" t="s">
        <v>34</v>
      </c>
      <c r="H30" s="181"/>
      <c r="I30" s="181"/>
      <c r="J30" s="29"/>
    </row>
    <row r="31" spans="1:10" ht="24" customHeight="1">
      <c r="A31" s="27" t="s">
        <v>37</v>
      </c>
      <c r="B31" s="29" t="s">
        <v>36</v>
      </c>
      <c r="D31" s="181" t="s">
        <v>35</v>
      </c>
      <c r="E31" s="181"/>
      <c r="F31" s="181"/>
      <c r="G31" s="181" t="s">
        <v>34</v>
      </c>
      <c r="H31" s="181"/>
      <c r="I31" s="181"/>
      <c r="J31" s="28"/>
    </row>
    <row r="32" spans="1:10" ht="7.5" customHeight="1">
      <c r="A32" s="27"/>
      <c r="B32" s="29"/>
      <c r="D32" s="181"/>
      <c r="E32" s="181"/>
      <c r="F32" s="181"/>
      <c r="G32" s="181"/>
      <c r="H32" s="181"/>
      <c r="I32" s="181"/>
      <c r="J32" s="28"/>
    </row>
    <row r="33" spans="1:11" ht="24" customHeight="1">
      <c r="A33" s="27"/>
      <c r="B33" s="181" t="s">
        <v>136</v>
      </c>
      <c r="C33" s="181"/>
      <c r="D33" s="57"/>
      <c r="E33" s="182" t="s">
        <v>138</v>
      </c>
      <c r="F33" s="182"/>
      <c r="G33" s="182"/>
      <c r="H33" s="181" t="s">
        <v>140</v>
      </c>
      <c r="I33" s="181"/>
      <c r="J33" s="181"/>
      <c r="K33" s="181"/>
    </row>
    <row r="34" spans="1:11" s="26" customFormat="1" ht="32.25" customHeight="1">
      <c r="A34" s="186" t="s">
        <v>137</v>
      </c>
      <c r="B34" s="186"/>
      <c r="C34" s="186"/>
      <c r="D34" s="186"/>
      <c r="E34" s="186" t="s">
        <v>139</v>
      </c>
      <c r="F34" s="186"/>
      <c r="G34" s="186"/>
      <c r="H34" s="187" t="s">
        <v>139</v>
      </c>
      <c r="I34" s="187"/>
      <c r="J34" s="187"/>
      <c r="K34" s="187"/>
    </row>
    <row r="35" spans="1:11">
      <c r="A35" s="185" t="s">
        <v>33</v>
      </c>
      <c r="B35" s="185"/>
      <c r="C35" s="25"/>
      <c r="D35" s="185"/>
      <c r="E35" s="185"/>
      <c r="F35" s="185"/>
      <c r="G35" s="185"/>
      <c r="H35" s="185"/>
      <c r="I35" s="185"/>
      <c r="J35" s="185"/>
      <c r="K35" s="185"/>
    </row>
    <row r="36" spans="1:11">
      <c r="C36" s="25"/>
      <c r="D36" s="185"/>
      <c r="E36" s="185"/>
      <c r="F36" s="185"/>
      <c r="G36" s="185"/>
      <c r="H36" s="185"/>
      <c r="I36" s="185"/>
      <c r="J36" s="25"/>
      <c r="K36" s="25"/>
    </row>
  </sheetData>
  <sheetProtection selectLockedCells="1" selectUnlockedCells="1"/>
  <mergeCells count="44">
    <mergeCell ref="D35:F35"/>
    <mergeCell ref="G35:K35"/>
    <mergeCell ref="A34:D34"/>
    <mergeCell ref="A35:B35"/>
    <mergeCell ref="D36:F36"/>
    <mergeCell ref="G36:I36"/>
    <mergeCell ref="E34:G34"/>
    <mergeCell ref="H34:K34"/>
    <mergeCell ref="B33:C33"/>
    <mergeCell ref="E33:G33"/>
    <mergeCell ref="H33:K33"/>
    <mergeCell ref="A27:B27"/>
    <mergeCell ref="D28:F28"/>
    <mergeCell ref="G28:I28"/>
    <mergeCell ref="D31:F31"/>
    <mergeCell ref="G31:I31"/>
    <mergeCell ref="D32:F32"/>
    <mergeCell ref="G32:I32"/>
    <mergeCell ref="D29:F29"/>
    <mergeCell ref="G29:I29"/>
    <mergeCell ref="D30:F30"/>
    <mergeCell ref="G30:I30"/>
    <mergeCell ref="A24:B24"/>
    <mergeCell ref="C24:D24"/>
    <mergeCell ref="E24:G24"/>
    <mergeCell ref="H24:J24"/>
    <mergeCell ref="A25:B25"/>
    <mergeCell ref="C25:D25"/>
    <mergeCell ref="E25:G25"/>
    <mergeCell ref="H25:J25"/>
    <mergeCell ref="A10:D10"/>
    <mergeCell ref="A11:C11"/>
    <mergeCell ref="F11:J11"/>
    <mergeCell ref="A20:D20"/>
    <mergeCell ref="A23:B23"/>
    <mergeCell ref="C23:D23"/>
    <mergeCell ref="E23:G23"/>
    <mergeCell ref="H23:J23"/>
    <mergeCell ref="A1:K1"/>
    <mergeCell ref="A2:K2"/>
    <mergeCell ref="A3:K3"/>
    <mergeCell ref="A4:K4"/>
    <mergeCell ref="A9:C9"/>
    <mergeCell ref="F9:J9"/>
  </mergeCells>
  <printOptions horizontalCentered="1" verticalCentered="1"/>
  <pageMargins left="0.39374999999999999" right="0.39374999999999999" top="0.39374999999999999" bottom="0.18" header="0.51180555555555551" footer="0.17"/>
  <pageSetup paperSize="9" scale="95" firstPageNumber="0" orientation="portrait" r:id="rId1"/>
  <headerFooter alignWithMargins="0"/>
</worksheet>
</file>

<file path=xl/worksheets/sheet4.xml><?xml version="1.0" encoding="utf-8"?>
<worksheet xmlns="http://schemas.openxmlformats.org/spreadsheetml/2006/main" xmlns:r="http://schemas.openxmlformats.org/officeDocument/2006/relationships">
  <dimension ref="A1:R43"/>
  <sheetViews>
    <sheetView showGridLines="0" zoomScale="70" zoomScaleNormal="70" workbookViewId="0">
      <selection activeCell="L50" sqref="L50"/>
    </sheetView>
  </sheetViews>
  <sheetFormatPr defaultRowHeight="11.25"/>
  <cols>
    <col min="1" max="1" width="13.42578125" style="36" customWidth="1"/>
    <col min="2" max="2" width="9.7109375" style="38" customWidth="1"/>
    <col min="3" max="3" width="13.42578125" style="36" customWidth="1"/>
    <col min="4" max="4" width="4" style="36" customWidth="1"/>
    <col min="5" max="5" width="12.28515625" style="37" customWidth="1"/>
    <col min="6" max="6" width="4" style="37" customWidth="1"/>
    <col min="7" max="7" width="13" style="36" customWidth="1"/>
    <col min="8" max="8" width="4" style="36" customWidth="1"/>
    <col min="9" max="9" width="10.7109375" style="36" customWidth="1"/>
    <col min="10" max="10" width="13.85546875" style="36" bestFit="1" customWidth="1"/>
    <col min="11" max="11" width="4" style="36" customWidth="1"/>
    <col min="12" max="12" width="13" style="36" customWidth="1"/>
    <col min="13" max="13" width="16.28515625" style="37" customWidth="1"/>
    <col min="14" max="14" width="2.5703125" style="37" customWidth="1"/>
    <col min="15" max="15" width="15.85546875" style="36" customWidth="1"/>
    <col min="16" max="16" width="4" style="36" customWidth="1"/>
    <col min="17" max="16384" width="9.140625" style="36"/>
  </cols>
  <sheetData>
    <row r="1" spans="1:18" ht="15.75">
      <c r="A1" s="196" t="s">
        <v>78</v>
      </c>
      <c r="B1" s="196"/>
      <c r="C1" s="196"/>
      <c r="D1" s="196"/>
      <c r="E1" s="196"/>
      <c r="F1" s="196"/>
      <c r="G1" s="196"/>
      <c r="H1" s="196"/>
      <c r="I1" s="196"/>
      <c r="J1" s="196"/>
      <c r="K1" s="196"/>
      <c r="L1" s="196"/>
      <c r="M1" s="196"/>
      <c r="N1" s="196"/>
      <c r="O1" s="196"/>
      <c r="P1" s="196"/>
      <c r="Q1" s="42"/>
      <c r="R1" s="42"/>
    </row>
    <row r="2" spans="1:18" ht="58.5" customHeight="1">
      <c r="A2" s="197" t="str">
        <f>'Ör No 4'!A4</f>
        <v>2 Yıllık Konvansiyonel Röntgen Cihazlarının Flat Panel Dedektörler ve CR Sistemi ile Digitalize Edilerek PACS Sistemi Kurulması İşi</v>
      </c>
      <c r="B2" s="197"/>
      <c r="C2" s="197"/>
      <c r="D2" s="197"/>
      <c r="E2" s="197"/>
      <c r="F2" s="197"/>
      <c r="G2" s="197"/>
      <c r="H2" s="197"/>
      <c r="I2" s="197"/>
      <c r="J2" s="197"/>
      <c r="K2" s="197"/>
      <c r="L2" s="197"/>
      <c r="M2" s="198" t="s">
        <v>150</v>
      </c>
      <c r="N2" s="198"/>
      <c r="O2" s="198"/>
      <c r="P2" s="198"/>
      <c r="Q2" s="42"/>
      <c r="R2" s="42"/>
    </row>
    <row r="3" spans="1:18" s="55" customFormat="1" ht="67.5" customHeight="1">
      <c r="A3" s="199" t="s">
        <v>77</v>
      </c>
      <c r="B3" s="199" t="s">
        <v>76</v>
      </c>
      <c r="C3" s="199" t="s">
        <v>75</v>
      </c>
      <c r="D3" s="199"/>
      <c r="E3" s="198" t="s">
        <v>74</v>
      </c>
      <c r="F3" s="198"/>
      <c r="G3" s="199" t="s">
        <v>73</v>
      </c>
      <c r="H3" s="199"/>
      <c r="I3" s="199" t="s">
        <v>72</v>
      </c>
      <c r="J3" s="199" t="s">
        <v>71</v>
      </c>
      <c r="K3" s="200"/>
      <c r="L3" s="199" t="s">
        <v>70</v>
      </c>
      <c r="M3" s="198" t="s">
        <v>69</v>
      </c>
      <c r="N3" s="198"/>
      <c r="O3" s="199" t="s">
        <v>68</v>
      </c>
      <c r="P3" s="199"/>
      <c r="Q3" s="56"/>
      <c r="R3" s="56"/>
    </row>
    <row r="4" spans="1:18" s="55" customFormat="1">
      <c r="A4" s="199"/>
      <c r="B4" s="199"/>
      <c r="C4" s="199"/>
      <c r="D4" s="199"/>
      <c r="E4" s="199"/>
      <c r="F4" s="199"/>
      <c r="G4" s="199"/>
      <c r="H4" s="199"/>
      <c r="I4" s="199"/>
      <c r="J4" s="200"/>
      <c r="K4" s="200"/>
      <c r="L4" s="199"/>
      <c r="M4" s="199"/>
      <c r="N4" s="199"/>
      <c r="O4" s="199"/>
      <c r="P4" s="199"/>
      <c r="Q4" s="56"/>
      <c r="R4" s="56"/>
    </row>
    <row r="5" spans="1:18" s="48" customFormat="1" ht="15">
      <c r="A5" s="100" t="s">
        <v>130</v>
      </c>
      <c r="B5" s="50">
        <v>1</v>
      </c>
      <c r="C5" s="188">
        <v>990</v>
      </c>
      <c r="D5" s="188"/>
      <c r="E5" s="188">
        <v>0</v>
      </c>
      <c r="F5" s="188"/>
      <c r="G5" s="188">
        <f t="shared" ref="G5:G10" si="0">C5-E5</f>
        <v>990</v>
      </c>
      <c r="H5" s="188"/>
      <c r="I5" s="46">
        <v>0</v>
      </c>
      <c r="J5" s="191">
        <f t="shared" ref="J5" si="1">G5-I5</f>
        <v>990</v>
      </c>
      <c r="K5" s="192"/>
      <c r="L5" s="54"/>
      <c r="M5" s="193"/>
      <c r="N5" s="193"/>
      <c r="O5" s="193">
        <f t="shared" ref="O5" si="2">G5+M5</f>
        <v>990</v>
      </c>
      <c r="P5" s="193"/>
      <c r="Q5" s="49"/>
      <c r="R5" s="49"/>
    </row>
    <row r="6" spans="1:18" s="48" customFormat="1" ht="15" hidden="1" customHeight="1">
      <c r="A6" s="101">
        <v>2018</v>
      </c>
      <c r="B6" s="50">
        <v>2</v>
      </c>
      <c r="C6" s="188"/>
      <c r="D6" s="188"/>
      <c r="E6" s="189">
        <v>1</v>
      </c>
      <c r="F6" s="190"/>
      <c r="G6" s="188">
        <f t="shared" si="0"/>
        <v>-1</v>
      </c>
      <c r="H6" s="188"/>
      <c r="I6" s="46">
        <v>0</v>
      </c>
      <c r="J6" s="191">
        <f t="shared" ref="J6:J16" si="3">G6-I6</f>
        <v>-1</v>
      </c>
      <c r="K6" s="192"/>
      <c r="L6" s="54"/>
      <c r="M6" s="193"/>
      <c r="N6" s="193"/>
      <c r="O6" s="193">
        <f t="shared" ref="O6:O16" si="4">G6+M6</f>
        <v>-1</v>
      </c>
      <c r="P6" s="193"/>
      <c r="Q6" s="49"/>
      <c r="R6" s="49"/>
    </row>
    <row r="7" spans="1:18" s="48" customFormat="1" ht="15" hidden="1" customHeight="1">
      <c r="A7" s="101">
        <v>2019</v>
      </c>
      <c r="B7" s="50">
        <v>3</v>
      </c>
      <c r="C7" s="188"/>
      <c r="D7" s="188"/>
      <c r="E7" s="189">
        <v>2</v>
      </c>
      <c r="F7" s="190"/>
      <c r="G7" s="188">
        <f t="shared" si="0"/>
        <v>-2</v>
      </c>
      <c r="H7" s="188"/>
      <c r="I7" s="46">
        <v>0</v>
      </c>
      <c r="J7" s="191">
        <f t="shared" si="3"/>
        <v>-2</v>
      </c>
      <c r="K7" s="192"/>
      <c r="L7" s="54"/>
      <c r="M7" s="193"/>
      <c r="N7" s="193"/>
      <c r="O7" s="193">
        <f t="shared" si="4"/>
        <v>-2</v>
      </c>
      <c r="P7" s="193"/>
      <c r="Q7" s="49"/>
      <c r="R7" s="49"/>
    </row>
    <row r="8" spans="1:18" s="48" customFormat="1" ht="15" hidden="1" customHeight="1">
      <c r="A8" s="101">
        <v>2019</v>
      </c>
      <c r="B8" s="50">
        <v>4</v>
      </c>
      <c r="C8" s="188"/>
      <c r="D8" s="188"/>
      <c r="E8" s="189">
        <v>3</v>
      </c>
      <c r="F8" s="190"/>
      <c r="G8" s="188">
        <f t="shared" si="0"/>
        <v>-3</v>
      </c>
      <c r="H8" s="188"/>
      <c r="I8" s="46">
        <v>0</v>
      </c>
      <c r="J8" s="191">
        <f t="shared" si="3"/>
        <v>-3</v>
      </c>
      <c r="K8" s="192"/>
      <c r="L8" s="54"/>
      <c r="M8" s="193"/>
      <c r="N8" s="193"/>
      <c r="O8" s="193">
        <f t="shared" si="4"/>
        <v>-3</v>
      </c>
      <c r="P8" s="193"/>
      <c r="Q8" s="49"/>
      <c r="R8" s="49"/>
    </row>
    <row r="9" spans="1:18" s="48" customFormat="1" ht="15" hidden="1" customHeight="1">
      <c r="A9" s="101">
        <v>2019</v>
      </c>
      <c r="B9" s="50">
        <v>5</v>
      </c>
      <c r="C9" s="188"/>
      <c r="D9" s="188"/>
      <c r="E9" s="189">
        <v>4</v>
      </c>
      <c r="F9" s="190"/>
      <c r="G9" s="188">
        <f t="shared" si="0"/>
        <v>-4</v>
      </c>
      <c r="H9" s="188"/>
      <c r="I9" s="46">
        <v>0</v>
      </c>
      <c r="J9" s="191">
        <f t="shared" si="3"/>
        <v>-4</v>
      </c>
      <c r="K9" s="192"/>
      <c r="L9" s="54"/>
      <c r="M9" s="193"/>
      <c r="N9" s="193"/>
      <c r="O9" s="193">
        <f t="shared" si="4"/>
        <v>-4</v>
      </c>
      <c r="P9" s="193"/>
      <c r="Q9" s="49"/>
      <c r="R9" s="49"/>
    </row>
    <row r="10" spans="1:18" s="48" customFormat="1" ht="15" hidden="1" customHeight="1">
      <c r="A10" s="101">
        <v>2019</v>
      </c>
      <c r="B10" s="50">
        <v>6</v>
      </c>
      <c r="C10" s="188"/>
      <c r="D10" s="188"/>
      <c r="E10" s="189">
        <v>5</v>
      </c>
      <c r="F10" s="190"/>
      <c r="G10" s="188">
        <f t="shared" si="0"/>
        <v>-5</v>
      </c>
      <c r="H10" s="188"/>
      <c r="I10" s="46">
        <v>0</v>
      </c>
      <c r="J10" s="191">
        <f t="shared" si="3"/>
        <v>-5</v>
      </c>
      <c r="K10" s="192"/>
      <c r="L10" s="54"/>
      <c r="M10" s="193"/>
      <c r="N10" s="193"/>
      <c r="O10" s="193">
        <f t="shared" si="4"/>
        <v>-5</v>
      </c>
      <c r="P10" s="193"/>
      <c r="Q10" s="49"/>
      <c r="R10" s="49"/>
    </row>
    <row r="11" spans="1:18" s="48" customFormat="1" ht="15" hidden="1" customHeight="1">
      <c r="A11" s="101">
        <v>2019</v>
      </c>
      <c r="B11" s="50">
        <v>7</v>
      </c>
      <c r="C11" s="188"/>
      <c r="D11" s="188"/>
      <c r="E11" s="189">
        <v>6</v>
      </c>
      <c r="F11" s="190"/>
      <c r="G11" s="188">
        <f t="shared" ref="G11" si="5">C11-E11</f>
        <v>-6</v>
      </c>
      <c r="H11" s="188"/>
      <c r="I11" s="46">
        <v>0</v>
      </c>
      <c r="J11" s="191">
        <f t="shared" si="3"/>
        <v>-6</v>
      </c>
      <c r="K11" s="192"/>
      <c r="L11" s="54"/>
      <c r="M11" s="193"/>
      <c r="N11" s="193"/>
      <c r="O11" s="193">
        <f t="shared" si="4"/>
        <v>-6</v>
      </c>
      <c r="P11" s="193"/>
      <c r="Q11" s="49"/>
      <c r="R11" s="49"/>
    </row>
    <row r="12" spans="1:18" s="48" customFormat="1" ht="15" hidden="1" customHeight="1">
      <c r="A12" s="101">
        <v>2019</v>
      </c>
      <c r="B12" s="50">
        <v>8</v>
      </c>
      <c r="C12" s="188"/>
      <c r="D12" s="188"/>
      <c r="E12" s="189">
        <v>7</v>
      </c>
      <c r="F12" s="190"/>
      <c r="G12" s="188">
        <f t="shared" ref="G12" si="6">C12-E12</f>
        <v>-7</v>
      </c>
      <c r="H12" s="188"/>
      <c r="I12" s="46">
        <v>0</v>
      </c>
      <c r="J12" s="191">
        <f t="shared" si="3"/>
        <v>-7</v>
      </c>
      <c r="K12" s="192"/>
      <c r="L12" s="54"/>
      <c r="M12" s="193"/>
      <c r="N12" s="193"/>
      <c r="O12" s="193">
        <f t="shared" si="4"/>
        <v>-7</v>
      </c>
      <c r="P12" s="193"/>
      <c r="Q12" s="49"/>
      <c r="R12" s="49"/>
    </row>
    <row r="13" spans="1:18" s="48" customFormat="1" ht="15.75" hidden="1" customHeight="1">
      <c r="A13" s="51"/>
      <c r="B13" s="50"/>
      <c r="C13" s="188"/>
      <c r="D13" s="188"/>
      <c r="E13" s="189">
        <v>8</v>
      </c>
      <c r="F13" s="190"/>
      <c r="G13" s="188"/>
      <c r="H13" s="188"/>
      <c r="I13" s="46">
        <v>0</v>
      </c>
      <c r="J13" s="191">
        <f t="shared" si="3"/>
        <v>0</v>
      </c>
      <c r="K13" s="192"/>
      <c r="L13" s="52"/>
      <c r="M13" s="193"/>
      <c r="N13" s="193"/>
      <c r="O13" s="193">
        <f t="shared" si="4"/>
        <v>0</v>
      </c>
      <c r="P13" s="193"/>
      <c r="Q13" s="49"/>
      <c r="R13" s="49"/>
    </row>
    <row r="14" spans="1:18" s="48" customFormat="1" ht="15.75" hidden="1" customHeight="1">
      <c r="A14" s="53"/>
      <c r="B14" s="50"/>
      <c r="C14" s="188"/>
      <c r="D14" s="188"/>
      <c r="E14" s="189">
        <v>9</v>
      </c>
      <c r="F14" s="190"/>
      <c r="G14" s="188"/>
      <c r="H14" s="188"/>
      <c r="I14" s="46">
        <v>0</v>
      </c>
      <c r="J14" s="191">
        <f t="shared" si="3"/>
        <v>0</v>
      </c>
      <c r="K14" s="192"/>
      <c r="L14" s="52"/>
      <c r="M14" s="193"/>
      <c r="N14" s="193"/>
      <c r="O14" s="193">
        <f t="shared" si="4"/>
        <v>0</v>
      </c>
      <c r="P14" s="193"/>
      <c r="Q14" s="49"/>
      <c r="R14" s="49"/>
    </row>
    <row r="15" spans="1:18" s="48" customFormat="1" ht="15" hidden="1" customHeight="1">
      <c r="A15" s="51"/>
      <c r="B15" s="50"/>
      <c r="C15" s="188"/>
      <c r="D15" s="188"/>
      <c r="E15" s="189">
        <v>10</v>
      </c>
      <c r="F15" s="190"/>
      <c r="G15" s="188"/>
      <c r="H15" s="188"/>
      <c r="I15" s="46">
        <v>0</v>
      </c>
      <c r="J15" s="191">
        <f t="shared" si="3"/>
        <v>0</v>
      </c>
      <c r="K15" s="192"/>
      <c r="L15" s="45"/>
      <c r="M15" s="193"/>
      <c r="N15" s="193"/>
      <c r="O15" s="193">
        <f t="shared" si="4"/>
        <v>0</v>
      </c>
      <c r="P15" s="193"/>
      <c r="Q15" s="49"/>
      <c r="R15" s="49"/>
    </row>
    <row r="16" spans="1:18" s="43" customFormat="1" ht="15">
      <c r="A16" s="120">
        <v>2020</v>
      </c>
      <c r="B16" s="47">
        <v>2</v>
      </c>
      <c r="C16" s="188">
        <v>5744.25</v>
      </c>
      <c r="D16" s="188"/>
      <c r="E16" s="189">
        <f>C5</f>
        <v>990</v>
      </c>
      <c r="F16" s="190"/>
      <c r="G16" s="188">
        <f>C16-E16</f>
        <v>4754.25</v>
      </c>
      <c r="H16" s="188"/>
      <c r="I16" s="46">
        <v>0</v>
      </c>
      <c r="J16" s="191">
        <f t="shared" si="3"/>
        <v>4754.25</v>
      </c>
      <c r="K16" s="192"/>
      <c r="L16" s="45"/>
      <c r="M16" s="193"/>
      <c r="N16" s="193"/>
      <c r="O16" s="193">
        <f t="shared" si="4"/>
        <v>4754.25</v>
      </c>
      <c r="P16" s="193"/>
      <c r="Q16" s="44"/>
      <c r="R16" s="44"/>
    </row>
    <row r="17" spans="1:18" ht="15">
      <c r="A17" s="120">
        <v>2020</v>
      </c>
      <c r="B17" s="47">
        <v>3</v>
      </c>
      <c r="C17" s="188">
        <v>10788.75</v>
      </c>
      <c r="D17" s="188"/>
      <c r="E17" s="189">
        <f>C16</f>
        <v>5744.25</v>
      </c>
      <c r="F17" s="190"/>
      <c r="G17" s="188">
        <f>C17-E17</f>
        <v>5044.5</v>
      </c>
      <c r="H17" s="188"/>
      <c r="I17" s="46">
        <v>0</v>
      </c>
      <c r="J17" s="191">
        <f t="shared" ref="J17" si="7">G17-I17</f>
        <v>5044.5</v>
      </c>
      <c r="K17" s="192"/>
      <c r="L17" s="45"/>
      <c r="M17" s="193"/>
      <c r="N17" s="193"/>
      <c r="O17" s="193">
        <f t="shared" ref="O17" si="8">G17+M17</f>
        <v>5044.5</v>
      </c>
      <c r="P17" s="193"/>
      <c r="Q17" s="42"/>
      <c r="R17" s="42"/>
    </row>
    <row r="18" spans="1:18" ht="15">
      <c r="A18" s="120">
        <v>2020</v>
      </c>
      <c r="B18" s="47">
        <v>4</v>
      </c>
      <c r="C18" s="188">
        <v>27564.75</v>
      </c>
      <c r="D18" s="188"/>
      <c r="E18" s="189">
        <f>C17</f>
        <v>10788.75</v>
      </c>
      <c r="F18" s="190"/>
      <c r="G18" s="188">
        <f>C18-E18</f>
        <v>16776</v>
      </c>
      <c r="H18" s="188"/>
      <c r="I18" s="46">
        <v>0</v>
      </c>
      <c r="J18" s="191">
        <f t="shared" ref="J18" si="9">G18-I18</f>
        <v>16776</v>
      </c>
      <c r="K18" s="192"/>
      <c r="L18" s="45"/>
      <c r="M18" s="193"/>
      <c r="N18" s="193"/>
      <c r="O18" s="193">
        <f t="shared" ref="O18" si="10">G18+M18</f>
        <v>16776</v>
      </c>
      <c r="P18" s="193"/>
      <c r="Q18" s="42"/>
      <c r="R18" s="42"/>
    </row>
    <row r="19" spans="1:18" ht="15">
      <c r="A19" s="120">
        <v>2020</v>
      </c>
      <c r="B19" s="47">
        <v>5</v>
      </c>
      <c r="C19" s="188">
        <v>33295.5</v>
      </c>
      <c r="D19" s="188"/>
      <c r="E19" s="189">
        <f>C18</f>
        <v>27564.75</v>
      </c>
      <c r="F19" s="190"/>
      <c r="G19" s="188">
        <f>C19-E19</f>
        <v>5730.75</v>
      </c>
      <c r="H19" s="188"/>
      <c r="I19" s="46">
        <v>0</v>
      </c>
      <c r="J19" s="191">
        <f t="shared" ref="J19" si="11">G19-I19</f>
        <v>5730.75</v>
      </c>
      <c r="K19" s="192"/>
      <c r="L19" s="45"/>
      <c r="M19" s="193"/>
      <c r="N19" s="193"/>
      <c r="O19" s="193">
        <f t="shared" ref="O19" si="12">G19+M19</f>
        <v>5730.75</v>
      </c>
      <c r="P19" s="193"/>
      <c r="Q19" s="42"/>
      <c r="R19" s="42"/>
    </row>
    <row r="20" spans="1:18" ht="15">
      <c r="A20" s="120">
        <v>2020</v>
      </c>
      <c r="B20" s="47">
        <v>6</v>
      </c>
      <c r="C20" s="188">
        <v>39759.75</v>
      </c>
      <c r="D20" s="188"/>
      <c r="E20" s="189">
        <f>C19</f>
        <v>33295.5</v>
      </c>
      <c r="F20" s="190"/>
      <c r="G20" s="188">
        <f>C20-E20</f>
        <v>6464.25</v>
      </c>
      <c r="H20" s="188"/>
      <c r="I20" s="46">
        <v>0</v>
      </c>
      <c r="J20" s="191">
        <f t="shared" ref="J20" si="13">G20-I20</f>
        <v>6464.25</v>
      </c>
      <c r="K20" s="192"/>
      <c r="L20" s="45"/>
      <c r="M20" s="193"/>
      <c r="N20" s="193"/>
      <c r="O20" s="193">
        <f t="shared" ref="O20" si="14">G20+M20</f>
        <v>6464.25</v>
      </c>
      <c r="P20" s="193"/>
      <c r="Q20" s="42"/>
      <c r="R20" s="42"/>
    </row>
    <row r="21" spans="1:18" ht="15">
      <c r="A21" s="120">
        <v>2020</v>
      </c>
      <c r="B21" s="47">
        <v>7</v>
      </c>
      <c r="C21" s="188">
        <f>İCMAL!D5+C20</f>
        <v>45272.25</v>
      </c>
      <c r="D21" s="188"/>
      <c r="E21" s="189">
        <f>C20</f>
        <v>39759.75</v>
      </c>
      <c r="F21" s="190"/>
      <c r="G21" s="188">
        <f>C21-E21</f>
        <v>5512.5</v>
      </c>
      <c r="H21" s="188"/>
      <c r="I21" s="46">
        <v>0</v>
      </c>
      <c r="J21" s="191">
        <f t="shared" ref="J21" si="15">G21-I21</f>
        <v>5512.5</v>
      </c>
      <c r="K21" s="192"/>
      <c r="L21" s="45"/>
      <c r="M21" s="193"/>
      <c r="N21" s="193"/>
      <c r="O21" s="193">
        <f t="shared" ref="O21" si="16">G21+M21</f>
        <v>5512.5</v>
      </c>
      <c r="P21" s="193"/>
    </row>
    <row r="24" spans="1:18" ht="15">
      <c r="A24" s="194" t="str">
        <f>'Ör No 4'!B33</f>
        <v>Nurver GÖKSU</v>
      </c>
      <c r="B24" s="194"/>
      <c r="C24" s="194"/>
      <c r="D24" s="40"/>
      <c r="E24" s="41"/>
      <c r="F24" s="194" t="str">
        <f>'Ör No 4'!E33</f>
        <v>Cihan KAPLAN</v>
      </c>
      <c r="G24" s="194" t="s">
        <v>32</v>
      </c>
      <c r="H24" s="194"/>
      <c r="I24" s="194"/>
      <c r="J24" s="194"/>
      <c r="K24" s="40"/>
      <c r="L24" s="194" t="str">
        <f>'Ör No 4'!H33</f>
        <v>Mehmet ERDOĞAN</v>
      </c>
      <c r="M24" s="194"/>
      <c r="N24" s="194"/>
      <c r="O24" s="40"/>
    </row>
    <row r="25" spans="1:18" ht="20.25" customHeight="1">
      <c r="A25" s="195" t="str">
        <f>'Ör No 4'!A34</f>
        <v>Diş Hekimi</v>
      </c>
      <c r="B25" s="195"/>
      <c r="C25" s="195"/>
      <c r="D25" s="40"/>
      <c r="E25" s="41"/>
      <c r="F25" s="194" t="str">
        <f>'Ör No 4'!E34</f>
        <v>Tıbbi Sekreter</v>
      </c>
      <c r="G25" s="194"/>
      <c r="H25" s="194"/>
      <c r="I25" s="194"/>
      <c r="J25" s="194"/>
      <c r="K25" s="40"/>
      <c r="L25" s="194" t="str">
        <f>'Ör No 4'!H34</f>
        <v>Tıbbi Sekreter</v>
      </c>
      <c r="M25" s="194"/>
      <c r="N25" s="194"/>
      <c r="O25" s="40"/>
    </row>
    <row r="26" spans="1:18">
      <c r="A26" s="195"/>
      <c r="B26" s="195"/>
      <c r="C26" s="195"/>
    </row>
    <row r="43" spans="1:1" s="36" customFormat="1">
      <c r="A43" s="39" t="s">
        <v>67</v>
      </c>
    </row>
  </sheetData>
  <mergeCells count="121">
    <mergeCell ref="A1:P1"/>
    <mergeCell ref="A2:L2"/>
    <mergeCell ref="M2:P2"/>
    <mergeCell ref="A3:A4"/>
    <mergeCell ref="B3:B4"/>
    <mergeCell ref="C3:D4"/>
    <mergeCell ref="E3:F4"/>
    <mergeCell ref="G3:H4"/>
    <mergeCell ref="I3:I4"/>
    <mergeCell ref="J3:K4"/>
    <mergeCell ref="L3:L4"/>
    <mergeCell ref="M3:N4"/>
    <mergeCell ref="O3:P4"/>
    <mergeCell ref="O5:P5"/>
    <mergeCell ref="C6:D6"/>
    <mergeCell ref="E6:F6"/>
    <mergeCell ref="G6:H6"/>
    <mergeCell ref="J6:K6"/>
    <mergeCell ref="M6:N6"/>
    <mergeCell ref="O6:P6"/>
    <mergeCell ref="C5:D5"/>
    <mergeCell ref="E5:F5"/>
    <mergeCell ref="G5:H5"/>
    <mergeCell ref="J5:K5"/>
    <mergeCell ref="M5:N5"/>
    <mergeCell ref="O7:P7"/>
    <mergeCell ref="C8:D8"/>
    <mergeCell ref="E8:F8"/>
    <mergeCell ref="G8:H8"/>
    <mergeCell ref="J8:K8"/>
    <mergeCell ref="M8:N8"/>
    <mergeCell ref="O8:P8"/>
    <mergeCell ref="C7:D7"/>
    <mergeCell ref="E7:F7"/>
    <mergeCell ref="G7:H7"/>
    <mergeCell ref="J7:K7"/>
    <mergeCell ref="M7:N7"/>
    <mergeCell ref="O9:P9"/>
    <mergeCell ref="C10:D10"/>
    <mergeCell ref="E10:F10"/>
    <mergeCell ref="G10:H10"/>
    <mergeCell ref="J10:K10"/>
    <mergeCell ref="M10:N10"/>
    <mergeCell ref="O10:P10"/>
    <mergeCell ref="C9:D9"/>
    <mergeCell ref="E9:F9"/>
    <mergeCell ref="G9:H9"/>
    <mergeCell ref="J9:K9"/>
    <mergeCell ref="M9:N9"/>
    <mergeCell ref="O11:P11"/>
    <mergeCell ref="C12:D12"/>
    <mergeCell ref="E12:F12"/>
    <mergeCell ref="G12:H12"/>
    <mergeCell ref="J12:K12"/>
    <mergeCell ref="M12:N12"/>
    <mergeCell ref="O12:P12"/>
    <mergeCell ref="C11:D11"/>
    <mergeCell ref="E11:F11"/>
    <mergeCell ref="G11:H11"/>
    <mergeCell ref="J11:K11"/>
    <mergeCell ref="M11:N11"/>
    <mergeCell ref="O13:P13"/>
    <mergeCell ref="C14:D14"/>
    <mergeCell ref="E14:F14"/>
    <mergeCell ref="G14:H14"/>
    <mergeCell ref="J14:K14"/>
    <mergeCell ref="M14:N14"/>
    <mergeCell ref="O14:P14"/>
    <mergeCell ref="C13:D13"/>
    <mergeCell ref="E13:F13"/>
    <mergeCell ref="G13:H13"/>
    <mergeCell ref="J13:K13"/>
    <mergeCell ref="M13:N13"/>
    <mergeCell ref="O15:P15"/>
    <mergeCell ref="C16:D16"/>
    <mergeCell ref="E16:F16"/>
    <mergeCell ref="G16:H16"/>
    <mergeCell ref="J16:K16"/>
    <mergeCell ref="M16:N16"/>
    <mergeCell ref="O16:P16"/>
    <mergeCell ref="C15:D15"/>
    <mergeCell ref="E15:F15"/>
    <mergeCell ref="G15:H15"/>
    <mergeCell ref="J15:K15"/>
    <mergeCell ref="M15:N15"/>
    <mergeCell ref="O17:P17"/>
    <mergeCell ref="C17:D17"/>
    <mergeCell ref="E17:F17"/>
    <mergeCell ref="G17:H17"/>
    <mergeCell ref="J17:K17"/>
    <mergeCell ref="M17:N17"/>
    <mergeCell ref="A24:C24"/>
    <mergeCell ref="L24:N24"/>
    <mergeCell ref="L25:N25"/>
    <mergeCell ref="F25:J25"/>
    <mergeCell ref="F24:J24"/>
    <mergeCell ref="A25:C26"/>
    <mergeCell ref="C19:D19"/>
    <mergeCell ref="E19:F19"/>
    <mergeCell ref="G19:H19"/>
    <mergeCell ref="J19:K19"/>
    <mergeCell ref="M19:N19"/>
    <mergeCell ref="O19:P19"/>
    <mergeCell ref="C21:D21"/>
    <mergeCell ref="E21:F21"/>
    <mergeCell ref="G21:H21"/>
    <mergeCell ref="J21:K21"/>
    <mergeCell ref="M21:N21"/>
    <mergeCell ref="O21:P21"/>
    <mergeCell ref="C20:D20"/>
    <mergeCell ref="E20:F20"/>
    <mergeCell ref="G20:H20"/>
    <mergeCell ref="J20:K20"/>
    <mergeCell ref="M20:N20"/>
    <mergeCell ref="O20:P20"/>
    <mergeCell ref="O18:P18"/>
    <mergeCell ref="C18:D18"/>
    <mergeCell ref="E18:F18"/>
    <mergeCell ref="G18:H18"/>
    <mergeCell ref="J18:K18"/>
    <mergeCell ref="M18:N18"/>
  </mergeCells>
  <printOptions horizontalCentered="1"/>
  <pageMargins left="0.15748031496062992" right="0.15748031496062992" top="0.18" bottom="0.19685039370078741" header="0.13" footer="0.11811023622047245"/>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dimension ref="A1:N37"/>
  <sheetViews>
    <sheetView topLeftCell="A10" workbookViewId="0">
      <selection activeCell="D19" sqref="D19:E19"/>
    </sheetView>
  </sheetViews>
  <sheetFormatPr defaultRowHeight="12.75"/>
  <cols>
    <col min="1" max="1" width="3.85546875" style="10" customWidth="1"/>
    <col min="2" max="2" width="4.28515625" style="5" customWidth="1"/>
    <col min="3" max="3" width="35.28515625" style="18" customWidth="1"/>
    <col min="4" max="4" width="21.140625" style="2" customWidth="1"/>
    <col min="5" max="5" width="19.28515625" style="2" customWidth="1"/>
    <col min="6" max="6" width="14.85546875" style="2" customWidth="1"/>
    <col min="7" max="14" width="9.140625" style="1"/>
    <col min="15" max="256" width="9.140625" style="5"/>
    <col min="257" max="257" width="3.85546875" style="5" customWidth="1"/>
    <col min="258" max="258" width="4.28515625" style="5" customWidth="1"/>
    <col min="259" max="259" width="35.28515625" style="5" customWidth="1"/>
    <col min="260" max="260" width="21.140625" style="5" customWidth="1"/>
    <col min="261" max="261" width="19.28515625" style="5" customWidth="1"/>
    <col min="262" max="262" width="14.85546875" style="5" customWidth="1"/>
    <col min="263" max="512" width="9.140625" style="5"/>
    <col min="513" max="513" width="3.85546875" style="5" customWidth="1"/>
    <col min="514" max="514" width="4.28515625" style="5" customWidth="1"/>
    <col min="515" max="515" width="35.28515625" style="5" customWidth="1"/>
    <col min="516" max="516" width="21.140625" style="5" customWidth="1"/>
    <col min="517" max="517" width="19.28515625" style="5" customWidth="1"/>
    <col min="518" max="518" width="14.85546875" style="5" customWidth="1"/>
    <col min="519" max="768" width="9.140625" style="5"/>
    <col min="769" max="769" width="3.85546875" style="5" customWidth="1"/>
    <col min="770" max="770" width="4.28515625" style="5" customWidth="1"/>
    <col min="771" max="771" width="35.28515625" style="5" customWidth="1"/>
    <col min="772" max="772" width="21.140625" style="5" customWidth="1"/>
    <col min="773" max="773" width="19.28515625" style="5" customWidth="1"/>
    <col min="774" max="774" width="14.85546875" style="5" customWidth="1"/>
    <col min="775" max="1024" width="9.140625" style="5"/>
    <col min="1025" max="1025" width="3.85546875" style="5" customWidth="1"/>
    <col min="1026" max="1026" width="4.28515625" style="5" customWidth="1"/>
    <col min="1027" max="1027" width="35.28515625" style="5" customWidth="1"/>
    <col min="1028" max="1028" width="21.140625" style="5" customWidth="1"/>
    <col min="1029" max="1029" width="19.28515625" style="5" customWidth="1"/>
    <col min="1030" max="1030" width="14.85546875" style="5" customWidth="1"/>
    <col min="1031" max="1280" width="9.140625" style="5"/>
    <col min="1281" max="1281" width="3.85546875" style="5" customWidth="1"/>
    <col min="1282" max="1282" width="4.28515625" style="5" customWidth="1"/>
    <col min="1283" max="1283" width="35.28515625" style="5" customWidth="1"/>
    <col min="1284" max="1284" width="21.140625" style="5" customWidth="1"/>
    <col min="1285" max="1285" width="19.28515625" style="5" customWidth="1"/>
    <col min="1286" max="1286" width="14.85546875" style="5" customWidth="1"/>
    <col min="1287" max="1536" width="9.140625" style="5"/>
    <col min="1537" max="1537" width="3.85546875" style="5" customWidth="1"/>
    <col min="1538" max="1538" width="4.28515625" style="5" customWidth="1"/>
    <col min="1539" max="1539" width="35.28515625" style="5" customWidth="1"/>
    <col min="1540" max="1540" width="21.140625" style="5" customWidth="1"/>
    <col min="1541" max="1541" width="19.28515625" style="5" customWidth="1"/>
    <col min="1542" max="1542" width="14.85546875" style="5" customWidth="1"/>
    <col min="1543" max="1792" width="9.140625" style="5"/>
    <col min="1793" max="1793" width="3.85546875" style="5" customWidth="1"/>
    <col min="1794" max="1794" width="4.28515625" style="5" customWidth="1"/>
    <col min="1795" max="1795" width="35.28515625" style="5" customWidth="1"/>
    <col min="1796" max="1796" width="21.140625" style="5" customWidth="1"/>
    <col min="1797" max="1797" width="19.28515625" style="5" customWidth="1"/>
    <col min="1798" max="1798" width="14.85546875" style="5" customWidth="1"/>
    <col min="1799" max="2048" width="9.140625" style="5"/>
    <col min="2049" max="2049" width="3.85546875" style="5" customWidth="1"/>
    <col min="2050" max="2050" width="4.28515625" style="5" customWidth="1"/>
    <col min="2051" max="2051" width="35.28515625" style="5" customWidth="1"/>
    <col min="2052" max="2052" width="21.140625" style="5" customWidth="1"/>
    <col min="2053" max="2053" width="19.28515625" style="5" customWidth="1"/>
    <col min="2054" max="2054" width="14.85546875" style="5" customWidth="1"/>
    <col min="2055" max="2304" width="9.140625" style="5"/>
    <col min="2305" max="2305" width="3.85546875" style="5" customWidth="1"/>
    <col min="2306" max="2306" width="4.28515625" style="5" customWidth="1"/>
    <col min="2307" max="2307" width="35.28515625" style="5" customWidth="1"/>
    <col min="2308" max="2308" width="21.140625" style="5" customWidth="1"/>
    <col min="2309" max="2309" width="19.28515625" style="5" customWidth="1"/>
    <col min="2310" max="2310" width="14.85546875" style="5" customWidth="1"/>
    <col min="2311" max="2560" width="9.140625" style="5"/>
    <col min="2561" max="2561" width="3.85546875" style="5" customWidth="1"/>
    <col min="2562" max="2562" width="4.28515625" style="5" customWidth="1"/>
    <col min="2563" max="2563" width="35.28515625" style="5" customWidth="1"/>
    <col min="2564" max="2564" width="21.140625" style="5" customWidth="1"/>
    <col min="2565" max="2565" width="19.28515625" style="5" customWidth="1"/>
    <col min="2566" max="2566" width="14.85546875" style="5" customWidth="1"/>
    <col min="2567" max="2816" width="9.140625" style="5"/>
    <col min="2817" max="2817" width="3.85546875" style="5" customWidth="1"/>
    <col min="2818" max="2818" width="4.28515625" style="5" customWidth="1"/>
    <col min="2819" max="2819" width="35.28515625" style="5" customWidth="1"/>
    <col min="2820" max="2820" width="21.140625" style="5" customWidth="1"/>
    <col min="2821" max="2821" width="19.28515625" style="5" customWidth="1"/>
    <col min="2822" max="2822" width="14.85546875" style="5" customWidth="1"/>
    <col min="2823" max="3072" width="9.140625" style="5"/>
    <col min="3073" max="3073" width="3.85546875" style="5" customWidth="1"/>
    <col min="3074" max="3074" width="4.28515625" style="5" customWidth="1"/>
    <col min="3075" max="3075" width="35.28515625" style="5" customWidth="1"/>
    <col min="3076" max="3076" width="21.140625" style="5" customWidth="1"/>
    <col min="3077" max="3077" width="19.28515625" style="5" customWidth="1"/>
    <col min="3078" max="3078" width="14.85546875" style="5" customWidth="1"/>
    <col min="3079" max="3328" width="9.140625" style="5"/>
    <col min="3329" max="3329" width="3.85546875" style="5" customWidth="1"/>
    <col min="3330" max="3330" width="4.28515625" style="5" customWidth="1"/>
    <col min="3331" max="3331" width="35.28515625" style="5" customWidth="1"/>
    <col min="3332" max="3332" width="21.140625" style="5" customWidth="1"/>
    <col min="3333" max="3333" width="19.28515625" style="5" customWidth="1"/>
    <col min="3334" max="3334" width="14.85546875" style="5" customWidth="1"/>
    <col min="3335" max="3584" width="9.140625" style="5"/>
    <col min="3585" max="3585" width="3.85546875" style="5" customWidth="1"/>
    <col min="3586" max="3586" width="4.28515625" style="5" customWidth="1"/>
    <col min="3587" max="3587" width="35.28515625" style="5" customWidth="1"/>
    <col min="3588" max="3588" width="21.140625" style="5" customWidth="1"/>
    <col min="3589" max="3589" width="19.28515625" style="5" customWidth="1"/>
    <col min="3590" max="3590" width="14.85546875" style="5" customWidth="1"/>
    <col min="3591" max="3840" width="9.140625" style="5"/>
    <col min="3841" max="3841" width="3.85546875" style="5" customWidth="1"/>
    <col min="3842" max="3842" width="4.28515625" style="5" customWidth="1"/>
    <col min="3843" max="3843" width="35.28515625" style="5" customWidth="1"/>
    <col min="3844" max="3844" width="21.140625" style="5" customWidth="1"/>
    <col min="3845" max="3845" width="19.28515625" style="5" customWidth="1"/>
    <col min="3846" max="3846" width="14.85546875" style="5" customWidth="1"/>
    <col min="3847" max="4096" width="9.140625" style="5"/>
    <col min="4097" max="4097" width="3.85546875" style="5" customWidth="1"/>
    <col min="4098" max="4098" width="4.28515625" style="5" customWidth="1"/>
    <col min="4099" max="4099" width="35.28515625" style="5" customWidth="1"/>
    <col min="4100" max="4100" width="21.140625" style="5" customWidth="1"/>
    <col min="4101" max="4101" width="19.28515625" style="5" customWidth="1"/>
    <col min="4102" max="4102" width="14.85546875" style="5" customWidth="1"/>
    <col min="4103" max="4352" width="9.140625" style="5"/>
    <col min="4353" max="4353" width="3.85546875" style="5" customWidth="1"/>
    <col min="4354" max="4354" width="4.28515625" style="5" customWidth="1"/>
    <col min="4355" max="4355" width="35.28515625" style="5" customWidth="1"/>
    <col min="4356" max="4356" width="21.140625" style="5" customWidth="1"/>
    <col min="4357" max="4357" width="19.28515625" style="5" customWidth="1"/>
    <col min="4358" max="4358" width="14.85546875" style="5" customWidth="1"/>
    <col min="4359" max="4608" width="9.140625" style="5"/>
    <col min="4609" max="4609" width="3.85546875" style="5" customWidth="1"/>
    <col min="4610" max="4610" width="4.28515625" style="5" customWidth="1"/>
    <col min="4611" max="4611" width="35.28515625" style="5" customWidth="1"/>
    <col min="4612" max="4612" width="21.140625" style="5" customWidth="1"/>
    <col min="4613" max="4613" width="19.28515625" style="5" customWidth="1"/>
    <col min="4614" max="4614" width="14.85546875" style="5" customWidth="1"/>
    <col min="4615" max="4864" width="9.140625" style="5"/>
    <col min="4865" max="4865" width="3.85546875" style="5" customWidth="1"/>
    <col min="4866" max="4866" width="4.28515625" style="5" customWidth="1"/>
    <col min="4867" max="4867" width="35.28515625" style="5" customWidth="1"/>
    <col min="4868" max="4868" width="21.140625" style="5" customWidth="1"/>
    <col min="4869" max="4869" width="19.28515625" style="5" customWidth="1"/>
    <col min="4870" max="4870" width="14.85546875" style="5" customWidth="1"/>
    <col min="4871" max="5120" width="9.140625" style="5"/>
    <col min="5121" max="5121" width="3.85546875" style="5" customWidth="1"/>
    <col min="5122" max="5122" width="4.28515625" style="5" customWidth="1"/>
    <col min="5123" max="5123" width="35.28515625" style="5" customWidth="1"/>
    <col min="5124" max="5124" width="21.140625" style="5" customWidth="1"/>
    <col min="5125" max="5125" width="19.28515625" style="5" customWidth="1"/>
    <col min="5126" max="5126" width="14.85546875" style="5" customWidth="1"/>
    <col min="5127" max="5376" width="9.140625" style="5"/>
    <col min="5377" max="5377" width="3.85546875" style="5" customWidth="1"/>
    <col min="5378" max="5378" width="4.28515625" style="5" customWidth="1"/>
    <col min="5379" max="5379" width="35.28515625" style="5" customWidth="1"/>
    <col min="5380" max="5380" width="21.140625" style="5" customWidth="1"/>
    <col min="5381" max="5381" width="19.28515625" style="5" customWidth="1"/>
    <col min="5382" max="5382" width="14.85546875" style="5" customWidth="1"/>
    <col min="5383" max="5632" width="9.140625" style="5"/>
    <col min="5633" max="5633" width="3.85546875" style="5" customWidth="1"/>
    <col min="5634" max="5634" width="4.28515625" style="5" customWidth="1"/>
    <col min="5635" max="5635" width="35.28515625" style="5" customWidth="1"/>
    <col min="5636" max="5636" width="21.140625" style="5" customWidth="1"/>
    <col min="5637" max="5637" width="19.28515625" style="5" customWidth="1"/>
    <col min="5638" max="5638" width="14.85546875" style="5" customWidth="1"/>
    <col min="5639" max="5888" width="9.140625" style="5"/>
    <col min="5889" max="5889" width="3.85546875" style="5" customWidth="1"/>
    <col min="5890" max="5890" width="4.28515625" style="5" customWidth="1"/>
    <col min="5891" max="5891" width="35.28515625" style="5" customWidth="1"/>
    <col min="5892" max="5892" width="21.140625" style="5" customWidth="1"/>
    <col min="5893" max="5893" width="19.28515625" style="5" customWidth="1"/>
    <col min="5894" max="5894" width="14.85546875" style="5" customWidth="1"/>
    <col min="5895" max="6144" width="9.140625" style="5"/>
    <col min="6145" max="6145" width="3.85546875" style="5" customWidth="1"/>
    <col min="6146" max="6146" width="4.28515625" style="5" customWidth="1"/>
    <col min="6147" max="6147" width="35.28515625" style="5" customWidth="1"/>
    <col min="6148" max="6148" width="21.140625" style="5" customWidth="1"/>
    <col min="6149" max="6149" width="19.28515625" style="5" customWidth="1"/>
    <col min="6150" max="6150" width="14.85546875" style="5" customWidth="1"/>
    <col min="6151" max="6400" width="9.140625" style="5"/>
    <col min="6401" max="6401" width="3.85546875" style="5" customWidth="1"/>
    <col min="6402" max="6402" width="4.28515625" style="5" customWidth="1"/>
    <col min="6403" max="6403" width="35.28515625" style="5" customWidth="1"/>
    <col min="6404" max="6404" width="21.140625" style="5" customWidth="1"/>
    <col min="6405" max="6405" width="19.28515625" style="5" customWidth="1"/>
    <col min="6406" max="6406" width="14.85546875" style="5" customWidth="1"/>
    <col min="6407" max="6656" width="9.140625" style="5"/>
    <col min="6657" max="6657" width="3.85546875" style="5" customWidth="1"/>
    <col min="6658" max="6658" width="4.28515625" style="5" customWidth="1"/>
    <col min="6659" max="6659" width="35.28515625" style="5" customWidth="1"/>
    <col min="6660" max="6660" width="21.140625" style="5" customWidth="1"/>
    <col min="6661" max="6661" width="19.28515625" style="5" customWidth="1"/>
    <col min="6662" max="6662" width="14.85546875" style="5" customWidth="1"/>
    <col min="6663" max="6912" width="9.140625" style="5"/>
    <col min="6913" max="6913" width="3.85546875" style="5" customWidth="1"/>
    <col min="6914" max="6914" width="4.28515625" style="5" customWidth="1"/>
    <col min="6915" max="6915" width="35.28515625" style="5" customWidth="1"/>
    <col min="6916" max="6916" width="21.140625" style="5" customWidth="1"/>
    <col min="6917" max="6917" width="19.28515625" style="5" customWidth="1"/>
    <col min="6918" max="6918" width="14.85546875" style="5" customWidth="1"/>
    <col min="6919" max="7168" width="9.140625" style="5"/>
    <col min="7169" max="7169" width="3.85546875" style="5" customWidth="1"/>
    <col min="7170" max="7170" width="4.28515625" style="5" customWidth="1"/>
    <col min="7171" max="7171" width="35.28515625" style="5" customWidth="1"/>
    <col min="7172" max="7172" width="21.140625" style="5" customWidth="1"/>
    <col min="7173" max="7173" width="19.28515625" style="5" customWidth="1"/>
    <col min="7174" max="7174" width="14.85546875" style="5" customWidth="1"/>
    <col min="7175" max="7424" width="9.140625" style="5"/>
    <col min="7425" max="7425" width="3.85546875" style="5" customWidth="1"/>
    <col min="7426" max="7426" width="4.28515625" style="5" customWidth="1"/>
    <col min="7427" max="7427" width="35.28515625" style="5" customWidth="1"/>
    <col min="7428" max="7428" width="21.140625" style="5" customWidth="1"/>
    <col min="7429" max="7429" width="19.28515625" style="5" customWidth="1"/>
    <col min="7430" max="7430" width="14.85546875" style="5" customWidth="1"/>
    <col min="7431" max="7680" width="9.140625" style="5"/>
    <col min="7681" max="7681" width="3.85546875" style="5" customWidth="1"/>
    <col min="7682" max="7682" width="4.28515625" style="5" customWidth="1"/>
    <col min="7683" max="7683" width="35.28515625" style="5" customWidth="1"/>
    <col min="7684" max="7684" width="21.140625" style="5" customWidth="1"/>
    <col min="7685" max="7685" width="19.28515625" style="5" customWidth="1"/>
    <col min="7686" max="7686" width="14.85546875" style="5" customWidth="1"/>
    <col min="7687" max="7936" width="9.140625" style="5"/>
    <col min="7937" max="7937" width="3.85546875" style="5" customWidth="1"/>
    <col min="7938" max="7938" width="4.28515625" style="5" customWidth="1"/>
    <col min="7939" max="7939" width="35.28515625" style="5" customWidth="1"/>
    <col min="7940" max="7940" width="21.140625" style="5" customWidth="1"/>
    <col min="7941" max="7941" width="19.28515625" style="5" customWidth="1"/>
    <col min="7942" max="7942" width="14.85546875" style="5" customWidth="1"/>
    <col min="7943" max="8192" width="9.140625" style="5"/>
    <col min="8193" max="8193" width="3.85546875" style="5" customWidth="1"/>
    <col min="8194" max="8194" width="4.28515625" style="5" customWidth="1"/>
    <col min="8195" max="8195" width="35.28515625" style="5" customWidth="1"/>
    <col min="8196" max="8196" width="21.140625" style="5" customWidth="1"/>
    <col min="8197" max="8197" width="19.28515625" style="5" customWidth="1"/>
    <col min="8198" max="8198" width="14.85546875" style="5" customWidth="1"/>
    <col min="8199" max="8448" width="9.140625" style="5"/>
    <col min="8449" max="8449" width="3.85546875" style="5" customWidth="1"/>
    <col min="8450" max="8450" width="4.28515625" style="5" customWidth="1"/>
    <col min="8451" max="8451" width="35.28515625" style="5" customWidth="1"/>
    <col min="8452" max="8452" width="21.140625" style="5" customWidth="1"/>
    <col min="8453" max="8453" width="19.28515625" style="5" customWidth="1"/>
    <col min="8454" max="8454" width="14.85546875" style="5" customWidth="1"/>
    <col min="8455" max="8704" width="9.140625" style="5"/>
    <col min="8705" max="8705" width="3.85546875" style="5" customWidth="1"/>
    <col min="8706" max="8706" width="4.28515625" style="5" customWidth="1"/>
    <col min="8707" max="8707" width="35.28515625" style="5" customWidth="1"/>
    <col min="8708" max="8708" width="21.140625" style="5" customWidth="1"/>
    <col min="8709" max="8709" width="19.28515625" style="5" customWidth="1"/>
    <col min="8710" max="8710" width="14.85546875" style="5" customWidth="1"/>
    <col min="8711" max="8960" width="9.140625" style="5"/>
    <col min="8961" max="8961" width="3.85546875" style="5" customWidth="1"/>
    <col min="8962" max="8962" width="4.28515625" style="5" customWidth="1"/>
    <col min="8963" max="8963" width="35.28515625" style="5" customWidth="1"/>
    <col min="8964" max="8964" width="21.140625" style="5" customWidth="1"/>
    <col min="8965" max="8965" width="19.28515625" style="5" customWidth="1"/>
    <col min="8966" max="8966" width="14.85546875" style="5" customWidth="1"/>
    <col min="8967" max="9216" width="9.140625" style="5"/>
    <col min="9217" max="9217" width="3.85546875" style="5" customWidth="1"/>
    <col min="9218" max="9218" width="4.28515625" style="5" customWidth="1"/>
    <col min="9219" max="9219" width="35.28515625" style="5" customWidth="1"/>
    <col min="9220" max="9220" width="21.140625" style="5" customWidth="1"/>
    <col min="9221" max="9221" width="19.28515625" style="5" customWidth="1"/>
    <col min="9222" max="9222" width="14.85546875" style="5" customWidth="1"/>
    <col min="9223" max="9472" width="9.140625" style="5"/>
    <col min="9473" max="9473" width="3.85546875" style="5" customWidth="1"/>
    <col min="9474" max="9474" width="4.28515625" style="5" customWidth="1"/>
    <col min="9475" max="9475" width="35.28515625" style="5" customWidth="1"/>
    <col min="9476" max="9476" width="21.140625" style="5" customWidth="1"/>
    <col min="9477" max="9477" width="19.28515625" style="5" customWidth="1"/>
    <col min="9478" max="9478" width="14.85546875" style="5" customWidth="1"/>
    <col min="9479" max="9728" width="9.140625" style="5"/>
    <col min="9729" max="9729" width="3.85546875" style="5" customWidth="1"/>
    <col min="9730" max="9730" width="4.28515625" style="5" customWidth="1"/>
    <col min="9731" max="9731" width="35.28515625" style="5" customWidth="1"/>
    <col min="9732" max="9732" width="21.140625" style="5" customWidth="1"/>
    <col min="9733" max="9733" width="19.28515625" style="5" customWidth="1"/>
    <col min="9734" max="9734" width="14.85546875" style="5" customWidth="1"/>
    <col min="9735" max="9984" width="9.140625" style="5"/>
    <col min="9985" max="9985" width="3.85546875" style="5" customWidth="1"/>
    <col min="9986" max="9986" width="4.28515625" style="5" customWidth="1"/>
    <col min="9987" max="9987" width="35.28515625" style="5" customWidth="1"/>
    <col min="9988" max="9988" width="21.140625" style="5" customWidth="1"/>
    <col min="9989" max="9989" width="19.28515625" style="5" customWidth="1"/>
    <col min="9990" max="9990" width="14.85546875" style="5" customWidth="1"/>
    <col min="9991" max="10240" width="9.140625" style="5"/>
    <col min="10241" max="10241" width="3.85546875" style="5" customWidth="1"/>
    <col min="10242" max="10242" width="4.28515625" style="5" customWidth="1"/>
    <col min="10243" max="10243" width="35.28515625" style="5" customWidth="1"/>
    <col min="10244" max="10244" width="21.140625" style="5" customWidth="1"/>
    <col min="10245" max="10245" width="19.28515625" style="5" customWidth="1"/>
    <col min="10246" max="10246" width="14.85546875" style="5" customWidth="1"/>
    <col min="10247" max="10496" width="9.140625" style="5"/>
    <col min="10497" max="10497" width="3.85546875" style="5" customWidth="1"/>
    <col min="10498" max="10498" width="4.28515625" style="5" customWidth="1"/>
    <col min="10499" max="10499" width="35.28515625" style="5" customWidth="1"/>
    <col min="10500" max="10500" width="21.140625" style="5" customWidth="1"/>
    <col min="10501" max="10501" width="19.28515625" style="5" customWidth="1"/>
    <col min="10502" max="10502" width="14.85546875" style="5" customWidth="1"/>
    <col min="10503" max="10752" width="9.140625" style="5"/>
    <col min="10753" max="10753" width="3.85546875" style="5" customWidth="1"/>
    <col min="10754" max="10754" width="4.28515625" style="5" customWidth="1"/>
    <col min="10755" max="10755" width="35.28515625" style="5" customWidth="1"/>
    <col min="10756" max="10756" width="21.140625" style="5" customWidth="1"/>
    <col min="10757" max="10757" width="19.28515625" style="5" customWidth="1"/>
    <col min="10758" max="10758" width="14.85546875" style="5" customWidth="1"/>
    <col min="10759" max="11008" width="9.140625" style="5"/>
    <col min="11009" max="11009" width="3.85546875" style="5" customWidth="1"/>
    <col min="11010" max="11010" width="4.28515625" style="5" customWidth="1"/>
    <col min="11011" max="11011" width="35.28515625" style="5" customWidth="1"/>
    <col min="11012" max="11012" width="21.140625" style="5" customWidth="1"/>
    <col min="11013" max="11013" width="19.28515625" style="5" customWidth="1"/>
    <col min="11014" max="11014" width="14.85546875" style="5" customWidth="1"/>
    <col min="11015" max="11264" width="9.140625" style="5"/>
    <col min="11265" max="11265" width="3.85546875" style="5" customWidth="1"/>
    <col min="11266" max="11266" width="4.28515625" style="5" customWidth="1"/>
    <col min="11267" max="11267" width="35.28515625" style="5" customWidth="1"/>
    <col min="11268" max="11268" width="21.140625" style="5" customWidth="1"/>
    <col min="11269" max="11269" width="19.28515625" style="5" customWidth="1"/>
    <col min="11270" max="11270" width="14.85546875" style="5" customWidth="1"/>
    <col min="11271" max="11520" width="9.140625" style="5"/>
    <col min="11521" max="11521" width="3.85546875" style="5" customWidth="1"/>
    <col min="11522" max="11522" width="4.28515625" style="5" customWidth="1"/>
    <col min="11523" max="11523" width="35.28515625" style="5" customWidth="1"/>
    <col min="11524" max="11524" width="21.140625" style="5" customWidth="1"/>
    <col min="11525" max="11525" width="19.28515625" style="5" customWidth="1"/>
    <col min="11526" max="11526" width="14.85546875" style="5" customWidth="1"/>
    <col min="11527" max="11776" width="9.140625" style="5"/>
    <col min="11777" max="11777" width="3.85546875" style="5" customWidth="1"/>
    <col min="11778" max="11778" width="4.28515625" style="5" customWidth="1"/>
    <col min="11779" max="11779" width="35.28515625" style="5" customWidth="1"/>
    <col min="11780" max="11780" width="21.140625" style="5" customWidth="1"/>
    <col min="11781" max="11781" width="19.28515625" style="5" customWidth="1"/>
    <col min="11782" max="11782" width="14.85546875" style="5" customWidth="1"/>
    <col min="11783" max="12032" width="9.140625" style="5"/>
    <col min="12033" max="12033" width="3.85546875" style="5" customWidth="1"/>
    <col min="12034" max="12034" width="4.28515625" style="5" customWidth="1"/>
    <col min="12035" max="12035" width="35.28515625" style="5" customWidth="1"/>
    <col min="12036" max="12036" width="21.140625" style="5" customWidth="1"/>
    <col min="12037" max="12037" width="19.28515625" style="5" customWidth="1"/>
    <col min="12038" max="12038" width="14.85546875" style="5" customWidth="1"/>
    <col min="12039" max="12288" width="9.140625" style="5"/>
    <col min="12289" max="12289" width="3.85546875" style="5" customWidth="1"/>
    <col min="12290" max="12290" width="4.28515625" style="5" customWidth="1"/>
    <col min="12291" max="12291" width="35.28515625" style="5" customWidth="1"/>
    <col min="12292" max="12292" width="21.140625" style="5" customWidth="1"/>
    <col min="12293" max="12293" width="19.28515625" style="5" customWidth="1"/>
    <col min="12294" max="12294" width="14.85546875" style="5" customWidth="1"/>
    <col min="12295" max="12544" width="9.140625" style="5"/>
    <col min="12545" max="12545" width="3.85546875" style="5" customWidth="1"/>
    <col min="12546" max="12546" width="4.28515625" style="5" customWidth="1"/>
    <col min="12547" max="12547" width="35.28515625" style="5" customWidth="1"/>
    <col min="12548" max="12548" width="21.140625" style="5" customWidth="1"/>
    <col min="12549" max="12549" width="19.28515625" style="5" customWidth="1"/>
    <col min="12550" max="12550" width="14.85546875" style="5" customWidth="1"/>
    <col min="12551" max="12800" width="9.140625" style="5"/>
    <col min="12801" max="12801" width="3.85546875" style="5" customWidth="1"/>
    <col min="12802" max="12802" width="4.28515625" style="5" customWidth="1"/>
    <col min="12803" max="12803" width="35.28515625" style="5" customWidth="1"/>
    <col min="12804" max="12804" width="21.140625" style="5" customWidth="1"/>
    <col min="12805" max="12805" width="19.28515625" style="5" customWidth="1"/>
    <col min="12806" max="12806" width="14.85546875" style="5" customWidth="1"/>
    <col min="12807" max="13056" width="9.140625" style="5"/>
    <col min="13057" max="13057" width="3.85546875" style="5" customWidth="1"/>
    <col min="13058" max="13058" width="4.28515625" style="5" customWidth="1"/>
    <col min="13059" max="13059" width="35.28515625" style="5" customWidth="1"/>
    <col min="13060" max="13060" width="21.140625" style="5" customWidth="1"/>
    <col min="13061" max="13061" width="19.28515625" style="5" customWidth="1"/>
    <col min="13062" max="13062" width="14.85546875" style="5" customWidth="1"/>
    <col min="13063" max="13312" width="9.140625" style="5"/>
    <col min="13313" max="13313" width="3.85546875" style="5" customWidth="1"/>
    <col min="13314" max="13314" width="4.28515625" style="5" customWidth="1"/>
    <col min="13315" max="13315" width="35.28515625" style="5" customWidth="1"/>
    <col min="13316" max="13316" width="21.140625" style="5" customWidth="1"/>
    <col min="13317" max="13317" width="19.28515625" style="5" customWidth="1"/>
    <col min="13318" max="13318" width="14.85546875" style="5" customWidth="1"/>
    <col min="13319" max="13568" width="9.140625" style="5"/>
    <col min="13569" max="13569" width="3.85546875" style="5" customWidth="1"/>
    <col min="13570" max="13570" width="4.28515625" style="5" customWidth="1"/>
    <col min="13571" max="13571" width="35.28515625" style="5" customWidth="1"/>
    <col min="13572" max="13572" width="21.140625" style="5" customWidth="1"/>
    <col min="13573" max="13573" width="19.28515625" style="5" customWidth="1"/>
    <col min="13574" max="13574" width="14.85546875" style="5" customWidth="1"/>
    <col min="13575" max="13824" width="9.140625" style="5"/>
    <col min="13825" max="13825" width="3.85546875" style="5" customWidth="1"/>
    <col min="13826" max="13826" width="4.28515625" style="5" customWidth="1"/>
    <col min="13827" max="13827" width="35.28515625" style="5" customWidth="1"/>
    <col min="13828" max="13828" width="21.140625" style="5" customWidth="1"/>
    <col min="13829" max="13829" width="19.28515625" style="5" customWidth="1"/>
    <col min="13830" max="13830" width="14.85546875" style="5" customWidth="1"/>
    <col min="13831" max="14080" width="9.140625" style="5"/>
    <col min="14081" max="14081" width="3.85546875" style="5" customWidth="1"/>
    <col min="14082" max="14082" width="4.28515625" style="5" customWidth="1"/>
    <col min="14083" max="14083" width="35.28515625" style="5" customWidth="1"/>
    <col min="14084" max="14084" width="21.140625" style="5" customWidth="1"/>
    <col min="14085" max="14085" width="19.28515625" style="5" customWidth="1"/>
    <col min="14086" max="14086" width="14.85546875" style="5" customWidth="1"/>
    <col min="14087" max="14336" width="9.140625" style="5"/>
    <col min="14337" max="14337" width="3.85546875" style="5" customWidth="1"/>
    <col min="14338" max="14338" width="4.28515625" style="5" customWidth="1"/>
    <col min="14339" max="14339" width="35.28515625" style="5" customWidth="1"/>
    <col min="14340" max="14340" width="21.140625" style="5" customWidth="1"/>
    <col min="14341" max="14341" width="19.28515625" style="5" customWidth="1"/>
    <col min="14342" max="14342" width="14.85546875" style="5" customWidth="1"/>
    <col min="14343" max="14592" width="9.140625" style="5"/>
    <col min="14593" max="14593" width="3.85546875" style="5" customWidth="1"/>
    <col min="14594" max="14594" width="4.28515625" style="5" customWidth="1"/>
    <col min="14595" max="14595" width="35.28515625" style="5" customWidth="1"/>
    <col min="14596" max="14596" width="21.140625" style="5" customWidth="1"/>
    <col min="14597" max="14597" width="19.28515625" style="5" customWidth="1"/>
    <col min="14598" max="14598" width="14.85546875" style="5" customWidth="1"/>
    <col min="14599" max="14848" width="9.140625" style="5"/>
    <col min="14849" max="14849" width="3.85546875" style="5" customWidth="1"/>
    <col min="14850" max="14850" width="4.28515625" style="5" customWidth="1"/>
    <col min="14851" max="14851" width="35.28515625" style="5" customWidth="1"/>
    <col min="14852" max="14852" width="21.140625" style="5" customWidth="1"/>
    <col min="14853" max="14853" width="19.28515625" style="5" customWidth="1"/>
    <col min="14854" max="14854" width="14.85546875" style="5" customWidth="1"/>
    <col min="14855" max="15104" width="9.140625" style="5"/>
    <col min="15105" max="15105" width="3.85546875" style="5" customWidth="1"/>
    <col min="15106" max="15106" width="4.28515625" style="5" customWidth="1"/>
    <col min="15107" max="15107" width="35.28515625" style="5" customWidth="1"/>
    <col min="15108" max="15108" width="21.140625" style="5" customWidth="1"/>
    <col min="15109" max="15109" width="19.28515625" style="5" customWidth="1"/>
    <col min="15110" max="15110" width="14.85546875" style="5" customWidth="1"/>
    <col min="15111" max="15360" width="9.140625" style="5"/>
    <col min="15361" max="15361" width="3.85546875" style="5" customWidth="1"/>
    <col min="15362" max="15362" width="4.28515625" style="5" customWidth="1"/>
    <col min="15363" max="15363" width="35.28515625" style="5" customWidth="1"/>
    <col min="15364" max="15364" width="21.140625" style="5" customWidth="1"/>
    <col min="15365" max="15365" width="19.28515625" style="5" customWidth="1"/>
    <col min="15366" max="15366" width="14.85546875" style="5" customWidth="1"/>
    <col min="15367" max="15616" width="9.140625" style="5"/>
    <col min="15617" max="15617" width="3.85546875" style="5" customWidth="1"/>
    <col min="15618" max="15618" width="4.28515625" style="5" customWidth="1"/>
    <col min="15619" max="15619" width="35.28515625" style="5" customWidth="1"/>
    <col min="15620" max="15620" width="21.140625" style="5" customWidth="1"/>
    <col min="15621" max="15621" width="19.28515625" style="5" customWidth="1"/>
    <col min="15622" max="15622" width="14.85546875" style="5" customWidth="1"/>
    <col min="15623" max="15872" width="9.140625" style="5"/>
    <col min="15873" max="15873" width="3.85546875" style="5" customWidth="1"/>
    <col min="15874" max="15874" width="4.28515625" style="5" customWidth="1"/>
    <col min="15875" max="15875" width="35.28515625" style="5" customWidth="1"/>
    <col min="15876" max="15876" width="21.140625" style="5" customWidth="1"/>
    <col min="15877" max="15877" width="19.28515625" style="5" customWidth="1"/>
    <col min="15878" max="15878" width="14.85546875" style="5" customWidth="1"/>
    <col min="15879" max="16128" width="9.140625" style="5"/>
    <col min="16129" max="16129" width="3.85546875" style="5" customWidth="1"/>
    <col min="16130" max="16130" width="4.28515625" style="5" customWidth="1"/>
    <col min="16131" max="16131" width="35.28515625" style="5" customWidth="1"/>
    <col min="16132" max="16132" width="21.140625" style="5" customWidth="1"/>
    <col min="16133" max="16133" width="19.28515625" style="5" customWidth="1"/>
    <col min="16134" max="16134" width="14.85546875" style="5" customWidth="1"/>
    <col min="16135" max="16384" width="9.140625" style="5"/>
  </cols>
  <sheetData>
    <row r="1" spans="1:13">
      <c r="A1" s="223" t="str">
        <f>'[2]Ör No 4'!A1:K1</f>
        <v>T.C.</v>
      </c>
      <c r="B1" s="223"/>
      <c r="C1" s="223"/>
      <c r="D1" s="223"/>
      <c r="E1" s="223"/>
      <c r="F1" s="223"/>
    </row>
    <row r="2" spans="1:13">
      <c r="A2" s="223" t="str">
        <f>'[2]Ör No 4'!A2:K2</f>
        <v>MERSİN VALİLİĞİ</v>
      </c>
      <c r="B2" s="223"/>
      <c r="C2" s="223"/>
      <c r="D2" s="223"/>
      <c r="E2" s="223"/>
      <c r="F2" s="223"/>
    </row>
    <row r="3" spans="1:13">
      <c r="A3" s="223" t="str">
        <f>'[2]Ör No 4'!A3:K3</f>
        <v>İl Sağlık Müdürlüğü</v>
      </c>
      <c r="B3" s="223"/>
      <c r="C3" s="223"/>
      <c r="D3" s="223"/>
      <c r="E3" s="223"/>
      <c r="F3" s="223"/>
    </row>
    <row r="5" spans="1:13" ht="18" customHeight="1">
      <c r="A5" s="223" t="s">
        <v>0</v>
      </c>
      <c r="B5" s="223"/>
      <c r="C5" s="223"/>
      <c r="D5" s="223"/>
      <c r="E5" s="223"/>
    </row>
    <row r="6" spans="1:13" ht="21.75" customHeight="1">
      <c r="A6" s="224" t="str">
        <f>'Ör No 4-8'!A2</f>
        <v>2 Yıllık Konvansiyonel Röntgen Cihazlarının Flat Panel Dedektörler ve CR Sistemi ile Digitalize Edilerek PACS Sistemi Kurulması İşi</v>
      </c>
      <c r="B6" s="224"/>
      <c r="C6" s="224"/>
      <c r="D6" s="225"/>
      <c r="E6" s="3" t="s">
        <v>79</v>
      </c>
    </row>
    <row r="7" spans="1:13" ht="21.75" customHeight="1">
      <c r="A7" s="224"/>
      <c r="B7" s="224"/>
      <c r="C7" s="224"/>
      <c r="D7" s="225"/>
      <c r="E7" s="4" t="s">
        <v>151</v>
      </c>
    </row>
    <row r="8" spans="1:13" ht="21.95" customHeight="1">
      <c r="A8" s="226" t="s">
        <v>152</v>
      </c>
      <c r="B8" s="226"/>
      <c r="C8" s="226"/>
      <c r="D8" s="226"/>
      <c r="E8" s="226"/>
      <c r="F8" s="5"/>
      <c r="G8" s="219"/>
      <c r="H8" s="219"/>
      <c r="I8" s="219"/>
      <c r="J8" s="219"/>
    </row>
    <row r="9" spans="1:13" ht="24" customHeight="1">
      <c r="A9" s="6" t="s">
        <v>1</v>
      </c>
      <c r="B9" s="220" t="s">
        <v>80</v>
      </c>
      <c r="C9" s="220"/>
      <c r="D9" s="221">
        <f>'Ör No 4-8'!C21</f>
        <v>45272.25</v>
      </c>
      <c r="E9" s="221"/>
      <c r="F9" s="5"/>
      <c r="G9" s="219"/>
      <c r="H9" s="219"/>
      <c r="I9" s="219"/>
      <c r="J9" s="219"/>
    </row>
    <row r="10" spans="1:13" ht="28.5" customHeight="1">
      <c r="A10" s="7" t="s">
        <v>2</v>
      </c>
      <c r="B10" s="213" t="s">
        <v>3</v>
      </c>
      <c r="C10" s="213"/>
      <c r="D10" s="222">
        <v>0</v>
      </c>
      <c r="E10" s="222"/>
      <c r="G10" s="219"/>
      <c r="H10" s="219"/>
      <c r="I10" s="219"/>
      <c r="J10" s="219"/>
    </row>
    <row r="11" spans="1:13" ht="24" customHeight="1">
      <c r="A11" s="8" t="s">
        <v>4</v>
      </c>
      <c r="B11" s="214" t="s">
        <v>5</v>
      </c>
      <c r="C11" s="214"/>
      <c r="D11" s="209">
        <f>SUM(D9:D10)</f>
        <v>45272.25</v>
      </c>
      <c r="E11" s="209"/>
      <c r="F11" s="9"/>
    </row>
    <row r="12" spans="1:13" ht="24" customHeight="1">
      <c r="B12" s="216"/>
      <c r="C12" s="216"/>
      <c r="D12" s="216"/>
      <c r="E12" s="216"/>
      <c r="F12" s="9"/>
      <c r="K12" s="217"/>
      <c r="L12" s="217"/>
      <c r="M12" s="217"/>
    </row>
    <row r="13" spans="1:13" ht="24" customHeight="1">
      <c r="A13" s="11" t="s">
        <v>6</v>
      </c>
      <c r="B13" s="213" t="s">
        <v>7</v>
      </c>
      <c r="C13" s="213"/>
      <c r="D13" s="218">
        <f>'Ör No 4-8'!E21</f>
        <v>39759.75</v>
      </c>
      <c r="E13" s="218"/>
      <c r="F13" s="9"/>
      <c r="K13" s="217"/>
      <c r="L13" s="217"/>
      <c r="M13" s="217"/>
    </row>
    <row r="14" spans="1:13" ht="24" customHeight="1">
      <c r="A14" s="12" t="s">
        <v>8</v>
      </c>
      <c r="B14" s="213" t="s">
        <v>9</v>
      </c>
      <c r="C14" s="213"/>
      <c r="D14" s="206">
        <f>D9-D13</f>
        <v>5512.5</v>
      </c>
      <c r="E14" s="206"/>
      <c r="F14" s="9"/>
      <c r="K14" s="217"/>
      <c r="L14" s="217"/>
      <c r="M14" s="217"/>
    </row>
    <row r="15" spans="1:13" ht="24" customHeight="1">
      <c r="A15" s="12" t="s">
        <v>10</v>
      </c>
      <c r="B15" s="213" t="s">
        <v>11</v>
      </c>
      <c r="C15" s="213"/>
      <c r="D15" s="206">
        <f>İCMAL!E6</f>
        <v>441</v>
      </c>
      <c r="E15" s="206"/>
      <c r="F15" s="9"/>
    </row>
    <row r="16" spans="1:13" ht="24" customHeight="1">
      <c r="A16" s="8" t="s">
        <v>12</v>
      </c>
      <c r="B16" s="214" t="s">
        <v>13</v>
      </c>
      <c r="C16" s="214"/>
      <c r="D16" s="209">
        <f>D14+D15</f>
        <v>5953.5</v>
      </c>
      <c r="E16" s="209"/>
      <c r="F16" s="5"/>
    </row>
    <row r="17" spans="1:10" ht="24" customHeight="1">
      <c r="B17" s="215" t="s">
        <v>14</v>
      </c>
      <c r="C17" s="13" t="s">
        <v>15</v>
      </c>
      <c r="D17" s="205"/>
      <c r="E17" s="205"/>
      <c r="F17" s="5"/>
    </row>
    <row r="18" spans="1:10" ht="24" customHeight="1">
      <c r="B18" s="215"/>
      <c r="C18" s="14" t="s">
        <v>16</v>
      </c>
      <c r="D18" s="206">
        <f>ROUND((D14*9.48/1000),2)</f>
        <v>52.26</v>
      </c>
      <c r="E18" s="206"/>
    </row>
    <row r="19" spans="1:10" ht="24" customHeight="1">
      <c r="B19" s="215"/>
      <c r="C19" s="13" t="s">
        <v>81</v>
      </c>
      <c r="D19" s="206">
        <f>İCMAL!G6</f>
        <v>220.5</v>
      </c>
      <c r="E19" s="206"/>
      <c r="G19" s="15"/>
    </row>
    <row r="20" spans="1:10" ht="24" customHeight="1">
      <c r="B20" s="215"/>
      <c r="C20" s="13" t="s">
        <v>17</v>
      </c>
      <c r="D20" s="206"/>
      <c r="E20" s="206"/>
    </row>
    <row r="21" spans="1:10" ht="24" customHeight="1">
      <c r="B21" s="215"/>
      <c r="C21" s="13" t="s">
        <v>18</v>
      </c>
      <c r="D21" s="205"/>
      <c r="E21" s="205"/>
    </row>
    <row r="22" spans="1:10" ht="24" customHeight="1">
      <c r="B22" s="215"/>
      <c r="C22" s="13" t="s">
        <v>19</v>
      </c>
      <c r="D22" s="205"/>
      <c r="E22" s="205"/>
    </row>
    <row r="23" spans="1:10" ht="24" customHeight="1">
      <c r="B23" s="215"/>
      <c r="C23" s="13" t="s">
        <v>20</v>
      </c>
      <c r="D23" s="205"/>
      <c r="E23" s="205"/>
    </row>
    <row r="24" spans="1:10" ht="26.25" customHeight="1">
      <c r="B24" s="215"/>
      <c r="C24" s="16" t="s">
        <v>21</v>
      </c>
      <c r="D24" s="205"/>
      <c r="E24" s="205"/>
    </row>
    <row r="25" spans="1:10" ht="24" customHeight="1">
      <c r="B25" s="215"/>
      <c r="C25" s="14" t="s">
        <v>22</v>
      </c>
      <c r="D25" s="206"/>
      <c r="E25" s="206"/>
    </row>
    <row r="26" spans="1:10" ht="24" customHeight="1">
      <c r="B26" s="215"/>
      <c r="C26" s="17" t="s">
        <v>23</v>
      </c>
      <c r="D26" s="207"/>
      <c r="E26" s="207"/>
      <c r="J26" s="15"/>
    </row>
    <row r="27" spans="1:10" ht="24" customHeight="1">
      <c r="A27" s="8" t="s">
        <v>24</v>
      </c>
      <c r="B27" s="208" t="s">
        <v>25</v>
      </c>
      <c r="C27" s="208"/>
      <c r="D27" s="209">
        <f>SUM(D18:D26)</f>
        <v>272.76</v>
      </c>
      <c r="E27" s="209"/>
    </row>
    <row r="28" spans="1:10" ht="24" customHeight="1">
      <c r="A28" s="8"/>
      <c r="B28" s="208" t="s">
        <v>26</v>
      </c>
      <c r="C28" s="208"/>
      <c r="D28" s="209">
        <f>D16-D27</f>
        <v>5680.74</v>
      </c>
      <c r="E28" s="209"/>
    </row>
    <row r="29" spans="1:10" ht="12" customHeight="1">
      <c r="D29" s="210"/>
      <c r="E29" s="210"/>
    </row>
    <row r="30" spans="1:10" ht="35.1" customHeight="1">
      <c r="A30" s="211" t="s">
        <v>27</v>
      </c>
      <c r="B30" s="211"/>
      <c r="C30" s="211"/>
      <c r="D30" s="212" t="s">
        <v>28</v>
      </c>
      <c r="E30" s="212"/>
      <c r="F30" s="212"/>
    </row>
    <row r="31" spans="1:10" ht="24.75" customHeight="1">
      <c r="A31" s="204" t="str">
        <f>'Ör No 4'!F11</f>
        <v>Mercek Sağlık Hiz.Tic.Ltd.Şti+Sezin Tıbbi Gör.ve Kalp Merkezi San. Ve Tic. Ltd.Şti.</v>
      </c>
      <c r="B31" s="204"/>
      <c r="C31" s="204"/>
      <c r="D31" s="19" t="str">
        <f>'Ör No 4'!B33</f>
        <v>Nurver GÖKSU</v>
      </c>
      <c r="E31" s="20" t="str">
        <f>'Ör No 4'!E33</f>
        <v>Cihan KAPLAN</v>
      </c>
      <c r="F31" s="20" t="str">
        <f>'Ör No 4'!H33</f>
        <v>Mehmet ERDOĞAN</v>
      </c>
    </row>
    <row r="32" spans="1:10" ht="26.25" customHeight="1">
      <c r="C32" s="21"/>
      <c r="D32" s="92" t="str">
        <f>'Ör No 4'!A34</f>
        <v>Diş Hekimi</v>
      </c>
      <c r="E32" s="93" t="str">
        <f>'Ör No 4'!E34</f>
        <v>Tıbbi Sekreter</v>
      </c>
      <c r="F32" s="94" t="str">
        <f>'Ör No 4'!H34</f>
        <v>Tıbbi Sekreter</v>
      </c>
    </row>
    <row r="33" spans="1:6" ht="36.75" customHeight="1">
      <c r="C33" s="201" t="s">
        <v>29</v>
      </c>
      <c r="D33" s="201"/>
    </row>
    <row r="34" spans="1:6" ht="13.5" customHeight="1">
      <c r="A34" s="202" t="s">
        <v>144</v>
      </c>
      <c r="B34" s="202"/>
      <c r="C34" s="202"/>
      <c r="D34" s="202"/>
      <c r="E34" s="202"/>
      <c r="F34" s="202"/>
    </row>
    <row r="35" spans="1:6" ht="14.25" customHeight="1">
      <c r="A35" s="203" t="s">
        <v>113</v>
      </c>
      <c r="B35" s="203"/>
      <c r="C35" s="203"/>
      <c r="D35" s="203"/>
      <c r="E35" s="203"/>
      <c r="F35" s="203"/>
    </row>
    <row r="36" spans="1:6" ht="12.75" customHeight="1">
      <c r="A36" s="203" t="s">
        <v>114</v>
      </c>
      <c r="B36" s="203"/>
      <c r="C36" s="203"/>
      <c r="D36" s="203"/>
      <c r="E36" s="203"/>
      <c r="F36" s="203"/>
    </row>
    <row r="37" spans="1:6">
      <c r="A37" s="22" t="s">
        <v>30</v>
      </c>
      <c r="B37" s="23"/>
      <c r="C37" s="22"/>
      <c r="D37" s="203"/>
      <c r="E37" s="203"/>
    </row>
  </sheetData>
  <sheetProtection selectLockedCells="1" selectUnlockedCells="1"/>
  <mergeCells count="47">
    <mergeCell ref="B11:C11"/>
    <mergeCell ref="D11:E11"/>
    <mergeCell ref="A1:F1"/>
    <mergeCell ref="A2:F2"/>
    <mergeCell ref="A3:F3"/>
    <mergeCell ref="A5:E5"/>
    <mergeCell ref="A6:D7"/>
    <mergeCell ref="A8:E8"/>
    <mergeCell ref="G8:J10"/>
    <mergeCell ref="B9:C9"/>
    <mergeCell ref="D9:E9"/>
    <mergeCell ref="B10:C10"/>
    <mergeCell ref="D10:E10"/>
    <mergeCell ref="B12:E12"/>
    <mergeCell ref="K12:M14"/>
    <mergeCell ref="B13:C13"/>
    <mergeCell ref="D13:E13"/>
    <mergeCell ref="B14:C14"/>
    <mergeCell ref="D14:E14"/>
    <mergeCell ref="B15:C15"/>
    <mergeCell ref="D15:E15"/>
    <mergeCell ref="B16:C16"/>
    <mergeCell ref="D16:E16"/>
    <mergeCell ref="B17:B26"/>
    <mergeCell ref="D17:E17"/>
    <mergeCell ref="D18:E18"/>
    <mergeCell ref="D19:E19"/>
    <mergeCell ref="D20:E20"/>
    <mergeCell ref="D21:E21"/>
    <mergeCell ref="A31:C31"/>
    <mergeCell ref="D22:E22"/>
    <mergeCell ref="D23:E23"/>
    <mergeCell ref="D24:E24"/>
    <mergeCell ref="D25:E25"/>
    <mergeCell ref="D26:E26"/>
    <mergeCell ref="B27:C27"/>
    <mergeCell ref="D27:E27"/>
    <mergeCell ref="B28:C28"/>
    <mergeCell ref="D28:E28"/>
    <mergeCell ref="D29:E29"/>
    <mergeCell ref="A30:C30"/>
    <mergeCell ref="D30:F30"/>
    <mergeCell ref="C33:D33"/>
    <mergeCell ref="A34:F34"/>
    <mergeCell ref="A35:F35"/>
    <mergeCell ref="A36:F36"/>
    <mergeCell ref="D37:E37"/>
  </mergeCells>
  <printOptions horizontalCentered="1" verticalCentered="1"/>
  <pageMargins left="0.27986111111111112" right="0.20972222222222223" top="0.2902777777777778" bottom="0.54027777777777775" header="0.51180555555555551" footer="0.51180555555555551"/>
  <pageSetup paperSize="9" firstPageNumber="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dimension ref="A1:J25"/>
  <sheetViews>
    <sheetView tabSelected="1" workbookViewId="0">
      <selection activeCell="N6" sqref="N6"/>
    </sheetView>
  </sheetViews>
  <sheetFormatPr defaultRowHeight="15"/>
  <cols>
    <col min="1" max="1" width="42.7109375" customWidth="1"/>
    <col min="2" max="2" width="2.140625" customWidth="1"/>
    <col min="3" max="3" width="12" bestFit="1" customWidth="1"/>
    <col min="257" max="257" width="42.7109375" customWidth="1"/>
    <col min="258" max="258" width="2.140625" customWidth="1"/>
    <col min="259" max="259" width="10.140625" bestFit="1" customWidth="1"/>
    <col min="513" max="513" width="42.7109375" customWidth="1"/>
    <col min="514" max="514" width="2.140625" customWidth="1"/>
    <col min="515" max="515" width="10.140625" bestFit="1" customWidth="1"/>
    <col min="769" max="769" width="42.7109375" customWidth="1"/>
    <col min="770" max="770" width="2.140625" customWidth="1"/>
    <col min="771" max="771" width="10.140625" bestFit="1" customWidth="1"/>
    <col min="1025" max="1025" width="42.7109375" customWidth="1"/>
    <col min="1026" max="1026" width="2.140625" customWidth="1"/>
    <col min="1027" max="1027" width="10.140625" bestFit="1" customWidth="1"/>
    <col min="1281" max="1281" width="42.7109375" customWidth="1"/>
    <col min="1282" max="1282" width="2.140625" customWidth="1"/>
    <col min="1283" max="1283" width="10.140625" bestFit="1" customWidth="1"/>
    <col min="1537" max="1537" width="42.7109375" customWidth="1"/>
    <col min="1538" max="1538" width="2.140625" customWidth="1"/>
    <col min="1539" max="1539" width="10.140625" bestFit="1" customWidth="1"/>
    <col min="1793" max="1793" width="42.7109375" customWidth="1"/>
    <col min="1794" max="1794" width="2.140625" customWidth="1"/>
    <col min="1795" max="1795" width="10.140625" bestFit="1" customWidth="1"/>
    <col min="2049" max="2049" width="42.7109375" customWidth="1"/>
    <col min="2050" max="2050" width="2.140625" customWidth="1"/>
    <col min="2051" max="2051" width="10.140625" bestFit="1" customWidth="1"/>
    <col min="2305" max="2305" width="42.7109375" customWidth="1"/>
    <col min="2306" max="2306" width="2.140625" customWidth="1"/>
    <col min="2307" max="2307" width="10.140625" bestFit="1" customWidth="1"/>
    <col min="2561" max="2561" width="42.7109375" customWidth="1"/>
    <col min="2562" max="2562" width="2.140625" customWidth="1"/>
    <col min="2563" max="2563" width="10.140625" bestFit="1" customWidth="1"/>
    <col min="2817" max="2817" width="42.7109375" customWidth="1"/>
    <col min="2818" max="2818" width="2.140625" customWidth="1"/>
    <col min="2819" max="2819" width="10.140625" bestFit="1" customWidth="1"/>
    <col min="3073" max="3073" width="42.7109375" customWidth="1"/>
    <col min="3074" max="3074" width="2.140625" customWidth="1"/>
    <col min="3075" max="3075" width="10.140625" bestFit="1" customWidth="1"/>
    <col min="3329" max="3329" width="42.7109375" customWidth="1"/>
    <col min="3330" max="3330" width="2.140625" customWidth="1"/>
    <col min="3331" max="3331" width="10.140625" bestFit="1" customWidth="1"/>
    <col min="3585" max="3585" width="42.7109375" customWidth="1"/>
    <col min="3586" max="3586" width="2.140625" customWidth="1"/>
    <col min="3587" max="3587" width="10.140625" bestFit="1" customWidth="1"/>
    <col min="3841" max="3841" width="42.7109375" customWidth="1"/>
    <col min="3842" max="3842" width="2.140625" customWidth="1"/>
    <col min="3843" max="3843" width="10.140625" bestFit="1" customWidth="1"/>
    <col min="4097" max="4097" width="42.7109375" customWidth="1"/>
    <col min="4098" max="4098" width="2.140625" customWidth="1"/>
    <col min="4099" max="4099" width="10.140625" bestFit="1" customWidth="1"/>
    <col min="4353" max="4353" width="42.7109375" customWidth="1"/>
    <col min="4354" max="4354" width="2.140625" customWidth="1"/>
    <col min="4355" max="4355" width="10.140625" bestFit="1" customWidth="1"/>
    <col min="4609" max="4609" width="42.7109375" customWidth="1"/>
    <col min="4610" max="4610" width="2.140625" customWidth="1"/>
    <col min="4611" max="4611" width="10.140625" bestFit="1" customWidth="1"/>
    <col min="4865" max="4865" width="42.7109375" customWidth="1"/>
    <col min="4866" max="4866" width="2.140625" customWidth="1"/>
    <col min="4867" max="4867" width="10.140625" bestFit="1" customWidth="1"/>
    <col min="5121" max="5121" width="42.7109375" customWidth="1"/>
    <col min="5122" max="5122" width="2.140625" customWidth="1"/>
    <col min="5123" max="5123" width="10.140625" bestFit="1" customWidth="1"/>
    <col min="5377" max="5377" width="42.7109375" customWidth="1"/>
    <col min="5378" max="5378" width="2.140625" customWidth="1"/>
    <col min="5379" max="5379" width="10.140625" bestFit="1" customWidth="1"/>
    <col min="5633" max="5633" width="42.7109375" customWidth="1"/>
    <col min="5634" max="5634" width="2.140625" customWidth="1"/>
    <col min="5635" max="5635" width="10.140625" bestFit="1" customWidth="1"/>
    <col min="5889" max="5889" width="42.7109375" customWidth="1"/>
    <col min="5890" max="5890" width="2.140625" customWidth="1"/>
    <col min="5891" max="5891" width="10.140625" bestFit="1" customWidth="1"/>
    <col min="6145" max="6145" width="42.7109375" customWidth="1"/>
    <col min="6146" max="6146" width="2.140625" customWidth="1"/>
    <col min="6147" max="6147" width="10.140625" bestFit="1" customWidth="1"/>
    <col min="6401" max="6401" width="42.7109375" customWidth="1"/>
    <col min="6402" max="6402" width="2.140625" customWidth="1"/>
    <col min="6403" max="6403" width="10.140625" bestFit="1" customWidth="1"/>
    <col min="6657" max="6657" width="42.7109375" customWidth="1"/>
    <col min="6658" max="6658" width="2.140625" customWidth="1"/>
    <col min="6659" max="6659" width="10.140625" bestFit="1" customWidth="1"/>
    <col min="6913" max="6913" width="42.7109375" customWidth="1"/>
    <col min="6914" max="6914" width="2.140625" customWidth="1"/>
    <col min="6915" max="6915" width="10.140625" bestFit="1" customWidth="1"/>
    <col min="7169" max="7169" width="42.7109375" customWidth="1"/>
    <col min="7170" max="7170" width="2.140625" customWidth="1"/>
    <col min="7171" max="7171" width="10.140625" bestFit="1" customWidth="1"/>
    <col min="7425" max="7425" width="42.7109375" customWidth="1"/>
    <col min="7426" max="7426" width="2.140625" customWidth="1"/>
    <col min="7427" max="7427" width="10.140625" bestFit="1" customWidth="1"/>
    <col min="7681" max="7681" width="42.7109375" customWidth="1"/>
    <col min="7682" max="7682" width="2.140625" customWidth="1"/>
    <col min="7683" max="7683" width="10.140625" bestFit="1" customWidth="1"/>
    <col min="7937" max="7937" width="42.7109375" customWidth="1"/>
    <col min="7938" max="7938" width="2.140625" customWidth="1"/>
    <col min="7939" max="7939" width="10.140625" bestFit="1" customWidth="1"/>
    <col min="8193" max="8193" width="42.7109375" customWidth="1"/>
    <col min="8194" max="8194" width="2.140625" customWidth="1"/>
    <col min="8195" max="8195" width="10.140625" bestFit="1" customWidth="1"/>
    <col min="8449" max="8449" width="42.7109375" customWidth="1"/>
    <col min="8450" max="8450" width="2.140625" customWidth="1"/>
    <col min="8451" max="8451" width="10.140625" bestFit="1" customWidth="1"/>
    <col min="8705" max="8705" width="42.7109375" customWidth="1"/>
    <col min="8706" max="8706" width="2.140625" customWidth="1"/>
    <col min="8707" max="8707" width="10.140625" bestFit="1" customWidth="1"/>
    <col min="8961" max="8961" width="42.7109375" customWidth="1"/>
    <col min="8962" max="8962" width="2.140625" customWidth="1"/>
    <col min="8963" max="8963" width="10.140625" bestFit="1" customWidth="1"/>
    <col min="9217" max="9217" width="42.7109375" customWidth="1"/>
    <col min="9218" max="9218" width="2.140625" customWidth="1"/>
    <col min="9219" max="9219" width="10.140625" bestFit="1" customWidth="1"/>
    <col min="9473" max="9473" width="42.7109375" customWidth="1"/>
    <col min="9474" max="9474" width="2.140625" customWidth="1"/>
    <col min="9475" max="9475" width="10.140625" bestFit="1" customWidth="1"/>
    <col min="9729" max="9729" width="42.7109375" customWidth="1"/>
    <col min="9730" max="9730" width="2.140625" customWidth="1"/>
    <col min="9731" max="9731" width="10.140625" bestFit="1" customWidth="1"/>
    <col min="9985" max="9985" width="42.7109375" customWidth="1"/>
    <col min="9986" max="9986" width="2.140625" customWidth="1"/>
    <col min="9987" max="9987" width="10.140625" bestFit="1" customWidth="1"/>
    <col min="10241" max="10241" width="42.7109375" customWidth="1"/>
    <col min="10242" max="10242" width="2.140625" customWidth="1"/>
    <col min="10243" max="10243" width="10.140625" bestFit="1" customWidth="1"/>
    <col min="10497" max="10497" width="42.7109375" customWidth="1"/>
    <col min="10498" max="10498" width="2.140625" customWidth="1"/>
    <col min="10499" max="10499" width="10.140625" bestFit="1" customWidth="1"/>
    <col min="10753" max="10753" width="42.7109375" customWidth="1"/>
    <col min="10754" max="10754" width="2.140625" customWidth="1"/>
    <col min="10755" max="10755" width="10.140625" bestFit="1" customWidth="1"/>
    <col min="11009" max="11009" width="42.7109375" customWidth="1"/>
    <col min="11010" max="11010" width="2.140625" customWidth="1"/>
    <col min="11011" max="11011" width="10.140625" bestFit="1" customWidth="1"/>
    <col min="11265" max="11265" width="42.7109375" customWidth="1"/>
    <col min="11266" max="11266" width="2.140625" customWidth="1"/>
    <col min="11267" max="11267" width="10.140625" bestFit="1" customWidth="1"/>
    <col min="11521" max="11521" width="42.7109375" customWidth="1"/>
    <col min="11522" max="11522" width="2.140625" customWidth="1"/>
    <col min="11523" max="11523" width="10.140625" bestFit="1" customWidth="1"/>
    <col min="11777" max="11777" width="42.7109375" customWidth="1"/>
    <col min="11778" max="11778" width="2.140625" customWidth="1"/>
    <col min="11779" max="11779" width="10.140625" bestFit="1" customWidth="1"/>
    <col min="12033" max="12033" width="42.7109375" customWidth="1"/>
    <col min="12034" max="12034" width="2.140625" customWidth="1"/>
    <col min="12035" max="12035" width="10.140625" bestFit="1" customWidth="1"/>
    <col min="12289" max="12289" width="42.7109375" customWidth="1"/>
    <col min="12290" max="12290" width="2.140625" customWidth="1"/>
    <col min="12291" max="12291" width="10.140625" bestFit="1" customWidth="1"/>
    <col min="12545" max="12545" width="42.7109375" customWidth="1"/>
    <col min="12546" max="12546" width="2.140625" customWidth="1"/>
    <col min="12547" max="12547" width="10.140625" bestFit="1" customWidth="1"/>
    <col min="12801" max="12801" width="42.7109375" customWidth="1"/>
    <col min="12802" max="12802" width="2.140625" customWidth="1"/>
    <col min="12803" max="12803" width="10.140625" bestFit="1" customWidth="1"/>
    <col min="13057" max="13057" width="42.7109375" customWidth="1"/>
    <col min="13058" max="13058" width="2.140625" customWidth="1"/>
    <col min="13059" max="13059" width="10.140625" bestFit="1" customWidth="1"/>
    <col min="13313" max="13313" width="42.7109375" customWidth="1"/>
    <col min="13314" max="13314" width="2.140625" customWidth="1"/>
    <col min="13315" max="13315" width="10.140625" bestFit="1" customWidth="1"/>
    <col min="13569" max="13569" width="42.7109375" customWidth="1"/>
    <col min="13570" max="13570" width="2.140625" customWidth="1"/>
    <col min="13571" max="13571" width="10.140625" bestFit="1" customWidth="1"/>
    <col min="13825" max="13825" width="42.7109375" customWidth="1"/>
    <col min="13826" max="13826" width="2.140625" customWidth="1"/>
    <col min="13827" max="13827" width="10.140625" bestFit="1" customWidth="1"/>
    <col min="14081" max="14081" width="42.7109375" customWidth="1"/>
    <col min="14082" max="14082" width="2.140625" customWidth="1"/>
    <col min="14083" max="14083" width="10.140625" bestFit="1" customWidth="1"/>
    <col min="14337" max="14337" width="42.7109375" customWidth="1"/>
    <col min="14338" max="14338" width="2.140625" customWidth="1"/>
    <col min="14339" max="14339" width="10.140625" bestFit="1" customWidth="1"/>
    <col min="14593" max="14593" width="42.7109375" customWidth="1"/>
    <col min="14594" max="14594" width="2.140625" customWidth="1"/>
    <col min="14595" max="14595" width="10.140625" bestFit="1" customWidth="1"/>
    <col min="14849" max="14849" width="42.7109375" customWidth="1"/>
    <col min="14850" max="14850" width="2.140625" customWidth="1"/>
    <col min="14851" max="14851" width="10.140625" bestFit="1" customWidth="1"/>
    <col min="15105" max="15105" width="42.7109375" customWidth="1"/>
    <col min="15106" max="15106" width="2.140625" customWidth="1"/>
    <col min="15107" max="15107" width="10.140625" bestFit="1" customWidth="1"/>
    <col min="15361" max="15361" width="42.7109375" customWidth="1"/>
    <col min="15362" max="15362" width="2.140625" customWidth="1"/>
    <col min="15363" max="15363" width="10.140625" bestFit="1" customWidth="1"/>
    <col min="15617" max="15617" width="42.7109375" customWidth="1"/>
    <col min="15618" max="15618" width="2.140625" customWidth="1"/>
    <col min="15619" max="15619" width="10.140625" bestFit="1" customWidth="1"/>
    <col min="15873" max="15873" width="42.7109375" customWidth="1"/>
    <col min="15874" max="15874" width="2.140625" customWidth="1"/>
    <col min="15875" max="15875" width="10.140625" bestFit="1" customWidth="1"/>
    <col min="16129" max="16129" width="42.7109375" customWidth="1"/>
    <col min="16130" max="16130" width="2.140625" customWidth="1"/>
    <col min="16131" max="16131" width="10.140625" bestFit="1" customWidth="1"/>
  </cols>
  <sheetData>
    <row r="1" spans="1:10">
      <c r="A1" s="227" t="s">
        <v>119</v>
      </c>
      <c r="B1" s="227"/>
      <c r="C1" s="227"/>
      <c r="D1" s="227"/>
      <c r="E1" s="227"/>
      <c r="F1" s="227"/>
      <c r="G1" s="227"/>
      <c r="H1" s="227"/>
    </row>
    <row r="5" spans="1:10" ht="54" customHeight="1">
      <c r="A5" s="113" t="s">
        <v>120</v>
      </c>
      <c r="B5" t="s">
        <v>49</v>
      </c>
      <c r="C5" s="228" t="str">
        <f>'Ör No 4'!A4</f>
        <v>2 Yıllık Konvansiyonel Röntgen Cihazlarının Flat Panel Dedektörler ve CR Sistemi ile Digitalize Edilerek PACS Sistemi Kurulması İşi</v>
      </c>
      <c r="D5" s="228"/>
      <c r="E5" s="228"/>
      <c r="F5" s="228"/>
      <c r="G5" s="228"/>
      <c r="H5" s="228"/>
    </row>
    <row r="6" spans="1:10">
      <c r="A6" t="s">
        <v>121</v>
      </c>
      <c r="B6" t="s">
        <v>49</v>
      </c>
      <c r="C6" s="118" t="str">
        <f>'Ör No 4'!F11</f>
        <v>Mercek Sağlık Hiz.Tic.Ltd.Şti+Sezin Tıbbi Gör.ve Kalp Merkezi San. Ve Tic. Ltd.Şti.</v>
      </c>
      <c r="D6" s="118"/>
      <c r="E6" s="118"/>
      <c r="F6" s="118"/>
      <c r="G6" s="118"/>
      <c r="H6" s="118"/>
      <c r="I6" s="118"/>
      <c r="J6" s="118"/>
    </row>
    <row r="7" spans="1:10">
      <c r="A7" t="s">
        <v>122</v>
      </c>
      <c r="B7" t="s">
        <v>49</v>
      </c>
      <c r="C7" s="114">
        <f>'Ör No 4'!F13</f>
        <v>43788</v>
      </c>
    </row>
    <row r="8" spans="1:10" ht="15.75">
      <c r="A8" t="s">
        <v>123</v>
      </c>
      <c r="B8" t="s">
        <v>49</v>
      </c>
      <c r="C8" s="115" t="str">
        <f>'Ör No 4'!F12</f>
        <v xml:space="preserve">1.462.500,00.-TL (650.000 adet/çekim) </v>
      </c>
      <c r="D8" s="115"/>
    </row>
    <row r="9" spans="1:10">
      <c r="A9" t="s">
        <v>124</v>
      </c>
      <c r="B9" t="s">
        <v>49</v>
      </c>
      <c r="C9" s="114" t="str">
        <f>'Ör No 4'!F17</f>
        <v>24 AY</v>
      </c>
    </row>
    <row r="10" spans="1:10">
      <c r="A10" t="s">
        <v>125</v>
      </c>
      <c r="B10" t="s">
        <v>49</v>
      </c>
      <c r="C10" s="114">
        <f>'Ör No 4'!F18</f>
        <v>44531</v>
      </c>
    </row>
    <row r="11" spans="1:10">
      <c r="A11" t="s">
        <v>126</v>
      </c>
      <c r="B11" t="s">
        <v>49</v>
      </c>
    </row>
    <row r="12" spans="1:10">
      <c r="A12" t="s">
        <v>127</v>
      </c>
      <c r="B12" t="s">
        <v>49</v>
      </c>
    </row>
    <row r="13" spans="1:10">
      <c r="A13" t="s">
        <v>128</v>
      </c>
      <c r="B13" t="s">
        <v>49</v>
      </c>
      <c r="C13" s="114" t="str">
        <f>'Ör No 4'!F5</f>
        <v>01.08.2020-31.08.2020</v>
      </c>
    </row>
    <row r="18" spans="1:8" ht="85.5" customHeight="1">
      <c r="A18" s="229" t="s">
        <v>153</v>
      </c>
      <c r="B18" s="229"/>
      <c r="C18" s="229"/>
      <c r="D18" s="229"/>
      <c r="E18" s="229"/>
      <c r="F18" s="229"/>
      <c r="G18" s="229"/>
      <c r="H18" s="229"/>
    </row>
    <row r="20" spans="1:8">
      <c r="A20" t="s">
        <v>129</v>
      </c>
    </row>
    <row r="22" spans="1:8">
      <c r="A22" t="s">
        <v>143</v>
      </c>
    </row>
    <row r="24" spans="1:8">
      <c r="A24" s="116" t="str">
        <f>'Ör No 4'!B33</f>
        <v>Nurver GÖKSU</v>
      </c>
      <c r="C24" s="227" t="str">
        <f>'Ör No 4'!E33</f>
        <v>Cihan KAPLAN</v>
      </c>
      <c r="D24" s="227"/>
      <c r="F24" t="str">
        <f>'Ör No 4'!H33</f>
        <v>Mehmet ERDOĞAN</v>
      </c>
    </row>
    <row r="25" spans="1:8">
      <c r="A25" s="116" t="str">
        <f>'Ör No 4'!A34:D34</f>
        <v>Diş Hekimi</v>
      </c>
      <c r="C25" s="227" t="str">
        <f>'Ör No 4'!E34</f>
        <v>Tıbbi Sekreter</v>
      </c>
      <c r="D25" s="227"/>
      <c r="F25" t="str">
        <f>'Ör No 4'!H34</f>
        <v>Tıbbi Sekreter</v>
      </c>
    </row>
  </sheetData>
  <mergeCells count="5">
    <mergeCell ref="A1:H1"/>
    <mergeCell ref="C5:H5"/>
    <mergeCell ref="A18:H18"/>
    <mergeCell ref="C24:D24"/>
    <mergeCell ref="C25:D25"/>
  </mergeCells>
  <pageMargins left="0.11811023622047245" right="0.11811023622047245" top="0.74803149606299213" bottom="0.74803149606299213" header="0.31496062992125984" footer="0.31496062992125984"/>
  <pageSetup paperSize="9" scale="8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5</vt:i4>
      </vt:variant>
    </vt:vector>
  </HeadingPairs>
  <TitlesOfParts>
    <vt:vector size="11" baseType="lpstr">
      <vt:lpstr>İCMAL</vt:lpstr>
      <vt:lpstr>Mauyene Kabul </vt:lpstr>
      <vt:lpstr>Ör No 4</vt:lpstr>
      <vt:lpstr>Ör No 4-8</vt:lpstr>
      <vt:lpstr>Ör No 4-10</vt:lpstr>
      <vt:lpstr>KABUL TEKLİF BELGESİ</vt:lpstr>
      <vt:lpstr>İCMAL!Yazdırma_Alanı</vt:lpstr>
      <vt:lpstr>'KABUL TEKLİF BELGESİ'!Yazdırma_Alanı</vt:lpstr>
      <vt:lpstr>'Mauyene Kabul '!Yazdırma_Alanı</vt:lpstr>
      <vt:lpstr>'Ör No 4'!Yazdırma_Alanı</vt:lpstr>
      <vt:lpstr>'Ör No 4-10'!Yazdırma_Alanı</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2006-09-26T09:04:32Z</dcterms:created>
  <dcterms:modified xsi:type="dcterms:W3CDTF">2020-10-12T10:47:29Z</dcterms:modified>
</cp:coreProperties>
</file>