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3"/>
    <sheet state="visible" name="ASSUMPTIONS" sheetId="2" r:id="rId4"/>
    <sheet state="visible" name="SALES" sheetId="3" r:id="rId5"/>
    <sheet state="visible" name="COGS ACCOUNTS RECEIVABLE" sheetId="4" r:id="rId6"/>
    <sheet state="visible" name="PROMOTION" sheetId="5" r:id="rId7"/>
    <sheet state="visible" name="STAFFING PLAN" sheetId="6" r:id="rId8"/>
    <sheet state="visible" name="INVENTORY ACCOUNTS PAYABLE" sheetId="7" r:id="rId9"/>
    <sheet state="visible" name="CAPITAL EXPENDITURES" sheetId="8" r:id="rId10"/>
    <sheet state="visible" name="FINANCING" sheetId="9" r:id="rId11"/>
    <sheet state="visible" name="INCOME STATEMENT" sheetId="10" r:id="rId12"/>
    <sheet state="visible" name="BALANCE SHEET" sheetId="11" r:id="rId13"/>
    <sheet state="visible" name="CASH FLOW" sheetId="12" r:id="rId14"/>
    <sheet state="visible" name="BREAKEVEN ANALYSIS" sheetId="13" r:id="rId15"/>
    <sheet state="visible" name="PRINT IS" sheetId="14" r:id="rId16"/>
    <sheet state="visible" name="PRINT BS" sheetId="15" r:id="rId17"/>
    <sheet state="visible" name="PRINT CF1" sheetId="16" r:id="rId18"/>
    <sheet state="visible" name="PRINT CF2" sheetId="17" r:id="rId19"/>
    <sheet state="visible" name="PRINT CF3" sheetId="18" r:id="rId20"/>
  </sheets>
  <definedNames/>
  <calcPr/>
  <extLst>
    <ext uri="GoogleSheetsCustomDataVersion1">
      <go:sheetsCustomData xmlns:go="http://customooxmlschemas.google.com/" r:id="rId21" roundtripDataSignature="AMtx7miVysJRam7rE6hJfsPFrZz4O4mPSw=="/>
    </ext>
  </extLst>
</workbook>
</file>

<file path=xl/comments1.xml><?xml version="1.0" encoding="utf-8"?>
<comments xmlns:r="http://schemas.openxmlformats.org/officeDocument/2006/relationships" xmlns="http://schemas.openxmlformats.org/spreadsheetml/2006/main">
  <authors>
    <author/>
  </authors>
  <commentList>
    <comment authorId="0" ref="B8">
      <text>
        <t xml:space="preserve">======
ID#AAAADRHK618
Prof. Barry Bisson    (2019-07-19 18:55:11)
Enter the % of sales you expect to collect in the same month the sales occur.  In the cells below enter the % of sales you expect to collect in each subsequent month.  Note the 3 entries must add up to 100%.</t>
      </text>
    </comment>
    <comment authorId="0" ref="E26">
      <text>
        <t xml:space="preserve">======
ID#AAAADRHK610
Dividends Paid    (2019-07-19 18:55:11)
Dividends paid to owner's/quity investors from earings.</t>
      </text>
    </comment>
    <comment authorId="0" ref="A29">
      <text>
        <t xml:space="preserve">======
ID#AAAADRHK61s
barry    (2019-07-19 18:55:11)
You can identify up to five market segments for your sales forecast.  You must estimate the market size and your expected market share for each year you project to sell in each segment.</t>
      </text>
    </comment>
    <comment authorId="0" ref="A5">
      <text>
        <t xml:space="preserve">======
ID#AAAADRHK61o
Prof. Barry Bisson    (2019-07-19 18:55:11)
Enter your estimate of the direct cost of Input 2, if applicable.  The direct cost includes only the material and direct labour to manufacture the product.</t>
      </text>
    </comment>
    <comment authorId="0" ref="E5">
      <text>
        <t xml:space="preserve">======
ID#AAAADRHK61k
Barry Bisson    (2019-07-19 18:55:11)
Net profit after tax, ie. "the bottom line"</t>
      </text>
    </comment>
    <comment authorId="0" ref="A12">
      <text>
        <t xml:space="preserve">======
ID#AAAADRHK61c
Prof. Barry Bisson    (2019-07-19 18:55:11)
If your business will have hourly wage employees estimate the hourly wage cost as a % of sales.</t>
      </text>
    </comment>
    <comment authorId="0" ref="E4">
      <text>
        <t xml:space="preserve">======
ID#AAAADRHK61U
Barry Bisson    (2019-07-19 18:55:11)
Profit generated from operations before interest expense and income tax.</t>
      </text>
    </comment>
    <comment authorId="0" ref="E8">
      <text>
        <t xml:space="preserve">======
ID#AAAADRHK61M
Barry Bisson    (2019-07-19 18:55:11)
Determined on Sales page.</t>
      </text>
    </comment>
    <comment authorId="0" ref="E12">
      <text>
        <t xml:space="preserve">======
ID#AAAADRHK61E
Return on Equity    (2019-07-19 18:55:11)
This is the rate of return on the equity capital invested by shareholders (share capital + retained earnings)</t>
      </text>
    </comment>
    <comment authorId="0" ref="A27">
      <text>
        <t xml:space="preserve">======
ID#AAAADRHK600
Prof. Barry Bisson    (2019-07-19 18:55:11)
This is the last step in the preparation of your pro forma. After you have finished filling out all sheets in this model, find the month that has the highest negative closing cash (see graph below on this page or row 35 on the cash flow page).  Your business plan will need at least this much equity investment capital plus a cushion to allow for errors in your projections.</t>
      </text>
    </comment>
    <comment authorId="0" ref="E23">
      <text>
        <t xml:space="preserve">======
ID#AAAADRHK604
Share Capital    (2019-07-19 18:55:11)
Capital invested in the business by owners/equity investors</t>
      </text>
    </comment>
    <comment authorId="0" ref="A4">
      <text>
        <t xml:space="preserve">======
ID#AAAADRHK60s
Prof. Barry Bisson    (2019-07-19 18:55:11)
Enter your estimate of the direct cost of Input 1.  The direct cost includes only the material and direct labour to manufacture the product.  If you are contracting out maufacturing enter the cost you will pay per unit to the contractor.</t>
      </text>
    </comment>
    <comment authorId="0" ref="A22">
      <text>
        <t xml:space="preserve">======
ID#AAAADRHK60w
Prof. Barry Bisson    (2019-07-19 18:55:11)
Enter annual term loan interest rate.</t>
      </text>
    </comment>
    <comment authorId="0" ref="A13">
      <text>
        <t xml:space="preserve">======
ID#AAAADRHK60g
Prof. Barry Bisson    (2019-07-19 18:55:11)
If your business has salaried employees estimate the fringe benefit costs {eg. Medical, dental, insurance plans, etc.) as a % of sales.</t>
      </text>
    </comment>
    <comment authorId="0" ref="E18">
      <text>
        <t xml:space="preserve">======
ID#AAAADRHK60c
Current Assets    (2019-07-19 18:55:11)
Assets that will be converted to cash within the next twelve months (eg. Accounts receivable, inventory)</t>
      </text>
    </comment>
    <comment authorId="0" ref="E25">
      <text>
        <t xml:space="preserve">======
ID#AAAADRHK60Q
Total Owner's Equity    (2019-07-19 18:55:11)
The sum of share capital plus retained earnings.</t>
      </text>
    </comment>
    <comment authorId="0" ref="E20">
      <text>
        <t xml:space="preserve">======
ID#AAAADRHK60I
Current Liabilities    (2019-07-19 18:55:11)
Amounts owed that must be paid within the next twelve months.</t>
      </text>
    </comment>
    <comment authorId="0" ref="E19">
      <text>
        <t xml:space="preserve">======
ID#AAAADRHK60A
Total Assets    (2019-07-19 18:55:11)
The sum of current assets plus long term assets.</t>
      </text>
    </comment>
    <comment authorId="0" ref="C8">
      <text>
        <t xml:space="preserve">======
ID#AAAADRHK6z8
Prof. Barry Bisson    (2019-07-19 18:55:11)
Enter the % of your purchases you expect to pay in the same month the purchases are made (note: see inventory page for purchases).  In the cells below enter the % of purchases you expect to pay in each subsequent month.  Note the 3 entries must add up to 100%.</t>
      </text>
    </comment>
    <comment authorId="0" ref="E17">
      <text>
        <t xml:space="preserve">======
ID#AAAADRHK6z4
Net Cash Flow    (2019-07-19 18:55:11)
Cash inflows for the period less cash outflows.</t>
      </text>
    </comment>
    <comment authorId="0" ref="E16">
      <text>
        <t xml:space="preserve">======
ID#AAAADRHK6z0
Prof. Barry Bisson    (2019-07-19 18:55:11)
Debt:Equity Ratio:
Current Ratio:
Long term debt divided by shareholder's equity, a measure of  the solvency of the business, ie. it's ability to meet its long term financial obligations.</t>
      </text>
    </comment>
    <comment authorId="0" ref="E3">
      <text>
        <t xml:space="preserve">======
ID#AAAADRHK6zw
Barry Bisson    (2019-07-19 18:55:11)
Sales forecast derived from pricing assumptions and unit sales forecast on Sales page</t>
      </text>
    </comment>
    <comment authorId="0" ref="A6">
      <text>
        <t xml:space="preserve">======
ID#AAAADRHK6zs
Prof. Barry Bisson    (2019-07-19 18:55:11)
Enter your estimate of the direct cost of Input 3 if applicable.  The direct cost includes only the material and direct labour to manufacture the product.</t>
      </text>
    </comment>
    <comment authorId="0" ref="A23">
      <text>
        <t xml:space="preserve">======
ID#AAAADRHK6zk
Prof. Barry Bisson    (2019-07-19 18:55:11)
Enter annual mortgage interest rate</t>
      </text>
    </comment>
    <comment authorId="0" ref="E14">
      <text>
        <t xml:space="preserve">======
ID#AAAADRHK6zc
ROI    (2019-07-19 18:55:11)
This is a measure of the return on the long term capital (long term debt + shareholder's equity) utilized by the business.</t>
      </text>
    </comment>
    <comment authorId="0" ref="E7">
      <text>
        <t xml:space="preserve">======
ID#AAAADRHK6zY
Prof. Barry Bisson    (2019-07-19 18:55:11)
See Breakeven Page.This is the number of units that must be sold at the projected price to cover all costs.</t>
      </text>
    </comment>
    <comment authorId="0" ref="E15">
      <text>
        <t xml:space="preserve">======
ID#AAAADRHK6zI
Current Ratio    (2019-07-19 18:55:11)
Current assets divided by current liabilities, a measure of the liquidity of the business, ie. it's ability to meet its short term financial obligations.</t>
      </text>
    </comment>
    <comment authorId="0" ref="E6">
      <text>
        <t xml:space="preserve">======
ID#AAAADRHK6zA
Barry Bisson    (2019-07-19 18:55:11)
This is the gross margin divided by the selling price.  Gross margin is selling price minus cost of goods sold.</t>
      </text>
    </comment>
    <comment authorId="0" ref="E13">
      <text>
        <t xml:space="preserve">======
ID#AAAADRHK6y8
Return on Assets    (2019-07-19 18:55:11)
Net income divided by total assets.</t>
      </text>
    </comment>
    <comment authorId="0" ref="E11">
      <text>
        <t xml:space="preserve">======
ID#AAAADRHK6y0
Leverage    (2019-07-19 18:55:11)
Assets must be funded with either liabilities (debt) or shareholder's equity.  The greater the proportion funded with debt, the greater the financial leverage.</t>
      </text>
    </comment>
    <comment authorId="0" ref="A14">
      <text>
        <t xml:space="preserve">======
ID#AAAADRHK6ys
Prof. Barry Bisson    (2019-07-19 18:55:11)
When your business becomes profitable you may wish to reward your shareholders by declaring a dividend.  Enter the % of profits you will pay out as dividends each year.  Note you do not have to declare dividends.  Most start-up companies do not declare dividends until they are financially stable.</t>
      </text>
    </comment>
    <comment authorId="0" ref="A21">
      <text>
        <t xml:space="preserve">======
ID#AAAADRHK6yk
Prof. Barry Bisson    (2019-07-19 18:55:11)
Consult your banker and find out what interest rates you can expect to pay on term loans to finance equipment and vehicles and on mortgages to finance land and buildings.  Also find out over what term (# of monthly payments you can pay back the term loan or mortgage). You will need this information for the financing page.</t>
      </text>
    </comment>
    <comment authorId="0" ref="A3">
      <text>
        <t xml:space="preserve">======
ID#AAAADRHK6yo
Prof. Barry Bisson    (2019-07-19 18:55:11)
Enter the projected price of your primary product/service for years 1, 2and 3</t>
      </text>
    </comment>
    <comment authorId="0" ref="E22">
      <text>
        <t xml:space="preserve">======
ID#AAAADRHK6yg
Long Term Debt    (2019-07-19 18:55:11)
Principal owing on debt that will be paid back beyond the next twelve months.</t>
      </text>
    </comment>
    <comment authorId="0" ref="E9">
      <text>
        <t xml:space="preserve">======
ID#AAAADRHK6yc
Asset Turnover    (2019-07-19 18:55:11)
This is a measure of the productivity of the assets of the business.  How many dollars of sales are generated per dollar investment in assets?</t>
      </text>
    </comment>
    <comment authorId="0" ref="E24">
      <text>
        <t xml:space="preserve">======
ID#AAAADRHK6yY
Retained Earnings    (2019-07-19 18:55:11)
Accumulated profits retained in the business.</t>
      </text>
    </comment>
    <comment authorId="0" ref="E21">
      <text>
        <t xml:space="preserve">======
ID#AAAADRHK6yM
Net Working Capital    (2019-07-19 18:55:11)
Current Assets minus Current Liabilities</t>
      </text>
    </comment>
    <comment authorId="0" ref="A25">
      <text>
        <t xml:space="preserve">======
ID#AAAADRHK6yE
Prof. Barry Bisson    (2019-07-19 18:55:11)
Enter the expected average tax rate you expect to pay on corporate income.  You should obtain professional tax advice so that your business can take advantage of available tax shelters while remaining compliant with tax laws.</t>
      </text>
    </comment>
    <comment authorId="0" ref="A15">
      <text>
        <t xml:space="preserve">======
ID#AAAADRHK6yA
Prof. Barry Bisson    (2019-07-19 18:55:11)
For each class of asset below (buildings, equipment, vehicles) enter the % of the asset you will expense (write off) each year, given their expected economic life.  A building will last longer than a vehicle so it will have a lower % (eg. 5% for a 20 year life versus 20% for a 5 year life).</t>
      </text>
    </comment>
    <comment authorId="0" ref="E10">
      <text>
        <t xml:space="preserve">======
ID#AAAADRHK6x8
Return on Sales    (2019-07-19 18:55:11)
This is a measure of the profitability of the sales of the business.  For each dollar of sales how much is "bottom line" profit?</t>
      </text>
    </comment>
  </commentList>
  <extLst>
    <ext uri="GoogleSheetsCustomDataVersion1">
      <go:sheetsCustomData xmlns:go="http://customooxmlschemas.google.com/" r:id="rId1" roundtripDataSignature="AMtx7mgckRBqWv47Kj46aVNrIoOfNUzuVw=="/>
    </ext>
  </extL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
ID#AAAADRHK614
Barry Bisson    (2019-07-19 18:55:11)
Are there psychographic dimensions that define your segment 4 target market?</t>
      </text>
    </comment>
    <comment authorId="0" ref="B12">
      <text>
        <t xml:space="preserve">======
ID#AAAADRHK61w
Barry Bisson    (2019-07-19 18:55:11)
What is the gepgraphic scope of segment 3 target market if relevant?</t>
      </text>
    </comment>
    <comment authorId="0" ref="D11">
      <text>
        <t xml:space="preserve">======
ID#AAAADRHK61g
Barry Bisson    (2019-07-19 18:55:11)
Are there psychographic dimensions that define your segment 2 target market?</t>
      </text>
    </comment>
    <comment authorId="0" ref="A9">
      <text>
        <t xml:space="preserve">======
ID#AAAADRHK61Y
barry    (2019-07-19 18:55:11)
You can identify up to five market segments for your sales forecast.  You must estimate the market size and your expected market share for each year you project to sell in each segment.</t>
      </text>
    </comment>
    <comment authorId="0" ref="B13">
      <text>
        <t xml:space="preserve">======
ID#AAAADRHK61Q
Barry Bisson    (2019-07-19 18:55:11)
What is the gepgraphic scope of segment 4 target market if relevant?</t>
      </text>
    </comment>
    <comment authorId="0" ref="C12">
      <text>
        <t xml:space="preserve">======
ID#AAAADRHK61I
Barry Bisson    (2019-07-19 18:55:11)
Are there demographic dimensions that define your segment 3 target market?</t>
      </text>
    </comment>
    <comment authorId="0" ref="D10">
      <text>
        <t xml:space="preserve">======
ID#AAAADRHK61A
Barry Bisson    (2019-07-19 18:55:11)
Are there psychographic dimensions that define your segment 1 target market?</t>
      </text>
    </comment>
    <comment authorId="0" ref="C13">
      <text>
        <t xml:space="preserve">======
ID#AAAADRHK608
Barry Bisson    (2019-07-19 18:55:11)
Are there demographic dimensions that define your segment 4 target market?</t>
      </text>
    </comment>
    <comment authorId="0" ref="A55">
      <text>
        <t xml:space="preserve">======
ID#AAAADRHK60o
Barry Bisson    (2019-07-19 18:55:11)
Enter the estimated % of annual sales in the Year 2 target market that will realized in each month taking into account expected seasonailty of sales</t>
      </text>
    </comment>
    <comment authorId="0" ref="A53">
      <text>
        <t xml:space="preserve">======
ID#AAAADRHK60k
Barry Bisson    (2019-07-19 18:55:11)
Enter the estimated % of annual sales in the Year 1 target market that will realized in each month taking into account expected seasonailty of sales.</t>
      </text>
    </comment>
    <comment authorId="0" ref="A59">
      <text>
        <t xml:space="preserve">======
ID#AAAADRHK60Y
Barry Bisson    (2019-07-19 18:55:11)
Calculated from unit sales forecast and seasonality factors assumed above</t>
      </text>
    </comment>
    <comment authorId="0" ref="C14">
      <text>
        <t xml:space="preserve">======
ID#AAAADRHK60U
Barry Bisson    (2019-07-19 18:55:11)
Are there demographic dimensions that define your segment 5 target market?</t>
      </text>
    </comment>
    <comment authorId="0" ref="E14">
      <text>
        <t xml:space="preserve">======
ID#AAAADRHK60M
Barry Bisson    (2019-07-19 18:55:11)
Are there product usage characteristics that define your segment 5 target market?</t>
      </text>
    </comment>
    <comment authorId="0" ref="D12">
      <text>
        <t xml:space="preserve">======
ID#AAAADRHK60E
Barry Bisson    (2019-07-19 18:55:11)
Are there psychographic dimensions that define your segment 3 target market?</t>
      </text>
    </comment>
    <comment authorId="0" ref="B11">
      <text>
        <t xml:space="preserve">======
ID#AAAADRHK6zo
Barry Bisson    (2019-07-19 18:55:11)
What is the gepgraphic scope of segment 2 target market if relevant?</t>
      </text>
    </comment>
    <comment authorId="0" ref="A57">
      <text>
        <t xml:space="preserve">======
ID#AAAADRHK6zg
Barry Bisson    (2019-07-19 18:55:11)
Enter the estimated % of annual sales in the Year 3 target market that will realized in each month taking into account expected seasonailty of sales.</t>
      </text>
    </comment>
    <comment authorId="0" ref="E11">
      <text>
        <t xml:space="preserve">======
ID#AAAADRHK6zU
Barry Bisson    (2019-07-19 18:55:11)
Are there product usage characteristics that define your segment 2 target market?</t>
      </text>
    </comment>
    <comment authorId="0" ref="E13">
      <text>
        <t xml:space="preserve">======
ID#AAAADRHK6zM
Barry Bisson    (2019-07-19 18:55:11)
Are there product usage characteristics that define your segment 4 target market?</t>
      </text>
    </comment>
    <comment authorId="0" ref="C10">
      <text>
        <t xml:space="preserve">======
ID#AAAADRHK6zQ
Barry Bisson    (2019-07-19 18:55:11)
Are there demographic dimensions that define your segment 1 target market?</t>
      </text>
    </comment>
    <comment authorId="0" ref="E10">
      <text>
        <t xml:space="preserve">======
ID#AAAADRHK6zE
Barry Bisson    (2019-07-19 18:55:11)
Are there product usage characteristics that define your segment 1 target market?</t>
      </text>
    </comment>
    <comment authorId="0" ref="D14">
      <text>
        <t xml:space="preserve">======
ID#AAAADRHK6y4
Barry Bisson    (2019-07-19 18:55:11)
Are there psychographic dimensions that define your segment 5 target market?</t>
      </text>
    </comment>
    <comment authorId="0" ref="B10">
      <text>
        <t xml:space="preserve">======
ID#AAAADRHK6yw
Barry Bisson    (2019-07-19 18:55:11)
What is the gepgraphic scope of segment 1 target market if relevant?</t>
      </text>
    </comment>
    <comment authorId="0" ref="A67">
      <text>
        <t xml:space="preserve">======
ID#AAAADRHK6yU
Barry Bisson    (2019-07-19 18:55:11)
Calculated from dollar sales forecast and seasonality factors assumed above</t>
      </text>
    </comment>
    <comment authorId="0" ref="B14">
      <text>
        <t xml:space="preserve">======
ID#AAAADRHK6yQ
Barry Bisson    (2019-07-19 18:55:11)
What is the gepgraphic scope of segment 5 target market if relevant?</t>
      </text>
    </comment>
    <comment authorId="0" ref="C11">
      <text>
        <t xml:space="preserve">======
ID#AAAADRHK6yI
Barry Bisson    (2019-07-19 18:55:11)
Are there demographic dimensions that define your segment 2 target market?</t>
      </text>
    </comment>
    <comment authorId="0" ref="E12">
      <text>
        <t xml:space="preserve">======
ID#AAAADRHK6x4
Barry Bisson    (2019-07-19 18:55:11)
Are there product usage characteristics that define your segment 3 target market?</t>
      </text>
    </comment>
  </commentList>
  <extLst>
    <ext uri="GoogleSheetsCustomDataVersion1">
      <go:sheetsCustomData xmlns:go="http://customooxmlschemas.google.com/" r:id="rId1" roundtripDataSignature="AMtx7mif5xcewu60RBuY5KMsPijzV/iLYw=="/>
    </ext>
  </extLst>
</comments>
</file>

<file path=xl/sharedStrings.xml><?xml version="1.0" encoding="utf-8"?>
<sst xmlns="http://schemas.openxmlformats.org/spreadsheetml/2006/main" count="1776" uniqueCount="319">
  <si>
    <t>SHAD Business Planning Pro Forma Financial Model</t>
  </si>
  <si>
    <t>Prepared by:</t>
  </si>
  <si>
    <t>Target Market Segment</t>
  </si>
  <si>
    <t>Market Size and Sales Forecast</t>
  </si>
  <si>
    <t xml:space="preserve">Barry G. Bisson </t>
  </si>
  <si>
    <t>Geographic</t>
  </si>
  <si>
    <t>Demographic</t>
  </si>
  <si>
    <t>Psychographic</t>
  </si>
  <si>
    <t>Product Usage</t>
  </si>
  <si>
    <t>Town/City</t>
  </si>
  <si>
    <t>Age</t>
  </si>
  <si>
    <t>Lifestyle</t>
  </si>
  <si>
    <t>Purpose of Use</t>
  </si>
  <si>
    <t>Region</t>
  </si>
  <si>
    <t>Gender</t>
  </si>
  <si>
    <t>Attitudes</t>
  </si>
  <si>
    <t>Light/Heavy</t>
  </si>
  <si>
    <t>Country</t>
  </si>
  <si>
    <t>Income</t>
  </si>
  <si>
    <t>Values</t>
  </si>
  <si>
    <t>Non-user</t>
  </si>
  <si>
    <t>Continent</t>
  </si>
  <si>
    <t>Education</t>
  </si>
  <si>
    <t>Target Market Segments</t>
  </si>
  <si>
    <t xml:space="preserve">  Segment 1</t>
  </si>
  <si>
    <t>President</t>
  </si>
  <si>
    <t>Shad Valley International</t>
  </si>
  <si>
    <t>Waterloo, Ontario, Canada</t>
  </si>
  <si>
    <t>Ottawa</t>
  </si>
  <si>
    <t>Email: barrybisson@rogers.com</t>
  </si>
  <si>
    <t>URL: http://www.barrybisson.ca</t>
  </si>
  <si>
    <t>URL: http://www.shad.ca</t>
  </si>
  <si>
    <t xml:space="preserve">Note:  This financial model was developed for educational purposes.   </t>
  </si>
  <si>
    <t>Small Local Supermarkets</t>
  </si>
  <si>
    <t>Environmentally Responsible</t>
  </si>
  <si>
    <t>Reduce Use of Plastics</t>
  </si>
  <si>
    <t xml:space="preserve">           Permission for use of this model must be obtained from Barry Bisson.</t>
  </si>
  <si>
    <t xml:space="preserve">           Neiher Barry Bisson nor Shad Valley International accept responsibilty for any</t>
  </si>
  <si>
    <t xml:space="preserve">  Segment 2</t>
  </si>
  <si>
    <t>GTA</t>
  </si>
  <si>
    <t xml:space="preserve">           use of this model for other than educational purposes.</t>
  </si>
  <si>
    <t>Small Businesses</t>
  </si>
  <si>
    <t xml:space="preserve">  Segment 3</t>
  </si>
  <si>
    <t>Other Ontario Cities</t>
  </si>
  <si>
    <t>Large Businesses</t>
  </si>
  <si>
    <t>Profit-Driven</t>
  </si>
  <si>
    <t>Attract consumers, use effective bagging system</t>
  </si>
  <si>
    <t>Click the Assumptions tab to begin.</t>
  </si>
  <si>
    <t xml:space="preserve">  Segment 4</t>
  </si>
  <si>
    <t>Ontario Towns</t>
  </si>
  <si>
    <t>All Supermarkets</t>
  </si>
  <si>
    <t xml:space="preserve">Profit-Driven </t>
  </si>
  <si>
    <t xml:space="preserve">  Segment 5</t>
  </si>
  <si>
    <t>Other Provinces</t>
  </si>
  <si>
    <t>Market Size (units) Year 1</t>
  </si>
  <si>
    <t>Market Size (units) Year 2</t>
  </si>
  <si>
    <t>Market Size (units) Year 3</t>
  </si>
  <si>
    <t>Market Share (%) Year 1</t>
  </si>
  <si>
    <t>Market Share (%) Year 2</t>
  </si>
  <si>
    <t>Market Share (%) Year 3</t>
  </si>
  <si>
    <t>Sales Collections</t>
  </si>
  <si>
    <t>Year 1</t>
  </si>
  <si>
    <t>Year 2</t>
  </si>
  <si>
    <t>Year 3</t>
  </si>
  <si>
    <t>Month 1</t>
  </si>
  <si>
    <t>Month 2</t>
  </si>
  <si>
    <t>Month 3</t>
  </si>
  <si>
    <t>Month 4</t>
  </si>
  <si>
    <t>Month 5</t>
  </si>
  <si>
    <t>Month 6</t>
  </si>
  <si>
    <t>Month 7</t>
  </si>
  <si>
    <t>Month 8</t>
  </si>
  <si>
    <t>Month 9</t>
  </si>
  <si>
    <t>Month 10</t>
  </si>
  <si>
    <t>Month 11</t>
  </si>
  <si>
    <t>Month 12</t>
  </si>
  <si>
    <t>Cost of Goods Sold (COGS)</t>
  </si>
  <si>
    <t xml:space="preserve">  - units sold</t>
  </si>
  <si>
    <t xml:space="preserve">  - COGS/unit</t>
  </si>
  <si>
    <t>Forecast Unit Sales Year 1</t>
  </si>
  <si>
    <t>Forecast Unit Sales Year 2</t>
  </si>
  <si>
    <t>Forecast Unit Sales Year 3</t>
  </si>
  <si>
    <t>Total</t>
  </si>
  <si>
    <t>Price</t>
  </si>
  <si>
    <t>Forecast $ Sales Year 1</t>
  </si>
  <si>
    <t>Forecast $ Sales Year 2</t>
  </si>
  <si>
    <t>Forecast $ Sales Year 3</t>
  </si>
  <si>
    <t>Seasonality</t>
  </si>
  <si>
    <t>Total (100%)</t>
  </si>
  <si>
    <t>Sales Forecast (Units)</t>
  </si>
  <si>
    <t>Sales Forecast (Dollars)</t>
  </si>
  <si>
    <t>Total Cost of Goods Sold</t>
  </si>
  <si>
    <t>Sales</t>
  </si>
  <si>
    <t xml:space="preserve">  - price/unit</t>
  </si>
  <si>
    <t>Total Sales</t>
  </si>
  <si>
    <t>Collections</t>
  </si>
  <si>
    <t xml:space="preserve">  - % same month</t>
  </si>
  <si>
    <t xml:space="preserve">  - % second month</t>
  </si>
  <si>
    <t xml:space="preserve">  - % third month</t>
  </si>
  <si>
    <t>Total collections</t>
  </si>
  <si>
    <t>Accounts Receivable</t>
  </si>
  <si>
    <t xml:space="preserve">  - opening</t>
  </si>
  <si>
    <t xml:space="preserve">  - plus sales</t>
  </si>
  <si>
    <t xml:space="preserve">  - less collections</t>
  </si>
  <si>
    <t xml:space="preserve">  - closing</t>
  </si>
  <si>
    <t>(Increase)/Decrease</t>
  </si>
  <si>
    <t>Promotion</t>
  </si>
  <si>
    <t>ProMesh</t>
  </si>
  <si>
    <t/>
  </si>
  <si>
    <t>Wages and  Salaries</t>
  </si>
  <si>
    <t>Critical Assumptions</t>
  </si>
  <si>
    <t>Key Results</t>
  </si>
  <si>
    <t xml:space="preserve">Price </t>
  </si>
  <si>
    <t>Cost of Goods Sold Input 1</t>
  </si>
  <si>
    <t>Operating Profit</t>
  </si>
  <si>
    <t>Cost of Goods Sold Input 2</t>
  </si>
  <si>
    <t>Net Income</t>
  </si>
  <si>
    <t>Cost of Goods Sold Input 3</t>
  </si>
  <si>
    <t>Gross Margin %</t>
  </si>
  <si>
    <t>Breakeven Volume</t>
  </si>
  <si>
    <t>Percent</t>
  </si>
  <si>
    <t xml:space="preserve">Collections/Payments </t>
  </si>
  <si>
    <t>Commissions</t>
  </si>
  <si>
    <t>Payments</t>
  </si>
  <si>
    <t xml:space="preserve">Units Sold </t>
  </si>
  <si>
    <t>Sales/Assets</t>
  </si>
  <si>
    <t>% Sales</t>
  </si>
  <si>
    <t>Wages</t>
  </si>
  <si>
    <t>Profit/Sales</t>
  </si>
  <si>
    <t>Ad Allowances</t>
  </si>
  <si>
    <t>Assets/Equity</t>
  </si>
  <si>
    <t>Wages % of Sales</t>
  </si>
  <si>
    <t>Return on Equity</t>
  </si>
  <si>
    <t>Fringe Benefit % of Salaries</t>
  </si>
  <si>
    <t>Return on Assets</t>
  </si>
  <si>
    <t>Salaries</t>
  </si>
  <si>
    <t>Dividend Payout %</t>
  </si>
  <si>
    <t>ROI</t>
  </si>
  <si>
    <t>Annual Depreciation Rates</t>
  </si>
  <si>
    <t>Current Ratio</t>
  </si>
  <si>
    <t>Radio</t>
  </si>
  <si>
    <t xml:space="preserve">  - buildings</t>
  </si>
  <si>
    <t>Debt:Equity Ratio</t>
  </si>
  <si>
    <t xml:space="preserve">  - equipment</t>
  </si>
  <si>
    <t>Net Cash Flow</t>
  </si>
  <si>
    <t>Television</t>
  </si>
  <si>
    <t xml:space="preserve">  - vehicles</t>
  </si>
  <si>
    <t>Current Assets</t>
  </si>
  <si>
    <t>Newspaper</t>
  </si>
  <si>
    <t>Magazine</t>
  </si>
  <si>
    <t>Total Assets</t>
  </si>
  <si>
    <t>Direct Mail</t>
  </si>
  <si>
    <t>Trade Shows</t>
  </si>
  <si>
    <t>Current Liabilities</t>
  </si>
  <si>
    <t>Internet</t>
  </si>
  <si>
    <t>Marketing VP</t>
  </si>
  <si>
    <t>Other</t>
  </si>
  <si>
    <t>Interest Rates</t>
  </si>
  <si>
    <t>Net Working Capital</t>
  </si>
  <si>
    <t>Total Promotion</t>
  </si>
  <si>
    <t xml:space="preserve">  - long term debt</t>
  </si>
  <si>
    <t>Long Term Debt</t>
  </si>
  <si>
    <t xml:space="preserve">  - mortgage</t>
  </si>
  <si>
    <t>Share Capital</t>
  </si>
  <si>
    <t>Income Tax Calculation</t>
  </si>
  <si>
    <t>Retained Earnings</t>
  </si>
  <si>
    <t>CFO</t>
  </si>
  <si>
    <t>Promotion % of Sales</t>
  </si>
  <si>
    <t xml:space="preserve">  - corporate tax rate</t>
  </si>
  <si>
    <t>Total Owner's Equity</t>
  </si>
  <si>
    <t>Dividends Paid</t>
  </si>
  <si>
    <t>Sales Forecast</t>
  </si>
  <si>
    <t>Contract Agents</t>
  </si>
  <si>
    <t>Inventory and Accounts Payable</t>
  </si>
  <si>
    <t>Inventory Purchases</t>
  </si>
  <si>
    <t>Invertory</t>
  </si>
  <si>
    <t>Opening Inventory</t>
  </si>
  <si>
    <t>Plus Purchases</t>
  </si>
  <si>
    <t>Total Salaries</t>
  </si>
  <si>
    <t>Less Cost of Goods Sold</t>
  </si>
  <si>
    <t>% Salaries</t>
  </si>
  <si>
    <t>Fringe  Benefits</t>
  </si>
  <si>
    <t>Salaries + Fringe Benefits</t>
  </si>
  <si>
    <t>Closing (must be &gt;$0, adjust purchases)</t>
  </si>
  <si>
    <t>Capital Investments</t>
  </si>
  <si>
    <t>Investment Category</t>
  </si>
  <si>
    <t>Land</t>
  </si>
  <si>
    <t>Buildings</t>
  </si>
  <si>
    <t>Equipment</t>
  </si>
  <si>
    <t>Vehicles</t>
  </si>
  <si>
    <t>Depreciation Schedule Summary</t>
  </si>
  <si>
    <t>Payments on Purchases</t>
  </si>
  <si>
    <t xml:space="preserve">  opening book value</t>
  </si>
  <si>
    <t xml:space="preserve">  depreciation </t>
  </si>
  <si>
    <t>Total Payments</t>
  </si>
  <si>
    <t xml:space="preserve">  accumulated depreciation</t>
  </si>
  <si>
    <t>Accounts Payable</t>
  </si>
  <si>
    <t xml:space="preserve">  net book value</t>
  </si>
  <si>
    <t xml:space="preserve">Opening </t>
  </si>
  <si>
    <t>Less Payments</t>
  </si>
  <si>
    <t xml:space="preserve">Closing </t>
  </si>
  <si>
    <t>Increase/(Decrease)</t>
  </si>
  <si>
    <t xml:space="preserve">  depreciation</t>
  </si>
  <si>
    <t>Financing</t>
  </si>
  <si>
    <t>Total Depreciation</t>
  </si>
  <si>
    <t>Three Year Financing Summary</t>
  </si>
  <si>
    <t>Total Borrowed</t>
  </si>
  <si>
    <t>Total Interest Expense</t>
  </si>
  <si>
    <t xml:space="preserve">Depreciation </t>
  </si>
  <si>
    <t>Schedules</t>
  </si>
  <si>
    <t>Year 1 Capital Investments</t>
  </si>
  <si>
    <t>Total Principal Paid</t>
  </si>
  <si>
    <t>Current Portion Long Term Debt</t>
  </si>
  <si>
    <t>Closing Principal Long Term Loans</t>
  </si>
  <si>
    <t>Closing Principal Mortgages</t>
  </si>
  <si>
    <t>Long Term Loan</t>
  </si>
  <si>
    <t xml:space="preserve">  - opening principal</t>
  </si>
  <si>
    <t>Income Statement</t>
  </si>
  <si>
    <t>Assumption</t>
  </si>
  <si>
    <t xml:space="preserve">  - no. of monthly payments</t>
  </si>
  <si>
    <t xml:space="preserve">  - annual interest rate</t>
  </si>
  <si>
    <t xml:space="preserve">  - payment</t>
  </si>
  <si>
    <t>Other Revenue (Net)</t>
  </si>
  <si>
    <t>Total Revenue</t>
  </si>
  <si>
    <t>Cost of Goods Sold</t>
  </si>
  <si>
    <t xml:space="preserve">  - interest portion</t>
  </si>
  <si>
    <t>Year 2 Capital Investments</t>
  </si>
  <si>
    <t>Gross Margin</t>
  </si>
  <si>
    <t xml:space="preserve">  depreciation rate</t>
  </si>
  <si>
    <t>Operating Expenses</t>
  </si>
  <si>
    <t xml:space="preserve">  - Advertising &amp; Promotion</t>
  </si>
  <si>
    <t xml:space="preserve">  - principal portion</t>
  </si>
  <si>
    <t xml:space="preserve">  - closing principal</t>
  </si>
  <si>
    <t xml:space="preserve">  - Salaries &amp; Fringe Benefits</t>
  </si>
  <si>
    <t xml:space="preserve">  - current portion</t>
  </si>
  <si>
    <t xml:space="preserve">  - Wages</t>
  </si>
  <si>
    <t xml:space="preserve">  - long term portion</t>
  </si>
  <si>
    <t xml:space="preserve">  - Depreciation</t>
  </si>
  <si>
    <t>Mortgage</t>
  </si>
  <si>
    <t>Other Expenses</t>
  </si>
  <si>
    <t>Utilities</t>
  </si>
  <si>
    <t>Telephone</t>
  </si>
  <si>
    <t>Cleaning</t>
  </si>
  <si>
    <t>Year 3 Capital Investments</t>
  </si>
  <si>
    <t>Insurance</t>
  </si>
  <si>
    <t>Rent</t>
  </si>
  <si>
    <t>Total Operating Expenses</t>
  </si>
  <si>
    <t>Non Operating Income/Expenses</t>
  </si>
  <si>
    <t xml:space="preserve">  - Interest Expense</t>
  </si>
  <si>
    <t>Profit Before Taxes</t>
  </si>
  <si>
    <t>Income Taxes</t>
  </si>
  <si>
    <t>Cumulative Income Taxes</t>
  </si>
  <si>
    <t>Tax Payments</t>
  </si>
  <si>
    <t>Balance Sheet</t>
  </si>
  <si>
    <t>Closing Tax Liability</t>
  </si>
  <si>
    <t>Assets</t>
  </si>
  <si>
    <t xml:space="preserve">  - Cash</t>
  </si>
  <si>
    <t>Change in Retained Earnings</t>
  </si>
  <si>
    <t>Opening Retained Earnings</t>
  </si>
  <si>
    <t xml:space="preserve">  - Accounts Receivable</t>
  </si>
  <si>
    <t>Less Dividends</t>
  </si>
  <si>
    <t>Closing Retained Earnings</t>
  </si>
  <si>
    <t xml:space="preserve">  - Inventory</t>
  </si>
  <si>
    <t>Total Current Assets</t>
  </si>
  <si>
    <t>Fixed Assets</t>
  </si>
  <si>
    <t xml:space="preserve">  - Land</t>
  </si>
  <si>
    <t>Breakeven Analysis</t>
  </si>
  <si>
    <t>Selling Price</t>
  </si>
  <si>
    <t>Variable Cost</t>
  </si>
  <si>
    <t>Contribution</t>
  </si>
  <si>
    <t>Fixed Expenses</t>
  </si>
  <si>
    <t>Breakeven Volume (units)</t>
  </si>
  <si>
    <t xml:space="preserve">  - Buildings</t>
  </si>
  <si>
    <t>Units Sold</t>
  </si>
  <si>
    <t xml:space="preserve">    less Accumulated Depreciation</t>
  </si>
  <si>
    <t xml:space="preserve">    net Buildings</t>
  </si>
  <si>
    <t xml:space="preserve">  - Equipment</t>
  </si>
  <si>
    <t xml:space="preserve">    net Equipment</t>
  </si>
  <si>
    <t xml:space="preserve">  - Vehicles</t>
  </si>
  <si>
    <t>Cash Flow</t>
  </si>
  <si>
    <t>Opening Cash</t>
  </si>
  <si>
    <t>Cash Flow from Operations</t>
  </si>
  <si>
    <t xml:space="preserve">  Net Income</t>
  </si>
  <si>
    <t xml:space="preserve">    net Vehicles</t>
  </si>
  <si>
    <t xml:space="preserve">  Plus Depreciation</t>
  </si>
  <si>
    <t>Total Fixed Assets</t>
  </si>
  <si>
    <t xml:space="preserve">  (Increase)/Decrease in Accounts Receivable</t>
  </si>
  <si>
    <t>Liabilities and Equities</t>
  </si>
  <si>
    <t xml:space="preserve">  (Increase)/Decrease in Inventory</t>
  </si>
  <si>
    <t xml:space="preserve">  - Accounts Payable</t>
  </si>
  <si>
    <t xml:space="preserve">  Increase/(Decrease) in Accounts Payable</t>
  </si>
  <si>
    <t xml:space="preserve">  - Income Taxes</t>
  </si>
  <si>
    <t xml:space="preserve">  Increase/(Decrease) in Income Taxes Payable</t>
  </si>
  <si>
    <t xml:space="preserve">  - Current Portion Long Term Debt</t>
  </si>
  <si>
    <t xml:space="preserve">  Total Cash Flow from Operations</t>
  </si>
  <si>
    <t>Cash Flow from Investing Activities</t>
  </si>
  <si>
    <t xml:space="preserve">  (Increase)/Decrease in Land</t>
  </si>
  <si>
    <t xml:space="preserve">  (Increase)/Decrease in Buildings</t>
  </si>
  <si>
    <t>Total Current Liabilities</t>
  </si>
  <si>
    <t xml:space="preserve">  (Increase)/Decrease in Equipment</t>
  </si>
  <si>
    <t xml:space="preserve">  (Increase)/Decrease in Vehicles</t>
  </si>
  <si>
    <t xml:space="preserve">  Total Cash Flow from Investing Activities</t>
  </si>
  <si>
    <t>Long-Term Liabilities</t>
  </si>
  <si>
    <t xml:space="preserve">  - Long-Term Loans</t>
  </si>
  <si>
    <t>Cash Flow from Financing Activities</t>
  </si>
  <si>
    <t xml:space="preserve">  Increase in Borrowed Funds</t>
  </si>
  <si>
    <t xml:space="preserve">  (Loan Principal Payments)</t>
  </si>
  <si>
    <t xml:space="preserve">  - Mortgage</t>
  </si>
  <si>
    <t xml:space="preserve">  Increase/(Decrease) in Share Capital</t>
  </si>
  <si>
    <t>Total Long Term Loans</t>
  </si>
  <si>
    <t xml:space="preserve">  (Dividend Payments)</t>
  </si>
  <si>
    <t>Owners' Equity</t>
  </si>
  <si>
    <t xml:space="preserve">  - Share Capital</t>
  </si>
  <si>
    <t xml:space="preserve">  Total Cash Flow from Financing Activities</t>
  </si>
  <si>
    <t xml:space="preserve">  - Retained Earnings</t>
  </si>
  <si>
    <t>Closing Cash</t>
  </si>
  <si>
    <t>Total Owners' Equity</t>
  </si>
  <si>
    <t>Total Liabilities and Equities</t>
  </si>
  <si>
    <t>Difference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</si>
</sst>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quot;$&quot;#,##0"/>
    <numFmt numFmtId="165" formatCode="&quot;$&quot;#,##0.00;\-&quot;$&quot;#,##0.00"/>
    <numFmt numFmtId="166" formatCode="&quot;$&quot;#,##0.00"/>
    <numFmt numFmtId="167" formatCode="&quot;$&quot;#,##0"/>
  </numFmts>
  <fonts count="18">
    <font>
      <sz val="10.0"/>
      <color rgb="FF000000"/>
      <name val="Arial"/>
    </font>
    <font>
      <sz val="20.0"/>
      <name val="Arial"/>
    </font>
    <font>
      <b/>
      <u/>
      <sz val="10.0"/>
      <name val="Arial"/>
    </font>
    <font>
      <b/>
      <sz val="18.0"/>
      <name val="Arial"/>
    </font>
    <font>
      <b/>
      <u/>
      <sz val="10.0"/>
      <name val="Arial"/>
    </font>
    <font>
      <b/>
      <sz val="16.0"/>
      <name val="Arial"/>
    </font>
    <font>
      <b/>
      <sz val="10.0"/>
      <name val="Arial"/>
    </font>
    <font>
      <sz val="10.0"/>
      <name val="Arial"/>
    </font>
    <font>
      <b/>
      <sz val="20.0"/>
      <name val="Arial"/>
    </font>
    <font>
      <b/>
      <sz val="12.0"/>
      <name val="Arial"/>
    </font>
    <font>
      <sz val="12.0"/>
      <name val="Arial"/>
    </font>
    <font>
      <b/>
      <u/>
      <sz val="12.0"/>
      <name val="Arial"/>
    </font>
    <font>
      <b/>
      <u/>
      <sz val="10.0"/>
      <name val="Arial"/>
    </font>
    <font>
      <b/>
      <u/>
      <sz val="10.0"/>
      <name val="Arial"/>
    </font>
    <font>
      <b/>
      <u/>
      <sz val="10.0"/>
      <name val="Arial"/>
    </font>
    <font>
      <b/>
      <u/>
      <sz val="10.0"/>
      <name val="Arial"/>
    </font>
    <font/>
    <font>
      <b/>
      <u/>
      <sz val="10.0"/>
      <name val="Arial"/>
    </font>
  </fonts>
  <fills count="11">
    <fill>
      <patternFill patternType="none"/>
    </fill>
    <fill>
      <patternFill patternType="lightGray"/>
    </fill>
    <fill>
      <patternFill patternType="solid">
        <fgColor rgb="FF548DD4"/>
        <bgColor rgb="FF548DD4"/>
      </patternFill>
    </fill>
    <fill>
      <patternFill patternType="solid">
        <fgColor rgb="FF00FFFF"/>
        <bgColor rgb="FF00FFFF"/>
      </patternFill>
    </fill>
    <fill>
      <patternFill patternType="solid">
        <fgColor rgb="FF969696"/>
        <bgColor rgb="FF969696"/>
      </patternFill>
    </fill>
    <fill>
      <patternFill patternType="solid">
        <fgColor rgb="FF69FFFF"/>
        <bgColor rgb="FF69FFFF"/>
      </patternFill>
    </fill>
    <fill>
      <patternFill patternType="solid">
        <fgColor rgb="FF999933"/>
        <bgColor rgb="FF999933"/>
      </patternFill>
    </fill>
    <fill>
      <patternFill patternType="solid">
        <fgColor rgb="FFFFFFFF"/>
        <bgColor rgb="FFFFFFFF"/>
      </patternFill>
    </fill>
    <fill>
      <patternFill patternType="solid">
        <fgColor rgb="FFFF0000"/>
        <bgColor rgb="FFFF0000"/>
      </patternFill>
    </fill>
    <fill>
      <patternFill patternType="solid">
        <fgColor rgb="FFCC9CCC"/>
        <bgColor rgb="FFCC9CCC"/>
      </patternFill>
    </fill>
    <fill>
      <patternFill patternType="solid">
        <fgColor rgb="FFFFFF99"/>
        <bgColor rgb="FFFFFF99"/>
      </patternFill>
    </fill>
  </fills>
  <borders count="10">
    <border/>
    <border>
      <left/>
      <right/>
      <top/>
      <bottom/>
    </border>
    <border>
      <left/>
      <right/>
      <top/>
      <bottom style="thick">
        <color rgb="FF000000"/>
      </bottom>
    </border>
    <border>
      <left style="thick">
        <color rgb="FF000000"/>
      </left>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3" fontId="2" numFmtId="0" xfId="0" applyAlignment="1" applyBorder="1" applyFill="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1" fillId="4" fontId="7" numFmtId="164" xfId="0" applyAlignment="1" applyBorder="1" applyFill="1" applyFont="1" applyNumberFormat="1">
      <alignment shrinkToFit="0" vertical="bottom" wrapText="0"/>
    </xf>
    <xf borderId="1" fillId="2" fontId="5" numFmtId="0" xfId="0" applyAlignment="1" applyBorder="1" applyFont="1">
      <alignment shrinkToFit="0" vertical="bottom" wrapText="0"/>
    </xf>
    <xf borderId="0" fillId="0" fontId="8" numFmtId="0" xfId="0" applyAlignment="1" applyFont="1">
      <alignment shrinkToFit="0" vertical="bottom" wrapText="0"/>
    </xf>
    <xf borderId="1" fillId="3" fontId="7" numFmtId="3" xfId="0" applyAlignment="1" applyBorder="1" applyFont="1" applyNumberFormat="1">
      <alignment shrinkToFit="0" vertical="bottom" wrapText="0"/>
    </xf>
    <xf borderId="1" fillId="3" fontId="7" numFmtId="9" xfId="0" applyAlignment="1" applyBorder="1" applyFont="1" applyNumberFormat="1">
      <alignment shrinkToFit="0" vertical="bottom" wrapText="0"/>
    </xf>
    <xf borderId="2" fillId="5" fontId="9" numFmtId="0" xfId="0" applyAlignment="1" applyBorder="1" applyFill="1" applyFont="1">
      <alignment shrinkToFit="0" vertical="bottom" wrapText="0"/>
    </xf>
    <xf borderId="0" fillId="0" fontId="7" numFmtId="164" xfId="0" applyAlignment="1" applyFont="1" applyNumberFormat="1">
      <alignment shrinkToFit="0" vertical="bottom" wrapText="0"/>
    </xf>
    <xf borderId="1" fillId="6" fontId="7" numFmtId="3" xfId="0" applyAlignment="1" applyBorder="1" applyFill="1" applyFont="1" applyNumberFormat="1">
      <alignment shrinkToFit="0" vertical="bottom" wrapText="0"/>
    </xf>
    <xf borderId="1" fillId="5" fontId="7" numFmtId="165" xfId="0" applyAlignment="1" applyBorder="1" applyFont="1" applyNumberFormat="1">
      <alignment shrinkToFit="0" vertical="bottom" wrapText="0"/>
    </xf>
    <xf borderId="0" fillId="0" fontId="7" numFmtId="3" xfId="0" applyAlignment="1" applyFont="1" applyNumberFormat="1">
      <alignment shrinkToFit="0" vertical="bottom" wrapText="0"/>
    </xf>
    <xf borderId="1" fillId="3" fontId="7" numFmtId="166" xfId="0" applyAlignment="1" applyBorder="1" applyFont="1" applyNumberFormat="1">
      <alignment shrinkToFit="0" vertical="bottom" wrapText="0"/>
    </xf>
    <xf borderId="0" fillId="0" fontId="7" numFmtId="167" xfId="0" applyAlignment="1" applyFont="1" applyNumberFormat="1">
      <alignment shrinkToFit="0" vertical="bottom" wrapText="0"/>
    </xf>
    <xf borderId="1" fillId="4" fontId="7" numFmtId="9" xfId="0" applyAlignment="1" applyBorder="1" applyFont="1" applyNumberFormat="1">
      <alignment shrinkToFit="0" vertical="bottom" wrapText="0"/>
    </xf>
    <xf borderId="0" fillId="0" fontId="7" numFmtId="9" xfId="0" applyAlignment="1" applyFont="1" applyNumberFormat="1">
      <alignment shrinkToFit="0" vertical="bottom" wrapText="0"/>
    </xf>
    <xf borderId="1" fillId="6" fontId="7" numFmtId="2" xfId="0" applyAlignment="1" applyBorder="1" applyFont="1" applyNumberFormat="1">
      <alignment shrinkToFit="0" vertical="bottom" wrapText="0"/>
    </xf>
    <xf borderId="1" fillId="5" fontId="7" numFmtId="164" xfId="0" applyAlignment="1" applyBorder="1" applyFont="1" applyNumberFormat="1">
      <alignment shrinkToFit="0" vertical="bottom" wrapText="0"/>
    </xf>
    <xf borderId="1" fillId="5" fontId="7" numFmtId="10" xfId="0" applyAlignment="1" applyBorder="1" applyFont="1" applyNumberFormat="1">
      <alignment shrinkToFit="0" vertical="bottom" wrapText="0"/>
    </xf>
    <xf borderId="0" fillId="0" fontId="7" numFmtId="165" xfId="0" applyAlignment="1" applyFont="1" applyNumberFormat="1">
      <alignment shrinkToFit="0" vertical="bottom" wrapText="0"/>
    </xf>
    <xf borderId="0" fillId="0" fontId="10" numFmtId="0" xfId="0" applyAlignment="1" applyFont="1">
      <alignment shrinkToFit="0" vertical="bottom" wrapText="0"/>
    </xf>
    <xf borderId="1" fillId="5" fontId="9" numFmtId="0" xfId="0" applyAlignment="1" applyBorder="1" applyFont="1">
      <alignment shrinkToFit="0" vertical="bottom" wrapText="0"/>
    </xf>
    <xf borderId="1" fillId="4" fontId="10" numFmtId="164" xfId="0" applyAlignment="1" applyBorder="1" applyFont="1" applyNumberFormat="1">
      <alignment shrinkToFit="0" vertical="bottom" wrapText="0"/>
    </xf>
    <xf borderId="0" fillId="0" fontId="6" numFmtId="0" xfId="0" applyAlignment="1" applyFont="1">
      <alignment readingOrder="0" shrinkToFit="0" vertical="bottom" wrapText="0"/>
    </xf>
    <xf borderId="0" fillId="0" fontId="10" numFmtId="164" xfId="0" applyAlignment="1" applyFont="1" applyNumberFormat="1">
      <alignment shrinkToFit="0" vertical="bottom" wrapText="0"/>
    </xf>
    <xf borderId="1" fillId="4" fontId="10" numFmtId="166" xfId="0" applyAlignment="1" applyBorder="1" applyFont="1" applyNumberFormat="1">
      <alignment shrinkToFit="0" vertical="bottom" wrapText="0"/>
    </xf>
    <xf borderId="0" fillId="0" fontId="10" numFmtId="10" xfId="0" applyAlignment="1" applyFont="1" applyNumberFormat="1">
      <alignment shrinkToFit="0" vertical="bottom" wrapText="0"/>
    </xf>
    <xf borderId="1" fillId="3" fontId="10" numFmtId="166" xfId="0" applyAlignment="1" applyBorder="1" applyFont="1" applyNumberFormat="1">
      <alignment shrinkToFit="0" vertical="bottom" wrapText="0"/>
    </xf>
    <xf borderId="0" fillId="0" fontId="10" numFmtId="1" xfId="0" applyAlignment="1" applyFont="1" applyNumberFormat="1">
      <alignment shrinkToFit="0" vertical="bottom" wrapText="0"/>
    </xf>
    <xf borderId="0" fillId="0" fontId="7" numFmtId="0" xfId="0" applyAlignment="1" applyFont="1">
      <alignment shrinkToFit="0" vertical="bottom" wrapText="0"/>
    </xf>
    <xf borderId="1" fillId="5" fontId="11" numFmtId="0" xfId="0" applyAlignment="1" applyBorder="1" applyFont="1">
      <alignment shrinkToFit="0" vertical="bottom" wrapText="0"/>
    </xf>
    <xf borderId="1" fillId="4" fontId="7" numFmtId="0" xfId="0" applyAlignment="1" applyBorder="1" applyFont="1">
      <alignment shrinkToFit="0" vertical="bottom" wrapText="0"/>
    </xf>
    <xf borderId="1" fillId="4" fontId="7" numFmtId="9" xfId="0" applyAlignment="1" applyBorder="1" applyFont="1" applyNumberFormat="1">
      <alignment readingOrder="0" shrinkToFit="0" vertical="bottom" wrapText="0"/>
    </xf>
    <xf borderId="1" fillId="7" fontId="7" numFmtId="165" xfId="0" applyAlignment="1" applyBorder="1" applyFill="1" applyFont="1" applyNumberFormat="1">
      <alignment shrinkToFit="0" vertical="bottom" wrapText="0"/>
    </xf>
    <xf borderId="1" fillId="4" fontId="10" numFmtId="10" xfId="0" applyAlignment="1" applyBorder="1" applyFont="1" applyNumberFormat="1">
      <alignment shrinkToFit="0" vertical="bottom" wrapText="0"/>
    </xf>
    <xf borderId="1" fillId="7" fontId="7" numFmtId="0" xfId="0" applyAlignment="1" applyBorder="1" applyFont="1">
      <alignment shrinkToFit="0" vertical="bottom" wrapText="0"/>
    </xf>
    <xf borderId="1" fillId="5" fontId="7" numFmtId="9" xfId="0" applyAlignment="1" applyBorder="1" applyFont="1" applyNumberFormat="1">
      <alignment shrinkToFit="0" vertical="bottom" wrapText="0"/>
    </xf>
    <xf borderId="1" fillId="7" fontId="7" numFmtId="9" xfId="0" applyAlignment="1" applyBorder="1" applyFont="1" applyNumberFormat="1">
      <alignment shrinkToFit="0" vertical="bottom" wrapText="0"/>
    </xf>
    <xf borderId="0" fillId="0" fontId="10" numFmtId="2" xfId="0" applyAlignment="1" applyFont="1" applyNumberFormat="1">
      <alignment shrinkToFit="0" vertical="bottom" wrapText="0"/>
    </xf>
    <xf borderId="1" fillId="4" fontId="12" numFmtId="0" xfId="0" applyAlignment="1" applyBorder="1" applyFont="1">
      <alignment shrinkToFit="0" vertical="bottom" wrapText="0"/>
    </xf>
    <xf borderId="1" fillId="4" fontId="13" numFmtId="9" xfId="0" applyAlignment="1" applyBorder="1" applyFont="1" applyNumberFormat="1">
      <alignment shrinkToFit="0" vertical="bottom" wrapText="0"/>
    </xf>
    <xf borderId="1" fillId="4" fontId="7" numFmtId="0" xfId="0" applyAlignment="1" applyBorder="1" applyFont="1">
      <alignment readingOrder="0" shrinkToFit="0" vertical="bottom" wrapText="0"/>
    </xf>
    <xf borderId="1" fillId="4" fontId="7" numFmtId="165" xfId="0" applyAlignment="1" applyBorder="1" applyFont="1" applyNumberFormat="1">
      <alignment shrinkToFit="0" vertical="bottom" wrapText="0"/>
    </xf>
    <xf borderId="1" fillId="4" fontId="7" numFmtId="165" xfId="0" applyAlignment="1" applyBorder="1" applyFont="1" applyNumberFormat="1">
      <alignment readingOrder="0" shrinkToFit="0" vertical="bottom" wrapText="0"/>
    </xf>
    <xf borderId="0" fillId="0" fontId="7" numFmtId="10" xfId="0" applyAlignment="1" applyFont="1" applyNumberFormat="1">
      <alignment shrinkToFit="0" vertical="bottom" wrapText="0"/>
    </xf>
    <xf borderId="1" fillId="4" fontId="10" numFmtId="167" xfId="0" applyAlignment="1" applyBorder="1" applyFont="1" applyNumberFormat="1">
      <alignment shrinkToFit="0" vertical="bottom" wrapText="0"/>
    </xf>
    <xf borderId="1" fillId="3" fontId="6" numFmtId="0" xfId="0" applyAlignment="1" applyBorder="1" applyFont="1">
      <alignment shrinkToFit="0" vertical="bottom" wrapText="0"/>
    </xf>
    <xf borderId="1" fillId="4" fontId="7" numFmtId="3" xfId="0" applyAlignment="1" applyBorder="1" applyFont="1" applyNumberFormat="1">
      <alignment shrinkToFit="0" vertical="bottom" wrapText="0"/>
    </xf>
    <xf borderId="1" fillId="7" fontId="6" numFmtId="0" xfId="0" applyAlignment="1" applyBorder="1" applyFont="1">
      <alignment shrinkToFit="0" vertical="bottom" wrapText="0"/>
    </xf>
    <xf borderId="1" fillId="7" fontId="7" numFmtId="164" xfId="0" applyAlignment="1" applyBorder="1" applyFont="1" applyNumberFormat="1">
      <alignment shrinkToFit="0" vertical="bottom" wrapText="0"/>
    </xf>
    <xf borderId="1" fillId="8" fontId="6" numFmtId="0" xfId="0" applyAlignment="1" applyBorder="1" applyFill="1" applyFont="1">
      <alignment shrinkToFit="0" vertical="bottom" wrapText="0"/>
    </xf>
    <xf borderId="1" fillId="8" fontId="7" numFmtId="164" xfId="0" applyAlignment="1" applyBorder="1" applyFont="1" applyNumberFormat="1">
      <alignment shrinkToFit="0" vertical="bottom" wrapText="0"/>
    </xf>
    <xf borderId="3" fillId="0" fontId="6" numFmtId="0" xfId="0" applyAlignment="1" applyBorder="1" applyFont="1">
      <alignment shrinkToFit="0" vertical="bottom" wrapText="0"/>
    </xf>
    <xf borderId="0" fillId="0" fontId="6" numFmtId="167" xfId="0" applyAlignment="1" applyFont="1" applyNumberFormat="1">
      <alignment shrinkToFit="0" vertical="bottom" wrapText="0"/>
    </xf>
    <xf borderId="1" fillId="7" fontId="14" numFmtId="0" xfId="0" applyAlignment="1" applyBorder="1" applyFont="1">
      <alignment shrinkToFit="0" vertical="bottom" wrapText="0"/>
    </xf>
    <xf borderId="1" fillId="9" fontId="15" numFmtId="0" xfId="0" applyAlignment="1" applyBorder="1" applyFill="1" applyFont="1">
      <alignment shrinkToFit="0" vertical="bottom" wrapText="0"/>
    </xf>
    <xf borderId="1" fillId="9" fontId="7" numFmtId="165" xfId="0" applyAlignment="1" applyBorder="1" applyFont="1" applyNumberFormat="1">
      <alignment shrinkToFit="0" vertical="bottom" wrapText="0"/>
    </xf>
    <xf borderId="1" fillId="7" fontId="7" numFmtId="10" xfId="0" applyAlignment="1" applyBorder="1" applyFont="1" applyNumberFormat="1">
      <alignment shrinkToFit="0" vertical="bottom" wrapText="0"/>
    </xf>
    <xf borderId="1" fillId="10" fontId="7" numFmtId="164" xfId="0" applyAlignment="1" applyBorder="1" applyFill="1" applyFont="1" applyNumberFormat="1">
      <alignment shrinkToFit="0" vertical="bottom" wrapText="0"/>
    </xf>
    <xf borderId="1" fillId="4" fontId="6" numFmtId="0" xfId="0" applyAlignment="1" applyBorder="1" applyFont="1">
      <alignment shrinkToFit="0" vertical="bottom" wrapText="0"/>
    </xf>
    <xf borderId="0" fillId="0" fontId="9" numFmtId="0" xfId="0" applyAlignment="1" applyFont="1">
      <alignment shrinkToFit="0" vertical="bottom" wrapText="0"/>
    </xf>
    <xf borderId="4" fillId="7" fontId="6" numFmtId="164" xfId="0" applyAlignment="1" applyBorder="1" applyFont="1" applyNumberFormat="1">
      <alignment shrinkToFit="0" vertical="bottom" wrapText="0"/>
    </xf>
    <xf borderId="5" fillId="7" fontId="6" numFmtId="164" xfId="0" applyAlignment="1" applyBorder="1" applyFont="1" applyNumberFormat="1">
      <alignment shrinkToFit="0" vertical="bottom" wrapText="0"/>
    </xf>
    <xf borderId="6" fillId="7" fontId="6" numFmtId="164" xfId="0" applyAlignment="1" applyBorder="1" applyFont="1" applyNumberFormat="1">
      <alignment shrinkToFit="0" vertical="bottom" wrapText="0"/>
    </xf>
    <xf borderId="0" fillId="0" fontId="7" numFmtId="166" xfId="0" applyAlignment="1" applyFont="1" applyNumberFormat="1">
      <alignment shrinkToFit="0" vertical="bottom" wrapText="0"/>
    </xf>
    <xf borderId="0" fillId="0" fontId="7" numFmtId="2" xfId="0" applyAlignment="1" applyFont="1" applyNumberFormat="1">
      <alignment shrinkToFit="0" vertical="bottom" wrapText="0"/>
    </xf>
    <xf borderId="1" fillId="5" fontId="9" numFmtId="167" xfId="0" applyAlignment="1" applyBorder="1" applyFont="1" applyNumberFormat="1">
      <alignment shrinkToFit="0" vertical="bottom" wrapText="0"/>
    </xf>
    <xf borderId="0" fillId="0" fontId="6" numFmtId="164" xfId="0" applyAlignment="1" applyFont="1" applyNumberFormat="1">
      <alignment shrinkToFit="0" vertical="bottom" wrapText="0"/>
    </xf>
    <xf borderId="1" fillId="4" fontId="7" numFmtId="164" xfId="0" applyAlignment="1" applyBorder="1" applyFont="1" applyNumberFormat="1">
      <alignment readingOrder="0" shrinkToFit="0" vertical="bottom" wrapText="0"/>
    </xf>
    <xf borderId="0" fillId="0" fontId="16" numFmtId="164" xfId="0" applyFont="1" applyNumberFormat="1"/>
    <xf borderId="7" fillId="0" fontId="6" numFmtId="164" xfId="0" applyAlignment="1" applyBorder="1" applyFont="1" applyNumberFormat="1">
      <alignment shrinkToFit="0" vertical="bottom" wrapText="0"/>
    </xf>
    <xf borderId="8" fillId="0" fontId="6" numFmtId="164" xfId="0" applyAlignment="1" applyBorder="1" applyFont="1" applyNumberFormat="1">
      <alignment shrinkToFit="0" vertical="bottom" wrapText="0"/>
    </xf>
    <xf borderId="9" fillId="0" fontId="6" numFmtId="164" xfId="0" applyAlignment="1" applyBorder="1" applyFont="1" applyNumberFormat="1">
      <alignment shrinkToFit="0" vertical="bottom" wrapText="0"/>
    </xf>
    <xf borderId="1" fillId="3" fontId="7" numFmtId="0" xfId="0" applyAlignment="1" applyBorder="1" applyFont="1">
      <alignment shrinkToFit="0" vertical="bottom" wrapText="0"/>
    </xf>
    <xf borderId="0" fillId="0" fontId="17" numFmtId="165" xfId="0" applyAlignment="1" applyFont="1" applyNumberFormat="1">
      <alignment shrinkToFit="0" vertical="bottom" wrapText="0"/>
    </xf>
    <xf borderId="0" fillId="0" fontId="6" numFmtId="1" xfId="0" applyAlignment="1" applyFont="1" applyNumberFormat="1">
      <alignment shrinkToFit="0" vertical="bottom" wrapText="0"/>
    </xf>
    <xf borderId="0" fillId="0" fontId="6" numFmtId="165" xfId="0" applyAlignment="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customschemas.google.com/relationships/workbookmetadata" Target="metadata"/><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000000"/>
                </a:solidFill>
              </a:defRPr>
            </a:pPr>
            <a:r>
              <a:t>Net Income</a:t>
            </a:r>
          </a:p>
        </c:rich>
      </c:tx>
      <c:overlay val="0"/>
    </c:title>
    <c:plotArea>
      <c:layout/>
      <c:lineChart>
        <c:varyColors val="0"/>
        <c:ser>
          <c:idx val="0"/>
          <c:order val="0"/>
          <c:spPr>
            <a:ln cmpd="sng" w="9525">
              <a:solidFill>
                <a:srgbClr val="000080"/>
              </a:solidFill>
              <a:prstDash val="solid"/>
            </a:ln>
          </c:spPr>
          <c:marker>
            <c:symbol val="none"/>
          </c:marker>
          <c:val>
            <c:numRef>
              <c:f>'INCOME STATEMENT'!$C$34:$AL$34</c:f>
            </c:numRef>
          </c:val>
          <c:smooth val="0"/>
        </c:ser>
        <c:axId val="747808641"/>
        <c:axId val="337552405"/>
      </c:lineChart>
      <c:catAx>
        <c:axId val="747808641"/>
        <c:scaling>
          <c:orientation val="minMax"/>
        </c:scaling>
        <c:delete val="0"/>
        <c:axPos val="b"/>
        <c:title>
          <c:tx>
            <c:rich>
              <a:bodyPr/>
              <a:lstStyle/>
              <a:p>
                <a:pPr lvl="0">
                  <a:defRPr b="1" i="0" sz="1200">
                    <a:solidFill>
                      <a:srgbClr val="000000"/>
                    </a:solidFill>
                  </a:defRPr>
                </a:pPr>
                <a:r>
                  <a:t>Month</a:t>
                </a:r>
              </a:p>
            </c:rich>
          </c:tx>
          <c:overlay val="0"/>
        </c:title>
        <c:txPr>
          <a:bodyPr/>
          <a:lstStyle/>
          <a:p>
            <a:pPr lvl="0">
              <a:defRPr b="0"/>
            </a:pPr>
          </a:p>
        </c:txPr>
        <c:crossAx val="337552405"/>
      </c:catAx>
      <c:valAx>
        <c:axId val="337552405"/>
        <c:scaling>
          <c:orientation val="minMax"/>
        </c:scaling>
        <c:delete val="0"/>
        <c:axPos val="l"/>
        <c:majorGridlines>
          <c:spPr>
            <a:ln>
              <a:solidFill>
                <a:srgbClr val="000000"/>
              </a:solidFill>
            </a:ln>
          </c:spPr>
        </c:majorGridlines>
        <c:title>
          <c:tx>
            <c:rich>
              <a:bodyPr/>
              <a:lstStyle/>
              <a:p>
                <a:pPr lvl="0">
                  <a:defRPr b="1" i="0" sz="1200">
                    <a:solidFill>
                      <a:srgbClr val="000000"/>
                    </a:solidFill>
                  </a:defRPr>
                </a:pPr>
                <a:r>
                  <a:t>$,s</a:t>
                </a:r>
              </a:p>
            </c:rich>
          </c:tx>
          <c:overlay val="0"/>
        </c:title>
        <c:numFmt formatCode="General" sourceLinked="1"/>
        <c:tickLblPos val="nextTo"/>
        <c:spPr>
          <a:ln w="47625">
            <a:noFill/>
          </a:ln>
        </c:spPr>
        <c:txPr>
          <a:bodyPr/>
          <a:lstStyle/>
          <a:p>
            <a:pPr lvl="0">
              <a:defRPr b="0"/>
            </a:pPr>
          </a:p>
        </c:txPr>
        <c:crossAx val="747808641"/>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900">
                <a:solidFill>
                  <a:srgbClr val="000000"/>
                </a:solidFill>
              </a:defRPr>
            </a:pPr>
            <a:r>
              <a:t>Dupont Ratio Analysis</a:t>
            </a:r>
          </a:p>
        </c:rich>
      </c:tx>
      <c:overlay val="0"/>
    </c:title>
    <c:plotArea>
      <c:layout/>
      <c:barChart>
        <c:barDir val="col"/>
        <c:grouping val="clustered"/>
        <c:ser>
          <c:idx val="0"/>
          <c:order val="0"/>
          <c:tx>
            <c:strRef>
              <c:f>ASSUMPTIONS!$E$9</c:f>
            </c:strRef>
          </c:tx>
          <c:spPr>
            <a:solidFill>
              <a:srgbClr val="8080FF"/>
            </a:solidFill>
          </c:spPr>
          <c:cat>
            <c:strRef>
              <c:f>ASSUMPTIONS!$F$2:$H$2</c:f>
            </c:strRef>
          </c:cat>
          <c:val>
            <c:numRef>
              <c:f>ASSUMPTIONS!$F$9:$H$9</c:f>
            </c:numRef>
          </c:val>
        </c:ser>
        <c:ser>
          <c:idx val="1"/>
          <c:order val="1"/>
          <c:tx>
            <c:strRef>
              <c:f>ASSUMPTIONS!$E$10</c:f>
            </c:strRef>
          </c:tx>
          <c:spPr>
            <a:solidFill>
              <a:srgbClr val="802060"/>
            </a:solidFill>
          </c:spPr>
          <c:cat>
            <c:strRef>
              <c:f>ASSUMPTIONS!$F$2:$H$2</c:f>
            </c:strRef>
          </c:cat>
          <c:val>
            <c:numRef>
              <c:f>ASSUMPTIONS!$F$10:$H$10</c:f>
            </c:numRef>
          </c:val>
        </c:ser>
        <c:ser>
          <c:idx val="2"/>
          <c:order val="2"/>
          <c:tx>
            <c:strRef>
              <c:f>ASSUMPTIONS!$E$11</c:f>
            </c:strRef>
          </c:tx>
          <c:spPr>
            <a:solidFill>
              <a:srgbClr val="FFFFC0"/>
            </a:solidFill>
          </c:spPr>
          <c:cat>
            <c:strRef>
              <c:f>ASSUMPTIONS!$F$2:$H$2</c:f>
            </c:strRef>
          </c:cat>
          <c:val>
            <c:numRef>
              <c:f>ASSUMPTIONS!$F$11:$H$11</c:f>
            </c:numRef>
          </c:val>
        </c:ser>
        <c:ser>
          <c:idx val="3"/>
          <c:order val="3"/>
          <c:tx>
            <c:strRef>
              <c:f>ASSUMPTIONS!$E$12</c:f>
            </c:strRef>
          </c:tx>
          <c:spPr>
            <a:solidFill>
              <a:srgbClr val="A0E0E0"/>
            </a:solidFill>
          </c:spPr>
          <c:cat>
            <c:strRef>
              <c:f>ASSUMPTIONS!$F$2:$H$2</c:f>
            </c:strRef>
          </c:cat>
          <c:val>
            <c:numRef>
              <c:f>ASSUMPTIONS!$F$12:$H$12</c:f>
            </c:numRef>
          </c:val>
        </c:ser>
        <c:axId val="1196944819"/>
        <c:axId val="1554136887"/>
      </c:barChart>
      <c:catAx>
        <c:axId val="1196944819"/>
        <c:scaling>
          <c:orientation val="minMax"/>
        </c:scaling>
        <c:delete val="0"/>
        <c:axPos val="b"/>
        <c:txPr>
          <a:bodyPr/>
          <a:lstStyle/>
          <a:p>
            <a:pPr lvl="0">
              <a:defRPr b="0"/>
            </a:pPr>
          </a:p>
        </c:txPr>
        <c:crossAx val="1554136887"/>
      </c:catAx>
      <c:valAx>
        <c:axId val="1554136887"/>
        <c:scaling>
          <c:orientation val="minMax"/>
        </c:scaling>
        <c:delete val="0"/>
        <c:axPos val="l"/>
        <c:majorGridlines>
          <c:spPr>
            <a:ln>
              <a:solidFill>
                <a:srgbClr val="000000"/>
              </a:solidFill>
            </a:ln>
          </c:spPr>
        </c:majorGridlines>
        <c:minorGridlines>
          <c:spPr>
            <a:ln>
              <a:solidFill>
                <a:srgbClr val="000000"/>
              </a:solidFill>
            </a:ln>
          </c:spPr>
        </c:minorGridlines>
        <c:title>
          <c:tx>
            <c:rich>
              <a:bodyPr/>
              <a:lstStyle/>
              <a:p>
                <a:pPr lvl="0">
                  <a:defRPr b="1" i="0" sz="1400">
                    <a:solidFill>
                      <a:srgbClr val="000000"/>
                    </a:solidFill>
                  </a:defRPr>
                </a:pPr>
                <a:r>
                  <a:t>Ratio</a:t>
                </a:r>
              </a:p>
            </c:rich>
          </c:tx>
          <c:overlay val="0"/>
        </c:title>
        <c:numFmt formatCode="General" sourceLinked="1"/>
        <c:tickLblPos val="nextTo"/>
        <c:spPr>
          <a:ln w="47625">
            <a:noFill/>
          </a:ln>
        </c:spPr>
        <c:txPr>
          <a:bodyPr/>
          <a:lstStyle/>
          <a:p>
            <a:pPr lvl="0">
              <a:defRPr b="0"/>
            </a:pPr>
          </a:p>
        </c:txPr>
        <c:crossAx val="1196944819"/>
      </c:valAx>
      <c:spPr>
        <a:solidFill>
          <a:srgbClr val="FFFFFF"/>
        </a:solidFill>
      </c:spPr>
    </c:plotArea>
    <c:legend>
      <c:legendPos val="r"/>
      <c:overlay val="0"/>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9525">
              <a:solidFill>
                <a:srgbClr val="000080"/>
              </a:solidFill>
              <a:prstDash val="solid"/>
            </a:ln>
          </c:spPr>
          <c:marker>
            <c:symbol val="none"/>
          </c:marker>
          <c:val>
            <c:numRef>
              <c:f>'CASH FLOW'!$E$33:$AN$33</c:f>
            </c:numRef>
          </c:val>
          <c:smooth val="0"/>
        </c:ser>
        <c:ser>
          <c:idx val="1"/>
          <c:order val="1"/>
          <c:spPr>
            <a:ln cmpd="sng" w="9525">
              <a:solidFill>
                <a:srgbClr val="FF00FF"/>
              </a:solidFill>
              <a:prstDash val="solid"/>
            </a:ln>
          </c:spPr>
          <c:marker>
            <c:symbol val="none"/>
          </c:marker>
          <c:val>
            <c:numRef>
              <c:f>'CASH FLOW'!$E$35:$AN$35</c:f>
            </c:numRef>
          </c:val>
          <c:smooth val="0"/>
        </c:ser>
        <c:axId val="628873750"/>
        <c:axId val="602899278"/>
      </c:lineChart>
      <c:catAx>
        <c:axId val="628873750"/>
        <c:scaling>
          <c:orientation val="minMax"/>
        </c:scaling>
        <c:delete val="0"/>
        <c:axPos val="b"/>
        <c:txPr>
          <a:bodyPr/>
          <a:lstStyle/>
          <a:p>
            <a:pPr lvl="0">
              <a:defRPr b="0"/>
            </a:pPr>
          </a:p>
        </c:txPr>
        <c:crossAx val="602899278"/>
      </c:catAx>
      <c:valAx>
        <c:axId val="602899278"/>
        <c:scaling>
          <c:orientation val="minMax"/>
        </c:scaling>
        <c:delete val="0"/>
        <c:axPos val="l"/>
        <c:majorGridlines>
          <c:spPr>
            <a:ln>
              <a:solidFill>
                <a:srgbClr val="000000"/>
              </a:solidFill>
            </a:ln>
          </c:spPr>
        </c:majorGridlines>
        <c:numFmt formatCode="General" sourceLinked="1"/>
        <c:tickLblPos val="nextTo"/>
        <c:spPr>
          <a:ln w="47625">
            <a:noFill/>
          </a:ln>
        </c:spPr>
        <c:txPr>
          <a:bodyPr/>
          <a:lstStyle/>
          <a:p>
            <a:pPr lvl="0">
              <a:defRPr b="0"/>
            </a:pPr>
          </a:p>
        </c:txPr>
        <c:crossAx val="628873750"/>
      </c:valAx>
      <c:spPr>
        <a:solidFill>
          <a:srgbClr val="FFFFFF"/>
        </a:solidFill>
      </c:spPr>
    </c:plotArea>
    <c:legend>
      <c:legendPos val="r"/>
      <c:overlay val="0"/>
    </c:legend>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100">
                <a:solidFill>
                  <a:srgbClr val="000000"/>
                </a:solidFill>
              </a:defRPr>
            </a:pPr>
            <a:r>
              <a:t>Cash Flow</a:t>
            </a:r>
          </a:p>
        </c:rich>
      </c:tx>
      <c:overlay val="0"/>
    </c:title>
    <c:plotArea>
      <c:layout/>
      <c:lineChart>
        <c:varyColors val="0"/>
        <c:ser>
          <c:idx val="0"/>
          <c:order val="0"/>
          <c:spPr>
            <a:ln cmpd="sng" w="9525">
              <a:solidFill>
                <a:srgbClr val="000080"/>
              </a:solidFill>
              <a:prstDash val="solid"/>
            </a:ln>
          </c:spPr>
          <c:marker>
            <c:symbol val="none"/>
          </c:marker>
          <c:val>
            <c:numRef>
              <c:f>'CASH FLOW'!$E$33:$AN$33</c:f>
            </c:numRef>
          </c:val>
          <c:smooth val="0"/>
        </c:ser>
        <c:axId val="604143356"/>
        <c:axId val="506360318"/>
      </c:lineChart>
      <c:catAx>
        <c:axId val="604143356"/>
        <c:scaling>
          <c:orientation val="minMax"/>
        </c:scaling>
        <c:delete val="0"/>
        <c:axPos val="b"/>
        <c:title>
          <c:tx>
            <c:rich>
              <a:bodyPr/>
              <a:lstStyle/>
              <a:p>
                <a:pPr lvl="0">
                  <a:defRPr b="1" i="0" sz="1700">
                    <a:solidFill>
                      <a:srgbClr val="000000"/>
                    </a:solidFill>
                  </a:defRPr>
                </a:pPr>
                <a:r>
                  <a:t>Month</a:t>
                </a:r>
              </a:p>
            </c:rich>
          </c:tx>
          <c:overlay val="0"/>
        </c:title>
        <c:txPr>
          <a:bodyPr/>
          <a:lstStyle/>
          <a:p>
            <a:pPr lvl="0">
              <a:defRPr b="0"/>
            </a:pPr>
          </a:p>
        </c:txPr>
        <c:crossAx val="506360318"/>
      </c:catAx>
      <c:valAx>
        <c:axId val="506360318"/>
        <c:scaling>
          <c:orientation val="minMax"/>
        </c:scaling>
        <c:delete val="0"/>
        <c:axPos val="l"/>
        <c:majorGridlines>
          <c:spPr>
            <a:ln>
              <a:solidFill>
                <a:srgbClr val="000000"/>
              </a:solidFill>
            </a:ln>
          </c:spPr>
        </c:majorGridlines>
        <c:title>
          <c:tx>
            <c:rich>
              <a:bodyPr/>
              <a:lstStyle/>
              <a:p>
                <a:pPr lvl="0">
                  <a:defRPr b="1" i="0" sz="1700">
                    <a:solidFill>
                      <a:srgbClr val="000000"/>
                    </a:solidFill>
                  </a:defRPr>
                </a:pPr>
                <a:r>
                  <a:t>Cash Flow</a:t>
                </a:r>
              </a:p>
            </c:rich>
          </c:tx>
          <c:overlay val="0"/>
        </c:title>
        <c:numFmt formatCode="General" sourceLinked="1"/>
        <c:tickLblPos val="nextTo"/>
        <c:spPr>
          <a:ln w="47625">
            <a:noFill/>
          </a:ln>
        </c:spPr>
        <c:txPr>
          <a:bodyPr/>
          <a:lstStyle/>
          <a:p>
            <a:pPr lvl="0">
              <a:defRPr b="0"/>
            </a:pPr>
          </a:p>
        </c:txPr>
        <c:crossAx val="604143356"/>
      </c:valAx>
      <c:spPr>
        <a:solidFill>
          <a:srgbClr val="FFFFFF"/>
        </a:solidFill>
      </c:spPr>
    </c:plotArea>
    <c:legend>
      <c:legendPos val="r"/>
      <c:overlay val="0"/>
    </c:legend>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200">
                <a:solidFill>
                  <a:srgbClr val="000000"/>
                </a:solidFill>
              </a:defRPr>
            </a:pPr>
            <a:r>
              <a:t>Cash Balance</a:t>
            </a:r>
          </a:p>
        </c:rich>
      </c:tx>
      <c:overlay val="0"/>
    </c:title>
    <c:plotArea>
      <c:layout/>
      <c:lineChart>
        <c:varyColors val="0"/>
        <c:ser>
          <c:idx val="0"/>
          <c:order val="0"/>
          <c:spPr>
            <a:ln cmpd="sng" w="9525">
              <a:solidFill>
                <a:srgbClr val="000080"/>
              </a:solidFill>
              <a:prstDash val="solid"/>
            </a:ln>
          </c:spPr>
          <c:marker>
            <c:symbol val="none"/>
          </c:marker>
          <c:val>
            <c:numRef>
              <c:f>'CASH FLOW'!$E$35:$AN$35</c:f>
            </c:numRef>
          </c:val>
          <c:smooth val="0"/>
        </c:ser>
        <c:axId val="1311926749"/>
        <c:axId val="1673027365"/>
      </c:lineChart>
      <c:catAx>
        <c:axId val="1311926749"/>
        <c:scaling>
          <c:orientation val="minMax"/>
        </c:scaling>
        <c:delete val="0"/>
        <c:axPos val="b"/>
        <c:title>
          <c:tx>
            <c:rich>
              <a:bodyPr/>
              <a:lstStyle/>
              <a:p>
                <a:pPr lvl="0">
                  <a:defRPr b="1" i="0" sz="1900">
                    <a:solidFill>
                      <a:srgbClr val="000000"/>
                    </a:solidFill>
                  </a:defRPr>
                </a:pPr>
                <a:r>
                  <a:t>Month</a:t>
                </a:r>
              </a:p>
            </c:rich>
          </c:tx>
          <c:overlay val="0"/>
        </c:title>
        <c:txPr>
          <a:bodyPr/>
          <a:lstStyle/>
          <a:p>
            <a:pPr lvl="0">
              <a:defRPr b="0"/>
            </a:pPr>
          </a:p>
        </c:txPr>
        <c:crossAx val="1673027365"/>
      </c:catAx>
      <c:valAx>
        <c:axId val="1673027365"/>
        <c:scaling>
          <c:orientation val="minMax"/>
        </c:scaling>
        <c:delete val="0"/>
        <c:axPos val="l"/>
        <c:majorGridlines>
          <c:spPr>
            <a:ln>
              <a:solidFill>
                <a:srgbClr val="000000"/>
              </a:solidFill>
            </a:ln>
          </c:spPr>
        </c:majorGridlines>
        <c:title>
          <c:tx>
            <c:rich>
              <a:bodyPr/>
              <a:lstStyle/>
              <a:p>
                <a:pPr lvl="0">
                  <a:defRPr b="1" i="0" sz="1900">
                    <a:solidFill>
                      <a:srgbClr val="000000"/>
                    </a:solidFill>
                  </a:defRPr>
                </a:pPr>
                <a:r>
                  <a:t>Closing Cash</a:t>
                </a:r>
              </a:p>
            </c:rich>
          </c:tx>
          <c:overlay val="0"/>
        </c:title>
        <c:numFmt formatCode="General" sourceLinked="1"/>
        <c:tickLblPos val="nextTo"/>
        <c:spPr>
          <a:ln w="47625">
            <a:noFill/>
          </a:ln>
        </c:spPr>
        <c:txPr>
          <a:bodyPr/>
          <a:lstStyle/>
          <a:p>
            <a:pPr lvl="0">
              <a:defRPr b="0"/>
            </a:pPr>
          </a:p>
        </c:txPr>
        <c:crossAx val="1311926749"/>
      </c:valAx>
      <c:spPr>
        <a:solidFill>
          <a:srgbClr val="FFFFFF"/>
        </a:solidFill>
      </c:spPr>
    </c:plotArea>
    <c:legend>
      <c:legendPos val="r"/>
      <c:overlay val="0"/>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4143375</xdr:colOff>
      <xdr:row>3</xdr:row>
      <xdr:rowOff>276225</xdr:rowOff>
    </xdr:from>
    <xdr:ext cx="2743200" cy="952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36</xdr:row>
      <xdr:rowOff>9525</xdr:rowOff>
    </xdr:from>
    <xdr:ext cx="13458825" cy="4581525"/>
    <xdr:graphicFrame>
      <xdr:nvGraphicFramePr>
        <xdr:cNvPr descr="Chart 0" id="1478897092"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19050</xdr:colOff>
      <xdr:row>67</xdr:row>
      <xdr:rowOff>0</xdr:rowOff>
    </xdr:from>
    <xdr:ext cx="13954125" cy="4953000"/>
    <xdr:graphicFrame>
      <xdr:nvGraphicFramePr>
        <xdr:cNvPr descr="Chart 1" id="1458393918" name="Chart 5"/>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xdr:colOff>
      <xdr:row>1</xdr:row>
      <xdr:rowOff>38100</xdr:rowOff>
    </xdr:from>
    <xdr:ext cx="10048875" cy="3581400"/>
    <xdr:graphicFrame>
      <xdr:nvGraphicFramePr>
        <xdr:cNvPr descr="Chart 0" id="629938776"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59</xdr:row>
      <xdr:rowOff>19050</xdr:rowOff>
    </xdr:from>
    <xdr:ext cx="11725275" cy="5905500"/>
    <xdr:graphicFrame>
      <xdr:nvGraphicFramePr>
        <xdr:cNvPr descr="Chart 1" id="2113107101"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28575</xdr:colOff>
      <xdr:row>26</xdr:row>
      <xdr:rowOff>38100</xdr:rowOff>
    </xdr:from>
    <xdr:ext cx="9534525" cy="5076825"/>
    <xdr:graphicFrame>
      <xdr:nvGraphicFramePr>
        <xdr:cNvPr descr="Chart 2" id="1580418651"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14"/>
    <col customWidth="1" min="2" max="6" width="8.86"/>
    <col customWidth="1" min="7" max="26" width="10.0"/>
  </cols>
  <sheetData>
    <row r="1" ht="24.75" customHeight="1">
      <c r="A1" s="1" t="s">
        <v>0</v>
      </c>
    </row>
    <row r="2" ht="12.75" customHeight="1"/>
    <row r="3" ht="12.75" customHeight="1"/>
    <row r="4" ht="22.5" customHeight="1">
      <c r="A4" s="3" t="s">
        <v>1</v>
      </c>
    </row>
    <row r="5" ht="12.75" customHeight="1"/>
    <row r="6" ht="19.5" customHeight="1">
      <c r="A6" s="5" t="s">
        <v>4</v>
      </c>
    </row>
    <row r="7" ht="19.5" customHeight="1">
      <c r="A7" s="5" t="s">
        <v>25</v>
      </c>
    </row>
    <row r="8" ht="19.5" customHeight="1">
      <c r="A8" s="5" t="s">
        <v>26</v>
      </c>
    </row>
    <row r="9" ht="19.5" customHeight="1">
      <c r="A9" s="5" t="s">
        <v>27</v>
      </c>
    </row>
    <row r="10" ht="19.5" customHeight="1">
      <c r="A10" s="5"/>
    </row>
    <row r="11" ht="19.5" customHeight="1">
      <c r="A11" s="5" t="s">
        <v>29</v>
      </c>
    </row>
    <row r="12" ht="19.5" customHeight="1">
      <c r="A12" s="5"/>
    </row>
    <row r="13" ht="19.5" customHeight="1">
      <c r="A13" s="5" t="s">
        <v>30</v>
      </c>
    </row>
    <row r="14" ht="19.5" customHeight="1">
      <c r="A14" s="5" t="s">
        <v>31</v>
      </c>
    </row>
    <row r="15" ht="12.75" customHeight="1"/>
    <row r="16" ht="19.5" customHeight="1">
      <c r="A16" s="8" t="s">
        <v>32</v>
      </c>
    </row>
    <row r="17" ht="19.5" customHeight="1">
      <c r="A17" s="8" t="s">
        <v>36</v>
      </c>
    </row>
    <row r="18" ht="19.5" customHeight="1">
      <c r="A18" s="8" t="s">
        <v>37</v>
      </c>
    </row>
    <row r="19" ht="19.5" customHeight="1">
      <c r="A19" s="8" t="s">
        <v>40</v>
      </c>
    </row>
    <row r="20" ht="12.75" customHeight="1"/>
    <row r="21" ht="24.75" customHeight="1">
      <c r="A21" s="9" t="s">
        <v>47</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32.14"/>
    <col customWidth="1" min="2" max="2" width="12.0"/>
    <col customWidth="1" min="3" max="3" width="10.71"/>
    <col customWidth="1" min="4" max="4" width="11.43"/>
    <col customWidth="1" min="5" max="5" width="9.86"/>
    <col customWidth="1" min="6" max="15" width="11.0"/>
    <col customWidth="1" min="16" max="16" width="11.43"/>
    <col customWidth="1" min="17" max="27" width="11.0"/>
    <col customWidth="1" min="28" max="28" width="11.43"/>
    <col customWidth="1" min="29" max="38" width="11.0"/>
  </cols>
  <sheetData>
    <row r="1" ht="16.5" customHeight="1">
      <c r="A1" s="12" t="str">
        <f>ASSUMPTIONS!A1</f>
        <v>ProMesh</v>
      </c>
    </row>
    <row r="2" ht="13.5" customHeight="1">
      <c r="A2" s="6" t="s">
        <v>217</v>
      </c>
      <c r="C2" s="6" t="s">
        <v>61</v>
      </c>
      <c r="D2" s="6" t="s">
        <v>61</v>
      </c>
      <c r="E2" s="6" t="s">
        <v>61</v>
      </c>
      <c r="F2" s="6" t="s">
        <v>61</v>
      </c>
      <c r="G2" s="6" t="s">
        <v>61</v>
      </c>
      <c r="H2" s="6" t="s">
        <v>61</v>
      </c>
      <c r="I2" s="6" t="s">
        <v>61</v>
      </c>
      <c r="J2" s="6" t="s">
        <v>61</v>
      </c>
      <c r="K2" s="6" t="s">
        <v>61</v>
      </c>
      <c r="L2" s="6" t="s">
        <v>61</v>
      </c>
      <c r="M2" s="6" t="s">
        <v>61</v>
      </c>
      <c r="N2" s="6" t="s">
        <v>61</v>
      </c>
      <c r="O2" s="6" t="s">
        <v>62</v>
      </c>
      <c r="P2" s="6" t="s">
        <v>62</v>
      </c>
      <c r="Q2" s="6" t="s">
        <v>62</v>
      </c>
      <c r="R2" s="6" t="s">
        <v>62</v>
      </c>
      <c r="S2" s="6" t="s">
        <v>62</v>
      </c>
      <c r="T2" s="6" t="s">
        <v>62</v>
      </c>
      <c r="U2" s="6" t="s">
        <v>62</v>
      </c>
      <c r="V2" s="6" t="s">
        <v>62</v>
      </c>
      <c r="W2" s="6" t="s">
        <v>62</v>
      </c>
      <c r="X2" s="6" t="s">
        <v>62</v>
      </c>
      <c r="Y2" s="6" t="s">
        <v>62</v>
      </c>
      <c r="Z2" s="6" t="s">
        <v>62</v>
      </c>
      <c r="AA2" s="6" t="s">
        <v>63</v>
      </c>
      <c r="AB2" s="6" t="s">
        <v>63</v>
      </c>
      <c r="AC2" s="6" t="s">
        <v>63</v>
      </c>
      <c r="AD2" s="6" t="s">
        <v>63</v>
      </c>
      <c r="AE2" s="6" t="s">
        <v>63</v>
      </c>
      <c r="AF2" s="6" t="s">
        <v>63</v>
      </c>
      <c r="AG2" s="6" t="s">
        <v>63</v>
      </c>
      <c r="AH2" s="6" t="s">
        <v>63</v>
      </c>
      <c r="AI2" s="6" t="s">
        <v>63</v>
      </c>
      <c r="AJ2" s="6" t="s">
        <v>63</v>
      </c>
      <c r="AK2" s="6" t="s">
        <v>63</v>
      </c>
      <c r="AL2" s="6" t="s">
        <v>63</v>
      </c>
    </row>
    <row r="3" ht="12.75" customHeight="1">
      <c r="A3" s="6"/>
      <c r="B3" s="6" t="s">
        <v>218</v>
      </c>
      <c r="C3" s="6" t="s">
        <v>64</v>
      </c>
      <c r="D3" s="6" t="s">
        <v>65</v>
      </c>
      <c r="E3" s="6" t="s">
        <v>66</v>
      </c>
      <c r="F3" s="6" t="s">
        <v>67</v>
      </c>
      <c r="G3" s="6" t="s">
        <v>68</v>
      </c>
      <c r="H3" s="6" t="s">
        <v>69</v>
      </c>
      <c r="I3" s="6" t="s">
        <v>70</v>
      </c>
      <c r="J3" s="6" t="s">
        <v>71</v>
      </c>
      <c r="K3" s="6" t="s">
        <v>72</v>
      </c>
      <c r="L3" s="6" t="s">
        <v>73</v>
      </c>
      <c r="M3" s="6" t="s">
        <v>74</v>
      </c>
      <c r="N3" s="6" t="s">
        <v>75</v>
      </c>
      <c r="O3" s="6" t="s">
        <v>64</v>
      </c>
      <c r="P3" s="6" t="s">
        <v>65</v>
      </c>
      <c r="Q3" s="6" t="s">
        <v>66</v>
      </c>
      <c r="R3" s="6" t="s">
        <v>67</v>
      </c>
      <c r="S3" s="6" t="s">
        <v>68</v>
      </c>
      <c r="T3" s="6" t="s">
        <v>69</v>
      </c>
      <c r="U3" s="6" t="s">
        <v>70</v>
      </c>
      <c r="V3" s="6" t="s">
        <v>71</v>
      </c>
      <c r="W3" s="6" t="s">
        <v>72</v>
      </c>
      <c r="X3" s="6" t="s">
        <v>73</v>
      </c>
      <c r="Y3" s="6" t="s">
        <v>74</v>
      </c>
      <c r="Z3" s="6" t="s">
        <v>75</v>
      </c>
      <c r="AA3" s="6" t="s">
        <v>64</v>
      </c>
      <c r="AB3" s="6" t="s">
        <v>65</v>
      </c>
      <c r="AC3" s="6" t="s">
        <v>66</v>
      </c>
      <c r="AD3" s="6" t="s">
        <v>67</v>
      </c>
      <c r="AE3" s="6" t="s">
        <v>68</v>
      </c>
      <c r="AF3" s="6" t="s">
        <v>69</v>
      </c>
      <c r="AG3" s="6" t="s">
        <v>70</v>
      </c>
      <c r="AH3" s="6" t="s">
        <v>71</v>
      </c>
      <c r="AI3" s="6" t="s">
        <v>72</v>
      </c>
      <c r="AJ3" s="6" t="s">
        <v>73</v>
      </c>
      <c r="AK3" s="6" t="s">
        <v>74</v>
      </c>
      <c r="AL3" s="6" t="s">
        <v>75</v>
      </c>
    </row>
    <row r="4" ht="12.75" customHeight="1">
      <c r="A4" s="6" t="s">
        <v>92</v>
      </c>
      <c r="C4" s="13">
        <f>'COGS ACCOUNTS RECEIVABLE'!C14</f>
        <v>12450</v>
      </c>
      <c r="D4" s="13">
        <f>'COGS ACCOUNTS RECEIVABLE'!D14</f>
        <v>12450</v>
      </c>
      <c r="E4" s="13">
        <f>'COGS ACCOUNTS RECEIVABLE'!E14</f>
        <v>12450</v>
      </c>
      <c r="F4" s="13">
        <f>'COGS ACCOUNTS RECEIVABLE'!F14</f>
        <v>12450</v>
      </c>
      <c r="G4" s="13">
        <f>'COGS ACCOUNTS RECEIVABLE'!G14</f>
        <v>12450</v>
      </c>
      <c r="H4" s="13">
        <f>'COGS ACCOUNTS RECEIVABLE'!H14</f>
        <v>12450</v>
      </c>
      <c r="I4" s="13">
        <f>'COGS ACCOUNTS RECEIVABLE'!I14</f>
        <v>12450</v>
      </c>
      <c r="J4" s="13">
        <f>'COGS ACCOUNTS RECEIVABLE'!J14</f>
        <v>12450</v>
      </c>
      <c r="K4" s="13">
        <f>'COGS ACCOUNTS RECEIVABLE'!K14</f>
        <v>12450</v>
      </c>
      <c r="L4" s="13">
        <f>'COGS ACCOUNTS RECEIVABLE'!L14</f>
        <v>12450</v>
      </c>
      <c r="M4" s="13">
        <f>'COGS ACCOUNTS RECEIVABLE'!M14</f>
        <v>12450</v>
      </c>
      <c r="N4" s="13">
        <f>'COGS ACCOUNTS RECEIVABLE'!N14</f>
        <v>12450</v>
      </c>
      <c r="O4" s="13">
        <f>'COGS ACCOUNTS RECEIVABLE'!O14</f>
        <v>44197.5</v>
      </c>
      <c r="P4" s="13">
        <f>'COGS ACCOUNTS RECEIVABLE'!P14</f>
        <v>44197.5</v>
      </c>
      <c r="Q4" s="13">
        <f>'COGS ACCOUNTS RECEIVABLE'!Q14</f>
        <v>44197.5</v>
      </c>
      <c r="R4" s="13">
        <f>'COGS ACCOUNTS RECEIVABLE'!R14</f>
        <v>44197.5</v>
      </c>
      <c r="S4" s="13">
        <f>'COGS ACCOUNTS RECEIVABLE'!S14</f>
        <v>44197.5</v>
      </c>
      <c r="T4" s="13">
        <f>'COGS ACCOUNTS RECEIVABLE'!T14</f>
        <v>44197.5</v>
      </c>
      <c r="U4" s="13">
        <f>'COGS ACCOUNTS RECEIVABLE'!U14</f>
        <v>44197.5</v>
      </c>
      <c r="V4" s="13">
        <f>'COGS ACCOUNTS RECEIVABLE'!V14</f>
        <v>44197.5</v>
      </c>
      <c r="W4" s="13">
        <f>'COGS ACCOUNTS RECEIVABLE'!W14</f>
        <v>44197.5</v>
      </c>
      <c r="X4" s="13">
        <f>'COGS ACCOUNTS RECEIVABLE'!X14</f>
        <v>44197.5</v>
      </c>
      <c r="Y4" s="13">
        <f>'COGS ACCOUNTS RECEIVABLE'!Y14</f>
        <v>44197.5</v>
      </c>
      <c r="Z4" s="13">
        <f>'COGS ACCOUNTS RECEIVABLE'!Z14</f>
        <v>44197.5</v>
      </c>
      <c r="AA4" s="13">
        <f>'COGS ACCOUNTS RECEIVABLE'!AA14</f>
        <v>148155</v>
      </c>
      <c r="AB4" s="13">
        <f>'COGS ACCOUNTS RECEIVABLE'!AB14</f>
        <v>148155</v>
      </c>
      <c r="AC4" s="13">
        <f>'COGS ACCOUNTS RECEIVABLE'!AC14</f>
        <v>148155</v>
      </c>
      <c r="AD4" s="13">
        <f>'COGS ACCOUNTS RECEIVABLE'!AD14</f>
        <v>148155</v>
      </c>
      <c r="AE4" s="13">
        <f>'COGS ACCOUNTS RECEIVABLE'!AE14</f>
        <v>148155</v>
      </c>
      <c r="AF4" s="13">
        <f>'COGS ACCOUNTS RECEIVABLE'!AF14</f>
        <v>148155</v>
      </c>
      <c r="AG4" s="13">
        <f>'COGS ACCOUNTS RECEIVABLE'!AG14</f>
        <v>148155</v>
      </c>
      <c r="AH4" s="13">
        <f>'COGS ACCOUNTS RECEIVABLE'!AH14</f>
        <v>148155</v>
      </c>
      <c r="AI4" s="13">
        <f>'COGS ACCOUNTS RECEIVABLE'!AI14</f>
        <v>148155</v>
      </c>
      <c r="AJ4" s="13">
        <f>'COGS ACCOUNTS RECEIVABLE'!AJ14</f>
        <v>148155</v>
      </c>
      <c r="AK4" s="13">
        <f>'COGS ACCOUNTS RECEIVABLE'!AK14</f>
        <v>148155</v>
      </c>
      <c r="AL4" s="13">
        <f>'COGS ACCOUNTS RECEIVABLE'!AL14</f>
        <v>148155</v>
      </c>
    </row>
    <row r="5" ht="12.75" customHeight="1">
      <c r="A5" s="6" t="s">
        <v>222</v>
      </c>
      <c r="C5" s="7">
        <v>0.0</v>
      </c>
      <c r="D5" s="7">
        <v>0.0</v>
      </c>
      <c r="E5" s="7">
        <v>0.0</v>
      </c>
      <c r="F5" s="7">
        <v>0.0</v>
      </c>
      <c r="G5" s="7">
        <v>0.0</v>
      </c>
      <c r="H5" s="7">
        <v>6250.0</v>
      </c>
      <c r="I5" s="7"/>
      <c r="J5" s="7"/>
      <c r="K5" s="7"/>
      <c r="L5" s="7"/>
      <c r="M5" s="7"/>
      <c r="N5" s="7">
        <v>6250.0</v>
      </c>
      <c r="O5" s="7"/>
      <c r="P5" s="7"/>
      <c r="Q5" s="7"/>
      <c r="R5" s="7"/>
      <c r="S5" s="7"/>
      <c r="T5" s="7">
        <v>21875.0</v>
      </c>
      <c r="U5" s="7"/>
      <c r="V5" s="7"/>
      <c r="W5" s="7"/>
      <c r="X5" s="7"/>
      <c r="Y5" s="7"/>
      <c r="Z5" s="7">
        <v>21875.0</v>
      </c>
      <c r="AA5" s="7"/>
      <c r="AB5" s="7"/>
      <c r="AC5" s="7"/>
      <c r="AD5" s="7"/>
      <c r="AE5" s="7"/>
      <c r="AF5" s="7">
        <v>91875.0</v>
      </c>
      <c r="AG5" s="7"/>
      <c r="AH5" s="7"/>
      <c r="AI5" s="7"/>
      <c r="AJ5" s="7"/>
      <c r="AK5" s="7"/>
      <c r="AL5" s="7">
        <v>91875.0</v>
      </c>
    </row>
    <row r="6" ht="12.75" customHeight="1">
      <c r="A6" s="6" t="s">
        <v>223</v>
      </c>
      <c r="C6" s="54">
        <f t="shared" ref="C6:AL6" si="1">C4+C5</f>
        <v>12450</v>
      </c>
      <c r="D6" s="54">
        <f t="shared" si="1"/>
        <v>12450</v>
      </c>
      <c r="E6" s="54">
        <f t="shared" si="1"/>
        <v>12450</v>
      </c>
      <c r="F6" s="54">
        <f t="shared" si="1"/>
        <v>12450</v>
      </c>
      <c r="G6" s="54">
        <f t="shared" si="1"/>
        <v>12450</v>
      </c>
      <c r="H6" s="54">
        <f t="shared" si="1"/>
        <v>18700</v>
      </c>
      <c r="I6" s="54">
        <f t="shared" si="1"/>
        <v>12450</v>
      </c>
      <c r="J6" s="54">
        <f t="shared" si="1"/>
        <v>12450</v>
      </c>
      <c r="K6" s="54">
        <f t="shared" si="1"/>
        <v>12450</v>
      </c>
      <c r="L6" s="54">
        <f t="shared" si="1"/>
        <v>12450</v>
      </c>
      <c r="M6" s="54">
        <f t="shared" si="1"/>
        <v>12450</v>
      </c>
      <c r="N6" s="54">
        <f t="shared" si="1"/>
        <v>18700</v>
      </c>
      <c r="O6" s="54">
        <f t="shared" si="1"/>
        <v>44197.5</v>
      </c>
      <c r="P6" s="54">
        <f t="shared" si="1"/>
        <v>44197.5</v>
      </c>
      <c r="Q6" s="54">
        <f t="shared" si="1"/>
        <v>44197.5</v>
      </c>
      <c r="R6" s="54">
        <f t="shared" si="1"/>
        <v>44197.5</v>
      </c>
      <c r="S6" s="54">
        <f t="shared" si="1"/>
        <v>44197.5</v>
      </c>
      <c r="T6" s="54">
        <f t="shared" si="1"/>
        <v>66072.5</v>
      </c>
      <c r="U6" s="54">
        <f t="shared" si="1"/>
        <v>44197.5</v>
      </c>
      <c r="V6" s="54">
        <f t="shared" si="1"/>
        <v>44197.5</v>
      </c>
      <c r="W6" s="54">
        <f t="shared" si="1"/>
        <v>44197.5</v>
      </c>
      <c r="X6" s="54">
        <f t="shared" si="1"/>
        <v>44197.5</v>
      </c>
      <c r="Y6" s="54">
        <f t="shared" si="1"/>
        <v>44197.5</v>
      </c>
      <c r="Z6" s="54">
        <f t="shared" si="1"/>
        <v>66072.5</v>
      </c>
      <c r="AA6" s="54">
        <f t="shared" si="1"/>
        <v>148155</v>
      </c>
      <c r="AB6" s="54">
        <f t="shared" si="1"/>
        <v>148155</v>
      </c>
      <c r="AC6" s="54">
        <f t="shared" si="1"/>
        <v>148155</v>
      </c>
      <c r="AD6" s="54">
        <f t="shared" si="1"/>
        <v>148155</v>
      </c>
      <c r="AE6" s="54">
        <f t="shared" si="1"/>
        <v>148155</v>
      </c>
      <c r="AF6" s="54">
        <f t="shared" si="1"/>
        <v>240030</v>
      </c>
      <c r="AG6" s="54">
        <f t="shared" si="1"/>
        <v>148155</v>
      </c>
      <c r="AH6" s="54">
        <f t="shared" si="1"/>
        <v>148155</v>
      </c>
      <c r="AI6" s="54">
        <f t="shared" si="1"/>
        <v>148155</v>
      </c>
      <c r="AJ6" s="54">
        <f t="shared" si="1"/>
        <v>148155</v>
      </c>
      <c r="AK6" s="54">
        <f t="shared" si="1"/>
        <v>148155</v>
      </c>
      <c r="AL6" s="54">
        <f t="shared" si="1"/>
        <v>240030</v>
      </c>
    </row>
    <row r="7" ht="12.75" customHeight="1">
      <c r="A7" s="6" t="s">
        <v>224</v>
      </c>
      <c r="C7" s="13">
        <f>'COGS ACCOUNTS RECEIVABLE'!C8</f>
        <v>0</v>
      </c>
      <c r="D7" s="13">
        <f>'COGS ACCOUNTS RECEIVABLE'!D8</f>
        <v>0</v>
      </c>
      <c r="E7" s="13">
        <f>'COGS ACCOUNTS RECEIVABLE'!E8</f>
        <v>0</v>
      </c>
      <c r="F7" s="13">
        <f>'COGS ACCOUNTS RECEIVABLE'!F8</f>
        <v>0</v>
      </c>
      <c r="G7" s="13">
        <f>'COGS ACCOUNTS RECEIVABLE'!G8</f>
        <v>0</v>
      </c>
      <c r="H7" s="13">
        <f>'COGS ACCOUNTS RECEIVABLE'!H8</f>
        <v>0</v>
      </c>
      <c r="I7" s="13">
        <f>'COGS ACCOUNTS RECEIVABLE'!I8</f>
        <v>0</v>
      </c>
      <c r="J7" s="13">
        <f>'COGS ACCOUNTS RECEIVABLE'!J8</f>
        <v>0</v>
      </c>
      <c r="K7" s="13">
        <f>'COGS ACCOUNTS RECEIVABLE'!K8</f>
        <v>0</v>
      </c>
      <c r="L7" s="13">
        <f>'COGS ACCOUNTS RECEIVABLE'!L8</f>
        <v>0</v>
      </c>
      <c r="M7" s="13">
        <f>'COGS ACCOUNTS RECEIVABLE'!M8</f>
        <v>0</v>
      </c>
      <c r="N7" s="13">
        <f>'COGS ACCOUNTS RECEIVABLE'!N8</f>
        <v>0</v>
      </c>
      <c r="O7" s="13">
        <f>'COGS ACCOUNTS RECEIVABLE'!O8</f>
        <v>0</v>
      </c>
      <c r="P7" s="13">
        <f>'COGS ACCOUNTS RECEIVABLE'!P8</f>
        <v>0</v>
      </c>
      <c r="Q7" s="13">
        <f>'COGS ACCOUNTS RECEIVABLE'!Q8</f>
        <v>0</v>
      </c>
      <c r="R7" s="13">
        <f>'COGS ACCOUNTS RECEIVABLE'!R8</f>
        <v>0</v>
      </c>
      <c r="S7" s="13">
        <f>'COGS ACCOUNTS RECEIVABLE'!S8</f>
        <v>0</v>
      </c>
      <c r="T7" s="13">
        <f>'COGS ACCOUNTS RECEIVABLE'!T8</f>
        <v>0</v>
      </c>
      <c r="U7" s="13">
        <f>'COGS ACCOUNTS RECEIVABLE'!U8</f>
        <v>0</v>
      </c>
      <c r="V7" s="13">
        <f>'COGS ACCOUNTS RECEIVABLE'!V8</f>
        <v>0</v>
      </c>
      <c r="W7" s="13">
        <f>'COGS ACCOUNTS RECEIVABLE'!W8</f>
        <v>0</v>
      </c>
      <c r="X7" s="13">
        <f>'COGS ACCOUNTS RECEIVABLE'!X8</f>
        <v>0</v>
      </c>
      <c r="Y7" s="13">
        <f>'COGS ACCOUNTS RECEIVABLE'!Y8</f>
        <v>0</v>
      </c>
      <c r="Z7" s="13">
        <f>'COGS ACCOUNTS RECEIVABLE'!Z8</f>
        <v>0</v>
      </c>
      <c r="AA7" s="13">
        <f>'COGS ACCOUNTS RECEIVABLE'!AA8</f>
        <v>0</v>
      </c>
      <c r="AB7" s="13">
        <f>'COGS ACCOUNTS RECEIVABLE'!AB8</f>
        <v>0</v>
      </c>
      <c r="AC7" s="13">
        <f>'COGS ACCOUNTS RECEIVABLE'!AC8</f>
        <v>0</v>
      </c>
      <c r="AD7" s="13">
        <f>'COGS ACCOUNTS RECEIVABLE'!AD8</f>
        <v>0</v>
      </c>
      <c r="AE7" s="13">
        <f>'COGS ACCOUNTS RECEIVABLE'!AE8</f>
        <v>0</v>
      </c>
      <c r="AF7" s="13">
        <f>'COGS ACCOUNTS RECEIVABLE'!AF8</f>
        <v>0</v>
      </c>
      <c r="AG7" s="13">
        <f>'COGS ACCOUNTS RECEIVABLE'!AG8</f>
        <v>0</v>
      </c>
      <c r="AH7" s="13">
        <f>'COGS ACCOUNTS RECEIVABLE'!AH8</f>
        <v>0</v>
      </c>
      <c r="AI7" s="13">
        <f>'COGS ACCOUNTS RECEIVABLE'!AI8</f>
        <v>0</v>
      </c>
      <c r="AJ7" s="13">
        <f>'COGS ACCOUNTS RECEIVABLE'!AJ8</f>
        <v>0</v>
      </c>
      <c r="AK7" s="13">
        <f>'COGS ACCOUNTS RECEIVABLE'!AK8</f>
        <v>0</v>
      </c>
      <c r="AL7" s="13">
        <f>'COGS ACCOUNTS RECEIVABLE'!AL8</f>
        <v>0</v>
      </c>
    </row>
    <row r="8" ht="12.75" customHeight="1">
      <c r="A8" s="6" t="s">
        <v>227</v>
      </c>
      <c r="C8" s="13">
        <f t="shared" ref="C8:AL8" si="2">C6-C7</f>
        <v>12450</v>
      </c>
      <c r="D8" s="13">
        <f t="shared" si="2"/>
        <v>12450</v>
      </c>
      <c r="E8" s="13">
        <f t="shared" si="2"/>
        <v>12450</v>
      </c>
      <c r="F8" s="13">
        <f t="shared" si="2"/>
        <v>12450</v>
      </c>
      <c r="G8" s="13">
        <f t="shared" si="2"/>
        <v>12450</v>
      </c>
      <c r="H8" s="13">
        <f t="shared" si="2"/>
        <v>18700</v>
      </c>
      <c r="I8" s="13">
        <f t="shared" si="2"/>
        <v>12450</v>
      </c>
      <c r="J8" s="13">
        <f t="shared" si="2"/>
        <v>12450</v>
      </c>
      <c r="K8" s="13">
        <f t="shared" si="2"/>
        <v>12450</v>
      </c>
      <c r="L8" s="13">
        <f t="shared" si="2"/>
        <v>12450</v>
      </c>
      <c r="M8" s="13">
        <f t="shared" si="2"/>
        <v>12450</v>
      </c>
      <c r="N8" s="13">
        <f t="shared" si="2"/>
        <v>18700</v>
      </c>
      <c r="O8" s="13">
        <f t="shared" si="2"/>
        <v>44197.5</v>
      </c>
      <c r="P8" s="13">
        <f t="shared" si="2"/>
        <v>44197.5</v>
      </c>
      <c r="Q8" s="13">
        <f t="shared" si="2"/>
        <v>44197.5</v>
      </c>
      <c r="R8" s="13">
        <f t="shared" si="2"/>
        <v>44197.5</v>
      </c>
      <c r="S8" s="13">
        <f t="shared" si="2"/>
        <v>44197.5</v>
      </c>
      <c r="T8" s="13">
        <f t="shared" si="2"/>
        <v>66072.5</v>
      </c>
      <c r="U8" s="13">
        <f t="shared" si="2"/>
        <v>44197.5</v>
      </c>
      <c r="V8" s="13">
        <f t="shared" si="2"/>
        <v>44197.5</v>
      </c>
      <c r="W8" s="13">
        <f t="shared" si="2"/>
        <v>44197.5</v>
      </c>
      <c r="X8" s="13">
        <f t="shared" si="2"/>
        <v>44197.5</v>
      </c>
      <c r="Y8" s="13">
        <f t="shared" si="2"/>
        <v>44197.5</v>
      </c>
      <c r="Z8" s="13">
        <f t="shared" si="2"/>
        <v>66072.5</v>
      </c>
      <c r="AA8" s="13">
        <f t="shared" si="2"/>
        <v>148155</v>
      </c>
      <c r="AB8" s="13">
        <f t="shared" si="2"/>
        <v>148155</v>
      </c>
      <c r="AC8" s="13">
        <f t="shared" si="2"/>
        <v>148155</v>
      </c>
      <c r="AD8" s="13">
        <f t="shared" si="2"/>
        <v>148155</v>
      </c>
      <c r="AE8" s="13">
        <f t="shared" si="2"/>
        <v>148155</v>
      </c>
      <c r="AF8" s="13">
        <f t="shared" si="2"/>
        <v>240030</v>
      </c>
      <c r="AG8" s="13">
        <f t="shared" si="2"/>
        <v>148155</v>
      </c>
      <c r="AH8" s="13">
        <f t="shared" si="2"/>
        <v>148155</v>
      </c>
      <c r="AI8" s="13">
        <f t="shared" si="2"/>
        <v>148155</v>
      </c>
      <c r="AJ8" s="13">
        <f t="shared" si="2"/>
        <v>148155</v>
      </c>
      <c r="AK8" s="13">
        <f t="shared" si="2"/>
        <v>148155</v>
      </c>
      <c r="AL8" s="13">
        <f t="shared" si="2"/>
        <v>240030</v>
      </c>
    </row>
    <row r="9" ht="12.75" customHeight="1">
      <c r="A9" s="6" t="s">
        <v>229</v>
      </c>
      <c r="C9" s="13"/>
      <c r="D9" s="13"/>
      <c r="E9" s="13"/>
      <c r="F9" s="13"/>
      <c r="G9" s="13"/>
      <c r="H9" s="13"/>
      <c r="I9" s="13"/>
      <c r="J9" s="13"/>
      <c r="K9" s="13"/>
      <c r="L9" s="13"/>
      <c r="M9" s="13"/>
      <c r="N9" s="13"/>
      <c r="O9" s="13"/>
      <c r="P9" s="13"/>
      <c r="Q9" s="13"/>
      <c r="R9" s="13"/>
      <c r="S9" s="13"/>
      <c r="T9" s="13"/>
      <c r="U9" s="13"/>
      <c r="V9" s="13"/>
    </row>
    <row r="10" ht="12.75" customHeight="1">
      <c r="A10" s="53" t="s">
        <v>230</v>
      </c>
      <c r="B10" s="62"/>
      <c r="C10" s="13">
        <f>PROMOTION!C19</f>
        <v>2000</v>
      </c>
      <c r="D10" s="13">
        <f>PROMOTION!D19</f>
        <v>2000</v>
      </c>
      <c r="E10" s="13">
        <f>PROMOTION!E19</f>
        <v>2000</v>
      </c>
      <c r="F10" s="13">
        <f>PROMOTION!F19</f>
        <v>2000</v>
      </c>
      <c r="G10" s="13">
        <f>PROMOTION!G19</f>
        <v>2000</v>
      </c>
      <c r="H10" s="13">
        <f>PROMOTION!H19</f>
        <v>2000</v>
      </c>
      <c r="I10" s="13">
        <f>PROMOTION!I19</f>
        <v>2000</v>
      </c>
      <c r="J10" s="13">
        <f>PROMOTION!J19</f>
        <v>2000</v>
      </c>
      <c r="K10" s="13">
        <f>PROMOTION!K19</f>
        <v>2000</v>
      </c>
      <c r="L10" s="13">
        <f>PROMOTION!L19</f>
        <v>2000</v>
      </c>
      <c r="M10" s="13">
        <f>PROMOTION!M19</f>
        <v>2000</v>
      </c>
      <c r="N10" s="13">
        <f>PROMOTION!N19</f>
        <v>2000</v>
      </c>
      <c r="O10" s="13">
        <f>PROMOTION!O19</f>
        <v>4000</v>
      </c>
      <c r="P10" s="13">
        <f>PROMOTION!P19</f>
        <v>4000</v>
      </c>
      <c r="Q10" s="13">
        <f>PROMOTION!Q19</f>
        <v>4000</v>
      </c>
      <c r="R10" s="13">
        <f>PROMOTION!R19</f>
        <v>4000</v>
      </c>
      <c r="S10" s="13">
        <f>PROMOTION!S19</f>
        <v>4000</v>
      </c>
      <c r="T10" s="13">
        <f>PROMOTION!T19</f>
        <v>4000</v>
      </c>
      <c r="U10" s="13">
        <f>PROMOTION!U19</f>
        <v>4000</v>
      </c>
      <c r="V10" s="13">
        <f>PROMOTION!V19</f>
        <v>4000</v>
      </c>
      <c r="W10" s="13">
        <f>PROMOTION!W19</f>
        <v>4000</v>
      </c>
      <c r="X10" s="13">
        <f>PROMOTION!X19</f>
        <v>4000</v>
      </c>
      <c r="Y10" s="13">
        <f>PROMOTION!Y19</f>
        <v>4000</v>
      </c>
      <c r="Z10" s="13">
        <f>PROMOTION!Z19</f>
        <v>4000</v>
      </c>
      <c r="AA10" s="13">
        <f>PROMOTION!AA19</f>
        <v>5000</v>
      </c>
      <c r="AB10" s="13">
        <f>PROMOTION!AB19</f>
        <v>5000</v>
      </c>
      <c r="AC10" s="13">
        <f>PROMOTION!AC19</f>
        <v>5000</v>
      </c>
      <c r="AD10" s="13">
        <f>PROMOTION!AD19</f>
        <v>5000</v>
      </c>
      <c r="AE10" s="13">
        <f>PROMOTION!AE19</f>
        <v>5000</v>
      </c>
      <c r="AF10" s="13">
        <f>PROMOTION!AF19</f>
        <v>5000</v>
      </c>
      <c r="AG10" s="13">
        <f>PROMOTION!AG19</f>
        <v>5000</v>
      </c>
      <c r="AH10" s="13">
        <f>PROMOTION!AH19</f>
        <v>5000</v>
      </c>
      <c r="AI10" s="13">
        <f>PROMOTION!AI19</f>
        <v>5000</v>
      </c>
      <c r="AJ10" s="13">
        <f>PROMOTION!AJ19</f>
        <v>5000</v>
      </c>
      <c r="AK10" s="13">
        <f>PROMOTION!AK19</f>
        <v>5000</v>
      </c>
      <c r="AL10" s="13">
        <f>PROMOTION!AL19</f>
        <v>5000</v>
      </c>
    </row>
    <row r="11" ht="12.75" customHeight="1">
      <c r="A11" s="53" t="s">
        <v>233</v>
      </c>
      <c r="B11" s="34"/>
      <c r="C11" s="54">
        <f>'STAFFING PLAN'!E25</f>
        <v>11375</v>
      </c>
      <c r="D11" s="54">
        <f>'STAFFING PLAN'!F25</f>
        <v>11375</v>
      </c>
      <c r="E11" s="54">
        <f>'STAFFING PLAN'!G25</f>
        <v>11375</v>
      </c>
      <c r="F11" s="54">
        <f>'STAFFING PLAN'!H25</f>
        <v>11375</v>
      </c>
      <c r="G11" s="54">
        <f>'STAFFING PLAN'!I25</f>
        <v>11375</v>
      </c>
      <c r="H11" s="54">
        <f>'STAFFING PLAN'!J25</f>
        <v>11375</v>
      </c>
      <c r="I11" s="54">
        <f>'STAFFING PLAN'!K25</f>
        <v>11375</v>
      </c>
      <c r="J11" s="54">
        <f>'STAFFING PLAN'!L25</f>
        <v>11375</v>
      </c>
      <c r="K11" s="54">
        <f>'STAFFING PLAN'!M25</f>
        <v>11375</v>
      </c>
      <c r="L11" s="54">
        <f>'STAFFING PLAN'!N25</f>
        <v>11375</v>
      </c>
      <c r="M11" s="54">
        <f>'STAFFING PLAN'!O25</f>
        <v>11375</v>
      </c>
      <c r="N11" s="54">
        <f>'STAFFING PLAN'!P25</f>
        <v>11375</v>
      </c>
      <c r="O11" s="54">
        <f>'STAFFING PLAN'!Q25</f>
        <v>20125</v>
      </c>
      <c r="P11" s="54">
        <f>'STAFFING PLAN'!R25</f>
        <v>20125</v>
      </c>
      <c r="Q11" s="54">
        <f>'STAFFING PLAN'!S25</f>
        <v>20125</v>
      </c>
      <c r="R11" s="54">
        <f>'STAFFING PLAN'!T25</f>
        <v>20125</v>
      </c>
      <c r="S11" s="54">
        <f>'STAFFING PLAN'!U25</f>
        <v>20125</v>
      </c>
      <c r="T11" s="54">
        <f>'STAFFING PLAN'!V25</f>
        <v>20125</v>
      </c>
      <c r="U11" s="54">
        <f>'STAFFING PLAN'!W25</f>
        <v>20125</v>
      </c>
      <c r="V11" s="54">
        <f>'STAFFING PLAN'!X25</f>
        <v>20125</v>
      </c>
      <c r="W11" s="54">
        <f>'STAFFING PLAN'!Y25</f>
        <v>20125</v>
      </c>
      <c r="X11" s="54">
        <f>'STAFFING PLAN'!Z25</f>
        <v>20125</v>
      </c>
      <c r="Y11" s="54">
        <f>'STAFFING PLAN'!AA25</f>
        <v>20125</v>
      </c>
      <c r="Z11" s="54">
        <f>'STAFFING PLAN'!AB25</f>
        <v>20125</v>
      </c>
      <c r="AA11" s="54">
        <f>'STAFFING PLAN'!AC25</f>
        <v>39375</v>
      </c>
      <c r="AB11" s="54">
        <f>'STAFFING PLAN'!AD25</f>
        <v>39375</v>
      </c>
      <c r="AC11" s="54">
        <f>'STAFFING PLAN'!AE25</f>
        <v>39375</v>
      </c>
      <c r="AD11" s="54">
        <f>'STAFFING PLAN'!AF25</f>
        <v>39375</v>
      </c>
      <c r="AE11" s="54">
        <f>'STAFFING PLAN'!AG25</f>
        <v>39375</v>
      </c>
      <c r="AF11" s="54">
        <f>'STAFFING PLAN'!AH25</f>
        <v>39375</v>
      </c>
      <c r="AG11" s="54">
        <f>'STAFFING PLAN'!AI25</f>
        <v>39375</v>
      </c>
      <c r="AH11" s="54">
        <f>'STAFFING PLAN'!AJ25</f>
        <v>39375</v>
      </c>
      <c r="AI11" s="54">
        <f>'STAFFING PLAN'!AK25</f>
        <v>39375</v>
      </c>
      <c r="AJ11" s="54">
        <f>'STAFFING PLAN'!AL25</f>
        <v>39375</v>
      </c>
      <c r="AK11" s="54">
        <f>'STAFFING PLAN'!AM25</f>
        <v>39375</v>
      </c>
      <c r="AL11" s="54">
        <f>'STAFFING PLAN'!AN25</f>
        <v>39375</v>
      </c>
    </row>
    <row r="12" ht="12.75" customHeight="1">
      <c r="A12" s="53" t="s">
        <v>235</v>
      </c>
      <c r="B12" s="34"/>
      <c r="C12" s="54">
        <f>'STAFFING PLAN'!E8</f>
        <v>1245</v>
      </c>
      <c r="D12" s="54">
        <f>'STAFFING PLAN'!F8</f>
        <v>1245</v>
      </c>
      <c r="E12" s="54">
        <f>'STAFFING PLAN'!G8</f>
        <v>1245</v>
      </c>
      <c r="F12" s="54">
        <f>'STAFFING PLAN'!H8</f>
        <v>1245</v>
      </c>
      <c r="G12" s="54">
        <f>'STAFFING PLAN'!I8</f>
        <v>1245</v>
      </c>
      <c r="H12" s="54">
        <f>'STAFFING PLAN'!J8</f>
        <v>1245</v>
      </c>
      <c r="I12" s="54">
        <f>'STAFFING PLAN'!K8</f>
        <v>1245</v>
      </c>
      <c r="J12" s="54">
        <f>'STAFFING PLAN'!L8</f>
        <v>1245</v>
      </c>
      <c r="K12" s="54">
        <f>'STAFFING PLAN'!M8</f>
        <v>1245</v>
      </c>
      <c r="L12" s="54">
        <f>'STAFFING PLAN'!N8</f>
        <v>1245</v>
      </c>
      <c r="M12" s="54">
        <f>'STAFFING PLAN'!O8</f>
        <v>1245</v>
      </c>
      <c r="N12" s="54">
        <f>'STAFFING PLAN'!P8</f>
        <v>1245</v>
      </c>
      <c r="O12" s="54">
        <f>'STAFFING PLAN'!Q8</f>
        <v>4419.75</v>
      </c>
      <c r="P12" s="54">
        <f>'STAFFING PLAN'!R8</f>
        <v>4419.75</v>
      </c>
      <c r="Q12" s="54">
        <f>'STAFFING PLAN'!S8</f>
        <v>4419.75</v>
      </c>
      <c r="R12" s="54">
        <f>'STAFFING PLAN'!T8</f>
        <v>4419.75</v>
      </c>
      <c r="S12" s="54">
        <f>'STAFFING PLAN'!U8</f>
        <v>4419.75</v>
      </c>
      <c r="T12" s="54">
        <f>'STAFFING PLAN'!V8</f>
        <v>4419.75</v>
      </c>
      <c r="U12" s="54">
        <f>'STAFFING PLAN'!W8</f>
        <v>4419.75</v>
      </c>
      <c r="V12" s="54">
        <f>'STAFFING PLAN'!X8</f>
        <v>4419.75</v>
      </c>
      <c r="W12" s="54">
        <f>'STAFFING PLAN'!Y8</f>
        <v>4419.75</v>
      </c>
      <c r="X12" s="54">
        <f>'STAFFING PLAN'!Z8</f>
        <v>4419.75</v>
      </c>
      <c r="Y12" s="54">
        <f>'STAFFING PLAN'!AA8</f>
        <v>4419.75</v>
      </c>
      <c r="Z12" s="54">
        <f>'STAFFING PLAN'!AB8</f>
        <v>4419.75</v>
      </c>
      <c r="AA12" s="54">
        <f>'STAFFING PLAN'!AC8</f>
        <v>14815.5</v>
      </c>
      <c r="AB12" s="54">
        <f>'STAFFING PLAN'!AD8</f>
        <v>14815.5</v>
      </c>
      <c r="AC12" s="54">
        <f>'STAFFING PLAN'!AE8</f>
        <v>14815.5</v>
      </c>
      <c r="AD12" s="54">
        <f>'STAFFING PLAN'!AF8</f>
        <v>14815.5</v>
      </c>
      <c r="AE12" s="54">
        <f>'STAFFING PLAN'!AG8</f>
        <v>14815.5</v>
      </c>
      <c r="AF12" s="54">
        <f>'STAFFING PLAN'!AH8</f>
        <v>14815.5</v>
      </c>
      <c r="AG12" s="54">
        <f>'STAFFING PLAN'!AI8</f>
        <v>14815.5</v>
      </c>
      <c r="AH12" s="54">
        <f>'STAFFING PLAN'!AJ8</f>
        <v>14815.5</v>
      </c>
      <c r="AI12" s="54">
        <f>'STAFFING PLAN'!AK8</f>
        <v>14815.5</v>
      </c>
      <c r="AJ12" s="54">
        <f>'STAFFING PLAN'!AL8</f>
        <v>14815.5</v>
      </c>
      <c r="AK12" s="54">
        <f>'STAFFING PLAN'!AM8</f>
        <v>14815.5</v>
      </c>
      <c r="AL12" s="54">
        <f>'STAFFING PLAN'!AN8</f>
        <v>14815.5</v>
      </c>
    </row>
    <row r="13" ht="12.75" customHeight="1">
      <c r="A13" s="53" t="s">
        <v>237</v>
      </c>
      <c r="C13" s="63">
        <f>'CAPITAL EXPENDITURES'!C35</f>
        <v>1750.833333</v>
      </c>
      <c r="D13" s="63">
        <f>'CAPITAL EXPENDITURES'!D35</f>
        <v>1718.173611</v>
      </c>
      <c r="E13" s="63">
        <f>'CAPITAL EXPENDITURES'!E35</f>
        <v>1686.145197</v>
      </c>
      <c r="F13" s="63">
        <f>'CAPITAL EXPENDITURES'!F35</f>
        <v>1654.735394</v>
      </c>
      <c r="G13" s="63">
        <f>'CAPITAL EXPENDITURES'!G35</f>
        <v>1623.931773</v>
      </c>
      <c r="H13" s="63">
        <f>'CAPITAL EXPENDITURES'!H35</f>
        <v>1593.722162</v>
      </c>
      <c r="I13" s="63">
        <f>'CAPITAL EXPENDITURES'!I35</f>
        <v>1564.094647</v>
      </c>
      <c r="J13" s="63">
        <f>'CAPITAL EXPENDITURES'!J35</f>
        <v>1535.037561</v>
      </c>
      <c r="K13" s="63">
        <f>'CAPITAL EXPENDITURES'!K35</f>
        <v>1506.539481</v>
      </c>
      <c r="L13" s="63">
        <f>'CAPITAL EXPENDITURES'!L35</f>
        <v>1478.589222</v>
      </c>
      <c r="M13" s="63">
        <f>'CAPITAL EXPENDITURES'!M35</f>
        <v>1451.175833</v>
      </c>
      <c r="N13" s="63">
        <f>'CAPITAL EXPENDITURES'!N35</f>
        <v>1424.288589</v>
      </c>
      <c r="O13" s="63">
        <f>'CAPITAL EXPENDITURES'!O35</f>
        <v>4789.583656</v>
      </c>
      <c r="P13" s="63">
        <f>'CAPITAL EXPENDITURES'!P35</f>
        <v>4701.147976</v>
      </c>
      <c r="Q13" s="63">
        <f>'CAPITAL EXPENDITURES'!Q35</f>
        <v>4614.401456</v>
      </c>
      <c r="R13" s="63">
        <f>'CAPITAL EXPENDITURES'!R35</f>
        <v>4529.310563</v>
      </c>
      <c r="S13" s="63">
        <f>'CAPITAL EXPENDITURES'!S35</f>
        <v>4445.842456</v>
      </c>
      <c r="T13" s="63">
        <f>'CAPITAL EXPENDITURES'!T35</f>
        <v>4363.964974</v>
      </c>
      <c r="U13" s="63">
        <f>'CAPITAL EXPENDITURES'!U35</f>
        <v>4283.64662</v>
      </c>
      <c r="V13" s="63">
        <f>'CAPITAL EXPENDITURES'!V35</f>
        <v>4204.856545</v>
      </c>
      <c r="W13" s="63">
        <f>'CAPITAL EXPENDITURES'!W35</f>
        <v>4127.564537</v>
      </c>
      <c r="X13" s="63">
        <f>'CAPITAL EXPENDITURES'!X35</f>
        <v>4051.741006</v>
      </c>
      <c r="Y13" s="63">
        <f>'CAPITAL EXPENDITURES'!Y35</f>
        <v>3977.35697</v>
      </c>
      <c r="Z13" s="63">
        <f>'CAPITAL EXPENDITURES'!Z35</f>
        <v>3904.384044</v>
      </c>
      <c r="AA13" s="63">
        <f>'CAPITAL EXPENDITURES'!AA35</f>
        <v>10392.79442</v>
      </c>
      <c r="AB13" s="63">
        <f>'CAPITAL EXPENDITURES'!AB35</f>
        <v>10191.89421</v>
      </c>
      <c r="AC13" s="63">
        <f>'CAPITAL EXPENDITURES'!AC35</f>
        <v>9995.03451</v>
      </c>
      <c r="AD13" s="63">
        <f>'CAPITAL EXPENDITURES'!AD35</f>
        <v>9802.130674</v>
      </c>
      <c r="AE13" s="63">
        <f>'CAPITAL EXPENDITURES'!AE35</f>
        <v>9613.099899</v>
      </c>
      <c r="AF13" s="63">
        <f>'CAPITAL EXPENDITURES'!AF35</f>
        <v>9427.861186</v>
      </c>
      <c r="AG13" s="63">
        <f>'CAPITAL EXPENDITURES'!AG35</f>
        <v>9246.335295</v>
      </c>
      <c r="AH13" s="63">
        <f>'CAPITAL EXPENDITURES'!AH35</f>
        <v>9068.444706</v>
      </c>
      <c r="AI13" s="63">
        <f>'CAPITAL EXPENDITURES'!AI35</f>
        <v>8894.113586</v>
      </c>
      <c r="AJ13" s="63">
        <f>'CAPITAL EXPENDITURES'!AJ35</f>
        <v>8723.267744</v>
      </c>
      <c r="AK13" s="63">
        <f>'CAPITAL EXPENDITURES'!AK35</f>
        <v>8555.834598</v>
      </c>
      <c r="AL13" s="63">
        <f>'CAPITAL EXPENDITURES'!AL35</f>
        <v>8391.743138</v>
      </c>
    </row>
    <row r="14" ht="12.75" customHeight="1">
      <c r="A14" s="64" t="s">
        <v>239</v>
      </c>
      <c r="C14" s="7">
        <v>100.0</v>
      </c>
      <c r="D14" s="7">
        <v>100.0</v>
      </c>
      <c r="E14" s="7">
        <v>100.0</v>
      </c>
      <c r="F14" s="7">
        <v>100.0</v>
      </c>
      <c r="G14" s="7">
        <v>100.0</v>
      </c>
      <c r="H14" s="7">
        <v>100.0</v>
      </c>
      <c r="I14" s="7">
        <v>100.0</v>
      </c>
      <c r="J14" s="7">
        <v>100.0</v>
      </c>
      <c r="K14" s="7">
        <v>100.0</v>
      </c>
      <c r="L14" s="7">
        <v>100.0</v>
      </c>
      <c r="M14" s="7">
        <v>100.0</v>
      </c>
      <c r="N14" s="7">
        <v>100.0</v>
      </c>
      <c r="O14" s="7">
        <v>300.0</v>
      </c>
      <c r="P14" s="7">
        <v>300.0</v>
      </c>
      <c r="Q14" s="7">
        <v>300.0</v>
      </c>
      <c r="R14" s="7">
        <v>300.0</v>
      </c>
      <c r="S14" s="7">
        <v>300.0</v>
      </c>
      <c r="T14" s="7">
        <v>300.0</v>
      </c>
      <c r="U14" s="7">
        <v>300.0</v>
      </c>
      <c r="V14" s="7">
        <v>300.0</v>
      </c>
      <c r="W14" s="7">
        <v>300.0</v>
      </c>
      <c r="X14" s="7">
        <v>300.0</v>
      </c>
      <c r="Y14" s="7">
        <v>300.0</v>
      </c>
      <c r="Z14" s="7">
        <v>300.0</v>
      </c>
      <c r="AA14" s="7">
        <v>600.0</v>
      </c>
      <c r="AB14" s="7">
        <v>600.0</v>
      </c>
      <c r="AC14" s="7">
        <v>600.0</v>
      </c>
      <c r="AD14" s="7">
        <v>600.0</v>
      </c>
      <c r="AE14" s="7">
        <v>600.0</v>
      </c>
      <c r="AF14" s="7">
        <v>600.0</v>
      </c>
      <c r="AG14" s="7">
        <v>600.0</v>
      </c>
      <c r="AH14" s="7">
        <v>600.0</v>
      </c>
      <c r="AI14" s="7">
        <v>600.0</v>
      </c>
      <c r="AJ14" s="7">
        <v>600.0</v>
      </c>
      <c r="AK14" s="7">
        <v>600.0</v>
      </c>
      <c r="AL14" s="7">
        <v>600.0</v>
      </c>
    </row>
    <row r="15" ht="12.75" customHeight="1">
      <c r="A15" s="64" t="s">
        <v>240</v>
      </c>
      <c r="C15" s="7">
        <v>200.0</v>
      </c>
      <c r="D15" s="7">
        <v>200.0</v>
      </c>
      <c r="E15" s="7">
        <v>200.0</v>
      </c>
      <c r="F15" s="7">
        <v>200.0</v>
      </c>
      <c r="G15" s="7">
        <v>200.0</v>
      </c>
      <c r="H15" s="7">
        <v>200.0</v>
      </c>
      <c r="I15" s="7">
        <v>200.0</v>
      </c>
      <c r="J15" s="7">
        <v>200.0</v>
      </c>
      <c r="K15" s="7">
        <v>200.0</v>
      </c>
      <c r="L15" s="7">
        <v>200.0</v>
      </c>
      <c r="M15" s="7">
        <v>200.0</v>
      </c>
      <c r="N15" s="7">
        <v>200.0</v>
      </c>
      <c r="O15" s="7">
        <v>350.0</v>
      </c>
      <c r="P15" s="7">
        <v>350.0</v>
      </c>
      <c r="Q15" s="7">
        <v>350.0</v>
      </c>
      <c r="R15" s="7">
        <v>350.0</v>
      </c>
      <c r="S15" s="7">
        <v>350.0</v>
      </c>
      <c r="T15" s="7">
        <v>350.0</v>
      </c>
      <c r="U15" s="7">
        <v>350.0</v>
      </c>
      <c r="V15" s="7">
        <v>350.0</v>
      </c>
      <c r="W15" s="7">
        <v>350.0</v>
      </c>
      <c r="X15" s="7">
        <v>350.0</v>
      </c>
      <c r="Y15" s="7">
        <v>350.0</v>
      </c>
      <c r="Z15" s="7">
        <v>350.0</v>
      </c>
      <c r="AA15" s="7">
        <v>700.0</v>
      </c>
      <c r="AB15" s="7">
        <v>700.0</v>
      </c>
      <c r="AC15" s="7">
        <v>700.0</v>
      </c>
      <c r="AD15" s="7">
        <v>700.0</v>
      </c>
      <c r="AE15" s="7">
        <v>700.0</v>
      </c>
      <c r="AF15" s="7">
        <v>700.0</v>
      </c>
      <c r="AG15" s="7">
        <v>700.0</v>
      </c>
      <c r="AH15" s="7">
        <v>700.0</v>
      </c>
      <c r="AI15" s="7">
        <v>700.0</v>
      </c>
      <c r="AJ15" s="7">
        <v>700.0</v>
      </c>
      <c r="AK15" s="7">
        <v>700.0</v>
      </c>
      <c r="AL15" s="7">
        <v>700.0</v>
      </c>
    </row>
    <row r="16" ht="12.75" customHeight="1">
      <c r="A16" s="64" t="s">
        <v>241</v>
      </c>
      <c r="C16" s="7">
        <v>45.0</v>
      </c>
      <c r="D16" s="7">
        <v>45.0</v>
      </c>
      <c r="E16" s="7">
        <v>45.0</v>
      </c>
      <c r="F16" s="7">
        <v>45.0</v>
      </c>
      <c r="G16" s="7">
        <v>45.0</v>
      </c>
      <c r="H16" s="7">
        <v>45.0</v>
      </c>
      <c r="I16" s="7">
        <v>45.0</v>
      </c>
      <c r="J16" s="7">
        <v>45.0</v>
      </c>
      <c r="K16" s="7">
        <v>45.0</v>
      </c>
      <c r="L16" s="7">
        <v>45.0</v>
      </c>
      <c r="M16" s="7">
        <v>45.0</v>
      </c>
      <c r="N16" s="7">
        <v>45.0</v>
      </c>
      <c r="O16" s="7">
        <v>45.0</v>
      </c>
      <c r="P16" s="7">
        <v>45.0</v>
      </c>
      <c r="Q16" s="7">
        <v>45.0</v>
      </c>
      <c r="R16" s="7">
        <v>45.0</v>
      </c>
      <c r="S16" s="7">
        <v>45.0</v>
      </c>
      <c r="T16" s="7">
        <v>45.0</v>
      </c>
      <c r="U16" s="7">
        <v>45.0</v>
      </c>
      <c r="V16" s="7">
        <v>45.0</v>
      </c>
      <c r="W16" s="7">
        <v>45.0</v>
      </c>
      <c r="X16" s="7">
        <v>45.0</v>
      </c>
      <c r="Y16" s="7">
        <v>45.0</v>
      </c>
      <c r="Z16" s="7">
        <v>45.0</v>
      </c>
      <c r="AA16" s="7">
        <v>90.0</v>
      </c>
      <c r="AB16" s="7">
        <v>90.0</v>
      </c>
      <c r="AC16" s="7">
        <v>90.0</v>
      </c>
      <c r="AD16" s="7">
        <v>90.0</v>
      </c>
      <c r="AE16" s="7">
        <v>90.0</v>
      </c>
      <c r="AF16" s="7">
        <v>90.0</v>
      </c>
      <c r="AG16" s="7">
        <v>90.0</v>
      </c>
      <c r="AH16" s="7">
        <v>90.0</v>
      </c>
      <c r="AI16" s="7">
        <v>90.0</v>
      </c>
      <c r="AJ16" s="7">
        <v>90.0</v>
      </c>
      <c r="AK16" s="7">
        <v>90.0</v>
      </c>
      <c r="AL16" s="7">
        <v>90.0</v>
      </c>
    </row>
    <row r="17" ht="12.75" customHeight="1">
      <c r="A17" s="64" t="s">
        <v>242</v>
      </c>
      <c r="C17" s="7">
        <v>50.0</v>
      </c>
      <c r="D17" s="7">
        <v>50.0</v>
      </c>
      <c r="E17" s="7">
        <v>50.0</v>
      </c>
      <c r="F17" s="7">
        <v>50.0</v>
      </c>
      <c r="G17" s="7">
        <v>50.0</v>
      </c>
      <c r="H17" s="7">
        <v>50.0</v>
      </c>
      <c r="I17" s="7">
        <v>50.0</v>
      </c>
      <c r="J17" s="7">
        <v>50.0</v>
      </c>
      <c r="K17" s="7">
        <v>50.0</v>
      </c>
      <c r="L17" s="7">
        <v>50.0</v>
      </c>
      <c r="M17" s="7">
        <v>50.0</v>
      </c>
      <c r="N17" s="7">
        <v>50.0</v>
      </c>
      <c r="O17" s="7">
        <v>170.0</v>
      </c>
      <c r="P17" s="7">
        <v>170.0</v>
      </c>
      <c r="Q17" s="7">
        <v>170.0</v>
      </c>
      <c r="R17" s="7">
        <v>170.0</v>
      </c>
      <c r="S17" s="7">
        <v>170.0</v>
      </c>
      <c r="T17" s="7">
        <v>170.0</v>
      </c>
      <c r="U17" s="7">
        <v>170.0</v>
      </c>
      <c r="V17" s="7">
        <v>170.0</v>
      </c>
      <c r="W17" s="7">
        <v>170.0</v>
      </c>
      <c r="X17" s="7">
        <v>170.0</v>
      </c>
      <c r="Y17" s="7">
        <v>170.0</v>
      </c>
      <c r="Z17" s="7">
        <v>170.0</v>
      </c>
      <c r="AA17" s="7">
        <v>600.0</v>
      </c>
      <c r="AB17" s="7">
        <v>600.0</v>
      </c>
      <c r="AC17" s="7">
        <v>600.0</v>
      </c>
      <c r="AD17" s="7">
        <v>600.0</v>
      </c>
      <c r="AE17" s="7">
        <v>600.0</v>
      </c>
      <c r="AF17" s="7">
        <v>600.0</v>
      </c>
      <c r="AG17" s="7">
        <v>600.0</v>
      </c>
      <c r="AH17" s="7">
        <v>600.0</v>
      </c>
      <c r="AI17" s="7">
        <v>600.0</v>
      </c>
      <c r="AJ17" s="7">
        <v>600.0</v>
      </c>
      <c r="AK17" s="7">
        <v>600.0</v>
      </c>
      <c r="AL17" s="7">
        <v>600.0</v>
      </c>
    </row>
    <row r="18" ht="12.75" customHeight="1">
      <c r="A18" s="64" t="s">
        <v>244</v>
      </c>
      <c r="C18" s="7">
        <v>50.0</v>
      </c>
      <c r="D18" s="7">
        <v>50.0</v>
      </c>
      <c r="E18" s="7">
        <v>50.0</v>
      </c>
      <c r="F18" s="7">
        <v>50.0</v>
      </c>
      <c r="G18" s="7">
        <v>50.0</v>
      </c>
      <c r="H18" s="7">
        <v>50.0</v>
      </c>
      <c r="I18" s="7">
        <v>50.0</v>
      </c>
      <c r="J18" s="7">
        <v>50.0</v>
      </c>
      <c r="K18" s="7">
        <v>50.0</v>
      </c>
      <c r="L18" s="7">
        <v>50.0</v>
      </c>
      <c r="M18" s="7">
        <v>50.0</v>
      </c>
      <c r="N18" s="7">
        <v>50.0</v>
      </c>
      <c r="O18" s="7">
        <v>50.0</v>
      </c>
      <c r="P18" s="7">
        <v>50.0</v>
      </c>
      <c r="Q18" s="7">
        <v>50.0</v>
      </c>
      <c r="R18" s="7">
        <v>50.0</v>
      </c>
      <c r="S18" s="7">
        <v>50.0</v>
      </c>
      <c r="T18" s="7">
        <v>50.0</v>
      </c>
      <c r="U18" s="7">
        <v>50.0</v>
      </c>
      <c r="V18" s="7">
        <v>50.0</v>
      </c>
      <c r="W18" s="7">
        <v>50.0</v>
      </c>
      <c r="X18" s="7">
        <v>50.0</v>
      </c>
      <c r="Y18" s="7">
        <v>50.0</v>
      </c>
      <c r="Z18" s="7">
        <v>50.0</v>
      </c>
      <c r="AA18" s="7">
        <v>80.0</v>
      </c>
      <c r="AB18" s="7">
        <v>80.0</v>
      </c>
      <c r="AC18" s="7">
        <v>80.0</v>
      </c>
      <c r="AD18" s="7">
        <v>80.0</v>
      </c>
      <c r="AE18" s="7">
        <v>80.0</v>
      </c>
      <c r="AF18" s="7">
        <v>80.0</v>
      </c>
      <c r="AG18" s="7">
        <v>80.0</v>
      </c>
      <c r="AH18" s="7">
        <v>80.0</v>
      </c>
      <c r="AI18" s="7">
        <v>80.0</v>
      </c>
      <c r="AJ18" s="7">
        <v>80.0</v>
      </c>
      <c r="AK18" s="7">
        <v>80.0</v>
      </c>
      <c r="AL18" s="7">
        <v>80.0</v>
      </c>
    </row>
    <row r="19" ht="12.75" customHeight="1">
      <c r="A19" s="64" t="s">
        <v>245</v>
      </c>
      <c r="B19" s="40"/>
      <c r="C19" s="7">
        <v>1200.0</v>
      </c>
      <c r="D19" s="7">
        <v>1200.0</v>
      </c>
      <c r="E19" s="7">
        <v>1200.0</v>
      </c>
      <c r="F19" s="7">
        <v>1200.0</v>
      </c>
      <c r="G19" s="7">
        <v>1200.0</v>
      </c>
      <c r="H19" s="7">
        <v>1200.0</v>
      </c>
      <c r="I19" s="7">
        <v>1200.0</v>
      </c>
      <c r="J19" s="7">
        <v>1200.0</v>
      </c>
      <c r="K19" s="7">
        <v>1200.0</v>
      </c>
      <c r="L19" s="7">
        <v>1200.0</v>
      </c>
      <c r="M19" s="7">
        <v>1200.0</v>
      </c>
      <c r="N19" s="7">
        <v>1200.0</v>
      </c>
      <c r="O19" s="7">
        <v>1200.0</v>
      </c>
      <c r="P19" s="7">
        <v>1200.0</v>
      </c>
      <c r="Q19" s="7">
        <v>1200.0</v>
      </c>
      <c r="R19" s="7">
        <v>1200.0</v>
      </c>
      <c r="S19" s="7">
        <v>1200.0</v>
      </c>
      <c r="T19" s="7">
        <v>1200.0</v>
      </c>
      <c r="U19" s="7">
        <v>1200.0</v>
      </c>
      <c r="V19" s="7">
        <v>1200.0</v>
      </c>
      <c r="W19" s="7">
        <v>1200.0</v>
      </c>
      <c r="X19" s="7">
        <v>1200.0</v>
      </c>
      <c r="Y19" s="7">
        <v>1200.0</v>
      </c>
      <c r="Z19" s="7">
        <v>1200.0</v>
      </c>
      <c r="AA19" s="7">
        <v>3600.0</v>
      </c>
      <c r="AB19" s="7">
        <v>3600.0</v>
      </c>
      <c r="AC19" s="7">
        <v>3600.0</v>
      </c>
      <c r="AD19" s="7">
        <v>3600.0</v>
      </c>
      <c r="AE19" s="7">
        <v>3600.0</v>
      </c>
      <c r="AF19" s="7">
        <v>3600.0</v>
      </c>
      <c r="AG19" s="7">
        <v>3600.0</v>
      </c>
      <c r="AH19" s="7">
        <v>3600.0</v>
      </c>
      <c r="AI19" s="7">
        <v>3600.0</v>
      </c>
      <c r="AJ19" s="7">
        <v>3600.0</v>
      </c>
      <c r="AK19" s="7">
        <v>3600.0</v>
      </c>
      <c r="AL19" s="7">
        <v>3600.0</v>
      </c>
    </row>
    <row r="20" ht="12.75" customHeight="1">
      <c r="A20" s="64"/>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ht="12.75" customHeight="1">
      <c r="A21" s="64"/>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ht="12.75" customHeight="1">
      <c r="A22" s="64"/>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ht="12.75" customHeight="1">
      <c r="A23" s="64"/>
      <c r="B23" s="40"/>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row>
    <row r="24" ht="12.75" customHeight="1">
      <c r="A24" s="64"/>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ht="12.75" customHeight="1">
      <c r="A25" s="64"/>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ht="12.75" customHeight="1">
      <c r="A26" s="6" t="s">
        <v>246</v>
      </c>
      <c r="C26" s="13">
        <f t="shared" ref="C26:AL26" si="3">SUM(C10:C25)</f>
        <v>18015.83333</v>
      </c>
      <c r="D26" s="13">
        <f t="shared" si="3"/>
        <v>17983.17361</v>
      </c>
      <c r="E26" s="13">
        <f t="shared" si="3"/>
        <v>17951.1452</v>
      </c>
      <c r="F26" s="13">
        <f t="shared" si="3"/>
        <v>17919.73539</v>
      </c>
      <c r="G26" s="13">
        <f t="shared" si="3"/>
        <v>17888.93177</v>
      </c>
      <c r="H26" s="13">
        <f t="shared" si="3"/>
        <v>17858.72216</v>
      </c>
      <c r="I26" s="13">
        <f t="shared" si="3"/>
        <v>17829.09465</v>
      </c>
      <c r="J26" s="13">
        <f t="shared" si="3"/>
        <v>17800.03756</v>
      </c>
      <c r="K26" s="13">
        <f t="shared" si="3"/>
        <v>17771.53948</v>
      </c>
      <c r="L26" s="13">
        <f t="shared" si="3"/>
        <v>17743.58922</v>
      </c>
      <c r="M26" s="13">
        <f t="shared" si="3"/>
        <v>17716.17583</v>
      </c>
      <c r="N26" s="13">
        <f t="shared" si="3"/>
        <v>17689.28859</v>
      </c>
      <c r="O26" s="13">
        <f t="shared" si="3"/>
        <v>35449.33366</v>
      </c>
      <c r="P26" s="13">
        <f t="shared" si="3"/>
        <v>35360.89798</v>
      </c>
      <c r="Q26" s="13">
        <f t="shared" si="3"/>
        <v>35274.15146</v>
      </c>
      <c r="R26" s="13">
        <f t="shared" si="3"/>
        <v>35189.06056</v>
      </c>
      <c r="S26" s="13">
        <f t="shared" si="3"/>
        <v>35105.59246</v>
      </c>
      <c r="T26" s="13">
        <f t="shared" si="3"/>
        <v>35023.71497</v>
      </c>
      <c r="U26" s="13">
        <f t="shared" si="3"/>
        <v>34943.39662</v>
      </c>
      <c r="V26" s="13">
        <f t="shared" si="3"/>
        <v>34864.60655</v>
      </c>
      <c r="W26" s="13">
        <f t="shared" si="3"/>
        <v>34787.31454</v>
      </c>
      <c r="X26" s="13">
        <f t="shared" si="3"/>
        <v>34711.49101</v>
      </c>
      <c r="Y26" s="13">
        <f t="shared" si="3"/>
        <v>34637.10697</v>
      </c>
      <c r="Z26" s="13">
        <f t="shared" si="3"/>
        <v>34564.13404</v>
      </c>
      <c r="AA26" s="13">
        <f t="shared" si="3"/>
        <v>75253.29442</v>
      </c>
      <c r="AB26" s="13">
        <f t="shared" si="3"/>
        <v>75052.39421</v>
      </c>
      <c r="AC26" s="13">
        <f t="shared" si="3"/>
        <v>74855.53451</v>
      </c>
      <c r="AD26" s="13">
        <f t="shared" si="3"/>
        <v>74662.63067</v>
      </c>
      <c r="AE26" s="13">
        <f t="shared" si="3"/>
        <v>74473.5999</v>
      </c>
      <c r="AF26" s="13">
        <f t="shared" si="3"/>
        <v>74288.36119</v>
      </c>
      <c r="AG26" s="13">
        <f t="shared" si="3"/>
        <v>74106.83529</v>
      </c>
      <c r="AH26" s="13">
        <f t="shared" si="3"/>
        <v>73928.94471</v>
      </c>
      <c r="AI26" s="13">
        <f t="shared" si="3"/>
        <v>73754.61359</v>
      </c>
      <c r="AJ26" s="13">
        <f t="shared" si="3"/>
        <v>73583.76774</v>
      </c>
      <c r="AK26" s="13">
        <f t="shared" si="3"/>
        <v>73416.3346</v>
      </c>
      <c r="AL26" s="13">
        <f t="shared" si="3"/>
        <v>73252.24314</v>
      </c>
    </row>
    <row r="27" ht="12.75" customHeight="1">
      <c r="A27" s="6"/>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row>
    <row r="28" ht="12.75" customHeight="1">
      <c r="A28" s="6" t="s">
        <v>114</v>
      </c>
      <c r="C28" s="54">
        <f t="shared" ref="C28:AL28" si="4">C8-C26</f>
        <v>-5565.833333</v>
      </c>
      <c r="D28" s="54">
        <f t="shared" si="4"/>
        <v>-5533.173611</v>
      </c>
      <c r="E28" s="54">
        <f t="shared" si="4"/>
        <v>-5501.145197</v>
      </c>
      <c r="F28" s="54">
        <f t="shared" si="4"/>
        <v>-5469.735394</v>
      </c>
      <c r="G28" s="54">
        <f t="shared" si="4"/>
        <v>-5438.931773</v>
      </c>
      <c r="H28" s="54">
        <f t="shared" si="4"/>
        <v>841.2778378</v>
      </c>
      <c r="I28" s="54">
        <f t="shared" si="4"/>
        <v>-5379.094647</v>
      </c>
      <c r="J28" s="54">
        <f t="shared" si="4"/>
        <v>-5350.037561</v>
      </c>
      <c r="K28" s="54">
        <f t="shared" si="4"/>
        <v>-5321.539481</v>
      </c>
      <c r="L28" s="54">
        <f t="shared" si="4"/>
        <v>-5293.589222</v>
      </c>
      <c r="M28" s="54">
        <f t="shared" si="4"/>
        <v>-5266.175833</v>
      </c>
      <c r="N28" s="54">
        <f t="shared" si="4"/>
        <v>1010.711411</v>
      </c>
      <c r="O28" s="54">
        <f t="shared" si="4"/>
        <v>8748.166344</v>
      </c>
      <c r="P28" s="54">
        <f t="shared" si="4"/>
        <v>8836.602024</v>
      </c>
      <c r="Q28" s="54">
        <f t="shared" si="4"/>
        <v>8923.348544</v>
      </c>
      <c r="R28" s="54">
        <f t="shared" si="4"/>
        <v>9008.439437</v>
      </c>
      <c r="S28" s="54">
        <f t="shared" si="4"/>
        <v>9091.907544</v>
      </c>
      <c r="T28" s="54">
        <f t="shared" si="4"/>
        <v>31048.78503</v>
      </c>
      <c r="U28" s="54">
        <f t="shared" si="4"/>
        <v>9254.10338</v>
      </c>
      <c r="V28" s="54">
        <f t="shared" si="4"/>
        <v>9332.893455</v>
      </c>
      <c r="W28" s="54">
        <f t="shared" si="4"/>
        <v>9410.185463</v>
      </c>
      <c r="X28" s="54">
        <f t="shared" si="4"/>
        <v>9486.008994</v>
      </c>
      <c r="Y28" s="54">
        <f t="shared" si="4"/>
        <v>9560.39303</v>
      </c>
      <c r="Z28" s="54">
        <f t="shared" si="4"/>
        <v>31508.36596</v>
      </c>
      <c r="AA28" s="54">
        <f t="shared" si="4"/>
        <v>72901.70558</v>
      </c>
      <c r="AB28" s="54">
        <f t="shared" si="4"/>
        <v>73102.60579</v>
      </c>
      <c r="AC28" s="54">
        <f t="shared" si="4"/>
        <v>73299.46549</v>
      </c>
      <c r="AD28" s="54">
        <f t="shared" si="4"/>
        <v>73492.36933</v>
      </c>
      <c r="AE28" s="54">
        <f t="shared" si="4"/>
        <v>73681.4001</v>
      </c>
      <c r="AF28" s="54">
        <f t="shared" si="4"/>
        <v>165741.6388</v>
      </c>
      <c r="AG28" s="54">
        <f t="shared" si="4"/>
        <v>74048.16471</v>
      </c>
      <c r="AH28" s="54">
        <f t="shared" si="4"/>
        <v>74226.05529</v>
      </c>
      <c r="AI28" s="54">
        <f t="shared" si="4"/>
        <v>74400.38641</v>
      </c>
      <c r="AJ28" s="54">
        <f t="shared" si="4"/>
        <v>74571.23226</v>
      </c>
      <c r="AK28" s="54">
        <f t="shared" si="4"/>
        <v>74738.6654</v>
      </c>
      <c r="AL28" s="54">
        <f t="shared" si="4"/>
        <v>166777.7569</v>
      </c>
    </row>
    <row r="29" ht="12.75" customHeight="1">
      <c r="A29" s="6"/>
      <c r="B29" s="40"/>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row>
    <row r="30" ht="12.75" customHeight="1">
      <c r="A30" s="6" t="s">
        <v>247</v>
      </c>
    </row>
    <row r="31" ht="12.75" customHeight="1">
      <c r="A31" s="6" t="s">
        <v>248</v>
      </c>
      <c r="C31" s="63">
        <f>FINANCING!C6</f>
        <v>500</v>
      </c>
      <c r="D31" s="63">
        <f>FINANCING!D6</f>
        <v>480.3396949</v>
      </c>
      <c r="E31" s="63">
        <f>FINANCING!E6</f>
        <v>460.5810882</v>
      </c>
      <c r="F31" s="63">
        <f>FINANCING!F6</f>
        <v>440.7236885</v>
      </c>
      <c r="G31" s="63">
        <f>FINANCING!G6</f>
        <v>420.7670019</v>
      </c>
      <c r="H31" s="63">
        <f>FINANCING!H6</f>
        <v>400.7105317</v>
      </c>
      <c r="I31" s="63">
        <f>FINANCING!I6</f>
        <v>380.5537793</v>
      </c>
      <c r="J31" s="63">
        <f>FINANCING!J6</f>
        <v>360.296243</v>
      </c>
      <c r="K31" s="63">
        <f>FINANCING!K6</f>
        <v>339.9374191</v>
      </c>
      <c r="L31" s="63">
        <f>FINANCING!L6</f>
        <v>319.4768011</v>
      </c>
      <c r="M31" s="63">
        <f>FINANCING!M6</f>
        <v>298.91388</v>
      </c>
      <c r="N31" s="63">
        <f>FINANCING!N6</f>
        <v>278.2481442</v>
      </c>
      <c r="O31" s="63">
        <f>FINANCING!O6</f>
        <v>1007.47908</v>
      </c>
      <c r="P31" s="63">
        <f>FINANCING!P6</f>
        <v>957.1157124</v>
      </c>
      <c r="Q31" s="63">
        <f>FINANCING!Q6</f>
        <v>906.5005282</v>
      </c>
      <c r="R31" s="63">
        <f>FINANCING!R6</f>
        <v>855.632268</v>
      </c>
      <c r="S31" s="63">
        <f>FINANCING!S6</f>
        <v>804.5096665</v>
      </c>
      <c r="T31" s="63">
        <f>FINANCING!T6</f>
        <v>753.131452</v>
      </c>
      <c r="U31" s="63">
        <f>FINANCING!U6</f>
        <v>701.4963465</v>
      </c>
      <c r="V31" s="63">
        <f>FINANCING!V6</f>
        <v>649.6030654</v>
      </c>
      <c r="W31" s="63">
        <f>FINANCING!W6</f>
        <v>597.4503179</v>
      </c>
      <c r="X31" s="63">
        <f>FINANCING!X6</f>
        <v>545.0368067</v>
      </c>
      <c r="Y31" s="63">
        <f>FINANCING!Y6</f>
        <v>492.3612279</v>
      </c>
      <c r="Z31" s="63">
        <f>FINANCING!Z6</f>
        <v>439.4222712</v>
      </c>
      <c r="AA31" s="63">
        <f>FINANCING!AA6</f>
        <v>1636.32887</v>
      </c>
      <c r="AB31" s="63">
        <f>FINANCING!AB6</f>
        <v>1573.132385</v>
      </c>
      <c r="AC31" s="63">
        <f>FINANCING!AC6</f>
        <v>1509.729616</v>
      </c>
      <c r="AD31" s="63">
        <f>FINANCING!AD6</f>
        <v>1446.010382</v>
      </c>
      <c r="AE31" s="63">
        <f>FINANCING!AE6</f>
        <v>1381.972554</v>
      </c>
      <c r="AF31" s="63">
        <f>FINANCING!AF6</f>
        <v>1317.614537</v>
      </c>
      <c r="AG31" s="63">
        <f>FINANCING!AG6</f>
        <v>1252.93473</v>
      </c>
      <c r="AH31" s="63">
        <f>FINANCING!AH6</f>
        <v>1187.931525</v>
      </c>
      <c r="AI31" s="63">
        <f>FINANCING!AI6</f>
        <v>1122.603303</v>
      </c>
      <c r="AJ31" s="63">
        <f>FINANCING!AJ6</f>
        <v>1056.94844</v>
      </c>
      <c r="AK31" s="63">
        <f>FINANCING!AK6</f>
        <v>990.9653024</v>
      </c>
      <c r="AL31" s="63">
        <f>FINANCING!AL6</f>
        <v>924.6522494</v>
      </c>
    </row>
    <row r="32" ht="12.75" customHeight="1">
      <c r="A32" s="6" t="s">
        <v>249</v>
      </c>
      <c r="C32" s="54">
        <f t="shared" ref="C32:AL32" si="5">C28-C31</f>
        <v>-6065.833333</v>
      </c>
      <c r="D32" s="54">
        <f t="shared" si="5"/>
        <v>-6013.513306</v>
      </c>
      <c r="E32" s="54">
        <f t="shared" si="5"/>
        <v>-5961.726285</v>
      </c>
      <c r="F32" s="54">
        <f t="shared" si="5"/>
        <v>-5910.459083</v>
      </c>
      <c r="G32" s="54">
        <f t="shared" si="5"/>
        <v>-5859.698774</v>
      </c>
      <c r="H32" s="54">
        <f t="shared" si="5"/>
        <v>440.5673061</v>
      </c>
      <c r="I32" s="54">
        <f t="shared" si="5"/>
        <v>-5759.648427</v>
      </c>
      <c r="J32" s="54">
        <f t="shared" si="5"/>
        <v>-5710.333805</v>
      </c>
      <c r="K32" s="54">
        <f t="shared" si="5"/>
        <v>-5661.4769</v>
      </c>
      <c r="L32" s="54">
        <f t="shared" si="5"/>
        <v>-5613.066023</v>
      </c>
      <c r="M32" s="54">
        <f t="shared" si="5"/>
        <v>-5565.089713</v>
      </c>
      <c r="N32" s="54">
        <f t="shared" si="5"/>
        <v>732.4632672</v>
      </c>
      <c r="O32" s="54">
        <f t="shared" si="5"/>
        <v>7740.687264</v>
      </c>
      <c r="P32" s="54">
        <f t="shared" si="5"/>
        <v>7879.486311</v>
      </c>
      <c r="Q32" s="54">
        <f t="shared" si="5"/>
        <v>8016.848016</v>
      </c>
      <c r="R32" s="54">
        <f t="shared" si="5"/>
        <v>8152.807169</v>
      </c>
      <c r="S32" s="54">
        <f t="shared" si="5"/>
        <v>8287.397877</v>
      </c>
      <c r="T32" s="54">
        <f t="shared" si="5"/>
        <v>30295.65357</v>
      </c>
      <c r="U32" s="54">
        <f t="shared" si="5"/>
        <v>8552.607033</v>
      </c>
      <c r="V32" s="54">
        <f t="shared" si="5"/>
        <v>8683.290389</v>
      </c>
      <c r="W32" s="54">
        <f t="shared" si="5"/>
        <v>8812.735145</v>
      </c>
      <c r="X32" s="54">
        <f t="shared" si="5"/>
        <v>8940.972187</v>
      </c>
      <c r="Y32" s="54">
        <f t="shared" si="5"/>
        <v>9068.031802</v>
      </c>
      <c r="Z32" s="54">
        <f t="shared" si="5"/>
        <v>31068.94369</v>
      </c>
      <c r="AA32" s="54">
        <f t="shared" si="5"/>
        <v>71265.37671</v>
      </c>
      <c r="AB32" s="54">
        <f t="shared" si="5"/>
        <v>71529.4734</v>
      </c>
      <c r="AC32" s="54">
        <f t="shared" si="5"/>
        <v>71789.73587</v>
      </c>
      <c r="AD32" s="54">
        <f t="shared" si="5"/>
        <v>72046.35894</v>
      </c>
      <c r="AE32" s="54">
        <f t="shared" si="5"/>
        <v>72299.42755</v>
      </c>
      <c r="AF32" s="54">
        <f t="shared" si="5"/>
        <v>164424.0243</v>
      </c>
      <c r="AG32" s="54">
        <f t="shared" si="5"/>
        <v>72795.22997</v>
      </c>
      <c r="AH32" s="54">
        <f t="shared" si="5"/>
        <v>73038.12377</v>
      </c>
      <c r="AI32" s="54">
        <f t="shared" si="5"/>
        <v>73277.78311</v>
      </c>
      <c r="AJ32" s="54">
        <f t="shared" si="5"/>
        <v>73514.28382</v>
      </c>
      <c r="AK32" s="54">
        <f t="shared" si="5"/>
        <v>73747.7001</v>
      </c>
      <c r="AL32" s="54">
        <f t="shared" si="5"/>
        <v>165853.1046</v>
      </c>
    </row>
    <row r="33" ht="13.5" customHeight="1">
      <c r="A33" s="6" t="s">
        <v>250</v>
      </c>
      <c r="C33" s="54">
        <f t="shared" ref="C33:AL33" si="6">C45</f>
        <v>-1516.458333</v>
      </c>
      <c r="D33" s="54">
        <f t="shared" si="6"/>
        <v>-1503.378326</v>
      </c>
      <c r="E33" s="54">
        <f t="shared" si="6"/>
        <v>-1490.431571</v>
      </c>
      <c r="F33" s="54">
        <f t="shared" si="6"/>
        <v>-1477.614771</v>
      </c>
      <c r="G33" s="54">
        <f t="shared" si="6"/>
        <v>-1464.924694</v>
      </c>
      <c r="H33" s="54">
        <f t="shared" si="6"/>
        <v>110.1418265</v>
      </c>
      <c r="I33" s="54">
        <f t="shared" si="6"/>
        <v>-1439.912107</v>
      </c>
      <c r="J33" s="54">
        <f t="shared" si="6"/>
        <v>-1427.583451</v>
      </c>
      <c r="K33" s="54">
        <f t="shared" si="6"/>
        <v>-1415.369225</v>
      </c>
      <c r="L33" s="54">
        <f t="shared" si="6"/>
        <v>-1403.266506</v>
      </c>
      <c r="M33" s="54">
        <f t="shared" si="6"/>
        <v>-1391.272428</v>
      </c>
      <c r="N33" s="54">
        <f t="shared" si="6"/>
        <v>183.1158168</v>
      </c>
      <c r="O33" s="54">
        <f t="shared" si="6"/>
        <v>1935.171816</v>
      </c>
      <c r="P33" s="54">
        <f t="shared" si="6"/>
        <v>1969.871578</v>
      </c>
      <c r="Q33" s="54">
        <f t="shared" si="6"/>
        <v>2004.212004</v>
      </c>
      <c r="R33" s="54">
        <f t="shared" si="6"/>
        <v>2038.201792</v>
      </c>
      <c r="S33" s="54">
        <f t="shared" si="6"/>
        <v>2071.849469</v>
      </c>
      <c r="T33" s="54">
        <f t="shared" si="6"/>
        <v>7573.913393</v>
      </c>
      <c r="U33" s="54">
        <f t="shared" si="6"/>
        <v>2138.151758</v>
      </c>
      <c r="V33" s="54">
        <f t="shared" si="6"/>
        <v>2170.822597</v>
      </c>
      <c r="W33" s="54">
        <f t="shared" si="6"/>
        <v>2203.183786</v>
      </c>
      <c r="X33" s="54">
        <f t="shared" si="6"/>
        <v>2235.243047</v>
      </c>
      <c r="Y33" s="54">
        <f t="shared" si="6"/>
        <v>2267.00795</v>
      </c>
      <c r="Z33" s="54">
        <f t="shared" si="6"/>
        <v>7767.235921</v>
      </c>
      <c r="AA33" s="54">
        <f t="shared" si="6"/>
        <v>17816.34418</v>
      </c>
      <c r="AB33" s="54">
        <f t="shared" si="6"/>
        <v>17882.36835</v>
      </c>
      <c r="AC33" s="54">
        <f t="shared" si="6"/>
        <v>17947.43397</v>
      </c>
      <c r="AD33" s="54">
        <f t="shared" si="6"/>
        <v>18011.58974</v>
      </c>
      <c r="AE33" s="54">
        <f t="shared" si="6"/>
        <v>18074.85689</v>
      </c>
      <c r="AF33" s="54">
        <f t="shared" si="6"/>
        <v>41106.00607</v>
      </c>
      <c r="AG33" s="54">
        <f t="shared" si="6"/>
        <v>18198.80749</v>
      </c>
      <c r="AH33" s="54">
        <f t="shared" si="6"/>
        <v>18259.53094</v>
      </c>
      <c r="AI33" s="54">
        <f t="shared" si="6"/>
        <v>18319.44578</v>
      </c>
      <c r="AJ33" s="54">
        <f t="shared" si="6"/>
        <v>18378.57095</v>
      </c>
      <c r="AK33" s="54">
        <f t="shared" si="6"/>
        <v>18436.92502</v>
      </c>
      <c r="AL33" s="54">
        <f t="shared" si="6"/>
        <v>41463.27615</v>
      </c>
    </row>
    <row r="34" ht="16.5" customHeight="1">
      <c r="A34" s="65" t="s">
        <v>116</v>
      </c>
      <c r="C34" s="66">
        <f t="shared" ref="C34:AL34" si="7">C32-C33</f>
        <v>-4549.375</v>
      </c>
      <c r="D34" s="67">
        <f t="shared" si="7"/>
        <v>-4510.134979</v>
      </c>
      <c r="E34" s="67">
        <f t="shared" si="7"/>
        <v>-4471.294714</v>
      </c>
      <c r="F34" s="67">
        <f t="shared" si="7"/>
        <v>-4432.844312</v>
      </c>
      <c r="G34" s="67">
        <f t="shared" si="7"/>
        <v>-4394.774081</v>
      </c>
      <c r="H34" s="67">
        <f t="shared" si="7"/>
        <v>330.4254796</v>
      </c>
      <c r="I34" s="67">
        <f t="shared" si="7"/>
        <v>-4319.73632</v>
      </c>
      <c r="J34" s="67">
        <f t="shared" si="7"/>
        <v>-4282.750353</v>
      </c>
      <c r="K34" s="67">
        <f t="shared" si="7"/>
        <v>-4246.107675</v>
      </c>
      <c r="L34" s="67">
        <f t="shared" si="7"/>
        <v>-4209.799518</v>
      </c>
      <c r="M34" s="67">
        <f t="shared" si="7"/>
        <v>-4173.817284</v>
      </c>
      <c r="N34" s="67">
        <f t="shared" si="7"/>
        <v>549.3474504</v>
      </c>
      <c r="O34" s="67">
        <f t="shared" si="7"/>
        <v>5805.515448</v>
      </c>
      <c r="P34" s="67">
        <f t="shared" si="7"/>
        <v>5909.614734</v>
      </c>
      <c r="Q34" s="67">
        <f t="shared" si="7"/>
        <v>6012.636012</v>
      </c>
      <c r="R34" s="67">
        <f t="shared" si="7"/>
        <v>6114.605377</v>
      </c>
      <c r="S34" s="67">
        <f t="shared" si="7"/>
        <v>6215.548408</v>
      </c>
      <c r="T34" s="67">
        <f t="shared" si="7"/>
        <v>22721.74018</v>
      </c>
      <c r="U34" s="67">
        <f t="shared" si="7"/>
        <v>6414.455275</v>
      </c>
      <c r="V34" s="67">
        <f t="shared" si="7"/>
        <v>6512.467792</v>
      </c>
      <c r="W34" s="67">
        <f t="shared" si="7"/>
        <v>6609.551359</v>
      </c>
      <c r="X34" s="67">
        <f t="shared" si="7"/>
        <v>6705.72914</v>
      </c>
      <c r="Y34" s="67">
        <f t="shared" si="7"/>
        <v>6801.023851</v>
      </c>
      <c r="Z34" s="67">
        <f t="shared" si="7"/>
        <v>23301.70776</v>
      </c>
      <c r="AA34" s="67">
        <f t="shared" si="7"/>
        <v>53449.03253</v>
      </c>
      <c r="AB34" s="67">
        <f t="shared" si="7"/>
        <v>53647.10505</v>
      </c>
      <c r="AC34" s="67">
        <f t="shared" si="7"/>
        <v>53842.30191</v>
      </c>
      <c r="AD34" s="67">
        <f t="shared" si="7"/>
        <v>54034.76921</v>
      </c>
      <c r="AE34" s="67">
        <f t="shared" si="7"/>
        <v>54224.57066</v>
      </c>
      <c r="AF34" s="67">
        <f t="shared" si="7"/>
        <v>123318.0182</v>
      </c>
      <c r="AG34" s="67">
        <f t="shared" si="7"/>
        <v>54596.42248</v>
      </c>
      <c r="AH34" s="67">
        <f t="shared" si="7"/>
        <v>54778.59283</v>
      </c>
      <c r="AI34" s="67">
        <f t="shared" si="7"/>
        <v>54958.33733</v>
      </c>
      <c r="AJ34" s="67">
        <f t="shared" si="7"/>
        <v>55135.71286</v>
      </c>
      <c r="AK34" s="67">
        <f t="shared" si="7"/>
        <v>55310.77507</v>
      </c>
      <c r="AL34" s="68">
        <f t="shared" si="7"/>
        <v>124389.8285</v>
      </c>
    </row>
    <row r="35" ht="12.75" customHeight="1">
      <c r="A35" s="6"/>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ht="12.75" customHeight="1">
      <c r="A36" s="6"/>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ht="12.75" customHeight="1">
      <c r="A37" s="6"/>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row>
    <row r="38" ht="12.75" customHeight="1">
      <c r="A38" s="6"/>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row>
    <row r="39" ht="12.75" customHeight="1">
      <c r="A39" s="6"/>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row>
    <row r="40" ht="12.75" customHeight="1">
      <c r="A40" s="6"/>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row>
    <row r="41" ht="12.75" customHeight="1">
      <c r="A41" s="6"/>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row>
    <row r="42" ht="12.75" customHeight="1">
      <c r="A42" s="6"/>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row>
    <row r="43" ht="12.75" customHeight="1">
      <c r="A43" s="6" t="s">
        <v>164</v>
      </c>
    </row>
    <row r="44" ht="12.75" customHeight="1">
      <c r="A44" s="6" t="s">
        <v>168</v>
      </c>
      <c r="B44" s="23">
        <f>ASSUMPTIONS!B25</f>
        <v>0.25</v>
      </c>
      <c r="C44" s="13">
        <f t="shared" ref="C44:AL44" si="8">C32*$B$44</f>
        <v>-1516.458333</v>
      </c>
      <c r="D44" s="13">
        <f t="shared" si="8"/>
        <v>-1503.378326</v>
      </c>
      <c r="E44" s="13">
        <f t="shared" si="8"/>
        <v>-1490.431571</v>
      </c>
      <c r="F44" s="13">
        <f t="shared" si="8"/>
        <v>-1477.614771</v>
      </c>
      <c r="G44" s="13">
        <f t="shared" si="8"/>
        <v>-1464.924694</v>
      </c>
      <c r="H44" s="13">
        <f t="shared" si="8"/>
        <v>110.1418265</v>
      </c>
      <c r="I44" s="13">
        <f t="shared" si="8"/>
        <v>-1439.912107</v>
      </c>
      <c r="J44" s="13">
        <f t="shared" si="8"/>
        <v>-1427.583451</v>
      </c>
      <c r="K44" s="13">
        <f t="shared" si="8"/>
        <v>-1415.369225</v>
      </c>
      <c r="L44" s="13">
        <f t="shared" si="8"/>
        <v>-1403.266506</v>
      </c>
      <c r="M44" s="13">
        <f t="shared" si="8"/>
        <v>-1391.272428</v>
      </c>
      <c r="N44" s="13">
        <f t="shared" si="8"/>
        <v>183.1158168</v>
      </c>
      <c r="O44" s="13">
        <f t="shared" si="8"/>
        <v>1935.171816</v>
      </c>
      <c r="P44" s="13">
        <f t="shared" si="8"/>
        <v>1969.871578</v>
      </c>
      <c r="Q44" s="13">
        <f t="shared" si="8"/>
        <v>2004.212004</v>
      </c>
      <c r="R44" s="13">
        <f t="shared" si="8"/>
        <v>2038.201792</v>
      </c>
      <c r="S44" s="13">
        <f t="shared" si="8"/>
        <v>2071.849469</v>
      </c>
      <c r="T44" s="13">
        <f t="shared" si="8"/>
        <v>7573.913393</v>
      </c>
      <c r="U44" s="13">
        <f t="shared" si="8"/>
        <v>2138.151758</v>
      </c>
      <c r="V44" s="13">
        <f t="shared" si="8"/>
        <v>2170.822597</v>
      </c>
      <c r="W44" s="13">
        <f t="shared" si="8"/>
        <v>2203.183786</v>
      </c>
      <c r="X44" s="13">
        <f t="shared" si="8"/>
        <v>2235.243047</v>
      </c>
      <c r="Y44" s="13">
        <f t="shared" si="8"/>
        <v>2267.00795</v>
      </c>
      <c r="Z44" s="13">
        <f t="shared" si="8"/>
        <v>7767.235921</v>
      </c>
      <c r="AA44" s="13">
        <f t="shared" si="8"/>
        <v>17816.34418</v>
      </c>
      <c r="AB44" s="13">
        <f t="shared" si="8"/>
        <v>17882.36835</v>
      </c>
      <c r="AC44" s="13">
        <f t="shared" si="8"/>
        <v>17947.43397</v>
      </c>
      <c r="AD44" s="13">
        <f t="shared" si="8"/>
        <v>18011.58974</v>
      </c>
      <c r="AE44" s="13">
        <f t="shared" si="8"/>
        <v>18074.85689</v>
      </c>
      <c r="AF44" s="13">
        <f t="shared" si="8"/>
        <v>41106.00607</v>
      </c>
      <c r="AG44" s="13">
        <f t="shared" si="8"/>
        <v>18198.80749</v>
      </c>
      <c r="AH44" s="13">
        <f t="shared" si="8"/>
        <v>18259.53094</v>
      </c>
      <c r="AI44" s="13">
        <f t="shared" si="8"/>
        <v>18319.44578</v>
      </c>
      <c r="AJ44" s="13">
        <f t="shared" si="8"/>
        <v>18378.57095</v>
      </c>
      <c r="AK44" s="13">
        <f t="shared" si="8"/>
        <v>18436.92502</v>
      </c>
      <c r="AL44" s="13">
        <f t="shared" si="8"/>
        <v>41463.27615</v>
      </c>
    </row>
    <row r="45" ht="12.75" customHeight="1">
      <c r="A45" s="6" t="s">
        <v>250</v>
      </c>
      <c r="C45" s="13">
        <f t="shared" ref="C45:AL45" si="9">C44</f>
        <v>-1516.458333</v>
      </c>
      <c r="D45" s="13">
        <f t="shared" si="9"/>
        <v>-1503.378326</v>
      </c>
      <c r="E45" s="13">
        <f t="shared" si="9"/>
        <v>-1490.431571</v>
      </c>
      <c r="F45" s="13">
        <f t="shared" si="9"/>
        <v>-1477.614771</v>
      </c>
      <c r="G45" s="13">
        <f t="shared" si="9"/>
        <v>-1464.924694</v>
      </c>
      <c r="H45" s="13">
        <f t="shared" si="9"/>
        <v>110.1418265</v>
      </c>
      <c r="I45" s="13">
        <f t="shared" si="9"/>
        <v>-1439.912107</v>
      </c>
      <c r="J45" s="13">
        <f t="shared" si="9"/>
        <v>-1427.583451</v>
      </c>
      <c r="K45" s="13">
        <f t="shared" si="9"/>
        <v>-1415.369225</v>
      </c>
      <c r="L45" s="13">
        <f t="shared" si="9"/>
        <v>-1403.266506</v>
      </c>
      <c r="M45" s="13">
        <f t="shared" si="9"/>
        <v>-1391.272428</v>
      </c>
      <c r="N45" s="13">
        <f t="shared" si="9"/>
        <v>183.1158168</v>
      </c>
      <c r="O45" s="13">
        <f t="shared" si="9"/>
        <v>1935.171816</v>
      </c>
      <c r="P45" s="13">
        <f t="shared" si="9"/>
        <v>1969.871578</v>
      </c>
      <c r="Q45" s="13">
        <f t="shared" si="9"/>
        <v>2004.212004</v>
      </c>
      <c r="R45" s="13">
        <f t="shared" si="9"/>
        <v>2038.201792</v>
      </c>
      <c r="S45" s="13">
        <f t="shared" si="9"/>
        <v>2071.849469</v>
      </c>
      <c r="T45" s="13">
        <f t="shared" si="9"/>
        <v>7573.913393</v>
      </c>
      <c r="U45" s="13">
        <f t="shared" si="9"/>
        <v>2138.151758</v>
      </c>
      <c r="V45" s="13">
        <f t="shared" si="9"/>
        <v>2170.822597</v>
      </c>
      <c r="W45" s="13">
        <f t="shared" si="9"/>
        <v>2203.183786</v>
      </c>
      <c r="X45" s="13">
        <f t="shared" si="9"/>
        <v>2235.243047</v>
      </c>
      <c r="Y45" s="13">
        <f t="shared" si="9"/>
        <v>2267.00795</v>
      </c>
      <c r="Z45" s="13">
        <f t="shared" si="9"/>
        <v>7767.235921</v>
      </c>
      <c r="AA45" s="13">
        <f t="shared" si="9"/>
        <v>17816.34418</v>
      </c>
      <c r="AB45" s="13">
        <f t="shared" si="9"/>
        <v>17882.36835</v>
      </c>
      <c r="AC45" s="13">
        <f t="shared" si="9"/>
        <v>17947.43397</v>
      </c>
      <c r="AD45" s="13">
        <f t="shared" si="9"/>
        <v>18011.58974</v>
      </c>
      <c r="AE45" s="13">
        <f t="shared" si="9"/>
        <v>18074.85689</v>
      </c>
      <c r="AF45" s="13">
        <f t="shared" si="9"/>
        <v>41106.00607</v>
      </c>
      <c r="AG45" s="13">
        <f t="shared" si="9"/>
        <v>18198.80749</v>
      </c>
      <c r="AH45" s="13">
        <f t="shared" si="9"/>
        <v>18259.53094</v>
      </c>
      <c r="AI45" s="13">
        <f t="shared" si="9"/>
        <v>18319.44578</v>
      </c>
      <c r="AJ45" s="13">
        <f t="shared" si="9"/>
        <v>18378.57095</v>
      </c>
      <c r="AK45" s="13">
        <f t="shared" si="9"/>
        <v>18436.92502</v>
      </c>
      <c r="AL45" s="13">
        <f t="shared" si="9"/>
        <v>41463.27615</v>
      </c>
    </row>
    <row r="46" ht="12.75" customHeight="1">
      <c r="A46" s="6" t="s">
        <v>251</v>
      </c>
      <c r="C46" s="13">
        <f>C45</f>
        <v>-1516.458333</v>
      </c>
      <c r="D46" s="13">
        <f t="shared" ref="D46:AL46" si="10">C48+D45</f>
        <v>-3019.83666</v>
      </c>
      <c r="E46" s="13">
        <f t="shared" si="10"/>
        <v>-4510.268231</v>
      </c>
      <c r="F46" s="13">
        <f t="shared" si="10"/>
        <v>-5987.883002</v>
      </c>
      <c r="G46" s="13">
        <f t="shared" si="10"/>
        <v>-7452.807695</v>
      </c>
      <c r="H46" s="13">
        <f t="shared" si="10"/>
        <v>-7342.665869</v>
      </c>
      <c r="I46" s="13">
        <f t="shared" si="10"/>
        <v>-8782.577975</v>
      </c>
      <c r="J46" s="13">
        <f t="shared" si="10"/>
        <v>-10210.16143</v>
      </c>
      <c r="K46" s="13">
        <f t="shared" si="10"/>
        <v>-11625.53065</v>
      </c>
      <c r="L46" s="13">
        <f t="shared" si="10"/>
        <v>-13028.79716</v>
      </c>
      <c r="M46" s="13">
        <f t="shared" si="10"/>
        <v>-14420.06959</v>
      </c>
      <c r="N46" s="56">
        <f t="shared" si="10"/>
        <v>-14236.95377</v>
      </c>
      <c r="O46" s="13">
        <f t="shared" si="10"/>
        <v>-12301.78195</v>
      </c>
      <c r="P46" s="13">
        <f t="shared" si="10"/>
        <v>-10331.91038</v>
      </c>
      <c r="Q46" s="13">
        <f t="shared" si="10"/>
        <v>-8327.698371</v>
      </c>
      <c r="R46" s="13">
        <f t="shared" si="10"/>
        <v>-6289.496579</v>
      </c>
      <c r="S46" s="13">
        <f t="shared" si="10"/>
        <v>-4217.64711</v>
      </c>
      <c r="T46" s="13">
        <f t="shared" si="10"/>
        <v>3356.266284</v>
      </c>
      <c r="U46" s="13">
        <f t="shared" si="10"/>
        <v>5494.418042</v>
      </c>
      <c r="V46" s="13">
        <f t="shared" si="10"/>
        <v>7665.24064</v>
      </c>
      <c r="W46" s="13">
        <f t="shared" si="10"/>
        <v>9868.424426</v>
      </c>
      <c r="X46" s="13">
        <f t="shared" si="10"/>
        <v>12103.66747</v>
      </c>
      <c r="Y46" s="13">
        <f t="shared" si="10"/>
        <v>14370.67542</v>
      </c>
      <c r="Z46" s="56">
        <f t="shared" si="10"/>
        <v>22137.91134</v>
      </c>
      <c r="AA46" s="13">
        <f t="shared" si="10"/>
        <v>39954.25552</v>
      </c>
      <c r="AB46" s="13">
        <f t="shared" si="10"/>
        <v>57836.62387</v>
      </c>
      <c r="AC46" s="13">
        <f t="shared" si="10"/>
        <v>75784.05784</v>
      </c>
      <c r="AD46" s="13">
        <f t="shared" si="10"/>
        <v>93795.64758</v>
      </c>
      <c r="AE46" s="13">
        <f t="shared" si="10"/>
        <v>111870.5045</v>
      </c>
      <c r="AF46" s="13">
        <f t="shared" si="10"/>
        <v>152976.5105</v>
      </c>
      <c r="AG46" s="13">
        <f t="shared" si="10"/>
        <v>149037.4067</v>
      </c>
      <c r="AH46" s="13">
        <f t="shared" si="10"/>
        <v>167296.9376</v>
      </c>
      <c r="AI46" s="13">
        <f t="shared" si="10"/>
        <v>185616.3834</v>
      </c>
      <c r="AJ46" s="13">
        <f t="shared" si="10"/>
        <v>203994.9544</v>
      </c>
      <c r="AK46" s="13">
        <f t="shared" si="10"/>
        <v>222431.8794</v>
      </c>
      <c r="AL46" s="56">
        <f t="shared" si="10"/>
        <v>263895.1555</v>
      </c>
    </row>
    <row r="47" ht="12.75" customHeight="1">
      <c r="A47" s="6" t="s">
        <v>252</v>
      </c>
      <c r="C47" s="13"/>
      <c r="D47" s="13"/>
      <c r="E47" s="13"/>
      <c r="F47" s="13"/>
      <c r="G47" s="13"/>
      <c r="H47" s="13"/>
      <c r="I47" s="13"/>
      <c r="J47" s="13"/>
      <c r="K47" s="13"/>
      <c r="L47" s="13"/>
      <c r="M47" s="13"/>
      <c r="N47" s="13"/>
      <c r="O47" s="13"/>
      <c r="P47" s="13"/>
      <c r="Q47" s="13"/>
      <c r="R47" s="13"/>
      <c r="S47" s="13"/>
      <c r="T47" s="56">
        <f>IF(N46&gt;0,N46,0)</f>
        <v>0</v>
      </c>
      <c r="U47" s="13"/>
      <c r="V47" s="13"/>
      <c r="W47" s="13"/>
      <c r="X47" s="13"/>
      <c r="Y47" s="13"/>
      <c r="Z47" s="13"/>
      <c r="AA47" s="13"/>
      <c r="AB47" s="13"/>
      <c r="AC47" s="13"/>
      <c r="AD47" s="13"/>
      <c r="AE47" s="13"/>
      <c r="AF47" s="56">
        <f>IF(Z46&gt;0,Z46,0)</f>
        <v>22137.91134</v>
      </c>
      <c r="AG47" s="13"/>
      <c r="AH47" s="13"/>
      <c r="AI47" s="13"/>
      <c r="AJ47" s="13"/>
      <c r="AK47" s="13"/>
      <c r="AL47" s="13"/>
    </row>
    <row r="48" ht="12.75" customHeight="1">
      <c r="A48" s="6" t="s">
        <v>254</v>
      </c>
      <c r="B48" s="13">
        <v>0.0</v>
      </c>
      <c r="C48" s="13">
        <f t="shared" ref="C48:AL48" si="11">C46-C47</f>
        <v>-1516.458333</v>
      </c>
      <c r="D48" s="13">
        <f t="shared" si="11"/>
        <v>-3019.83666</v>
      </c>
      <c r="E48" s="13">
        <f t="shared" si="11"/>
        <v>-4510.268231</v>
      </c>
      <c r="F48" s="13">
        <f t="shared" si="11"/>
        <v>-5987.883002</v>
      </c>
      <c r="G48" s="13">
        <f t="shared" si="11"/>
        <v>-7452.807695</v>
      </c>
      <c r="H48" s="13">
        <f t="shared" si="11"/>
        <v>-7342.665869</v>
      </c>
      <c r="I48" s="13">
        <f t="shared" si="11"/>
        <v>-8782.577975</v>
      </c>
      <c r="J48" s="13">
        <f t="shared" si="11"/>
        <v>-10210.16143</v>
      </c>
      <c r="K48" s="13">
        <f t="shared" si="11"/>
        <v>-11625.53065</v>
      </c>
      <c r="L48" s="13">
        <f t="shared" si="11"/>
        <v>-13028.79716</v>
      </c>
      <c r="M48" s="13">
        <f t="shared" si="11"/>
        <v>-14420.06959</v>
      </c>
      <c r="N48" s="13">
        <f t="shared" si="11"/>
        <v>-14236.95377</v>
      </c>
      <c r="O48" s="13">
        <f t="shared" si="11"/>
        <v>-12301.78195</v>
      </c>
      <c r="P48" s="13">
        <f t="shared" si="11"/>
        <v>-10331.91038</v>
      </c>
      <c r="Q48" s="13">
        <f t="shared" si="11"/>
        <v>-8327.698371</v>
      </c>
      <c r="R48" s="13">
        <f t="shared" si="11"/>
        <v>-6289.496579</v>
      </c>
      <c r="S48" s="13">
        <f t="shared" si="11"/>
        <v>-4217.64711</v>
      </c>
      <c r="T48" s="13">
        <f t="shared" si="11"/>
        <v>3356.266284</v>
      </c>
      <c r="U48" s="13">
        <f t="shared" si="11"/>
        <v>5494.418042</v>
      </c>
      <c r="V48" s="13">
        <f t="shared" si="11"/>
        <v>7665.24064</v>
      </c>
      <c r="W48" s="13">
        <f t="shared" si="11"/>
        <v>9868.424426</v>
      </c>
      <c r="X48" s="13">
        <f t="shared" si="11"/>
        <v>12103.66747</v>
      </c>
      <c r="Y48" s="13">
        <f t="shared" si="11"/>
        <v>14370.67542</v>
      </c>
      <c r="Z48" s="13">
        <f t="shared" si="11"/>
        <v>22137.91134</v>
      </c>
      <c r="AA48" s="13">
        <f t="shared" si="11"/>
        <v>39954.25552</v>
      </c>
      <c r="AB48" s="13">
        <f t="shared" si="11"/>
        <v>57836.62387</v>
      </c>
      <c r="AC48" s="13">
        <f t="shared" si="11"/>
        <v>75784.05784</v>
      </c>
      <c r="AD48" s="13">
        <f t="shared" si="11"/>
        <v>93795.64758</v>
      </c>
      <c r="AE48" s="13">
        <f t="shared" si="11"/>
        <v>111870.5045</v>
      </c>
      <c r="AF48" s="13">
        <f t="shared" si="11"/>
        <v>130838.5992</v>
      </c>
      <c r="AG48" s="13">
        <f t="shared" si="11"/>
        <v>149037.4067</v>
      </c>
      <c r="AH48" s="13">
        <f t="shared" si="11"/>
        <v>167296.9376</v>
      </c>
      <c r="AI48" s="13">
        <f t="shared" si="11"/>
        <v>185616.3834</v>
      </c>
      <c r="AJ48" s="13">
        <f t="shared" si="11"/>
        <v>203994.9544</v>
      </c>
      <c r="AK48" s="13">
        <f t="shared" si="11"/>
        <v>222431.8794</v>
      </c>
      <c r="AL48" s="13">
        <f t="shared" si="11"/>
        <v>263895.1555</v>
      </c>
    </row>
    <row r="49" ht="12.75" customHeight="1">
      <c r="A49" s="6" t="s">
        <v>201</v>
      </c>
      <c r="B49" s="13"/>
      <c r="C49" s="13">
        <f t="shared" ref="C49:AL49" si="12">C48-B48</f>
        <v>-1516.458333</v>
      </c>
      <c r="D49" s="13">
        <f t="shared" si="12"/>
        <v>-1503.378326</v>
      </c>
      <c r="E49" s="13">
        <f t="shared" si="12"/>
        <v>-1490.431571</v>
      </c>
      <c r="F49" s="13">
        <f t="shared" si="12"/>
        <v>-1477.614771</v>
      </c>
      <c r="G49" s="13">
        <f t="shared" si="12"/>
        <v>-1464.924694</v>
      </c>
      <c r="H49" s="13">
        <f t="shared" si="12"/>
        <v>110.1418265</v>
      </c>
      <c r="I49" s="13">
        <f t="shared" si="12"/>
        <v>-1439.912107</v>
      </c>
      <c r="J49" s="13">
        <f t="shared" si="12"/>
        <v>-1427.583451</v>
      </c>
      <c r="K49" s="13">
        <f t="shared" si="12"/>
        <v>-1415.369225</v>
      </c>
      <c r="L49" s="13">
        <f t="shared" si="12"/>
        <v>-1403.266506</v>
      </c>
      <c r="M49" s="13">
        <f t="shared" si="12"/>
        <v>-1391.272428</v>
      </c>
      <c r="N49" s="13">
        <f t="shared" si="12"/>
        <v>183.1158168</v>
      </c>
      <c r="O49" s="13">
        <f t="shared" si="12"/>
        <v>1935.171816</v>
      </c>
      <c r="P49" s="13">
        <f t="shared" si="12"/>
        <v>1969.871578</v>
      </c>
      <c r="Q49" s="13">
        <f t="shared" si="12"/>
        <v>2004.212004</v>
      </c>
      <c r="R49" s="13">
        <f t="shared" si="12"/>
        <v>2038.201792</v>
      </c>
      <c r="S49" s="13">
        <f t="shared" si="12"/>
        <v>2071.849469</v>
      </c>
      <c r="T49" s="13">
        <f t="shared" si="12"/>
        <v>7573.913393</v>
      </c>
      <c r="U49" s="13">
        <f t="shared" si="12"/>
        <v>2138.151758</v>
      </c>
      <c r="V49" s="13">
        <f t="shared" si="12"/>
        <v>2170.822597</v>
      </c>
      <c r="W49" s="13">
        <f t="shared" si="12"/>
        <v>2203.183786</v>
      </c>
      <c r="X49" s="13">
        <f t="shared" si="12"/>
        <v>2235.243047</v>
      </c>
      <c r="Y49" s="13">
        <f t="shared" si="12"/>
        <v>2267.00795</v>
      </c>
      <c r="Z49" s="13">
        <f t="shared" si="12"/>
        <v>7767.235921</v>
      </c>
      <c r="AA49" s="13">
        <f t="shared" si="12"/>
        <v>17816.34418</v>
      </c>
      <c r="AB49" s="13">
        <f t="shared" si="12"/>
        <v>17882.36835</v>
      </c>
      <c r="AC49" s="13">
        <f t="shared" si="12"/>
        <v>17947.43397</v>
      </c>
      <c r="AD49" s="13">
        <f t="shared" si="12"/>
        <v>18011.58974</v>
      </c>
      <c r="AE49" s="13">
        <f t="shared" si="12"/>
        <v>18074.85689</v>
      </c>
      <c r="AF49" s="13">
        <f t="shared" si="12"/>
        <v>18968.09472</v>
      </c>
      <c r="AG49" s="13">
        <f t="shared" si="12"/>
        <v>18198.80749</v>
      </c>
      <c r="AH49" s="13">
        <f t="shared" si="12"/>
        <v>18259.53094</v>
      </c>
      <c r="AI49" s="13">
        <f t="shared" si="12"/>
        <v>18319.44578</v>
      </c>
      <c r="AJ49" s="13">
        <f t="shared" si="12"/>
        <v>18378.57095</v>
      </c>
      <c r="AK49" s="13">
        <f t="shared" si="12"/>
        <v>18436.92502</v>
      </c>
      <c r="AL49" s="13">
        <f t="shared" si="12"/>
        <v>41463.27615</v>
      </c>
    </row>
    <row r="50" ht="12.75" customHeight="1">
      <c r="A50" s="6"/>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row>
    <row r="51" ht="12.75" customHeight="1">
      <c r="A51" s="6" t="s">
        <v>257</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row>
    <row r="52" ht="12.75" customHeight="1">
      <c r="A52" s="6" t="s">
        <v>258</v>
      </c>
      <c r="C52" s="63" t="str">
        <f>'BALANCE SHEET'!B39</f>
        <v/>
      </c>
      <c r="D52" s="13">
        <f t="shared" ref="D52:AL52" si="13">C56</f>
        <v>-4549.375</v>
      </c>
      <c r="E52" s="13">
        <f t="shared" si="13"/>
        <v>-9059.509979</v>
      </c>
      <c r="F52" s="13">
        <f t="shared" si="13"/>
        <v>-13530.80469</v>
      </c>
      <c r="G52" s="13">
        <f t="shared" si="13"/>
        <v>-17963.64901</v>
      </c>
      <c r="H52" s="13">
        <f t="shared" si="13"/>
        <v>-22358.42309</v>
      </c>
      <c r="I52" s="13">
        <f t="shared" si="13"/>
        <v>-22027.99761</v>
      </c>
      <c r="J52" s="13">
        <f t="shared" si="13"/>
        <v>-26347.73393</v>
      </c>
      <c r="K52" s="13">
        <f t="shared" si="13"/>
        <v>-30630.48428</v>
      </c>
      <c r="L52" s="13">
        <f t="shared" si="13"/>
        <v>-34876.59196</v>
      </c>
      <c r="M52" s="13">
        <f t="shared" si="13"/>
        <v>-39086.39147</v>
      </c>
      <c r="N52" s="13">
        <f t="shared" si="13"/>
        <v>-43260.20876</v>
      </c>
      <c r="O52" s="13">
        <f t="shared" si="13"/>
        <v>-42710.86131</v>
      </c>
      <c r="P52" s="13">
        <f t="shared" si="13"/>
        <v>-36905.34586</v>
      </c>
      <c r="Q52" s="13">
        <f t="shared" si="13"/>
        <v>-30995.73113</v>
      </c>
      <c r="R52" s="13">
        <f t="shared" si="13"/>
        <v>-24983.09511</v>
      </c>
      <c r="S52" s="13">
        <f t="shared" si="13"/>
        <v>-18868.48974</v>
      </c>
      <c r="T52" s="13">
        <f t="shared" si="13"/>
        <v>-12652.94133</v>
      </c>
      <c r="U52" s="13">
        <f t="shared" si="13"/>
        <v>10068.79885</v>
      </c>
      <c r="V52" s="13">
        <f t="shared" si="13"/>
        <v>16483.25413</v>
      </c>
      <c r="W52" s="13">
        <f t="shared" si="13"/>
        <v>22995.72192</v>
      </c>
      <c r="X52" s="13">
        <f t="shared" si="13"/>
        <v>29605.27328</v>
      </c>
      <c r="Y52" s="13">
        <f t="shared" si="13"/>
        <v>36311.00242</v>
      </c>
      <c r="Z52" s="13">
        <f t="shared" si="13"/>
        <v>43112.02627</v>
      </c>
      <c r="AA52" s="13">
        <f t="shared" si="13"/>
        <v>66413.73403</v>
      </c>
      <c r="AB52" s="13">
        <f t="shared" si="13"/>
        <v>119862.7666</v>
      </c>
      <c r="AC52" s="13">
        <f t="shared" si="13"/>
        <v>173509.8716</v>
      </c>
      <c r="AD52" s="13">
        <f t="shared" si="13"/>
        <v>227352.1735</v>
      </c>
      <c r="AE52" s="13">
        <f t="shared" si="13"/>
        <v>281386.9427</v>
      </c>
      <c r="AF52" s="13">
        <f t="shared" si="13"/>
        <v>335611.5134</v>
      </c>
      <c r="AG52" s="13">
        <f t="shared" si="13"/>
        <v>458929.5316</v>
      </c>
      <c r="AH52" s="13">
        <f t="shared" si="13"/>
        <v>513525.9541</v>
      </c>
      <c r="AI52" s="13">
        <f t="shared" si="13"/>
        <v>568304.5469</v>
      </c>
      <c r="AJ52" s="13">
        <f t="shared" si="13"/>
        <v>623262.8842</v>
      </c>
      <c r="AK52" s="13">
        <f t="shared" si="13"/>
        <v>678398.5971</v>
      </c>
      <c r="AL52" s="13">
        <f t="shared" si="13"/>
        <v>733709.3722</v>
      </c>
    </row>
    <row r="53" ht="12.75" customHeight="1">
      <c r="A53" s="6" t="s">
        <v>116</v>
      </c>
      <c r="C53" s="13">
        <f t="shared" ref="C53:AL53" si="14">C34</f>
        <v>-4549.375</v>
      </c>
      <c r="D53" s="13">
        <f t="shared" si="14"/>
        <v>-4510.134979</v>
      </c>
      <c r="E53" s="13">
        <f t="shared" si="14"/>
        <v>-4471.294714</v>
      </c>
      <c r="F53" s="13">
        <f t="shared" si="14"/>
        <v>-4432.844312</v>
      </c>
      <c r="G53" s="13">
        <f t="shared" si="14"/>
        <v>-4394.774081</v>
      </c>
      <c r="H53" s="13">
        <f t="shared" si="14"/>
        <v>330.4254796</v>
      </c>
      <c r="I53" s="13">
        <f t="shared" si="14"/>
        <v>-4319.73632</v>
      </c>
      <c r="J53" s="13">
        <f t="shared" si="14"/>
        <v>-4282.750353</v>
      </c>
      <c r="K53" s="13">
        <f t="shared" si="14"/>
        <v>-4246.107675</v>
      </c>
      <c r="L53" s="13">
        <f t="shared" si="14"/>
        <v>-4209.799518</v>
      </c>
      <c r="M53" s="13">
        <f t="shared" si="14"/>
        <v>-4173.817284</v>
      </c>
      <c r="N53" s="13">
        <f t="shared" si="14"/>
        <v>549.3474504</v>
      </c>
      <c r="O53" s="13">
        <f t="shared" si="14"/>
        <v>5805.515448</v>
      </c>
      <c r="P53" s="13">
        <f t="shared" si="14"/>
        <v>5909.614734</v>
      </c>
      <c r="Q53" s="13">
        <f t="shared" si="14"/>
        <v>6012.636012</v>
      </c>
      <c r="R53" s="13">
        <f t="shared" si="14"/>
        <v>6114.605377</v>
      </c>
      <c r="S53" s="13">
        <f t="shared" si="14"/>
        <v>6215.548408</v>
      </c>
      <c r="T53" s="13">
        <f t="shared" si="14"/>
        <v>22721.74018</v>
      </c>
      <c r="U53" s="13">
        <f t="shared" si="14"/>
        <v>6414.455275</v>
      </c>
      <c r="V53" s="13">
        <f t="shared" si="14"/>
        <v>6512.467792</v>
      </c>
      <c r="W53" s="13">
        <f t="shared" si="14"/>
        <v>6609.551359</v>
      </c>
      <c r="X53" s="13">
        <f t="shared" si="14"/>
        <v>6705.72914</v>
      </c>
      <c r="Y53" s="13">
        <f t="shared" si="14"/>
        <v>6801.023851</v>
      </c>
      <c r="Z53" s="13">
        <f t="shared" si="14"/>
        <v>23301.70776</v>
      </c>
      <c r="AA53" s="13">
        <f t="shared" si="14"/>
        <v>53449.03253</v>
      </c>
      <c r="AB53" s="13">
        <f t="shared" si="14"/>
        <v>53647.10505</v>
      </c>
      <c r="AC53" s="13">
        <f t="shared" si="14"/>
        <v>53842.30191</v>
      </c>
      <c r="AD53" s="13">
        <f t="shared" si="14"/>
        <v>54034.76921</v>
      </c>
      <c r="AE53" s="13">
        <f t="shared" si="14"/>
        <v>54224.57066</v>
      </c>
      <c r="AF53" s="13">
        <f t="shared" si="14"/>
        <v>123318.0182</v>
      </c>
      <c r="AG53" s="13">
        <f t="shared" si="14"/>
        <v>54596.42248</v>
      </c>
      <c r="AH53" s="13">
        <f t="shared" si="14"/>
        <v>54778.59283</v>
      </c>
      <c r="AI53" s="13">
        <f t="shared" si="14"/>
        <v>54958.33733</v>
      </c>
      <c r="AJ53" s="13">
        <f t="shared" si="14"/>
        <v>55135.71286</v>
      </c>
      <c r="AK53" s="13">
        <f t="shared" si="14"/>
        <v>55310.77507</v>
      </c>
      <c r="AL53" s="13">
        <f t="shared" si="14"/>
        <v>124389.8285</v>
      </c>
    </row>
    <row r="54" ht="12.75" customHeight="1">
      <c r="A54" s="6" t="s">
        <v>260</v>
      </c>
      <c r="C54" s="13"/>
      <c r="D54" s="13"/>
      <c r="E54" s="13"/>
      <c r="F54" s="13"/>
      <c r="G54" s="13"/>
      <c r="H54" s="13"/>
      <c r="I54" s="13"/>
      <c r="J54" s="13"/>
      <c r="K54" s="13"/>
      <c r="L54" s="13"/>
      <c r="M54" s="13"/>
      <c r="N54" s="13">
        <f>IF($B90&gt;0,$B90*ASSUMPTIONS!$B$14,0)</f>
        <v>0</v>
      </c>
      <c r="O54" s="13"/>
      <c r="P54" s="13"/>
      <c r="Q54" s="13"/>
      <c r="R54" s="13"/>
      <c r="S54" s="13"/>
      <c r="T54" s="13"/>
      <c r="U54" s="13"/>
      <c r="V54" s="13"/>
      <c r="W54" s="13"/>
      <c r="X54" s="13"/>
      <c r="Y54" s="13"/>
      <c r="Z54" s="13">
        <f>IF(C90&gt;0,$C90*ASSUMPTIONS!$C$14,0)</f>
        <v>0</v>
      </c>
      <c r="AL54" s="13">
        <f>IF(D90&gt;0,D90*ASSUMPTIONS!$D$14,0)</f>
        <v>0</v>
      </c>
    </row>
    <row r="55" ht="12.75" customHeight="1">
      <c r="A55" s="6" t="s">
        <v>257</v>
      </c>
      <c r="C55" s="13">
        <f t="shared" ref="C55:AL55" si="15">C53-C54</f>
        <v>-4549.375</v>
      </c>
      <c r="D55" s="13">
        <f t="shared" si="15"/>
        <v>-4510.134979</v>
      </c>
      <c r="E55" s="13">
        <f t="shared" si="15"/>
        <v>-4471.294714</v>
      </c>
      <c r="F55" s="13">
        <f t="shared" si="15"/>
        <v>-4432.844312</v>
      </c>
      <c r="G55" s="13">
        <f t="shared" si="15"/>
        <v>-4394.774081</v>
      </c>
      <c r="H55" s="13">
        <f t="shared" si="15"/>
        <v>330.4254796</v>
      </c>
      <c r="I55" s="13">
        <f t="shared" si="15"/>
        <v>-4319.73632</v>
      </c>
      <c r="J55" s="13">
        <f t="shared" si="15"/>
        <v>-4282.750353</v>
      </c>
      <c r="K55" s="13">
        <f t="shared" si="15"/>
        <v>-4246.107675</v>
      </c>
      <c r="L55" s="13">
        <f t="shared" si="15"/>
        <v>-4209.799518</v>
      </c>
      <c r="M55" s="13">
        <f t="shared" si="15"/>
        <v>-4173.817284</v>
      </c>
      <c r="N55" s="13">
        <f t="shared" si="15"/>
        <v>549.3474504</v>
      </c>
      <c r="O55" s="13">
        <f t="shared" si="15"/>
        <v>5805.515448</v>
      </c>
      <c r="P55" s="13">
        <f t="shared" si="15"/>
        <v>5909.614734</v>
      </c>
      <c r="Q55" s="13">
        <f t="shared" si="15"/>
        <v>6012.636012</v>
      </c>
      <c r="R55" s="13">
        <f t="shared" si="15"/>
        <v>6114.605377</v>
      </c>
      <c r="S55" s="13">
        <f t="shared" si="15"/>
        <v>6215.548408</v>
      </c>
      <c r="T55" s="13">
        <f t="shared" si="15"/>
        <v>22721.74018</v>
      </c>
      <c r="U55" s="13">
        <f t="shared" si="15"/>
        <v>6414.455275</v>
      </c>
      <c r="V55" s="13">
        <f t="shared" si="15"/>
        <v>6512.467792</v>
      </c>
      <c r="W55" s="13">
        <f t="shared" si="15"/>
        <v>6609.551359</v>
      </c>
      <c r="X55" s="13">
        <f t="shared" si="15"/>
        <v>6705.72914</v>
      </c>
      <c r="Y55" s="13">
        <f t="shared" si="15"/>
        <v>6801.023851</v>
      </c>
      <c r="Z55" s="13">
        <f t="shared" si="15"/>
        <v>23301.70776</v>
      </c>
      <c r="AA55" s="13">
        <f t="shared" si="15"/>
        <v>53449.03253</v>
      </c>
      <c r="AB55" s="13">
        <f t="shared" si="15"/>
        <v>53647.10505</v>
      </c>
      <c r="AC55" s="13">
        <f t="shared" si="15"/>
        <v>53842.30191</v>
      </c>
      <c r="AD55" s="13">
        <f t="shared" si="15"/>
        <v>54034.76921</v>
      </c>
      <c r="AE55" s="13">
        <f t="shared" si="15"/>
        <v>54224.57066</v>
      </c>
      <c r="AF55" s="13">
        <f t="shared" si="15"/>
        <v>123318.0182</v>
      </c>
      <c r="AG55" s="13">
        <f t="shared" si="15"/>
        <v>54596.42248</v>
      </c>
      <c r="AH55" s="13">
        <f t="shared" si="15"/>
        <v>54778.59283</v>
      </c>
      <c r="AI55" s="13">
        <f t="shared" si="15"/>
        <v>54958.33733</v>
      </c>
      <c r="AJ55" s="13">
        <f t="shared" si="15"/>
        <v>55135.71286</v>
      </c>
      <c r="AK55" s="13">
        <f t="shared" si="15"/>
        <v>55310.77507</v>
      </c>
      <c r="AL55" s="13">
        <f t="shared" si="15"/>
        <v>124389.8285</v>
      </c>
    </row>
    <row r="56" ht="12.75" customHeight="1">
      <c r="A56" s="6" t="s">
        <v>261</v>
      </c>
      <c r="C56" s="13">
        <f t="shared" ref="C56:AL56" si="16">C52+C55</f>
        <v>-4549.375</v>
      </c>
      <c r="D56" s="13">
        <f t="shared" si="16"/>
        <v>-9059.509979</v>
      </c>
      <c r="E56" s="13">
        <f t="shared" si="16"/>
        <v>-13530.80469</v>
      </c>
      <c r="F56" s="13">
        <f t="shared" si="16"/>
        <v>-17963.64901</v>
      </c>
      <c r="G56" s="13">
        <f t="shared" si="16"/>
        <v>-22358.42309</v>
      </c>
      <c r="H56" s="13">
        <f t="shared" si="16"/>
        <v>-22027.99761</v>
      </c>
      <c r="I56" s="13">
        <f t="shared" si="16"/>
        <v>-26347.73393</v>
      </c>
      <c r="J56" s="13">
        <f t="shared" si="16"/>
        <v>-30630.48428</v>
      </c>
      <c r="K56" s="13">
        <f t="shared" si="16"/>
        <v>-34876.59196</v>
      </c>
      <c r="L56" s="13">
        <f t="shared" si="16"/>
        <v>-39086.39147</v>
      </c>
      <c r="M56" s="13">
        <f t="shared" si="16"/>
        <v>-43260.20876</v>
      </c>
      <c r="N56" s="13">
        <f t="shared" si="16"/>
        <v>-42710.86131</v>
      </c>
      <c r="O56" s="13">
        <f t="shared" si="16"/>
        <v>-36905.34586</v>
      </c>
      <c r="P56" s="13">
        <f t="shared" si="16"/>
        <v>-30995.73113</v>
      </c>
      <c r="Q56" s="13">
        <f t="shared" si="16"/>
        <v>-24983.09511</v>
      </c>
      <c r="R56" s="13">
        <f t="shared" si="16"/>
        <v>-18868.48974</v>
      </c>
      <c r="S56" s="13">
        <f t="shared" si="16"/>
        <v>-12652.94133</v>
      </c>
      <c r="T56" s="13">
        <f t="shared" si="16"/>
        <v>10068.79885</v>
      </c>
      <c r="U56" s="13">
        <f t="shared" si="16"/>
        <v>16483.25413</v>
      </c>
      <c r="V56" s="13">
        <f t="shared" si="16"/>
        <v>22995.72192</v>
      </c>
      <c r="W56" s="13">
        <f t="shared" si="16"/>
        <v>29605.27328</v>
      </c>
      <c r="X56" s="13">
        <f t="shared" si="16"/>
        <v>36311.00242</v>
      </c>
      <c r="Y56" s="13">
        <f t="shared" si="16"/>
        <v>43112.02627</v>
      </c>
      <c r="Z56" s="13">
        <f t="shared" si="16"/>
        <v>66413.73403</v>
      </c>
      <c r="AA56" s="13">
        <f t="shared" si="16"/>
        <v>119862.7666</v>
      </c>
      <c r="AB56" s="13">
        <f t="shared" si="16"/>
        <v>173509.8716</v>
      </c>
      <c r="AC56" s="13">
        <f t="shared" si="16"/>
        <v>227352.1735</v>
      </c>
      <c r="AD56" s="13">
        <f t="shared" si="16"/>
        <v>281386.9427</v>
      </c>
      <c r="AE56" s="13">
        <f t="shared" si="16"/>
        <v>335611.5134</v>
      </c>
      <c r="AF56" s="13">
        <f t="shared" si="16"/>
        <v>458929.5316</v>
      </c>
      <c r="AG56" s="13">
        <f t="shared" si="16"/>
        <v>513525.9541</v>
      </c>
      <c r="AH56" s="13">
        <f t="shared" si="16"/>
        <v>568304.5469</v>
      </c>
      <c r="AI56" s="13">
        <f t="shared" si="16"/>
        <v>623262.8842</v>
      </c>
      <c r="AJ56" s="13">
        <f t="shared" si="16"/>
        <v>678398.5971</v>
      </c>
      <c r="AK56" s="13">
        <f t="shared" si="16"/>
        <v>733709.3722</v>
      </c>
      <c r="AL56" s="13">
        <f t="shared" si="16"/>
        <v>858099.2006</v>
      </c>
    </row>
    <row r="57" ht="12.75" customHeight="1">
      <c r="A57" s="6"/>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ht="12.75" customHeight="1">
      <c r="A58" s="6"/>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ht="12.75" customHeight="1">
      <c r="A59" s="6" t="str">
        <f>ASSUMPTIONS!A1</f>
        <v>ProMesh</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ht="12.75" customHeight="1">
      <c r="A60" s="6" t="s">
        <v>217</v>
      </c>
      <c r="B60" s="6" t="s">
        <v>61</v>
      </c>
      <c r="C60" s="6" t="s">
        <v>62</v>
      </c>
      <c r="D60" s="6" t="s">
        <v>63</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ht="12.75" customHeight="1">
      <c r="A61" s="6"/>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ht="12.75" customHeight="1">
      <c r="A62" s="6" t="s">
        <v>92</v>
      </c>
      <c r="B62" s="13">
        <f t="shared" ref="B62:B64" si="17">SUM(C6:N6)</f>
        <v>161900</v>
      </c>
      <c r="C62" s="13">
        <f t="shared" ref="C62:C64" si="18">SUM(O6:Z6)</f>
        <v>574120</v>
      </c>
      <c r="D62" s="13">
        <f t="shared" ref="D62:D64" si="19">SUM(AA6:AL6)</f>
        <v>1961610</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ht="12.75" customHeight="1">
      <c r="A63" s="6" t="s">
        <v>224</v>
      </c>
      <c r="B63" s="13">
        <f t="shared" si="17"/>
        <v>0</v>
      </c>
      <c r="C63" s="13">
        <f t="shared" si="18"/>
        <v>0</v>
      </c>
      <c r="D63" s="13">
        <f t="shared" si="19"/>
        <v>0</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ht="12.75" customHeight="1">
      <c r="A64" s="6" t="s">
        <v>227</v>
      </c>
      <c r="B64" s="13">
        <f t="shared" si="17"/>
        <v>161900</v>
      </c>
      <c r="C64" s="13">
        <f t="shared" si="18"/>
        <v>574120</v>
      </c>
      <c r="D64" s="13">
        <f t="shared" si="19"/>
        <v>1961610</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ht="12.75" customHeight="1">
      <c r="A65" s="6"/>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ht="12.75" customHeight="1">
      <c r="A66" s="6" t="s">
        <v>229</v>
      </c>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ht="12.75" customHeight="1">
      <c r="A67" s="6" t="str">
        <f t="shared" ref="A67:A81" si="20">A10</f>
        <v>  - Advertising &amp; Promotion</v>
      </c>
      <c r="B67" s="13">
        <f t="shared" ref="B67:B81" si="21">SUM(C10:N10)</f>
        <v>24000</v>
      </c>
      <c r="C67" s="13">
        <f t="shared" ref="C67:C81" si="22">SUM(O10:Z10)</f>
        <v>48000</v>
      </c>
      <c r="D67" s="13">
        <f t="shared" ref="D67:D81" si="23">SUM(AA10:AL10)</f>
        <v>60000</v>
      </c>
    </row>
    <row r="68" ht="12.75" customHeight="1">
      <c r="A68" s="6" t="str">
        <f t="shared" si="20"/>
        <v>  - Salaries &amp; Fringe Benefits</v>
      </c>
      <c r="B68" s="13">
        <f t="shared" si="21"/>
        <v>136500</v>
      </c>
      <c r="C68" s="13">
        <f t="shared" si="22"/>
        <v>241500</v>
      </c>
      <c r="D68" s="13">
        <f t="shared" si="23"/>
        <v>472500</v>
      </c>
    </row>
    <row r="69" ht="12.75" customHeight="1">
      <c r="A69" s="6" t="str">
        <f t="shared" si="20"/>
        <v>  - Wages</v>
      </c>
      <c r="B69" s="13">
        <f t="shared" si="21"/>
        <v>14940</v>
      </c>
      <c r="C69" s="13">
        <f t="shared" si="22"/>
        <v>53037</v>
      </c>
      <c r="D69" s="13">
        <f t="shared" si="23"/>
        <v>177786</v>
      </c>
    </row>
    <row r="70" ht="12.75" customHeight="1">
      <c r="A70" s="6" t="str">
        <f t="shared" si="20"/>
        <v>  - Depreciation</v>
      </c>
      <c r="B70" s="13">
        <f t="shared" si="21"/>
        <v>18987.2668</v>
      </c>
      <c r="C70" s="13">
        <f t="shared" si="22"/>
        <v>51993.8008</v>
      </c>
      <c r="D70" s="13">
        <f t="shared" si="23"/>
        <v>112302.554</v>
      </c>
    </row>
    <row r="71" ht="12.75" customHeight="1">
      <c r="A71" s="6" t="str">
        <f t="shared" si="20"/>
        <v>Other Expenses</v>
      </c>
      <c r="B71" s="13">
        <f t="shared" si="21"/>
        <v>1200</v>
      </c>
      <c r="C71" s="13">
        <f t="shared" si="22"/>
        <v>3600</v>
      </c>
      <c r="D71" s="13">
        <f t="shared" si="23"/>
        <v>7200</v>
      </c>
    </row>
    <row r="72" ht="12.75" customHeight="1">
      <c r="A72" s="6" t="str">
        <f t="shared" si="20"/>
        <v>Utilities</v>
      </c>
      <c r="B72" s="13">
        <f t="shared" si="21"/>
        <v>2400</v>
      </c>
      <c r="C72" s="13">
        <f t="shared" si="22"/>
        <v>4200</v>
      </c>
      <c r="D72" s="13">
        <f t="shared" si="23"/>
        <v>8400</v>
      </c>
    </row>
    <row r="73" ht="12.75" customHeight="1">
      <c r="A73" s="6" t="str">
        <f t="shared" si="20"/>
        <v>Telephone</v>
      </c>
      <c r="B73" s="13">
        <f t="shared" si="21"/>
        <v>540</v>
      </c>
      <c r="C73" s="13">
        <f t="shared" si="22"/>
        <v>540</v>
      </c>
      <c r="D73" s="13">
        <f t="shared" si="23"/>
        <v>1080</v>
      </c>
    </row>
    <row r="74" ht="12.75" customHeight="1">
      <c r="A74" s="6" t="str">
        <f t="shared" si="20"/>
        <v>Cleaning</v>
      </c>
      <c r="B74" s="13">
        <f t="shared" si="21"/>
        <v>600</v>
      </c>
      <c r="C74" s="13">
        <f t="shared" si="22"/>
        <v>2040</v>
      </c>
      <c r="D74" s="13">
        <f t="shared" si="23"/>
        <v>7200</v>
      </c>
    </row>
    <row r="75" ht="12.75" customHeight="1">
      <c r="A75" s="6" t="str">
        <f t="shared" si="20"/>
        <v>Insurance</v>
      </c>
      <c r="B75" s="13">
        <f t="shared" si="21"/>
        <v>600</v>
      </c>
      <c r="C75" s="13">
        <f t="shared" si="22"/>
        <v>600</v>
      </c>
      <c r="D75" s="13">
        <f t="shared" si="23"/>
        <v>960</v>
      </c>
    </row>
    <row r="76" ht="12.75" customHeight="1">
      <c r="A76" s="6" t="str">
        <f t="shared" si="20"/>
        <v>Rent</v>
      </c>
      <c r="B76" s="13">
        <f t="shared" si="21"/>
        <v>14400</v>
      </c>
      <c r="C76" s="13">
        <f t="shared" si="22"/>
        <v>14400</v>
      </c>
      <c r="D76" s="13">
        <f t="shared" si="23"/>
        <v>43200</v>
      </c>
    </row>
    <row r="77" ht="12.75" customHeight="1">
      <c r="A77" s="6" t="str">
        <f t="shared" si="20"/>
        <v/>
      </c>
      <c r="B77" s="13">
        <f t="shared" si="21"/>
        <v>0</v>
      </c>
      <c r="C77" s="13">
        <f t="shared" si="22"/>
        <v>0</v>
      </c>
      <c r="D77" s="13">
        <f t="shared" si="23"/>
        <v>0</v>
      </c>
    </row>
    <row r="78" ht="12.75" customHeight="1">
      <c r="A78" s="6" t="str">
        <f t="shared" si="20"/>
        <v/>
      </c>
      <c r="B78" s="13">
        <f t="shared" si="21"/>
        <v>0</v>
      </c>
      <c r="C78" s="13">
        <f t="shared" si="22"/>
        <v>0</v>
      </c>
      <c r="D78" s="13">
        <f t="shared" si="23"/>
        <v>0</v>
      </c>
    </row>
    <row r="79" ht="12.75" customHeight="1">
      <c r="A79" s="6" t="str">
        <f t="shared" si="20"/>
        <v/>
      </c>
      <c r="B79" s="13">
        <f t="shared" si="21"/>
        <v>0</v>
      </c>
      <c r="C79" s="13">
        <f t="shared" si="22"/>
        <v>0</v>
      </c>
      <c r="D79" s="13">
        <f t="shared" si="23"/>
        <v>0</v>
      </c>
    </row>
    <row r="80" ht="12.75" customHeight="1">
      <c r="A80" s="6" t="str">
        <f t="shared" si="20"/>
        <v/>
      </c>
      <c r="B80" s="13">
        <f t="shared" si="21"/>
        <v>0</v>
      </c>
      <c r="C80" s="13">
        <f t="shared" si="22"/>
        <v>0</v>
      </c>
      <c r="D80" s="13">
        <f t="shared" si="23"/>
        <v>0</v>
      </c>
    </row>
    <row r="81" ht="12.75" customHeight="1">
      <c r="A81" s="6" t="str">
        <f t="shared" si="20"/>
        <v/>
      </c>
      <c r="B81" s="13">
        <f t="shared" si="21"/>
        <v>0</v>
      </c>
      <c r="C81" s="13">
        <f t="shared" si="22"/>
        <v>0</v>
      </c>
      <c r="D81" s="13">
        <f t="shared" si="23"/>
        <v>0</v>
      </c>
    </row>
    <row r="82" ht="12.75" customHeight="1">
      <c r="A82" s="6" t="s">
        <v>246</v>
      </c>
      <c r="B82" s="13">
        <f>SUM(C26:N26)</f>
        <v>214167.2668</v>
      </c>
      <c r="C82" s="13">
        <f>SUM(O26:Z26)</f>
        <v>419910.8008</v>
      </c>
      <c r="D82" s="13">
        <f>SUM(AA26:AL26)</f>
        <v>890628.554</v>
      </c>
    </row>
    <row r="83" ht="12.75" customHeight="1">
      <c r="A83" s="6"/>
      <c r="B83" s="13"/>
      <c r="C83" s="13"/>
      <c r="D83" s="13"/>
    </row>
    <row r="84" ht="12.75" customHeight="1">
      <c r="A84" s="6" t="s">
        <v>114</v>
      </c>
      <c r="B84" s="13">
        <f>SUM(C28:N28)</f>
        <v>-52267.2668</v>
      </c>
      <c r="C84" s="13">
        <f>SUM(O28:Z28)</f>
        <v>154209.1992</v>
      </c>
      <c r="D84" s="13">
        <f>SUM(AA28:AL28)</f>
        <v>1070981.446</v>
      </c>
    </row>
    <row r="85" ht="12.75" customHeight="1">
      <c r="A85" s="6"/>
      <c r="B85" s="13"/>
      <c r="C85" s="13"/>
      <c r="D85" s="13"/>
    </row>
    <row r="86" ht="12.75" customHeight="1">
      <c r="A86" s="6" t="s">
        <v>247</v>
      </c>
      <c r="B86" s="13"/>
      <c r="C86" s="13"/>
      <c r="D86" s="13"/>
    </row>
    <row r="87" ht="12.75" customHeight="1">
      <c r="A87" s="6" t="s">
        <v>248</v>
      </c>
      <c r="B87" s="13">
        <f t="shared" ref="B87:B90" si="24">SUM(C31:N31)</f>
        <v>4680.548272</v>
      </c>
      <c r="C87" s="13">
        <f t="shared" ref="C87:C90" si="25">SUM(O31:Z31)</f>
        <v>8709.738743</v>
      </c>
      <c r="D87" s="13">
        <f t="shared" ref="D87:D90" si="26">SUM(AA31:AL31)</f>
        <v>15400.82389</v>
      </c>
    </row>
    <row r="88" ht="12.75" customHeight="1">
      <c r="A88" s="6" t="s">
        <v>249</v>
      </c>
      <c r="B88" s="13">
        <f t="shared" si="24"/>
        <v>-56947.81508</v>
      </c>
      <c r="C88" s="13">
        <f t="shared" si="25"/>
        <v>145499.4605</v>
      </c>
      <c r="D88" s="13">
        <f t="shared" si="26"/>
        <v>1055580.622</v>
      </c>
    </row>
    <row r="89" ht="12.75" customHeight="1">
      <c r="A89" s="6" t="s">
        <v>250</v>
      </c>
      <c r="B89" s="13">
        <f t="shared" si="24"/>
        <v>-14236.95377</v>
      </c>
      <c r="C89" s="13">
        <f t="shared" si="25"/>
        <v>36374.86511</v>
      </c>
      <c r="D89" s="13">
        <f t="shared" si="26"/>
        <v>263895.1555</v>
      </c>
    </row>
    <row r="90" ht="15.75" customHeight="1">
      <c r="A90" s="65" t="s">
        <v>116</v>
      </c>
      <c r="B90" s="13">
        <f t="shared" si="24"/>
        <v>-42710.86131</v>
      </c>
      <c r="C90" s="13">
        <f t="shared" si="25"/>
        <v>109124.5953</v>
      </c>
      <c r="D90" s="13">
        <f t="shared" si="26"/>
        <v>791685.4666</v>
      </c>
    </row>
    <row r="91" ht="15.75" customHeight="1">
      <c r="A91" s="65"/>
      <c r="B91" s="34"/>
      <c r="C91" s="34"/>
      <c r="D91" s="34"/>
    </row>
    <row r="92" ht="12.75" customHeight="1">
      <c r="A92" s="6"/>
    </row>
    <row r="93" ht="12.75" customHeight="1">
      <c r="A93" s="6" t="s">
        <v>170</v>
      </c>
      <c r="B93" s="13">
        <f>SUM(C54:N54)</f>
        <v>0</v>
      </c>
      <c r="C93" s="13">
        <f>SUM(O54:Z54)</f>
        <v>0</v>
      </c>
      <c r="D93" s="13">
        <f>SUM(AA54:AL54)</f>
        <v>0</v>
      </c>
    </row>
    <row r="94" ht="12.75" customHeight="1">
      <c r="A94" s="6"/>
    </row>
    <row r="95" ht="12.75" customHeight="1">
      <c r="A95" s="4" t="s">
        <v>266</v>
      </c>
    </row>
    <row r="96" ht="12.75" customHeight="1">
      <c r="A96" s="4"/>
    </row>
    <row r="97" ht="12.75" customHeight="1">
      <c r="A97" s="6" t="s">
        <v>267</v>
      </c>
      <c r="B97" s="69">
        <f>ASSUMPTIONS!B3</f>
        <v>15000</v>
      </c>
      <c r="C97" s="69">
        <f>ASSUMPTIONS!C3</f>
        <v>15000</v>
      </c>
      <c r="D97" s="69">
        <f>ASSUMPTIONS!D3</f>
        <v>15000</v>
      </c>
    </row>
    <row r="98" ht="12.75" customHeight="1">
      <c r="A98" s="6" t="s">
        <v>268</v>
      </c>
      <c r="B98" s="69">
        <f>ASSUMPTIONS!B7</f>
        <v>0</v>
      </c>
      <c r="C98" s="69">
        <f>ASSUMPTIONS!C7</f>
        <v>0</v>
      </c>
      <c r="D98" s="69">
        <f>ASSUMPTIONS!D7</f>
        <v>0</v>
      </c>
    </row>
    <row r="99" ht="12.75" customHeight="1">
      <c r="A99" s="6" t="s">
        <v>269</v>
      </c>
      <c r="B99" s="69">
        <f t="shared" ref="B99:D99" si="27">B97-B98</f>
        <v>15000</v>
      </c>
      <c r="C99" s="69">
        <f t="shared" si="27"/>
        <v>15000</v>
      </c>
      <c r="D99" s="69">
        <f t="shared" si="27"/>
        <v>15000</v>
      </c>
    </row>
    <row r="100" ht="12.75" customHeight="1">
      <c r="A100" s="6"/>
      <c r="B100" s="13"/>
      <c r="C100" s="13"/>
      <c r="D100" s="13"/>
    </row>
    <row r="101" ht="12.75" customHeight="1">
      <c r="A101" s="6"/>
      <c r="B101" s="13"/>
      <c r="C101" s="13"/>
      <c r="D101" s="13"/>
    </row>
    <row r="102" ht="12.75" customHeight="1">
      <c r="A102" s="6" t="s">
        <v>270</v>
      </c>
      <c r="B102" s="13">
        <f t="shared" ref="B102:D102" si="28">B82+B87</f>
        <v>218847.8151</v>
      </c>
      <c r="C102" s="13">
        <f t="shared" si="28"/>
        <v>428620.5395</v>
      </c>
      <c r="D102" s="13">
        <f t="shared" si="28"/>
        <v>906029.3779</v>
      </c>
    </row>
    <row r="103" ht="12.75" customHeight="1">
      <c r="A103" s="6"/>
      <c r="B103" s="13"/>
      <c r="C103" s="13"/>
      <c r="D103" s="13"/>
    </row>
    <row r="104" ht="12.75" customHeight="1">
      <c r="A104" s="4"/>
    </row>
    <row r="105" ht="12.75" customHeight="1">
      <c r="A105" s="6" t="s">
        <v>271</v>
      </c>
      <c r="B105" s="70">
        <f t="shared" ref="B105:D105" si="29">B102/B99</f>
        <v>14.58985434</v>
      </c>
      <c r="C105" s="70">
        <f t="shared" si="29"/>
        <v>28.57470264</v>
      </c>
      <c r="D105" s="70">
        <f t="shared" si="29"/>
        <v>60.40195852</v>
      </c>
    </row>
    <row r="106" ht="12.75" customHeight="1">
      <c r="A106" s="6" t="s">
        <v>273</v>
      </c>
      <c r="B106" s="70">
        <f>SUM('COGS ACCOUNTS RECEIVABLE'!C6:N6)</f>
        <v>9.96</v>
      </c>
      <c r="C106" s="70">
        <f>SUM('COGS ACCOUNTS RECEIVABLE'!O6:Z6)</f>
        <v>35.358</v>
      </c>
      <c r="D106" s="70">
        <f>SUM('COGS ACCOUNTS RECEIVABLE'!AA6:AL6)</f>
        <v>118.524</v>
      </c>
    </row>
    <row r="107" ht="12.75" customHeight="1">
      <c r="A107" s="6"/>
    </row>
    <row r="108" ht="12.75" customHeight="1">
      <c r="A108" s="6"/>
    </row>
    <row r="109" ht="12.75" customHeight="1">
      <c r="A109" s="6"/>
    </row>
    <row r="110" ht="12.75" customHeight="1">
      <c r="A110" s="6"/>
    </row>
    <row r="111" ht="12.75" customHeight="1">
      <c r="A111" s="6"/>
    </row>
    <row r="112" ht="12.75" customHeight="1">
      <c r="A112" s="6"/>
    </row>
    <row r="113" ht="12.75" customHeight="1">
      <c r="A113" s="6"/>
    </row>
    <row r="114" ht="12.75" customHeight="1">
      <c r="A114" s="6"/>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33CC"/>
    <pageSetUpPr/>
  </sheetPr>
  <sheetViews>
    <sheetView workbookViewId="0"/>
  </sheetViews>
  <sheetFormatPr customHeight="1" defaultColWidth="14.43" defaultRowHeight="15.0"/>
  <cols>
    <col customWidth="1" min="1" max="1" width="32.0"/>
    <col customWidth="1" min="2" max="2" width="10.71"/>
    <col customWidth="1" min="3" max="4" width="11.86"/>
    <col customWidth="1" min="5" max="38" width="11.71"/>
  </cols>
  <sheetData>
    <row r="1" ht="16.5" customHeight="1">
      <c r="A1" s="12" t="str">
        <f>ASSUMPTIONS!A1</f>
        <v>ProMesh</v>
      </c>
    </row>
    <row r="2" ht="13.5" customHeight="1">
      <c r="A2" s="6" t="s">
        <v>253</v>
      </c>
      <c r="B2" s="34"/>
      <c r="C2" s="6" t="s">
        <v>61</v>
      </c>
      <c r="D2" s="6" t="s">
        <v>61</v>
      </c>
      <c r="E2" s="6" t="s">
        <v>61</v>
      </c>
      <c r="F2" s="6" t="s">
        <v>61</v>
      </c>
      <c r="G2" s="6" t="s">
        <v>61</v>
      </c>
      <c r="H2" s="6" t="s">
        <v>61</v>
      </c>
      <c r="I2" s="6" t="s">
        <v>61</v>
      </c>
      <c r="J2" s="6" t="s">
        <v>61</v>
      </c>
      <c r="K2" s="6" t="s">
        <v>61</v>
      </c>
      <c r="L2" s="6" t="s">
        <v>61</v>
      </c>
      <c r="M2" s="6" t="s">
        <v>61</v>
      </c>
      <c r="N2" s="6" t="s">
        <v>61</v>
      </c>
      <c r="O2" s="6" t="s">
        <v>62</v>
      </c>
      <c r="P2" s="6" t="s">
        <v>62</v>
      </c>
      <c r="Q2" s="6" t="s">
        <v>62</v>
      </c>
      <c r="R2" s="6" t="s">
        <v>62</v>
      </c>
      <c r="S2" s="6" t="s">
        <v>62</v>
      </c>
      <c r="T2" s="6" t="s">
        <v>62</v>
      </c>
      <c r="U2" s="6" t="s">
        <v>62</v>
      </c>
      <c r="V2" s="6" t="s">
        <v>62</v>
      </c>
      <c r="W2" s="6" t="s">
        <v>62</v>
      </c>
      <c r="X2" s="6" t="s">
        <v>62</v>
      </c>
      <c r="Y2" s="6" t="s">
        <v>62</v>
      </c>
      <c r="Z2" s="6" t="s">
        <v>62</v>
      </c>
      <c r="AA2" s="6" t="s">
        <v>63</v>
      </c>
      <c r="AB2" s="6" t="s">
        <v>63</v>
      </c>
      <c r="AC2" s="6" t="s">
        <v>63</v>
      </c>
      <c r="AD2" s="6" t="s">
        <v>63</v>
      </c>
      <c r="AE2" s="6" t="s">
        <v>63</v>
      </c>
      <c r="AF2" s="6" t="s">
        <v>63</v>
      </c>
      <c r="AG2" s="6" t="s">
        <v>63</v>
      </c>
      <c r="AH2" s="6" t="s">
        <v>63</v>
      </c>
      <c r="AI2" s="6" t="s">
        <v>63</v>
      </c>
      <c r="AJ2" s="6" t="s">
        <v>63</v>
      </c>
      <c r="AK2" s="6" t="s">
        <v>63</v>
      </c>
      <c r="AL2" s="6" t="s">
        <v>63</v>
      </c>
    </row>
    <row r="3" ht="12.75" customHeight="1">
      <c r="A3" s="6"/>
      <c r="B3" s="6"/>
      <c r="C3" s="6" t="s">
        <v>64</v>
      </c>
      <c r="D3" s="6" t="s">
        <v>65</v>
      </c>
      <c r="E3" s="6" t="s">
        <v>66</v>
      </c>
      <c r="F3" s="6" t="s">
        <v>67</v>
      </c>
      <c r="G3" s="6" t="s">
        <v>68</v>
      </c>
      <c r="H3" s="6" t="s">
        <v>69</v>
      </c>
      <c r="I3" s="6" t="s">
        <v>70</v>
      </c>
      <c r="J3" s="6" t="s">
        <v>71</v>
      </c>
      <c r="K3" s="6" t="s">
        <v>72</v>
      </c>
      <c r="L3" s="6" t="s">
        <v>73</v>
      </c>
      <c r="M3" s="6" t="s">
        <v>74</v>
      </c>
      <c r="N3" s="6" t="s">
        <v>75</v>
      </c>
      <c r="O3" s="6" t="s">
        <v>64</v>
      </c>
      <c r="P3" s="6" t="s">
        <v>65</v>
      </c>
      <c r="Q3" s="6" t="s">
        <v>66</v>
      </c>
      <c r="R3" s="6" t="s">
        <v>67</v>
      </c>
      <c r="S3" s="6" t="s">
        <v>68</v>
      </c>
      <c r="T3" s="6" t="s">
        <v>69</v>
      </c>
      <c r="U3" s="6" t="s">
        <v>70</v>
      </c>
      <c r="V3" s="6" t="s">
        <v>71</v>
      </c>
      <c r="W3" s="6" t="s">
        <v>72</v>
      </c>
      <c r="X3" s="6" t="s">
        <v>73</v>
      </c>
      <c r="Y3" s="6" t="s">
        <v>74</v>
      </c>
      <c r="Z3" s="6" t="s">
        <v>75</v>
      </c>
      <c r="AA3" s="6" t="s">
        <v>64</v>
      </c>
      <c r="AB3" s="6" t="s">
        <v>65</v>
      </c>
      <c r="AC3" s="6" t="s">
        <v>66</v>
      </c>
      <c r="AD3" s="6" t="s">
        <v>67</v>
      </c>
      <c r="AE3" s="6" t="s">
        <v>68</v>
      </c>
      <c r="AF3" s="6" t="s">
        <v>69</v>
      </c>
      <c r="AG3" s="6" t="s">
        <v>70</v>
      </c>
      <c r="AH3" s="6" t="s">
        <v>71</v>
      </c>
      <c r="AI3" s="6" t="s">
        <v>72</v>
      </c>
      <c r="AJ3" s="6" t="s">
        <v>73</v>
      </c>
      <c r="AK3" s="6" t="s">
        <v>74</v>
      </c>
      <c r="AL3" s="6" t="s">
        <v>75</v>
      </c>
    </row>
    <row r="4" ht="12.75" customHeight="1">
      <c r="A4" s="4" t="s">
        <v>255</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row>
    <row r="5" ht="12.75" customHeight="1">
      <c r="A5" s="6" t="s">
        <v>147</v>
      </c>
      <c r="B5" s="34"/>
      <c r="C5" s="13"/>
      <c r="D5" s="13"/>
      <c r="E5" s="13"/>
      <c r="F5" s="13"/>
      <c r="G5" s="13"/>
      <c r="H5" s="13"/>
      <c r="I5" s="13"/>
      <c r="J5" s="13"/>
      <c r="K5" s="13"/>
      <c r="L5" s="13"/>
      <c r="M5" s="13"/>
      <c r="N5" s="13"/>
      <c r="O5" s="13"/>
      <c r="P5" s="34"/>
      <c r="Q5" s="34"/>
      <c r="R5" s="34"/>
      <c r="S5" s="34"/>
      <c r="T5" s="34"/>
      <c r="U5" s="34"/>
      <c r="V5" s="34"/>
      <c r="W5" s="34"/>
      <c r="X5" s="34"/>
      <c r="Y5" s="34"/>
      <c r="Z5" s="34"/>
      <c r="AA5" s="34"/>
      <c r="AB5" s="34"/>
      <c r="AC5" s="34"/>
      <c r="AD5" s="34"/>
      <c r="AE5" s="34"/>
      <c r="AF5" s="34"/>
      <c r="AG5" s="34"/>
      <c r="AH5" s="34"/>
      <c r="AI5" s="34"/>
      <c r="AJ5" s="34"/>
      <c r="AK5" s="34"/>
      <c r="AL5" s="34"/>
    </row>
    <row r="6" ht="12.75" customHeight="1">
      <c r="A6" s="34" t="s">
        <v>256</v>
      </c>
      <c r="B6" s="13"/>
      <c r="C6" s="13">
        <f>'CASH FLOW'!E35</f>
        <v>140072.939</v>
      </c>
      <c r="D6" s="13">
        <f>'CASH FLOW'!F35</f>
        <v>131203.3779</v>
      </c>
      <c r="E6" s="13">
        <f>'CASH FLOW'!G35</f>
        <v>122956.3169</v>
      </c>
      <c r="F6" s="13">
        <f>'CASH FLOW'!H35</f>
        <v>114709.2559</v>
      </c>
      <c r="G6" s="13">
        <f>'CASH FLOW'!I35</f>
        <v>106462.1949</v>
      </c>
      <c r="H6" s="13">
        <f>'CASH FLOW'!J35</f>
        <v>104465.1338</v>
      </c>
      <c r="I6" s="13">
        <f>'CASH FLOW'!K35</f>
        <v>96218.07282</v>
      </c>
      <c r="J6" s="13">
        <f>'CASH FLOW'!L35</f>
        <v>87971.0118</v>
      </c>
      <c r="K6" s="13">
        <f>'CASH FLOW'!M35</f>
        <v>79723.95077</v>
      </c>
      <c r="L6" s="13">
        <f>'CASH FLOW'!N35</f>
        <v>71476.88975</v>
      </c>
      <c r="M6" s="13">
        <f>'CASH FLOW'!O35</f>
        <v>63229.82872</v>
      </c>
      <c r="N6" s="13">
        <f>'CASH FLOW'!P35</f>
        <v>61232.7677</v>
      </c>
      <c r="O6" s="13">
        <f>'CASH FLOW'!Q35</f>
        <v>16991.36513</v>
      </c>
      <c r="P6" s="13">
        <f>'CASH FLOW'!R35</f>
        <v>17861.58757</v>
      </c>
      <c r="Q6" s="13">
        <f>'CASH FLOW'!S35</f>
        <v>20319.18501</v>
      </c>
      <c r="R6" s="13">
        <f>'CASH FLOW'!T35</f>
        <v>22776.78244</v>
      </c>
      <c r="S6" s="13">
        <f>'CASH FLOW'!U35</f>
        <v>25234.37988</v>
      </c>
      <c r="T6" s="13">
        <f>'CASH FLOW'!V35</f>
        <v>49566.97732</v>
      </c>
      <c r="U6" s="13">
        <f>'CASH FLOW'!W35</f>
        <v>52024.57475</v>
      </c>
      <c r="V6" s="13">
        <f>'CASH FLOW'!X35</f>
        <v>54482.17219</v>
      </c>
      <c r="W6" s="13">
        <f>'CASH FLOW'!Y35</f>
        <v>56939.76963</v>
      </c>
      <c r="X6" s="13">
        <f>'CASH FLOW'!Z35</f>
        <v>59397.36706</v>
      </c>
      <c r="Y6" s="13">
        <f>'CASH FLOW'!AA35</f>
        <v>61854.9645</v>
      </c>
      <c r="Z6" s="13">
        <f>'CASH FLOW'!AB35</f>
        <v>86209.61199</v>
      </c>
      <c r="AA6" s="13">
        <f>'CASH FLOW'!AC35</f>
        <v>31245.48604</v>
      </c>
      <c r="AB6" s="13">
        <f>'CASH FLOW'!AD35</f>
        <v>95088.42489</v>
      </c>
      <c r="AC6" s="13">
        <f>'CASH FLOW'!AE35</f>
        <v>164129.3484</v>
      </c>
      <c r="AD6" s="13">
        <f>'CASH FLOW'!AF35</f>
        <v>233170.2725</v>
      </c>
      <c r="AE6" s="13">
        <f>'CASH FLOW'!AG35</f>
        <v>302211.1966</v>
      </c>
      <c r="AF6" s="13">
        <f>'CASH FLOW'!AH35</f>
        <v>440989.2094</v>
      </c>
      <c r="AG6" s="13">
        <f>'CASH FLOW'!AI35</f>
        <v>510030.1335</v>
      </c>
      <c r="AH6" s="13">
        <f>'CASH FLOW'!AJ35</f>
        <v>579071.0576</v>
      </c>
      <c r="AI6" s="13">
        <f>'CASH FLOW'!AK35</f>
        <v>648111.9817</v>
      </c>
      <c r="AJ6" s="13">
        <f>'CASH FLOW'!AL35</f>
        <v>717152.9058</v>
      </c>
      <c r="AK6" s="13">
        <f>'CASH FLOW'!AM35</f>
        <v>786193.8299</v>
      </c>
      <c r="AL6" s="13">
        <f>'CASH FLOW'!AN35</f>
        <v>947142.8291</v>
      </c>
    </row>
    <row r="7" ht="12.75" customHeight="1">
      <c r="A7" s="34" t="s">
        <v>259</v>
      </c>
      <c r="B7" s="13"/>
      <c r="C7" s="13">
        <f>'COGS ACCOUNTS RECEIVABLE'!C26</f>
        <v>4980</v>
      </c>
      <c r="D7" s="13">
        <f>'COGS ACCOUNTS RECEIVABLE'!D26</f>
        <v>5602.5</v>
      </c>
      <c r="E7" s="13">
        <f>'COGS ACCOUNTS RECEIVABLE'!E26</f>
        <v>5602.5</v>
      </c>
      <c r="F7" s="13">
        <f>'COGS ACCOUNTS RECEIVABLE'!F26</f>
        <v>5602.5</v>
      </c>
      <c r="G7" s="13">
        <f>'COGS ACCOUNTS RECEIVABLE'!G26</f>
        <v>5602.5</v>
      </c>
      <c r="H7" s="13">
        <f>'COGS ACCOUNTS RECEIVABLE'!H26</f>
        <v>5602.5</v>
      </c>
      <c r="I7" s="13">
        <f>'COGS ACCOUNTS RECEIVABLE'!I26</f>
        <v>5602.5</v>
      </c>
      <c r="J7" s="13">
        <f>'COGS ACCOUNTS RECEIVABLE'!J26</f>
        <v>5602.5</v>
      </c>
      <c r="K7" s="13">
        <f>'COGS ACCOUNTS RECEIVABLE'!K26</f>
        <v>5602.5</v>
      </c>
      <c r="L7" s="13">
        <f>'COGS ACCOUNTS RECEIVABLE'!L26</f>
        <v>5602.5</v>
      </c>
      <c r="M7" s="13">
        <f>'COGS ACCOUNTS RECEIVABLE'!M26</f>
        <v>5602.5</v>
      </c>
      <c r="N7" s="13">
        <f>'COGS ACCOUNTS RECEIVABLE'!N26</f>
        <v>5602.5</v>
      </c>
      <c r="O7" s="13">
        <f>'COGS ACCOUNTS RECEIVABLE'!O26</f>
        <v>18301.5</v>
      </c>
      <c r="P7" s="13">
        <f>'COGS ACCOUNTS RECEIVABLE'!P26</f>
        <v>19888.875</v>
      </c>
      <c r="Q7" s="13">
        <f>'COGS ACCOUNTS RECEIVABLE'!Q26</f>
        <v>19888.875</v>
      </c>
      <c r="R7" s="13">
        <f>'COGS ACCOUNTS RECEIVABLE'!R26</f>
        <v>19888.875</v>
      </c>
      <c r="S7" s="13">
        <f>'COGS ACCOUNTS RECEIVABLE'!S26</f>
        <v>19888.875</v>
      </c>
      <c r="T7" s="13">
        <f>'COGS ACCOUNTS RECEIVABLE'!T26</f>
        <v>19888.875</v>
      </c>
      <c r="U7" s="13">
        <f>'COGS ACCOUNTS RECEIVABLE'!U26</f>
        <v>19888.875</v>
      </c>
      <c r="V7" s="13">
        <f>'COGS ACCOUNTS RECEIVABLE'!V26</f>
        <v>19888.875</v>
      </c>
      <c r="W7" s="13">
        <f>'COGS ACCOUNTS RECEIVABLE'!W26</f>
        <v>19888.875</v>
      </c>
      <c r="X7" s="13">
        <f>'COGS ACCOUNTS RECEIVABLE'!X26</f>
        <v>19888.875</v>
      </c>
      <c r="Y7" s="13">
        <f>'COGS ACCOUNTS RECEIVABLE'!Y26</f>
        <v>19888.875</v>
      </c>
      <c r="Z7" s="13">
        <f>'COGS ACCOUNTS RECEIVABLE'!Z26</f>
        <v>19888.875</v>
      </c>
      <c r="AA7" s="13">
        <f>'COGS ACCOUNTS RECEIVABLE'!AA26</f>
        <v>61471.875</v>
      </c>
      <c r="AB7" s="13">
        <f>'COGS ACCOUNTS RECEIVABLE'!AB26</f>
        <v>66669.75</v>
      </c>
      <c r="AC7" s="13">
        <f>'COGS ACCOUNTS RECEIVABLE'!AC26</f>
        <v>66669.75</v>
      </c>
      <c r="AD7" s="13">
        <f>'COGS ACCOUNTS RECEIVABLE'!AD26</f>
        <v>66669.75</v>
      </c>
      <c r="AE7" s="13">
        <f>'COGS ACCOUNTS RECEIVABLE'!AE26</f>
        <v>66669.75</v>
      </c>
      <c r="AF7" s="13">
        <f>'COGS ACCOUNTS RECEIVABLE'!AF26</f>
        <v>66669.75</v>
      </c>
      <c r="AG7" s="13">
        <f>'COGS ACCOUNTS RECEIVABLE'!AG26</f>
        <v>66669.75</v>
      </c>
      <c r="AH7" s="13">
        <f>'COGS ACCOUNTS RECEIVABLE'!AH26</f>
        <v>66669.75</v>
      </c>
      <c r="AI7" s="13">
        <f>'COGS ACCOUNTS RECEIVABLE'!AI26</f>
        <v>66669.75</v>
      </c>
      <c r="AJ7" s="13">
        <f>'COGS ACCOUNTS RECEIVABLE'!AJ26</f>
        <v>66669.75</v>
      </c>
      <c r="AK7" s="13">
        <f>'COGS ACCOUNTS RECEIVABLE'!AK26</f>
        <v>66669.75</v>
      </c>
      <c r="AL7" s="13">
        <f>'COGS ACCOUNTS RECEIVABLE'!AL26</f>
        <v>66669.75</v>
      </c>
    </row>
    <row r="8" ht="12.75" customHeight="1">
      <c r="A8" s="34" t="s">
        <v>262</v>
      </c>
      <c r="B8" s="13"/>
      <c r="C8" s="13">
        <f>'INVENTORY ACCOUNTS PAYABLE'!C13</f>
        <v>0</v>
      </c>
      <c r="D8" s="13">
        <f>'INVENTORY ACCOUNTS PAYABLE'!D13</f>
        <v>0</v>
      </c>
      <c r="E8" s="13">
        <f>'INVENTORY ACCOUNTS PAYABLE'!E13</f>
        <v>0</v>
      </c>
      <c r="F8" s="13">
        <f>'INVENTORY ACCOUNTS PAYABLE'!F13</f>
        <v>0</v>
      </c>
      <c r="G8" s="13">
        <f>'INVENTORY ACCOUNTS PAYABLE'!G13</f>
        <v>0</v>
      </c>
      <c r="H8" s="13">
        <f>'INVENTORY ACCOUNTS PAYABLE'!H13</f>
        <v>0</v>
      </c>
      <c r="I8" s="13">
        <f>'INVENTORY ACCOUNTS PAYABLE'!I13</f>
        <v>0</v>
      </c>
      <c r="J8" s="13">
        <f>'INVENTORY ACCOUNTS PAYABLE'!J13</f>
        <v>0</v>
      </c>
      <c r="K8" s="13">
        <f>'INVENTORY ACCOUNTS PAYABLE'!K13</f>
        <v>0</v>
      </c>
      <c r="L8" s="13">
        <f>'INVENTORY ACCOUNTS PAYABLE'!L13</f>
        <v>0</v>
      </c>
      <c r="M8" s="13">
        <f>'INVENTORY ACCOUNTS PAYABLE'!M13</f>
        <v>0</v>
      </c>
      <c r="N8" s="13">
        <f>'INVENTORY ACCOUNTS PAYABLE'!N13</f>
        <v>0</v>
      </c>
      <c r="O8" s="13">
        <f>'INVENTORY ACCOUNTS PAYABLE'!O13</f>
        <v>0</v>
      </c>
      <c r="P8" s="13">
        <f>'INVENTORY ACCOUNTS PAYABLE'!P13</f>
        <v>0</v>
      </c>
      <c r="Q8" s="13">
        <f>'INVENTORY ACCOUNTS PAYABLE'!Q13</f>
        <v>0</v>
      </c>
      <c r="R8" s="13">
        <f>'INVENTORY ACCOUNTS PAYABLE'!R13</f>
        <v>0</v>
      </c>
      <c r="S8" s="13">
        <f>'INVENTORY ACCOUNTS PAYABLE'!S13</f>
        <v>0</v>
      </c>
      <c r="T8" s="13">
        <f>'INVENTORY ACCOUNTS PAYABLE'!T13</f>
        <v>0</v>
      </c>
      <c r="U8" s="13">
        <f>'INVENTORY ACCOUNTS PAYABLE'!U13</f>
        <v>0</v>
      </c>
      <c r="V8" s="13">
        <f>'INVENTORY ACCOUNTS PAYABLE'!V13</f>
        <v>0</v>
      </c>
      <c r="W8" s="13">
        <f>'INVENTORY ACCOUNTS PAYABLE'!W13</f>
        <v>0</v>
      </c>
      <c r="X8" s="13">
        <f>'INVENTORY ACCOUNTS PAYABLE'!X13</f>
        <v>0</v>
      </c>
      <c r="Y8" s="13">
        <f>'INVENTORY ACCOUNTS PAYABLE'!Y13</f>
        <v>0</v>
      </c>
      <c r="Z8" s="13">
        <f>'INVENTORY ACCOUNTS PAYABLE'!Z13</f>
        <v>0</v>
      </c>
      <c r="AA8" s="13">
        <f>'INVENTORY ACCOUNTS PAYABLE'!AA13</f>
        <v>0</v>
      </c>
      <c r="AB8" s="13">
        <f>'INVENTORY ACCOUNTS PAYABLE'!AB13</f>
        <v>0</v>
      </c>
      <c r="AC8" s="13">
        <f>'INVENTORY ACCOUNTS PAYABLE'!AC13</f>
        <v>0</v>
      </c>
      <c r="AD8" s="13">
        <f>'INVENTORY ACCOUNTS PAYABLE'!AD13</f>
        <v>0</v>
      </c>
      <c r="AE8" s="13">
        <f>'INVENTORY ACCOUNTS PAYABLE'!AE13</f>
        <v>0</v>
      </c>
      <c r="AF8" s="13">
        <f>'INVENTORY ACCOUNTS PAYABLE'!AF13</f>
        <v>0</v>
      </c>
      <c r="AG8" s="13">
        <f>'INVENTORY ACCOUNTS PAYABLE'!AG13</f>
        <v>0</v>
      </c>
      <c r="AH8" s="13">
        <f>'INVENTORY ACCOUNTS PAYABLE'!AH13</f>
        <v>0</v>
      </c>
      <c r="AI8" s="13">
        <f>'INVENTORY ACCOUNTS PAYABLE'!AI13</f>
        <v>0</v>
      </c>
      <c r="AJ8" s="13">
        <f>'INVENTORY ACCOUNTS PAYABLE'!AJ13</f>
        <v>0</v>
      </c>
      <c r="AK8" s="13">
        <f>'INVENTORY ACCOUNTS PAYABLE'!AK13</f>
        <v>0</v>
      </c>
      <c r="AL8" s="13">
        <f>'INVENTORY ACCOUNTS PAYABLE'!AL13</f>
        <v>0</v>
      </c>
    </row>
    <row r="9" ht="12.75" customHeight="1">
      <c r="A9" s="6" t="s">
        <v>263</v>
      </c>
      <c r="B9" s="13"/>
      <c r="C9" s="13">
        <f t="shared" ref="C9:AL9" si="1">SUM(C6:C8)</f>
        <v>145052.939</v>
      </c>
      <c r="D9" s="13">
        <f t="shared" si="1"/>
        <v>136805.8779</v>
      </c>
      <c r="E9" s="13">
        <f t="shared" si="1"/>
        <v>128558.8169</v>
      </c>
      <c r="F9" s="13">
        <f t="shared" si="1"/>
        <v>120311.7559</v>
      </c>
      <c r="G9" s="13">
        <f t="shared" si="1"/>
        <v>112064.6949</v>
      </c>
      <c r="H9" s="13">
        <f t="shared" si="1"/>
        <v>110067.6338</v>
      </c>
      <c r="I9" s="13">
        <f t="shared" si="1"/>
        <v>101820.5728</v>
      </c>
      <c r="J9" s="13">
        <f t="shared" si="1"/>
        <v>93573.5118</v>
      </c>
      <c r="K9" s="13">
        <f t="shared" si="1"/>
        <v>85326.45077</v>
      </c>
      <c r="L9" s="13">
        <f t="shared" si="1"/>
        <v>77079.38975</v>
      </c>
      <c r="M9" s="13">
        <f t="shared" si="1"/>
        <v>68832.32872</v>
      </c>
      <c r="N9" s="13">
        <f t="shared" si="1"/>
        <v>66835.2677</v>
      </c>
      <c r="O9" s="13">
        <f t="shared" si="1"/>
        <v>35292.86513</v>
      </c>
      <c r="P9" s="13">
        <f t="shared" si="1"/>
        <v>37750.46257</v>
      </c>
      <c r="Q9" s="13">
        <f t="shared" si="1"/>
        <v>40208.06001</v>
      </c>
      <c r="R9" s="13">
        <f t="shared" si="1"/>
        <v>42665.65744</v>
      </c>
      <c r="S9" s="13">
        <f t="shared" si="1"/>
        <v>45123.25488</v>
      </c>
      <c r="T9" s="13">
        <f t="shared" si="1"/>
        <v>69455.85232</v>
      </c>
      <c r="U9" s="13">
        <f t="shared" si="1"/>
        <v>71913.44975</v>
      </c>
      <c r="V9" s="13">
        <f t="shared" si="1"/>
        <v>74371.04719</v>
      </c>
      <c r="W9" s="13">
        <f t="shared" si="1"/>
        <v>76828.64463</v>
      </c>
      <c r="X9" s="13">
        <f t="shared" si="1"/>
        <v>79286.24206</v>
      </c>
      <c r="Y9" s="13">
        <f t="shared" si="1"/>
        <v>81743.8395</v>
      </c>
      <c r="Z9" s="13">
        <f t="shared" si="1"/>
        <v>106098.487</v>
      </c>
      <c r="AA9" s="13">
        <f t="shared" si="1"/>
        <v>92717.36104</v>
      </c>
      <c r="AB9" s="13">
        <f t="shared" si="1"/>
        <v>161758.1749</v>
      </c>
      <c r="AC9" s="13">
        <f t="shared" si="1"/>
        <v>230799.0984</v>
      </c>
      <c r="AD9" s="13">
        <f t="shared" si="1"/>
        <v>299840.0225</v>
      </c>
      <c r="AE9" s="13">
        <f t="shared" si="1"/>
        <v>368880.9466</v>
      </c>
      <c r="AF9" s="13">
        <f t="shared" si="1"/>
        <v>507658.9594</v>
      </c>
      <c r="AG9" s="13">
        <f t="shared" si="1"/>
        <v>576699.8835</v>
      </c>
      <c r="AH9" s="13">
        <f t="shared" si="1"/>
        <v>645740.8076</v>
      </c>
      <c r="AI9" s="13">
        <f t="shared" si="1"/>
        <v>714781.7317</v>
      </c>
      <c r="AJ9" s="13">
        <f t="shared" si="1"/>
        <v>783822.6558</v>
      </c>
      <c r="AK9" s="13">
        <f t="shared" si="1"/>
        <v>852863.5799</v>
      </c>
      <c r="AL9" s="13">
        <f t="shared" si="1"/>
        <v>1013812.579</v>
      </c>
    </row>
    <row r="10" ht="12.75" customHeight="1">
      <c r="A10" s="34"/>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ht="12.75" customHeight="1">
      <c r="A11" s="6" t="s">
        <v>264</v>
      </c>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row>
    <row r="12" ht="12.75" customHeight="1">
      <c r="A12" s="34" t="s">
        <v>265</v>
      </c>
      <c r="B12" s="13"/>
      <c r="C12" s="54">
        <f>'CAPITAL EXPENDITURES'!C15</f>
        <v>0</v>
      </c>
      <c r="D12" s="54">
        <f>'CAPITAL EXPENDITURES'!D15</f>
        <v>0</v>
      </c>
      <c r="E12" s="54">
        <f>'CAPITAL EXPENDITURES'!E15</f>
        <v>0</v>
      </c>
      <c r="F12" s="54">
        <f>'CAPITAL EXPENDITURES'!F15</f>
        <v>0</v>
      </c>
      <c r="G12" s="54">
        <f>'CAPITAL EXPENDITURES'!G15</f>
        <v>0</v>
      </c>
      <c r="H12" s="54">
        <f>'CAPITAL EXPENDITURES'!H15</f>
        <v>0</v>
      </c>
      <c r="I12" s="54">
        <f>'CAPITAL EXPENDITURES'!I15</f>
        <v>0</v>
      </c>
      <c r="J12" s="54">
        <f>'CAPITAL EXPENDITURES'!J15</f>
        <v>0</v>
      </c>
      <c r="K12" s="54">
        <f>'CAPITAL EXPENDITURES'!K15</f>
        <v>0</v>
      </c>
      <c r="L12" s="54">
        <f>'CAPITAL EXPENDITURES'!L15</f>
        <v>0</v>
      </c>
      <c r="M12" s="54">
        <f>'CAPITAL EXPENDITURES'!M15</f>
        <v>0</v>
      </c>
      <c r="N12" s="54">
        <f>'CAPITAL EXPENDITURES'!N15</f>
        <v>0</v>
      </c>
      <c r="O12" s="54">
        <f>'CAPITAL EXPENDITURES'!O15</f>
        <v>0</v>
      </c>
      <c r="P12" s="54">
        <f>'CAPITAL EXPENDITURES'!P15</f>
        <v>0</v>
      </c>
      <c r="Q12" s="54">
        <f>'CAPITAL EXPENDITURES'!Q15</f>
        <v>0</v>
      </c>
      <c r="R12" s="54">
        <f>'CAPITAL EXPENDITURES'!R15</f>
        <v>0</v>
      </c>
      <c r="S12" s="54">
        <f>'CAPITAL EXPENDITURES'!S15</f>
        <v>0</v>
      </c>
      <c r="T12" s="54">
        <f>'CAPITAL EXPENDITURES'!T15</f>
        <v>0</v>
      </c>
      <c r="U12" s="54">
        <f>'CAPITAL EXPENDITURES'!U15</f>
        <v>0</v>
      </c>
      <c r="V12" s="54">
        <f>'CAPITAL EXPENDITURES'!V15</f>
        <v>0</v>
      </c>
      <c r="W12" s="54">
        <f>'CAPITAL EXPENDITURES'!W15</f>
        <v>0</v>
      </c>
      <c r="X12" s="54">
        <f>'CAPITAL EXPENDITURES'!X15</f>
        <v>0</v>
      </c>
      <c r="Y12" s="54">
        <f>'CAPITAL EXPENDITURES'!Y15</f>
        <v>0</v>
      </c>
      <c r="Z12" s="54">
        <f>'CAPITAL EXPENDITURES'!Z15</f>
        <v>0</v>
      </c>
      <c r="AA12" s="54">
        <f>'CAPITAL EXPENDITURES'!AA15</f>
        <v>0</v>
      </c>
      <c r="AB12" s="54">
        <f>'CAPITAL EXPENDITURES'!AB15</f>
        <v>0</v>
      </c>
      <c r="AC12" s="54">
        <f>'CAPITAL EXPENDITURES'!AC15</f>
        <v>0</v>
      </c>
      <c r="AD12" s="54">
        <f>'CAPITAL EXPENDITURES'!AD15</f>
        <v>0</v>
      </c>
      <c r="AE12" s="54">
        <f>'CAPITAL EXPENDITURES'!AE15</f>
        <v>0</v>
      </c>
      <c r="AF12" s="54">
        <f>'CAPITAL EXPENDITURES'!AF15</f>
        <v>0</v>
      </c>
      <c r="AG12" s="54">
        <f>'CAPITAL EXPENDITURES'!AG15</f>
        <v>0</v>
      </c>
      <c r="AH12" s="54">
        <f>'CAPITAL EXPENDITURES'!AH15</f>
        <v>0</v>
      </c>
      <c r="AI12" s="54">
        <f>'CAPITAL EXPENDITURES'!AI15</f>
        <v>0</v>
      </c>
      <c r="AJ12" s="54">
        <f>'CAPITAL EXPENDITURES'!AJ15</f>
        <v>0</v>
      </c>
      <c r="AK12" s="54">
        <f>'CAPITAL EXPENDITURES'!AK15</f>
        <v>0</v>
      </c>
      <c r="AL12" s="54">
        <f>'CAPITAL EXPENDITURES'!AL15</f>
        <v>0</v>
      </c>
    </row>
    <row r="13" ht="12.75" customHeight="1">
      <c r="A13" s="34" t="s">
        <v>272</v>
      </c>
      <c r="B13" s="13"/>
      <c r="C13" s="13">
        <f>'CAPITAL EXPENDITURES'!C18</f>
        <v>0</v>
      </c>
      <c r="D13" s="13">
        <f>'CAPITAL EXPENDITURES'!D18</f>
        <v>0</v>
      </c>
      <c r="E13" s="13">
        <f>'CAPITAL EXPENDITURES'!E18</f>
        <v>0</v>
      </c>
      <c r="F13" s="13">
        <f>'CAPITAL EXPENDITURES'!F18</f>
        <v>0</v>
      </c>
      <c r="G13" s="13">
        <f>'CAPITAL EXPENDITURES'!G18</f>
        <v>0</v>
      </c>
      <c r="H13" s="13">
        <f>'CAPITAL EXPENDITURES'!H18</f>
        <v>0</v>
      </c>
      <c r="I13" s="13">
        <f>'CAPITAL EXPENDITURES'!I18</f>
        <v>0</v>
      </c>
      <c r="J13" s="13">
        <f>'CAPITAL EXPENDITURES'!J18</f>
        <v>0</v>
      </c>
      <c r="K13" s="13">
        <f>'CAPITAL EXPENDITURES'!K18</f>
        <v>0</v>
      </c>
      <c r="L13" s="13">
        <f>'CAPITAL EXPENDITURES'!L18</f>
        <v>0</v>
      </c>
      <c r="M13" s="13">
        <f>'CAPITAL EXPENDITURES'!M18</f>
        <v>0</v>
      </c>
      <c r="N13" s="13">
        <f>'CAPITAL EXPENDITURES'!N18</f>
        <v>0</v>
      </c>
      <c r="O13" s="13">
        <f>'CAPITAL EXPENDITURES'!O18</f>
        <v>0</v>
      </c>
      <c r="P13" s="13">
        <f>'CAPITAL EXPENDITURES'!P18</f>
        <v>0</v>
      </c>
      <c r="Q13" s="13">
        <f>'CAPITAL EXPENDITURES'!Q18</f>
        <v>0</v>
      </c>
      <c r="R13" s="13">
        <f>'CAPITAL EXPENDITURES'!R18</f>
        <v>0</v>
      </c>
      <c r="S13" s="13">
        <f>'CAPITAL EXPENDITURES'!S18</f>
        <v>0</v>
      </c>
      <c r="T13" s="13">
        <f>'CAPITAL EXPENDITURES'!T18</f>
        <v>0</v>
      </c>
      <c r="U13" s="13">
        <f>'CAPITAL EXPENDITURES'!U18</f>
        <v>0</v>
      </c>
      <c r="V13" s="13">
        <f>'CAPITAL EXPENDITURES'!V18</f>
        <v>0</v>
      </c>
      <c r="W13" s="13">
        <f>'CAPITAL EXPENDITURES'!W18</f>
        <v>0</v>
      </c>
      <c r="X13" s="13">
        <f>'CAPITAL EXPENDITURES'!X18</f>
        <v>0</v>
      </c>
      <c r="Y13" s="13">
        <f>'CAPITAL EXPENDITURES'!Y18</f>
        <v>0</v>
      </c>
      <c r="Z13" s="13">
        <f>'CAPITAL EXPENDITURES'!Z18</f>
        <v>0</v>
      </c>
      <c r="AA13" s="13">
        <f>'CAPITAL EXPENDITURES'!AA18</f>
        <v>0</v>
      </c>
      <c r="AB13" s="13">
        <f>'CAPITAL EXPENDITURES'!AB18</f>
        <v>0</v>
      </c>
      <c r="AC13" s="13">
        <f>'CAPITAL EXPENDITURES'!AC18</f>
        <v>0</v>
      </c>
      <c r="AD13" s="13">
        <f>'CAPITAL EXPENDITURES'!AD18</f>
        <v>0</v>
      </c>
      <c r="AE13" s="13">
        <f>'CAPITAL EXPENDITURES'!AE18</f>
        <v>0</v>
      </c>
      <c r="AF13" s="13">
        <f>'CAPITAL EXPENDITURES'!AF18</f>
        <v>0</v>
      </c>
      <c r="AG13" s="13">
        <f>'CAPITAL EXPENDITURES'!AG18</f>
        <v>0</v>
      </c>
      <c r="AH13" s="13">
        <f>'CAPITAL EXPENDITURES'!AH18</f>
        <v>0</v>
      </c>
      <c r="AI13" s="13">
        <f>'CAPITAL EXPENDITURES'!AI18</f>
        <v>0</v>
      </c>
      <c r="AJ13" s="13">
        <f>'CAPITAL EXPENDITURES'!AJ18</f>
        <v>0</v>
      </c>
      <c r="AK13" s="13">
        <f>'CAPITAL EXPENDITURES'!AK18</f>
        <v>0</v>
      </c>
      <c r="AL13" s="13">
        <f>'CAPITAL EXPENDITURES'!AL18</f>
        <v>0</v>
      </c>
    </row>
    <row r="14" ht="12.75" customHeight="1">
      <c r="A14" s="34" t="s">
        <v>274</v>
      </c>
      <c r="B14" s="13"/>
      <c r="C14" s="13">
        <f>'CAPITAL EXPENDITURES'!C20</f>
        <v>0</v>
      </c>
      <c r="D14" s="13">
        <f>'CAPITAL EXPENDITURES'!D20</f>
        <v>0</v>
      </c>
      <c r="E14" s="13">
        <f>'CAPITAL EXPENDITURES'!E20</f>
        <v>0</v>
      </c>
      <c r="F14" s="13">
        <f>'CAPITAL EXPENDITURES'!F20</f>
        <v>0</v>
      </c>
      <c r="G14" s="13">
        <f>'CAPITAL EXPENDITURES'!G20</f>
        <v>0</v>
      </c>
      <c r="H14" s="13">
        <f>'CAPITAL EXPENDITURES'!H20</f>
        <v>0</v>
      </c>
      <c r="I14" s="13">
        <f>'CAPITAL EXPENDITURES'!I20</f>
        <v>0</v>
      </c>
      <c r="J14" s="13">
        <f>'CAPITAL EXPENDITURES'!J20</f>
        <v>0</v>
      </c>
      <c r="K14" s="13">
        <f>'CAPITAL EXPENDITURES'!K20</f>
        <v>0</v>
      </c>
      <c r="L14" s="13">
        <f>'CAPITAL EXPENDITURES'!L20</f>
        <v>0</v>
      </c>
      <c r="M14" s="13">
        <f>'CAPITAL EXPENDITURES'!M20</f>
        <v>0</v>
      </c>
      <c r="N14" s="13">
        <f>'CAPITAL EXPENDITURES'!N20</f>
        <v>0</v>
      </c>
      <c r="O14" s="13">
        <f>'CAPITAL EXPENDITURES'!O20</f>
        <v>0</v>
      </c>
      <c r="P14" s="13">
        <f>'CAPITAL EXPENDITURES'!P20</f>
        <v>0</v>
      </c>
      <c r="Q14" s="13">
        <f>'CAPITAL EXPENDITURES'!Q20</f>
        <v>0</v>
      </c>
      <c r="R14" s="13">
        <f>'CAPITAL EXPENDITURES'!R20</f>
        <v>0</v>
      </c>
      <c r="S14" s="13">
        <f>'CAPITAL EXPENDITURES'!S20</f>
        <v>0</v>
      </c>
      <c r="T14" s="13">
        <f>'CAPITAL EXPENDITURES'!T20</f>
        <v>0</v>
      </c>
      <c r="U14" s="13">
        <f>'CAPITAL EXPENDITURES'!U20</f>
        <v>0</v>
      </c>
      <c r="V14" s="13">
        <f>'CAPITAL EXPENDITURES'!V20</f>
        <v>0</v>
      </c>
      <c r="W14" s="13">
        <f>'CAPITAL EXPENDITURES'!W20</f>
        <v>0</v>
      </c>
      <c r="X14" s="13">
        <f>'CAPITAL EXPENDITURES'!X20</f>
        <v>0</v>
      </c>
      <c r="Y14" s="13">
        <f>'CAPITAL EXPENDITURES'!Y20</f>
        <v>0</v>
      </c>
      <c r="Z14" s="13">
        <f>'CAPITAL EXPENDITURES'!Z20</f>
        <v>0</v>
      </c>
      <c r="AA14" s="13">
        <f>'CAPITAL EXPENDITURES'!AA20</f>
        <v>0</v>
      </c>
      <c r="AB14" s="13">
        <f>'CAPITAL EXPENDITURES'!AB20</f>
        <v>0</v>
      </c>
      <c r="AC14" s="13">
        <f>'CAPITAL EXPENDITURES'!AC20</f>
        <v>0</v>
      </c>
      <c r="AD14" s="13">
        <f>'CAPITAL EXPENDITURES'!AD20</f>
        <v>0</v>
      </c>
      <c r="AE14" s="13">
        <f>'CAPITAL EXPENDITURES'!AE20</f>
        <v>0</v>
      </c>
      <c r="AF14" s="13">
        <f>'CAPITAL EXPENDITURES'!AF20</f>
        <v>0</v>
      </c>
      <c r="AG14" s="13">
        <f>'CAPITAL EXPENDITURES'!AG20</f>
        <v>0</v>
      </c>
      <c r="AH14" s="13">
        <f>'CAPITAL EXPENDITURES'!AH20</f>
        <v>0</v>
      </c>
      <c r="AI14" s="13">
        <f>'CAPITAL EXPENDITURES'!AI20</f>
        <v>0</v>
      </c>
      <c r="AJ14" s="13">
        <f>'CAPITAL EXPENDITURES'!AJ20</f>
        <v>0</v>
      </c>
      <c r="AK14" s="13">
        <f>'CAPITAL EXPENDITURES'!AK20</f>
        <v>0</v>
      </c>
      <c r="AL14" s="13">
        <f>'CAPITAL EXPENDITURES'!AL20</f>
        <v>0</v>
      </c>
    </row>
    <row r="15" ht="12.75" customHeight="1">
      <c r="A15" s="34" t="s">
        <v>275</v>
      </c>
      <c r="B15" s="13"/>
      <c r="C15" s="13">
        <f>'CAPITAL EXPENDITURES'!C21</f>
        <v>0</v>
      </c>
      <c r="D15" s="13">
        <f>'CAPITAL EXPENDITURES'!D21</f>
        <v>0</v>
      </c>
      <c r="E15" s="13">
        <f>'CAPITAL EXPENDITURES'!E21</f>
        <v>0</v>
      </c>
      <c r="F15" s="13">
        <f>'CAPITAL EXPENDITURES'!F21</f>
        <v>0</v>
      </c>
      <c r="G15" s="13">
        <f>'CAPITAL EXPENDITURES'!G21</f>
        <v>0</v>
      </c>
      <c r="H15" s="13">
        <f>'CAPITAL EXPENDITURES'!H21</f>
        <v>0</v>
      </c>
      <c r="I15" s="13">
        <f>'CAPITAL EXPENDITURES'!I21</f>
        <v>0</v>
      </c>
      <c r="J15" s="13">
        <f>'CAPITAL EXPENDITURES'!J21</f>
        <v>0</v>
      </c>
      <c r="K15" s="13">
        <f>'CAPITAL EXPENDITURES'!K21</f>
        <v>0</v>
      </c>
      <c r="L15" s="13">
        <f>'CAPITAL EXPENDITURES'!L21</f>
        <v>0</v>
      </c>
      <c r="M15" s="13">
        <f>'CAPITAL EXPENDITURES'!M21</f>
        <v>0</v>
      </c>
      <c r="N15" s="13">
        <f>'CAPITAL EXPENDITURES'!N21</f>
        <v>0</v>
      </c>
      <c r="O15" s="13">
        <f>'CAPITAL EXPENDITURES'!O21</f>
        <v>0</v>
      </c>
      <c r="P15" s="13">
        <f>'CAPITAL EXPENDITURES'!P21</f>
        <v>0</v>
      </c>
      <c r="Q15" s="13">
        <f>'CAPITAL EXPENDITURES'!Q21</f>
        <v>0</v>
      </c>
      <c r="R15" s="13">
        <f>'CAPITAL EXPENDITURES'!R21</f>
        <v>0</v>
      </c>
      <c r="S15" s="13">
        <f>'CAPITAL EXPENDITURES'!S21</f>
        <v>0</v>
      </c>
      <c r="T15" s="13">
        <f>'CAPITAL EXPENDITURES'!T21</f>
        <v>0</v>
      </c>
      <c r="U15" s="13">
        <f>'CAPITAL EXPENDITURES'!U21</f>
        <v>0</v>
      </c>
      <c r="V15" s="13">
        <f>'CAPITAL EXPENDITURES'!V21</f>
        <v>0</v>
      </c>
      <c r="W15" s="13">
        <f>'CAPITAL EXPENDITURES'!W21</f>
        <v>0</v>
      </c>
      <c r="X15" s="13">
        <f>'CAPITAL EXPENDITURES'!X21</f>
        <v>0</v>
      </c>
      <c r="Y15" s="13">
        <f>'CAPITAL EXPENDITURES'!Y21</f>
        <v>0</v>
      </c>
      <c r="Z15" s="13">
        <f>'CAPITAL EXPENDITURES'!Z21</f>
        <v>0</v>
      </c>
      <c r="AA15" s="13">
        <f>'CAPITAL EXPENDITURES'!AA21</f>
        <v>0</v>
      </c>
      <c r="AB15" s="13">
        <f>'CAPITAL EXPENDITURES'!AB21</f>
        <v>0</v>
      </c>
      <c r="AC15" s="13">
        <f>'CAPITAL EXPENDITURES'!AC21</f>
        <v>0</v>
      </c>
      <c r="AD15" s="13">
        <f>'CAPITAL EXPENDITURES'!AD21</f>
        <v>0</v>
      </c>
      <c r="AE15" s="13">
        <f>'CAPITAL EXPENDITURES'!AE21</f>
        <v>0</v>
      </c>
      <c r="AF15" s="13">
        <f>'CAPITAL EXPENDITURES'!AF21</f>
        <v>0</v>
      </c>
      <c r="AG15" s="13">
        <f>'CAPITAL EXPENDITURES'!AG21</f>
        <v>0</v>
      </c>
      <c r="AH15" s="13">
        <f>'CAPITAL EXPENDITURES'!AH21</f>
        <v>0</v>
      </c>
      <c r="AI15" s="13">
        <f>'CAPITAL EXPENDITURES'!AI21</f>
        <v>0</v>
      </c>
      <c r="AJ15" s="13">
        <f>'CAPITAL EXPENDITURES'!AJ21</f>
        <v>0</v>
      </c>
      <c r="AK15" s="13">
        <f>'CAPITAL EXPENDITURES'!AK21</f>
        <v>0</v>
      </c>
      <c r="AL15" s="13">
        <f>'CAPITAL EXPENDITURES'!AL21</f>
        <v>0</v>
      </c>
    </row>
    <row r="16" ht="12.75" customHeight="1">
      <c r="A16" s="34" t="s">
        <v>276</v>
      </c>
      <c r="B16" s="13"/>
      <c r="C16" s="13">
        <f>'CAPITAL EXPENDITURES'!C24</f>
        <v>16700</v>
      </c>
      <c r="D16" s="13">
        <f>'CAPITAL EXPENDITURES'!D24</f>
        <v>16282.5</v>
      </c>
      <c r="E16" s="13">
        <f>'CAPITAL EXPENDITURES'!E24</f>
        <v>15875.4375</v>
      </c>
      <c r="F16" s="13">
        <f>'CAPITAL EXPENDITURES'!F24</f>
        <v>15478.55156</v>
      </c>
      <c r="G16" s="13">
        <f>'CAPITAL EXPENDITURES'!G24</f>
        <v>15091.58777</v>
      </c>
      <c r="H16" s="13">
        <f>'CAPITAL EXPENDITURES'!H24</f>
        <v>14714.29808</v>
      </c>
      <c r="I16" s="13">
        <f>'CAPITAL EXPENDITURES'!I24</f>
        <v>14346.44063</v>
      </c>
      <c r="J16" s="13">
        <f>'CAPITAL EXPENDITURES'!J24</f>
        <v>13987.77961</v>
      </c>
      <c r="K16" s="13">
        <f>'CAPITAL EXPENDITURES'!K24</f>
        <v>13638.08512</v>
      </c>
      <c r="L16" s="13">
        <f>'CAPITAL EXPENDITURES'!L24</f>
        <v>13297.13299</v>
      </c>
      <c r="M16" s="13">
        <f>'CAPITAL EXPENDITURES'!M24</f>
        <v>12964.70467</v>
      </c>
      <c r="N16" s="13">
        <f>'CAPITAL EXPENDITURES'!N24</f>
        <v>12640.58705</v>
      </c>
      <c r="O16" s="13">
        <f>'CAPITAL EXPENDITURES'!O24</f>
        <v>41324.57238</v>
      </c>
      <c r="P16" s="13">
        <f>'CAPITAL EXPENDITURES'!P24</f>
        <v>40291.45807</v>
      </c>
      <c r="Q16" s="13">
        <f>'CAPITAL EXPENDITURES'!Q24</f>
        <v>39284.17161</v>
      </c>
      <c r="R16" s="13">
        <f>'CAPITAL EXPENDITURES'!R24</f>
        <v>38302.06732</v>
      </c>
      <c r="S16" s="13">
        <f>'CAPITAL EXPENDITURES'!S24</f>
        <v>37344.51564</v>
      </c>
      <c r="T16" s="13">
        <f>'CAPITAL EXPENDITURES'!T24</f>
        <v>36410.90275</v>
      </c>
      <c r="U16" s="13">
        <f>'CAPITAL EXPENDITURES'!U24</f>
        <v>35500.63018</v>
      </c>
      <c r="V16" s="13">
        <f>'CAPITAL EXPENDITURES'!V24</f>
        <v>34613.11443</v>
      </c>
      <c r="W16" s="13">
        <f>'CAPITAL EXPENDITURES'!W24</f>
        <v>33747.78657</v>
      </c>
      <c r="X16" s="13">
        <f>'CAPITAL EXPENDITURES'!X24</f>
        <v>32904.0919</v>
      </c>
      <c r="Y16" s="13">
        <f>'CAPITAL EXPENDITURES'!Y24</f>
        <v>32081.4896</v>
      </c>
      <c r="Z16" s="13">
        <f>'CAPITAL EXPENDITURES'!Z24</f>
        <v>31279.45236</v>
      </c>
      <c r="AA16" s="13">
        <f>'CAPITAL EXPENDITURES'!AA24</f>
        <v>132897.4661</v>
      </c>
      <c r="AB16" s="13">
        <f>'CAPITAL EXPENDITURES'!AB24</f>
        <v>129575.0294</v>
      </c>
      <c r="AC16" s="13">
        <f>'CAPITAL EXPENDITURES'!AC24</f>
        <v>126335.6537</v>
      </c>
      <c r="AD16" s="13">
        <f>'CAPITAL EXPENDITURES'!AD24</f>
        <v>123177.2623</v>
      </c>
      <c r="AE16" s="13">
        <f>'CAPITAL EXPENDITURES'!AE24</f>
        <v>120097.8308</v>
      </c>
      <c r="AF16" s="13">
        <f>'CAPITAL EXPENDITURES'!AF24</f>
        <v>117095.385</v>
      </c>
      <c r="AG16" s="13">
        <f>'CAPITAL EXPENDITURES'!AG24</f>
        <v>114168.0004</v>
      </c>
      <c r="AH16" s="13">
        <f>'CAPITAL EXPENDITURES'!AH24</f>
        <v>111313.8004</v>
      </c>
      <c r="AI16" s="13">
        <f>'CAPITAL EXPENDITURES'!AI24</f>
        <v>108530.9554</v>
      </c>
      <c r="AJ16" s="13">
        <f>'CAPITAL EXPENDITURES'!AJ24</f>
        <v>105817.6815</v>
      </c>
      <c r="AK16" s="13">
        <f>'CAPITAL EXPENDITURES'!AK24</f>
        <v>103172.2394</v>
      </c>
      <c r="AL16" s="13">
        <f>'CAPITAL EXPENDITURES'!AL24</f>
        <v>100592.9334</v>
      </c>
    </row>
    <row r="17" ht="12.75" customHeight="1">
      <c r="A17" s="34" t="s">
        <v>274</v>
      </c>
      <c r="B17" s="13"/>
      <c r="C17" s="13">
        <f>'CAPITAL EXPENDITURES'!C26</f>
        <v>417.5</v>
      </c>
      <c r="D17" s="13">
        <f>'CAPITAL EXPENDITURES'!D26</f>
        <v>824.5625</v>
      </c>
      <c r="E17" s="13">
        <f>'CAPITAL EXPENDITURES'!E26</f>
        <v>1221.448438</v>
      </c>
      <c r="F17" s="13">
        <f>'CAPITAL EXPENDITURES'!F26</f>
        <v>1608.412227</v>
      </c>
      <c r="G17" s="13">
        <f>'CAPITAL EXPENDITURES'!G26</f>
        <v>1985.701921</v>
      </c>
      <c r="H17" s="13">
        <f>'CAPITAL EXPENDITURES'!H26</f>
        <v>2353.559373</v>
      </c>
      <c r="I17" s="13">
        <f>'CAPITAL EXPENDITURES'!I26</f>
        <v>2712.220389</v>
      </c>
      <c r="J17" s="13">
        <f>'CAPITAL EXPENDITURES'!J26</f>
        <v>3061.914879</v>
      </c>
      <c r="K17" s="13">
        <f>'CAPITAL EXPENDITURES'!K26</f>
        <v>3402.867007</v>
      </c>
      <c r="L17" s="13">
        <f>'CAPITAL EXPENDITURES'!L26</f>
        <v>3735.295332</v>
      </c>
      <c r="M17" s="13">
        <f>'CAPITAL EXPENDITURES'!M26</f>
        <v>4059.412948</v>
      </c>
      <c r="N17" s="13">
        <f>'CAPITAL EXPENDITURES'!N26</f>
        <v>4375.427625</v>
      </c>
      <c r="O17" s="13">
        <f>'CAPITAL EXPENDITURES'!O26</f>
        <v>5408.541934</v>
      </c>
      <c r="P17" s="13">
        <f>'CAPITAL EXPENDITURES'!P26</f>
        <v>6415.828386</v>
      </c>
      <c r="Q17" s="13">
        <f>'CAPITAL EXPENDITURES'!Q26</f>
        <v>7397.932676</v>
      </c>
      <c r="R17" s="13">
        <f>'CAPITAL EXPENDITURES'!R26</f>
        <v>8355.484359</v>
      </c>
      <c r="S17" s="13">
        <f>'CAPITAL EXPENDITURES'!S26</f>
        <v>9289.09725</v>
      </c>
      <c r="T17" s="13">
        <f>'CAPITAL EXPENDITURES'!T26</f>
        <v>10199.36982</v>
      </c>
      <c r="U17" s="13">
        <f>'CAPITAL EXPENDITURES'!U26</f>
        <v>11086.88557</v>
      </c>
      <c r="V17" s="13">
        <f>'CAPITAL EXPENDITURES'!V26</f>
        <v>11952.21343</v>
      </c>
      <c r="W17" s="13">
        <f>'CAPITAL EXPENDITURES'!W26</f>
        <v>12795.9081</v>
      </c>
      <c r="X17" s="13">
        <f>'CAPITAL EXPENDITURES'!X26</f>
        <v>13618.5104</v>
      </c>
      <c r="Y17" s="13">
        <f>'CAPITAL EXPENDITURES'!Y26</f>
        <v>14420.54764</v>
      </c>
      <c r="Z17" s="13">
        <f>'CAPITAL EXPENDITURES'!Z26</f>
        <v>15202.53395</v>
      </c>
      <c r="AA17" s="13">
        <f>'CAPITAL EXPENDITURES'!AA26</f>
        <v>18524.9706</v>
      </c>
      <c r="AB17" s="13">
        <f>'CAPITAL EXPENDITURES'!AB26</f>
        <v>21764.34633</v>
      </c>
      <c r="AC17" s="13">
        <f>'CAPITAL EXPENDITURES'!AC26</f>
        <v>24922.73767</v>
      </c>
      <c r="AD17" s="13">
        <f>'CAPITAL EXPENDITURES'!AD26</f>
        <v>28002.16923</v>
      </c>
      <c r="AE17" s="13">
        <f>'CAPITAL EXPENDITURES'!AE26</f>
        <v>31004.615</v>
      </c>
      <c r="AF17" s="13">
        <f>'CAPITAL EXPENDITURES'!AF26</f>
        <v>33931.99963</v>
      </c>
      <c r="AG17" s="13">
        <f>'CAPITAL EXPENDITURES'!AG26</f>
        <v>36786.19963</v>
      </c>
      <c r="AH17" s="13">
        <f>'CAPITAL EXPENDITURES'!AH26</f>
        <v>39569.04464</v>
      </c>
      <c r="AI17" s="13">
        <f>'CAPITAL EXPENDITURES'!AI26</f>
        <v>42282.31853</v>
      </c>
      <c r="AJ17" s="13">
        <f>'CAPITAL EXPENDITURES'!AJ26</f>
        <v>44927.76056</v>
      </c>
      <c r="AK17" s="13">
        <f>'CAPITAL EXPENDITURES'!AK26</f>
        <v>47507.06655</v>
      </c>
      <c r="AL17" s="13">
        <f>'CAPITAL EXPENDITURES'!AL26</f>
        <v>50021.88989</v>
      </c>
    </row>
    <row r="18" ht="12.75" customHeight="1">
      <c r="A18" s="34" t="s">
        <v>277</v>
      </c>
      <c r="B18" s="13"/>
      <c r="C18" s="13">
        <f>'CAPITAL EXPENDITURES'!C27</f>
        <v>16282.5</v>
      </c>
      <c r="D18" s="13">
        <f>'CAPITAL EXPENDITURES'!D27</f>
        <v>15875.4375</v>
      </c>
      <c r="E18" s="13">
        <f>'CAPITAL EXPENDITURES'!E27</f>
        <v>15478.55156</v>
      </c>
      <c r="F18" s="13">
        <f>'CAPITAL EXPENDITURES'!F27</f>
        <v>15091.58777</v>
      </c>
      <c r="G18" s="13">
        <f>'CAPITAL EXPENDITURES'!G27</f>
        <v>14714.29808</v>
      </c>
      <c r="H18" s="13">
        <f>'CAPITAL EXPENDITURES'!H27</f>
        <v>14346.44063</v>
      </c>
      <c r="I18" s="13">
        <f>'CAPITAL EXPENDITURES'!I27</f>
        <v>13987.77961</v>
      </c>
      <c r="J18" s="13">
        <f>'CAPITAL EXPENDITURES'!J27</f>
        <v>13638.08512</v>
      </c>
      <c r="K18" s="13">
        <f>'CAPITAL EXPENDITURES'!K27</f>
        <v>13297.13299</v>
      </c>
      <c r="L18" s="13">
        <f>'CAPITAL EXPENDITURES'!L27</f>
        <v>12964.70467</v>
      </c>
      <c r="M18" s="13">
        <f>'CAPITAL EXPENDITURES'!M27</f>
        <v>12640.58705</v>
      </c>
      <c r="N18" s="13">
        <f>'CAPITAL EXPENDITURES'!N27</f>
        <v>12324.57238</v>
      </c>
      <c r="O18" s="13">
        <f>'CAPITAL EXPENDITURES'!O27</f>
        <v>40291.45807</v>
      </c>
      <c r="P18" s="13">
        <f>'CAPITAL EXPENDITURES'!P27</f>
        <v>39284.17161</v>
      </c>
      <c r="Q18" s="13">
        <f>'CAPITAL EXPENDITURES'!Q27</f>
        <v>38302.06732</v>
      </c>
      <c r="R18" s="13">
        <f>'CAPITAL EXPENDITURES'!R27</f>
        <v>37344.51564</v>
      </c>
      <c r="S18" s="13">
        <f>'CAPITAL EXPENDITURES'!S27</f>
        <v>36410.90275</v>
      </c>
      <c r="T18" s="13">
        <f>'CAPITAL EXPENDITURES'!T27</f>
        <v>35500.63018</v>
      </c>
      <c r="U18" s="13">
        <f>'CAPITAL EXPENDITURES'!U27</f>
        <v>34613.11443</v>
      </c>
      <c r="V18" s="13">
        <f>'CAPITAL EXPENDITURES'!V27</f>
        <v>33747.78657</v>
      </c>
      <c r="W18" s="13">
        <f>'CAPITAL EXPENDITURES'!W27</f>
        <v>32904.0919</v>
      </c>
      <c r="X18" s="13">
        <f>'CAPITAL EXPENDITURES'!X27</f>
        <v>32081.4896</v>
      </c>
      <c r="Y18" s="13">
        <f>'CAPITAL EXPENDITURES'!Y27</f>
        <v>31279.45236</v>
      </c>
      <c r="Z18" s="13">
        <f>'CAPITAL EXPENDITURES'!Z27</f>
        <v>30497.46605</v>
      </c>
      <c r="AA18" s="13">
        <f>'CAPITAL EXPENDITURES'!AA27</f>
        <v>129575.0294</v>
      </c>
      <c r="AB18" s="13">
        <f>'CAPITAL EXPENDITURES'!AB27</f>
        <v>126335.6537</v>
      </c>
      <c r="AC18" s="13">
        <f>'CAPITAL EXPENDITURES'!AC27</f>
        <v>123177.2623</v>
      </c>
      <c r="AD18" s="13">
        <f>'CAPITAL EXPENDITURES'!AD27</f>
        <v>120097.8308</v>
      </c>
      <c r="AE18" s="13">
        <f>'CAPITAL EXPENDITURES'!AE27</f>
        <v>117095.385</v>
      </c>
      <c r="AF18" s="13">
        <f>'CAPITAL EXPENDITURES'!AF27</f>
        <v>114168.0004</v>
      </c>
      <c r="AG18" s="13">
        <f>'CAPITAL EXPENDITURES'!AG27</f>
        <v>111313.8004</v>
      </c>
      <c r="AH18" s="13">
        <f>'CAPITAL EXPENDITURES'!AH27</f>
        <v>108530.9554</v>
      </c>
      <c r="AI18" s="13">
        <f>'CAPITAL EXPENDITURES'!AI27</f>
        <v>105817.6815</v>
      </c>
      <c r="AJ18" s="13">
        <f>'CAPITAL EXPENDITURES'!AJ27</f>
        <v>103172.2394</v>
      </c>
      <c r="AK18" s="13">
        <f>'CAPITAL EXPENDITURES'!AK27</f>
        <v>100592.9334</v>
      </c>
      <c r="AL18" s="13">
        <f>'CAPITAL EXPENDITURES'!AL27</f>
        <v>98078.11011</v>
      </c>
    </row>
    <row r="19" ht="12.75" customHeight="1">
      <c r="A19" s="34" t="s">
        <v>278</v>
      </c>
      <c r="B19" s="13"/>
      <c r="C19" s="13">
        <f>'CAPITAL EXPENDITURES'!C30</f>
        <v>80000</v>
      </c>
      <c r="D19" s="13">
        <f>'CAPITAL EXPENDITURES'!D30</f>
        <v>78666.66667</v>
      </c>
      <c r="E19" s="13">
        <f>'CAPITAL EXPENDITURES'!E30</f>
        <v>77355.55556</v>
      </c>
      <c r="F19" s="13">
        <f>'CAPITAL EXPENDITURES'!F30</f>
        <v>76066.2963</v>
      </c>
      <c r="G19" s="13">
        <f>'CAPITAL EXPENDITURES'!G30</f>
        <v>74798.52469</v>
      </c>
      <c r="H19" s="13">
        <f>'CAPITAL EXPENDITURES'!H30</f>
        <v>73551.88261</v>
      </c>
      <c r="I19" s="13">
        <f>'CAPITAL EXPENDITURES'!I30</f>
        <v>72326.0179</v>
      </c>
      <c r="J19" s="13">
        <f>'CAPITAL EXPENDITURES'!J30</f>
        <v>71120.58427</v>
      </c>
      <c r="K19" s="13">
        <f>'CAPITAL EXPENDITURES'!K30</f>
        <v>69935.2412</v>
      </c>
      <c r="L19" s="13">
        <f>'CAPITAL EXPENDITURES'!L30</f>
        <v>68769.65385</v>
      </c>
      <c r="M19" s="13">
        <f>'CAPITAL EXPENDITURES'!M30</f>
        <v>67623.49295</v>
      </c>
      <c r="N19" s="13">
        <f>'CAPITAL EXPENDITURES'!N30</f>
        <v>66496.43473</v>
      </c>
      <c r="O19" s="13">
        <f>'CAPITAL EXPENDITURES'!O30</f>
        <v>225388.1608</v>
      </c>
      <c r="P19" s="13">
        <f>'CAPITAL EXPENDITURES'!P30</f>
        <v>221631.6915</v>
      </c>
      <c r="Q19" s="13">
        <f>'CAPITAL EXPENDITURES'!Q30</f>
        <v>217937.8299</v>
      </c>
      <c r="R19" s="13">
        <f>'CAPITAL EXPENDITURES'!R30</f>
        <v>214305.5328</v>
      </c>
      <c r="S19" s="13">
        <f>'CAPITAL EXPENDITURES'!S30</f>
        <v>210733.7739</v>
      </c>
      <c r="T19" s="13">
        <f>'CAPITAL EXPENDITURES'!T30</f>
        <v>207221.5443</v>
      </c>
      <c r="U19" s="13">
        <f>'CAPITAL EXPENDITURES'!U30</f>
        <v>203767.8519</v>
      </c>
      <c r="V19" s="13">
        <f>'CAPITAL EXPENDITURES'!V30</f>
        <v>200371.7211</v>
      </c>
      <c r="W19" s="13">
        <f>'CAPITAL EXPENDITURES'!W30</f>
        <v>197032.1924</v>
      </c>
      <c r="X19" s="13">
        <f>'CAPITAL EXPENDITURES'!X30</f>
        <v>193748.3225</v>
      </c>
      <c r="Y19" s="13">
        <f>'CAPITAL EXPENDITURES'!Y30</f>
        <v>190519.1838</v>
      </c>
      <c r="Z19" s="13">
        <f>'CAPITAL EXPENDITURES'!Z30</f>
        <v>187343.8641</v>
      </c>
      <c r="AA19" s="13">
        <f>'CAPITAL EXPENDITURES'!AA30</f>
        <v>424221.4663</v>
      </c>
      <c r="AB19" s="13">
        <f>'CAPITAL EXPENDITURES'!AB30</f>
        <v>417151.1086</v>
      </c>
      <c r="AC19" s="13">
        <f>'CAPITAL EXPENDITURES'!AC30</f>
        <v>410198.5901</v>
      </c>
      <c r="AD19" s="13">
        <f>'CAPITAL EXPENDITURES'!AD30</f>
        <v>403361.9469</v>
      </c>
      <c r="AE19" s="13">
        <f>'CAPITAL EXPENDITURES'!AE30</f>
        <v>396639.2478</v>
      </c>
      <c r="AF19" s="13">
        <f>'CAPITAL EXPENDITURES'!AF30</f>
        <v>390028.5937</v>
      </c>
      <c r="AG19" s="13">
        <f>'CAPITAL EXPENDITURES'!AG30</f>
        <v>383528.1171</v>
      </c>
      <c r="AH19" s="13">
        <f>'CAPITAL EXPENDITURES'!AH30</f>
        <v>377135.9818</v>
      </c>
      <c r="AI19" s="13">
        <f>'CAPITAL EXPENDITURES'!AI30</f>
        <v>370850.3821</v>
      </c>
      <c r="AJ19" s="13">
        <f>'CAPITAL EXPENDITURES'!AJ30</f>
        <v>364669.5424</v>
      </c>
      <c r="AK19" s="13">
        <f>'CAPITAL EXPENDITURES'!AK30</f>
        <v>358591.7167</v>
      </c>
      <c r="AL19" s="13">
        <f>'CAPITAL EXPENDITURES'!AL30</f>
        <v>352615.1881</v>
      </c>
    </row>
    <row r="20" ht="12.75" customHeight="1">
      <c r="A20" s="34" t="s">
        <v>274</v>
      </c>
      <c r="B20" s="13"/>
      <c r="C20" s="13">
        <f>'CAPITAL EXPENDITURES'!C32</f>
        <v>1333.333333</v>
      </c>
      <c r="D20" s="13">
        <f>'CAPITAL EXPENDITURES'!D32</f>
        <v>2644.444444</v>
      </c>
      <c r="E20" s="13">
        <f>'CAPITAL EXPENDITURES'!E32</f>
        <v>3933.703704</v>
      </c>
      <c r="F20" s="13">
        <f>'CAPITAL EXPENDITURES'!F32</f>
        <v>5201.475309</v>
      </c>
      <c r="G20" s="13">
        <f>'CAPITAL EXPENDITURES'!G32</f>
        <v>6448.117387</v>
      </c>
      <c r="H20" s="13">
        <f>'CAPITAL EXPENDITURES'!H32</f>
        <v>7673.982097</v>
      </c>
      <c r="I20" s="13">
        <f>'CAPITAL EXPENDITURES'!I32</f>
        <v>8879.415729</v>
      </c>
      <c r="J20" s="13">
        <f>'CAPITAL EXPENDITURES'!J32</f>
        <v>10064.7588</v>
      </c>
      <c r="K20" s="13">
        <f>'CAPITAL EXPENDITURES'!K32</f>
        <v>11230.34615</v>
      </c>
      <c r="L20" s="13">
        <f>'CAPITAL EXPENDITURES'!L32</f>
        <v>12376.50705</v>
      </c>
      <c r="M20" s="13">
        <f>'CAPITAL EXPENDITURES'!M32</f>
        <v>13503.56527</v>
      </c>
      <c r="N20" s="13">
        <f>'CAPITAL EXPENDITURES'!N32</f>
        <v>14611.83918</v>
      </c>
      <c r="O20" s="13">
        <f>'CAPITAL EXPENDITURES'!O32</f>
        <v>18368.30853</v>
      </c>
      <c r="P20" s="13">
        <f>'CAPITAL EXPENDITURES'!P32</f>
        <v>22062.17005</v>
      </c>
      <c r="Q20" s="13">
        <f>'CAPITAL EXPENDITURES'!Q32</f>
        <v>25694.46722</v>
      </c>
      <c r="R20" s="13">
        <f>'CAPITAL EXPENDITURES'!R32</f>
        <v>29266.2261</v>
      </c>
      <c r="S20" s="13">
        <f>'CAPITAL EXPENDITURES'!S32</f>
        <v>32778.45566</v>
      </c>
      <c r="T20" s="13">
        <f>'CAPITAL EXPENDITURES'!T32</f>
        <v>36232.14807</v>
      </c>
      <c r="U20" s="13">
        <f>'CAPITAL EXPENDITURES'!U32</f>
        <v>39628.27893</v>
      </c>
      <c r="V20" s="13">
        <f>'CAPITAL EXPENDITURES'!V32</f>
        <v>42967.80762</v>
      </c>
      <c r="W20" s="13">
        <f>'CAPITAL EXPENDITURES'!W32</f>
        <v>46251.67749</v>
      </c>
      <c r="X20" s="13">
        <f>'CAPITAL EXPENDITURES'!X32</f>
        <v>49480.8162</v>
      </c>
      <c r="Y20" s="13">
        <f>'CAPITAL EXPENDITURES'!Y32</f>
        <v>52656.13593</v>
      </c>
      <c r="Z20" s="13">
        <f>'CAPITAL EXPENDITURES'!Z32</f>
        <v>55778.53366</v>
      </c>
      <c r="AA20" s="13">
        <f>'CAPITAL EXPENDITURES'!AA32</f>
        <v>62848.89144</v>
      </c>
      <c r="AB20" s="13">
        <f>'CAPITAL EXPENDITURES'!AB32</f>
        <v>69801.40991</v>
      </c>
      <c r="AC20" s="13">
        <f>'CAPITAL EXPENDITURES'!AC32</f>
        <v>76638.05308</v>
      </c>
      <c r="AD20" s="13">
        <f>'CAPITAL EXPENDITURES'!AD32</f>
        <v>83360.75219</v>
      </c>
      <c r="AE20" s="13">
        <f>'CAPITAL EXPENDITURES'!AE32</f>
        <v>89971.40632</v>
      </c>
      <c r="AF20" s="13">
        <f>'CAPITAL EXPENDITURES'!AF32</f>
        <v>96471.88289</v>
      </c>
      <c r="AG20" s="13">
        <f>'CAPITAL EXPENDITURES'!AG32</f>
        <v>102864.0182</v>
      </c>
      <c r="AH20" s="13">
        <f>'CAPITAL EXPENDITURES'!AH32</f>
        <v>109149.6179</v>
      </c>
      <c r="AI20" s="13">
        <f>'CAPITAL EXPENDITURES'!AI32</f>
        <v>115330.4576</v>
      </c>
      <c r="AJ20" s="13">
        <f>'CAPITAL EXPENDITURES'!AJ32</f>
        <v>121408.2833</v>
      </c>
      <c r="AK20" s="13">
        <f>'CAPITAL EXPENDITURES'!AK32</f>
        <v>127384.8119</v>
      </c>
      <c r="AL20" s="13">
        <f>'CAPITAL EXPENDITURES'!AL32</f>
        <v>133261.7317</v>
      </c>
    </row>
    <row r="21" ht="12.75" customHeight="1">
      <c r="A21" s="34" t="s">
        <v>283</v>
      </c>
      <c r="B21" s="13"/>
      <c r="C21" s="13">
        <f>'CAPITAL EXPENDITURES'!C33</f>
        <v>78666.66667</v>
      </c>
      <c r="D21" s="13">
        <f>'CAPITAL EXPENDITURES'!D33</f>
        <v>77355.55556</v>
      </c>
      <c r="E21" s="13">
        <f>'CAPITAL EXPENDITURES'!E33</f>
        <v>76066.2963</v>
      </c>
      <c r="F21" s="13">
        <f>'CAPITAL EXPENDITURES'!F33</f>
        <v>74798.52469</v>
      </c>
      <c r="G21" s="13">
        <f>'CAPITAL EXPENDITURES'!G33</f>
        <v>73551.88261</v>
      </c>
      <c r="H21" s="13">
        <f>'CAPITAL EXPENDITURES'!H33</f>
        <v>72326.0179</v>
      </c>
      <c r="I21" s="13">
        <f>'CAPITAL EXPENDITURES'!I33</f>
        <v>71120.58427</v>
      </c>
      <c r="J21" s="13">
        <f>'CAPITAL EXPENDITURES'!J33</f>
        <v>69935.2412</v>
      </c>
      <c r="K21" s="13">
        <f>'CAPITAL EXPENDITURES'!K33</f>
        <v>68769.65385</v>
      </c>
      <c r="L21" s="13">
        <f>'CAPITAL EXPENDITURES'!L33</f>
        <v>67623.49295</v>
      </c>
      <c r="M21" s="13">
        <f>'CAPITAL EXPENDITURES'!M33</f>
        <v>66496.43473</v>
      </c>
      <c r="N21" s="13">
        <f>'CAPITAL EXPENDITURES'!N33</f>
        <v>65388.16082</v>
      </c>
      <c r="O21" s="13">
        <f>'CAPITAL EXPENDITURES'!O33</f>
        <v>221631.6915</v>
      </c>
      <c r="P21" s="13">
        <f>'CAPITAL EXPENDITURES'!P33</f>
        <v>217937.8299</v>
      </c>
      <c r="Q21" s="13">
        <f>'CAPITAL EXPENDITURES'!Q33</f>
        <v>214305.5328</v>
      </c>
      <c r="R21" s="13">
        <f>'CAPITAL EXPENDITURES'!R33</f>
        <v>210733.7739</v>
      </c>
      <c r="S21" s="13">
        <f>'CAPITAL EXPENDITURES'!S33</f>
        <v>207221.5443</v>
      </c>
      <c r="T21" s="13">
        <f>'CAPITAL EXPENDITURES'!T33</f>
        <v>203767.8519</v>
      </c>
      <c r="U21" s="13">
        <f>'CAPITAL EXPENDITURES'!U33</f>
        <v>200371.7211</v>
      </c>
      <c r="V21" s="13">
        <f>'CAPITAL EXPENDITURES'!V33</f>
        <v>197032.1924</v>
      </c>
      <c r="W21" s="13">
        <f>'CAPITAL EXPENDITURES'!W33</f>
        <v>193748.3225</v>
      </c>
      <c r="X21" s="13">
        <f>'CAPITAL EXPENDITURES'!X33</f>
        <v>190519.1838</v>
      </c>
      <c r="Y21" s="13">
        <f>'CAPITAL EXPENDITURES'!Y33</f>
        <v>187343.8641</v>
      </c>
      <c r="Z21" s="13">
        <f>'CAPITAL EXPENDITURES'!Z33</f>
        <v>184221.4663</v>
      </c>
      <c r="AA21" s="13">
        <f>'CAPITAL EXPENDITURES'!AA33</f>
        <v>417151.1086</v>
      </c>
      <c r="AB21" s="13">
        <f>'CAPITAL EXPENDITURES'!AB33</f>
        <v>410198.5901</v>
      </c>
      <c r="AC21" s="13">
        <f>'CAPITAL EXPENDITURES'!AC33</f>
        <v>403361.9469</v>
      </c>
      <c r="AD21" s="13">
        <f>'CAPITAL EXPENDITURES'!AD33</f>
        <v>396639.2478</v>
      </c>
      <c r="AE21" s="13">
        <f>'CAPITAL EXPENDITURES'!AE33</f>
        <v>390028.5937</v>
      </c>
      <c r="AF21" s="13">
        <f>'CAPITAL EXPENDITURES'!AF33</f>
        <v>383528.1171</v>
      </c>
      <c r="AG21" s="13">
        <f>'CAPITAL EXPENDITURES'!AG33</f>
        <v>377135.9818</v>
      </c>
      <c r="AH21" s="13">
        <f>'CAPITAL EXPENDITURES'!AH33</f>
        <v>370850.3821</v>
      </c>
      <c r="AI21" s="13">
        <f>'CAPITAL EXPENDITURES'!AI33</f>
        <v>364669.5424</v>
      </c>
      <c r="AJ21" s="13">
        <f>'CAPITAL EXPENDITURES'!AJ33</f>
        <v>358591.7167</v>
      </c>
      <c r="AK21" s="13">
        <f>'CAPITAL EXPENDITURES'!AK33</f>
        <v>352615.1881</v>
      </c>
      <c r="AL21" s="13">
        <f>'CAPITAL EXPENDITURES'!AL33</f>
        <v>346738.2683</v>
      </c>
    </row>
    <row r="22" ht="13.5" customHeight="1">
      <c r="A22" s="6" t="s">
        <v>285</v>
      </c>
      <c r="B22" s="13"/>
      <c r="C22" s="13">
        <f t="shared" ref="C22:AL22" si="2">C12+C15+C18+C21</f>
        <v>94949.16667</v>
      </c>
      <c r="D22" s="13">
        <f t="shared" si="2"/>
        <v>93230.99306</v>
      </c>
      <c r="E22" s="13">
        <f t="shared" si="2"/>
        <v>91544.84786</v>
      </c>
      <c r="F22" s="13">
        <f t="shared" si="2"/>
        <v>89890.11246</v>
      </c>
      <c r="G22" s="13">
        <f t="shared" si="2"/>
        <v>88266.18069</v>
      </c>
      <c r="H22" s="13">
        <f t="shared" si="2"/>
        <v>86672.45853</v>
      </c>
      <c r="I22" s="13">
        <f t="shared" si="2"/>
        <v>85108.36388</v>
      </c>
      <c r="J22" s="13">
        <f t="shared" si="2"/>
        <v>83573.32632</v>
      </c>
      <c r="K22" s="13">
        <f t="shared" si="2"/>
        <v>82066.78684</v>
      </c>
      <c r="L22" s="13">
        <f t="shared" si="2"/>
        <v>80588.19762</v>
      </c>
      <c r="M22" s="13">
        <f t="shared" si="2"/>
        <v>79137.02179</v>
      </c>
      <c r="N22" s="13">
        <f t="shared" si="2"/>
        <v>77712.7332</v>
      </c>
      <c r="O22" s="13">
        <f t="shared" si="2"/>
        <v>261923.1495</v>
      </c>
      <c r="P22" s="13">
        <f t="shared" si="2"/>
        <v>257222.0016</v>
      </c>
      <c r="Q22" s="13">
        <f t="shared" si="2"/>
        <v>252607.6001</v>
      </c>
      <c r="R22" s="13">
        <f t="shared" si="2"/>
        <v>248078.2895</v>
      </c>
      <c r="S22" s="13">
        <f t="shared" si="2"/>
        <v>243632.4471</v>
      </c>
      <c r="T22" s="13">
        <f t="shared" si="2"/>
        <v>239268.4821</v>
      </c>
      <c r="U22" s="13">
        <f t="shared" si="2"/>
        <v>234984.8355</v>
      </c>
      <c r="V22" s="13">
        <f t="shared" si="2"/>
        <v>230779.9789</v>
      </c>
      <c r="W22" s="13">
        <f t="shared" si="2"/>
        <v>226652.4144</v>
      </c>
      <c r="X22" s="13">
        <f t="shared" si="2"/>
        <v>222600.6734</v>
      </c>
      <c r="Y22" s="13">
        <f t="shared" si="2"/>
        <v>218623.3164</v>
      </c>
      <c r="Z22" s="13">
        <f t="shared" si="2"/>
        <v>214718.9324</v>
      </c>
      <c r="AA22" s="13">
        <f t="shared" si="2"/>
        <v>546726.138</v>
      </c>
      <c r="AB22" s="13">
        <f t="shared" si="2"/>
        <v>536534.2438</v>
      </c>
      <c r="AC22" s="13">
        <f t="shared" si="2"/>
        <v>526539.2092</v>
      </c>
      <c r="AD22" s="13">
        <f t="shared" si="2"/>
        <v>516737.0786</v>
      </c>
      <c r="AE22" s="13">
        <f t="shared" si="2"/>
        <v>507123.9787</v>
      </c>
      <c r="AF22" s="13">
        <f t="shared" si="2"/>
        <v>497696.1175</v>
      </c>
      <c r="AG22" s="13">
        <f t="shared" si="2"/>
        <v>488449.7822</v>
      </c>
      <c r="AH22" s="13">
        <f t="shared" si="2"/>
        <v>479381.3375</v>
      </c>
      <c r="AI22" s="13">
        <f t="shared" si="2"/>
        <v>470487.2239</v>
      </c>
      <c r="AJ22" s="13">
        <f t="shared" si="2"/>
        <v>461763.9562</v>
      </c>
      <c r="AK22" s="13">
        <f t="shared" si="2"/>
        <v>453208.1216</v>
      </c>
      <c r="AL22" s="13">
        <f t="shared" si="2"/>
        <v>444816.3784</v>
      </c>
    </row>
    <row r="23" ht="13.5" customHeight="1">
      <c r="A23" s="6" t="s">
        <v>150</v>
      </c>
      <c r="B23" s="13"/>
      <c r="C23" s="75">
        <f t="shared" ref="C23:AL23" si="3">C9+C22</f>
        <v>240002.1056</v>
      </c>
      <c r="D23" s="76">
        <f t="shared" si="3"/>
        <v>230036.871</v>
      </c>
      <c r="E23" s="76">
        <f t="shared" si="3"/>
        <v>220103.6648</v>
      </c>
      <c r="F23" s="76">
        <f t="shared" si="3"/>
        <v>210201.8684</v>
      </c>
      <c r="G23" s="76">
        <f t="shared" si="3"/>
        <v>200330.8756</v>
      </c>
      <c r="H23" s="76">
        <f t="shared" si="3"/>
        <v>196740.0924</v>
      </c>
      <c r="I23" s="76">
        <f t="shared" si="3"/>
        <v>186928.9367</v>
      </c>
      <c r="J23" s="76">
        <f t="shared" si="3"/>
        <v>177146.8381</v>
      </c>
      <c r="K23" s="76">
        <f t="shared" si="3"/>
        <v>167393.2376</v>
      </c>
      <c r="L23" s="76">
        <f t="shared" si="3"/>
        <v>157667.5874</v>
      </c>
      <c r="M23" s="76">
        <f t="shared" si="3"/>
        <v>147969.3505</v>
      </c>
      <c r="N23" s="76">
        <f t="shared" si="3"/>
        <v>144548.0009</v>
      </c>
      <c r="O23" s="76">
        <f t="shared" si="3"/>
        <v>297216.0147</v>
      </c>
      <c r="P23" s="76">
        <f t="shared" si="3"/>
        <v>294972.4641</v>
      </c>
      <c r="Q23" s="76">
        <f t="shared" si="3"/>
        <v>292815.6601</v>
      </c>
      <c r="R23" s="76">
        <f t="shared" si="3"/>
        <v>290743.947</v>
      </c>
      <c r="S23" s="76">
        <f t="shared" si="3"/>
        <v>288755.702</v>
      </c>
      <c r="T23" s="76">
        <f t="shared" si="3"/>
        <v>308724.3344</v>
      </c>
      <c r="U23" s="76">
        <f t="shared" si="3"/>
        <v>306898.2852</v>
      </c>
      <c r="V23" s="76">
        <f t="shared" si="3"/>
        <v>305151.0261</v>
      </c>
      <c r="W23" s="76">
        <f t="shared" si="3"/>
        <v>303481.059</v>
      </c>
      <c r="X23" s="76">
        <f t="shared" si="3"/>
        <v>301886.9155</v>
      </c>
      <c r="Y23" s="76">
        <f t="shared" si="3"/>
        <v>300367.1559</v>
      </c>
      <c r="Z23" s="76">
        <f t="shared" si="3"/>
        <v>320817.4194</v>
      </c>
      <c r="AA23" s="76">
        <f t="shared" si="3"/>
        <v>639443.499</v>
      </c>
      <c r="AB23" s="76">
        <f t="shared" si="3"/>
        <v>698292.4186</v>
      </c>
      <c r="AC23" s="76">
        <f t="shared" si="3"/>
        <v>757338.3077</v>
      </c>
      <c r="AD23" s="76">
        <f t="shared" si="3"/>
        <v>816577.1011</v>
      </c>
      <c r="AE23" s="76">
        <f t="shared" si="3"/>
        <v>876004.9253</v>
      </c>
      <c r="AF23" s="76">
        <f t="shared" si="3"/>
        <v>1005355.077</v>
      </c>
      <c r="AG23" s="76">
        <f t="shared" si="3"/>
        <v>1065149.666</v>
      </c>
      <c r="AH23" s="76">
        <f t="shared" si="3"/>
        <v>1125122.145</v>
      </c>
      <c r="AI23" s="76">
        <f t="shared" si="3"/>
        <v>1185268.956</v>
      </c>
      <c r="AJ23" s="76">
        <f t="shared" si="3"/>
        <v>1245586.612</v>
      </c>
      <c r="AK23" s="76">
        <f t="shared" si="3"/>
        <v>1306071.701</v>
      </c>
      <c r="AL23" s="77">
        <f t="shared" si="3"/>
        <v>1458628.957</v>
      </c>
    </row>
    <row r="24" ht="12.75" customHeight="1">
      <c r="A24" s="6"/>
      <c r="B24" s="13"/>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row>
    <row r="25" ht="12.75" customHeight="1">
      <c r="A25" s="34"/>
      <c r="B25" s="13"/>
      <c r="C25" s="6" t="s">
        <v>61</v>
      </c>
      <c r="D25" s="6" t="s">
        <v>61</v>
      </c>
      <c r="E25" s="6" t="s">
        <v>61</v>
      </c>
      <c r="F25" s="6" t="s">
        <v>61</v>
      </c>
      <c r="G25" s="6" t="s">
        <v>61</v>
      </c>
      <c r="H25" s="6" t="s">
        <v>61</v>
      </c>
      <c r="I25" s="6" t="s">
        <v>61</v>
      </c>
      <c r="J25" s="6" t="s">
        <v>61</v>
      </c>
      <c r="K25" s="6" t="s">
        <v>61</v>
      </c>
      <c r="L25" s="6" t="s">
        <v>61</v>
      </c>
      <c r="M25" s="6" t="s">
        <v>61</v>
      </c>
      <c r="N25" s="6" t="s">
        <v>61</v>
      </c>
      <c r="O25" s="6" t="s">
        <v>62</v>
      </c>
      <c r="P25" s="6" t="s">
        <v>62</v>
      </c>
      <c r="Q25" s="6" t="s">
        <v>62</v>
      </c>
      <c r="R25" s="6" t="s">
        <v>62</v>
      </c>
      <c r="S25" s="6" t="s">
        <v>62</v>
      </c>
      <c r="T25" s="6" t="s">
        <v>62</v>
      </c>
      <c r="U25" s="6" t="s">
        <v>62</v>
      </c>
      <c r="V25" s="6" t="s">
        <v>62</v>
      </c>
      <c r="W25" s="6" t="s">
        <v>62</v>
      </c>
      <c r="X25" s="6" t="s">
        <v>62</v>
      </c>
      <c r="Y25" s="6" t="s">
        <v>62</v>
      </c>
      <c r="Z25" s="6" t="s">
        <v>62</v>
      </c>
      <c r="AA25" s="6" t="s">
        <v>63</v>
      </c>
      <c r="AB25" s="6" t="s">
        <v>63</v>
      </c>
      <c r="AC25" s="6" t="s">
        <v>63</v>
      </c>
      <c r="AD25" s="6" t="s">
        <v>63</v>
      </c>
      <c r="AE25" s="6" t="s">
        <v>63</v>
      </c>
      <c r="AF25" s="6" t="s">
        <v>63</v>
      </c>
      <c r="AG25" s="6" t="s">
        <v>63</v>
      </c>
      <c r="AH25" s="6" t="s">
        <v>63</v>
      </c>
      <c r="AI25" s="6" t="s">
        <v>63</v>
      </c>
      <c r="AJ25" s="6" t="s">
        <v>63</v>
      </c>
      <c r="AK25" s="6" t="s">
        <v>63</v>
      </c>
      <c r="AL25" s="6" t="s">
        <v>63</v>
      </c>
    </row>
    <row r="26" ht="12.75" customHeight="1">
      <c r="A26" s="6" t="s">
        <v>287</v>
      </c>
      <c r="B26" s="13"/>
      <c r="C26" s="6" t="s">
        <v>64</v>
      </c>
      <c r="D26" s="6" t="s">
        <v>65</v>
      </c>
      <c r="E26" s="6" t="s">
        <v>66</v>
      </c>
      <c r="F26" s="6" t="s">
        <v>67</v>
      </c>
      <c r="G26" s="6" t="s">
        <v>68</v>
      </c>
      <c r="H26" s="6" t="s">
        <v>69</v>
      </c>
      <c r="I26" s="6" t="s">
        <v>70</v>
      </c>
      <c r="J26" s="6" t="s">
        <v>71</v>
      </c>
      <c r="K26" s="6" t="s">
        <v>72</v>
      </c>
      <c r="L26" s="6" t="s">
        <v>73</v>
      </c>
      <c r="M26" s="6" t="s">
        <v>74</v>
      </c>
      <c r="N26" s="6" t="s">
        <v>75</v>
      </c>
      <c r="O26" s="6" t="s">
        <v>64</v>
      </c>
      <c r="P26" s="6" t="s">
        <v>65</v>
      </c>
      <c r="Q26" s="6" t="s">
        <v>66</v>
      </c>
      <c r="R26" s="6" t="s">
        <v>67</v>
      </c>
      <c r="S26" s="6" t="s">
        <v>68</v>
      </c>
      <c r="T26" s="6" t="s">
        <v>69</v>
      </c>
      <c r="U26" s="6" t="s">
        <v>70</v>
      </c>
      <c r="V26" s="6" t="s">
        <v>71</v>
      </c>
      <c r="W26" s="6" t="s">
        <v>72</v>
      </c>
      <c r="X26" s="6" t="s">
        <v>73</v>
      </c>
      <c r="Y26" s="6" t="s">
        <v>74</v>
      </c>
      <c r="Z26" s="6" t="s">
        <v>75</v>
      </c>
      <c r="AA26" s="6" t="s">
        <v>64</v>
      </c>
      <c r="AB26" s="6" t="s">
        <v>65</v>
      </c>
      <c r="AC26" s="6" t="s">
        <v>66</v>
      </c>
      <c r="AD26" s="6" t="s">
        <v>67</v>
      </c>
      <c r="AE26" s="6" t="s">
        <v>68</v>
      </c>
      <c r="AF26" s="6" t="s">
        <v>69</v>
      </c>
      <c r="AG26" s="6" t="s">
        <v>70</v>
      </c>
      <c r="AH26" s="6" t="s">
        <v>71</v>
      </c>
      <c r="AI26" s="6" t="s">
        <v>72</v>
      </c>
      <c r="AJ26" s="6" t="s">
        <v>73</v>
      </c>
      <c r="AK26" s="6" t="s">
        <v>74</v>
      </c>
      <c r="AL26" s="6" t="s">
        <v>75</v>
      </c>
    </row>
    <row r="27" ht="12.75" customHeight="1">
      <c r="A27" s="6" t="s">
        <v>153</v>
      </c>
      <c r="B27" s="13"/>
      <c r="C27" s="13"/>
      <c r="D27" s="13"/>
      <c r="E27" s="13"/>
      <c r="F27" s="13"/>
      <c r="G27" s="13"/>
      <c r="H27" s="13"/>
      <c r="I27" s="13"/>
      <c r="J27" s="13"/>
      <c r="K27" s="13"/>
      <c r="L27" s="13"/>
      <c r="M27" s="13"/>
      <c r="N27" s="13"/>
      <c r="O27" s="13"/>
      <c r="P27" s="34"/>
      <c r="Q27" s="34"/>
      <c r="R27" s="34"/>
      <c r="S27" s="34"/>
      <c r="T27" s="34"/>
      <c r="U27" s="34"/>
      <c r="V27" s="34"/>
      <c r="W27" s="34"/>
      <c r="X27" s="34"/>
      <c r="Y27" s="34"/>
      <c r="Z27" s="34"/>
      <c r="AA27" s="34"/>
      <c r="AB27" s="34"/>
      <c r="AC27" s="34"/>
      <c r="AD27" s="34"/>
      <c r="AE27" s="34"/>
      <c r="AF27" s="34"/>
      <c r="AG27" s="34"/>
      <c r="AH27" s="34"/>
      <c r="AI27" s="34"/>
      <c r="AJ27" s="34"/>
      <c r="AK27" s="34"/>
      <c r="AL27" s="34"/>
    </row>
    <row r="28" ht="12.75" customHeight="1">
      <c r="A28" s="34" t="s">
        <v>289</v>
      </c>
      <c r="B28" s="13"/>
      <c r="C28" s="13">
        <f>'INVENTORY ACCOUNTS PAYABLE'!C27</f>
        <v>0</v>
      </c>
      <c r="D28" s="13">
        <f>'INVENTORY ACCOUNTS PAYABLE'!D27</f>
        <v>0</v>
      </c>
      <c r="E28" s="13">
        <f>'INVENTORY ACCOUNTS PAYABLE'!E27</f>
        <v>0</v>
      </c>
      <c r="F28" s="13">
        <f>'INVENTORY ACCOUNTS PAYABLE'!F27</f>
        <v>0</v>
      </c>
      <c r="G28" s="13">
        <f>'INVENTORY ACCOUNTS PAYABLE'!G27</f>
        <v>0</v>
      </c>
      <c r="H28" s="13">
        <f>'INVENTORY ACCOUNTS PAYABLE'!H27</f>
        <v>0</v>
      </c>
      <c r="I28" s="13">
        <f>'INVENTORY ACCOUNTS PAYABLE'!I27</f>
        <v>0</v>
      </c>
      <c r="J28" s="13">
        <f>'INVENTORY ACCOUNTS PAYABLE'!J27</f>
        <v>0</v>
      </c>
      <c r="K28" s="13">
        <f>'INVENTORY ACCOUNTS PAYABLE'!K27</f>
        <v>0</v>
      </c>
      <c r="L28" s="13">
        <f>'INVENTORY ACCOUNTS PAYABLE'!L27</f>
        <v>0</v>
      </c>
      <c r="M28" s="13">
        <f>'INVENTORY ACCOUNTS PAYABLE'!M27</f>
        <v>0</v>
      </c>
      <c r="N28" s="13">
        <f>'INVENTORY ACCOUNTS PAYABLE'!N27</f>
        <v>0</v>
      </c>
      <c r="O28" s="13">
        <f>'INVENTORY ACCOUNTS PAYABLE'!O27</f>
        <v>0</v>
      </c>
      <c r="P28" s="13">
        <f>'INVENTORY ACCOUNTS PAYABLE'!P27</f>
        <v>0</v>
      </c>
      <c r="Q28" s="13">
        <f>'INVENTORY ACCOUNTS PAYABLE'!Q27</f>
        <v>0</v>
      </c>
      <c r="R28" s="13">
        <f>'INVENTORY ACCOUNTS PAYABLE'!R27</f>
        <v>0</v>
      </c>
      <c r="S28" s="13">
        <f>'INVENTORY ACCOUNTS PAYABLE'!S27</f>
        <v>0</v>
      </c>
      <c r="T28" s="13">
        <f>'INVENTORY ACCOUNTS PAYABLE'!T27</f>
        <v>0</v>
      </c>
      <c r="U28" s="13">
        <f>'INVENTORY ACCOUNTS PAYABLE'!U27</f>
        <v>0</v>
      </c>
      <c r="V28" s="13">
        <f>'INVENTORY ACCOUNTS PAYABLE'!V27</f>
        <v>0</v>
      </c>
      <c r="W28" s="13">
        <f>'INVENTORY ACCOUNTS PAYABLE'!W27</f>
        <v>0</v>
      </c>
      <c r="X28" s="13">
        <f>'INVENTORY ACCOUNTS PAYABLE'!X27</f>
        <v>0</v>
      </c>
      <c r="Y28" s="13">
        <f>'INVENTORY ACCOUNTS PAYABLE'!Y27</f>
        <v>0</v>
      </c>
      <c r="Z28" s="13">
        <f>'INVENTORY ACCOUNTS PAYABLE'!Z27</f>
        <v>0</v>
      </c>
      <c r="AA28" s="13">
        <f>'INVENTORY ACCOUNTS PAYABLE'!AA27</f>
        <v>0</v>
      </c>
      <c r="AB28" s="13">
        <f>'INVENTORY ACCOUNTS PAYABLE'!AB27</f>
        <v>0</v>
      </c>
      <c r="AC28" s="13">
        <f>'INVENTORY ACCOUNTS PAYABLE'!AC27</f>
        <v>0</v>
      </c>
      <c r="AD28" s="13">
        <f>'INVENTORY ACCOUNTS PAYABLE'!AD27</f>
        <v>0</v>
      </c>
      <c r="AE28" s="13">
        <f>'INVENTORY ACCOUNTS PAYABLE'!AE27</f>
        <v>0</v>
      </c>
      <c r="AF28" s="13">
        <f>'INVENTORY ACCOUNTS PAYABLE'!AF27</f>
        <v>0</v>
      </c>
      <c r="AG28" s="13">
        <f>'INVENTORY ACCOUNTS PAYABLE'!AG27</f>
        <v>0</v>
      </c>
      <c r="AH28" s="13">
        <f>'INVENTORY ACCOUNTS PAYABLE'!AH27</f>
        <v>0</v>
      </c>
      <c r="AI28" s="13">
        <f>'INVENTORY ACCOUNTS PAYABLE'!AI27</f>
        <v>0</v>
      </c>
      <c r="AJ28" s="13">
        <f>'INVENTORY ACCOUNTS PAYABLE'!AJ27</f>
        <v>0</v>
      </c>
      <c r="AK28" s="13">
        <f>'INVENTORY ACCOUNTS PAYABLE'!AK27</f>
        <v>0</v>
      </c>
      <c r="AL28" s="13">
        <f>'INVENTORY ACCOUNTS PAYABLE'!AL27</f>
        <v>0</v>
      </c>
    </row>
    <row r="29" ht="12.75" customHeight="1">
      <c r="A29" s="34" t="s">
        <v>291</v>
      </c>
      <c r="B29" s="13"/>
      <c r="C29" s="54">
        <f>'INCOME STATEMENT'!C48</f>
        <v>-1516.458333</v>
      </c>
      <c r="D29" s="54">
        <f>'INCOME STATEMENT'!D48</f>
        <v>-3019.83666</v>
      </c>
      <c r="E29" s="54">
        <f>'INCOME STATEMENT'!E48</f>
        <v>-4510.268231</v>
      </c>
      <c r="F29" s="54">
        <f>'INCOME STATEMENT'!F48</f>
        <v>-5987.883002</v>
      </c>
      <c r="G29" s="54">
        <f>'INCOME STATEMENT'!G48</f>
        <v>-7452.807695</v>
      </c>
      <c r="H29" s="54">
        <f>'INCOME STATEMENT'!H48</f>
        <v>-7342.665869</v>
      </c>
      <c r="I29" s="54">
        <f>'INCOME STATEMENT'!I48</f>
        <v>-8782.577975</v>
      </c>
      <c r="J29" s="54">
        <f>'INCOME STATEMENT'!J48</f>
        <v>-10210.16143</v>
      </c>
      <c r="K29" s="54">
        <f>'INCOME STATEMENT'!K48</f>
        <v>-11625.53065</v>
      </c>
      <c r="L29" s="54">
        <f>'INCOME STATEMENT'!L48</f>
        <v>-13028.79716</v>
      </c>
      <c r="M29" s="54">
        <f>'INCOME STATEMENT'!M48</f>
        <v>-14420.06959</v>
      </c>
      <c r="N29" s="54">
        <f>'INCOME STATEMENT'!N48</f>
        <v>-14236.95377</v>
      </c>
      <c r="O29" s="54">
        <f>'INCOME STATEMENT'!O48</f>
        <v>-12301.78195</v>
      </c>
      <c r="P29" s="54">
        <f>'INCOME STATEMENT'!P48</f>
        <v>-10331.91038</v>
      </c>
      <c r="Q29" s="54">
        <f>'INCOME STATEMENT'!Q48</f>
        <v>-8327.698371</v>
      </c>
      <c r="R29" s="54">
        <f>'INCOME STATEMENT'!R48</f>
        <v>-6289.496579</v>
      </c>
      <c r="S29" s="54">
        <f>'INCOME STATEMENT'!S48</f>
        <v>-4217.64711</v>
      </c>
      <c r="T29" s="54">
        <f>'INCOME STATEMENT'!T48</f>
        <v>3356.266284</v>
      </c>
      <c r="U29" s="54">
        <f>'INCOME STATEMENT'!U48</f>
        <v>5494.418042</v>
      </c>
      <c r="V29" s="54">
        <f>'INCOME STATEMENT'!V48</f>
        <v>7665.24064</v>
      </c>
      <c r="W29" s="54">
        <f>'INCOME STATEMENT'!W48</f>
        <v>9868.424426</v>
      </c>
      <c r="X29" s="54">
        <f>'INCOME STATEMENT'!X48</f>
        <v>12103.66747</v>
      </c>
      <c r="Y29" s="54">
        <f>'INCOME STATEMENT'!Y48</f>
        <v>14370.67542</v>
      </c>
      <c r="Z29" s="54">
        <f>'INCOME STATEMENT'!Z48</f>
        <v>22137.91134</v>
      </c>
      <c r="AA29" s="54">
        <f>'INCOME STATEMENT'!AA48</f>
        <v>39954.25552</v>
      </c>
      <c r="AB29" s="54">
        <f>'INCOME STATEMENT'!AB48</f>
        <v>57836.62387</v>
      </c>
      <c r="AC29" s="54">
        <f>'INCOME STATEMENT'!AC48</f>
        <v>75784.05784</v>
      </c>
      <c r="AD29" s="54">
        <f>'INCOME STATEMENT'!AD48</f>
        <v>93795.64758</v>
      </c>
      <c r="AE29" s="54">
        <f>'INCOME STATEMENT'!AE48</f>
        <v>111870.5045</v>
      </c>
      <c r="AF29" s="54">
        <f>'INCOME STATEMENT'!AF48</f>
        <v>130838.5992</v>
      </c>
      <c r="AG29" s="54">
        <f>'INCOME STATEMENT'!AG48</f>
        <v>149037.4067</v>
      </c>
      <c r="AH29" s="54">
        <f>'INCOME STATEMENT'!AH48</f>
        <v>167296.9376</v>
      </c>
      <c r="AI29" s="54">
        <f>'INCOME STATEMENT'!AI48</f>
        <v>185616.3834</v>
      </c>
      <c r="AJ29" s="54">
        <f>'INCOME STATEMENT'!AJ48</f>
        <v>203994.9544</v>
      </c>
      <c r="AK29" s="54">
        <f>'INCOME STATEMENT'!AK48</f>
        <v>222431.8794</v>
      </c>
      <c r="AL29" s="54">
        <f>'INCOME STATEMENT'!AL48</f>
        <v>263895.1555</v>
      </c>
    </row>
    <row r="30" ht="12.75" customHeight="1">
      <c r="A30" s="34" t="s">
        <v>293</v>
      </c>
      <c r="B30" s="13"/>
      <c r="C30" s="13">
        <f>FINANCING!C8</f>
        <v>48746.70495</v>
      </c>
      <c r="D30" s="13">
        <f>FINANCING!D8</f>
        <v>48990.43848</v>
      </c>
      <c r="E30" s="13">
        <f>FINANCING!E8</f>
        <v>49235.39067</v>
      </c>
      <c r="F30" s="13">
        <f>FINANCING!F8</f>
        <v>49481.56762</v>
      </c>
      <c r="G30" s="13">
        <f>FINANCING!G8</f>
        <v>49728.97546</v>
      </c>
      <c r="H30" s="13">
        <f>FINANCING!H8</f>
        <v>49977.62034</v>
      </c>
      <c r="I30" s="13">
        <f>FINANCING!I8</f>
        <v>50227.50844</v>
      </c>
      <c r="J30" s="13">
        <f>FINANCING!J8</f>
        <v>50478.64598</v>
      </c>
      <c r="K30" s="13">
        <f>FINANCING!K8</f>
        <v>50731.03921</v>
      </c>
      <c r="L30" s="13">
        <f>FINANCING!L8</f>
        <v>50984.69441</v>
      </c>
      <c r="M30" s="13">
        <f>FINANCING!M8</f>
        <v>51239.61788</v>
      </c>
      <c r="N30" s="13">
        <f>FINANCING!N8</f>
        <v>51473.76591</v>
      </c>
      <c r="O30" s="13">
        <f>FINANCING!O8</f>
        <v>120441.1812</v>
      </c>
      <c r="P30" s="13">
        <f>FINANCING!P8</f>
        <v>116611.4363</v>
      </c>
      <c r="Q30" s="13">
        <f>FINANCING!Q8</f>
        <v>112762.433</v>
      </c>
      <c r="R30" s="13">
        <f>FINANCING!R8</f>
        <v>108894.1842</v>
      </c>
      <c r="S30" s="13">
        <f>FINANCING!S8</f>
        <v>105006.5941</v>
      </c>
      <c r="T30" s="13">
        <f>FINANCING!T8</f>
        <v>101099.566</v>
      </c>
      <c r="U30" s="13">
        <f>FINANCING!U8</f>
        <v>97173.00283</v>
      </c>
      <c r="V30" s="13">
        <f>FINANCING!V8</f>
        <v>93226.80682</v>
      </c>
      <c r="W30" s="13">
        <f>FINANCING!W8</f>
        <v>89260.87982</v>
      </c>
      <c r="X30" s="13">
        <f>FINANCING!X8</f>
        <v>85275.1232</v>
      </c>
      <c r="Y30" s="13">
        <f>FINANCING!Y8</f>
        <v>81269.43779</v>
      </c>
      <c r="Z30" s="13">
        <f>FINANCING!Z8</f>
        <v>77232.69893</v>
      </c>
      <c r="AA30" s="13">
        <f>FINANCING!AA8</f>
        <v>149772.262</v>
      </c>
      <c r="AB30" s="13">
        <f>FINANCING!AB8</f>
        <v>143873.0869</v>
      </c>
      <c r="AC30" s="13">
        <f>FINANCING!AC8</f>
        <v>137944.3611</v>
      </c>
      <c r="AD30" s="13">
        <f>FINANCING!AD8</f>
        <v>131985.9914</v>
      </c>
      <c r="AE30" s="13">
        <f>FINANCING!AE8</f>
        <v>125997.8298</v>
      </c>
      <c r="AF30" s="13">
        <f>FINANCING!AF8</f>
        <v>119979.7274</v>
      </c>
      <c r="AG30" s="13">
        <f>FINANCING!AG8</f>
        <v>113931.5345</v>
      </c>
      <c r="AH30" s="13">
        <f>FINANCING!AH8</f>
        <v>107853.1006</v>
      </c>
      <c r="AI30" s="13">
        <f>FINANCING!AI8</f>
        <v>101744.2746</v>
      </c>
      <c r="AJ30" s="13">
        <f>FINANCING!AJ8</f>
        <v>95604.90445</v>
      </c>
      <c r="AK30" s="13">
        <f>FINANCING!AK8</f>
        <v>89434.83743</v>
      </c>
      <c r="AL30" s="13">
        <f>FINANCING!AL8</f>
        <v>83266.99517</v>
      </c>
    </row>
    <row r="31" ht="12.75" customHeight="1">
      <c r="A31" s="6" t="s">
        <v>298</v>
      </c>
      <c r="B31" s="13"/>
      <c r="C31" s="13">
        <f t="shared" ref="C31:AL31" si="4">SUM(C28:C30)</f>
        <v>47230.24662</v>
      </c>
      <c r="D31" s="13">
        <f t="shared" si="4"/>
        <v>45970.60182</v>
      </c>
      <c r="E31" s="13">
        <f t="shared" si="4"/>
        <v>44725.12244</v>
      </c>
      <c r="F31" s="13">
        <f t="shared" si="4"/>
        <v>43493.68462</v>
      </c>
      <c r="G31" s="13">
        <f t="shared" si="4"/>
        <v>42276.16776</v>
      </c>
      <c r="H31" s="13">
        <f t="shared" si="4"/>
        <v>42634.95447</v>
      </c>
      <c r="I31" s="13">
        <f t="shared" si="4"/>
        <v>41444.93046</v>
      </c>
      <c r="J31" s="13">
        <f t="shared" si="4"/>
        <v>40268.48455</v>
      </c>
      <c r="K31" s="13">
        <f t="shared" si="4"/>
        <v>39105.50856</v>
      </c>
      <c r="L31" s="13">
        <f t="shared" si="4"/>
        <v>37955.89725</v>
      </c>
      <c r="M31" s="13">
        <f t="shared" si="4"/>
        <v>36819.54829</v>
      </c>
      <c r="N31" s="13">
        <f t="shared" si="4"/>
        <v>37236.81214</v>
      </c>
      <c r="O31" s="13">
        <f t="shared" si="4"/>
        <v>108139.3992</v>
      </c>
      <c r="P31" s="13">
        <f t="shared" si="4"/>
        <v>106279.526</v>
      </c>
      <c r="Q31" s="13">
        <f t="shared" si="4"/>
        <v>104434.7347</v>
      </c>
      <c r="R31" s="13">
        <f t="shared" si="4"/>
        <v>102604.6876</v>
      </c>
      <c r="S31" s="13">
        <f t="shared" si="4"/>
        <v>100788.947</v>
      </c>
      <c r="T31" s="13">
        <f t="shared" si="4"/>
        <v>104455.8323</v>
      </c>
      <c r="U31" s="13">
        <f t="shared" si="4"/>
        <v>102667.4209</v>
      </c>
      <c r="V31" s="13">
        <f t="shared" si="4"/>
        <v>100892.0475</v>
      </c>
      <c r="W31" s="13">
        <f t="shared" si="4"/>
        <v>99129.30425</v>
      </c>
      <c r="X31" s="13">
        <f t="shared" si="4"/>
        <v>97378.79067</v>
      </c>
      <c r="Y31" s="13">
        <f t="shared" si="4"/>
        <v>95640.11321</v>
      </c>
      <c r="Z31" s="13">
        <f t="shared" si="4"/>
        <v>99370.61027</v>
      </c>
      <c r="AA31" s="13">
        <f t="shared" si="4"/>
        <v>189726.5176</v>
      </c>
      <c r="AB31" s="13">
        <f t="shared" si="4"/>
        <v>201709.7108</v>
      </c>
      <c r="AC31" s="13">
        <f t="shared" si="4"/>
        <v>213728.419</v>
      </c>
      <c r="AD31" s="13">
        <f t="shared" si="4"/>
        <v>225781.639</v>
      </c>
      <c r="AE31" s="13">
        <f t="shared" si="4"/>
        <v>237868.3343</v>
      </c>
      <c r="AF31" s="13">
        <f t="shared" si="4"/>
        <v>250818.3266</v>
      </c>
      <c r="AG31" s="13">
        <f t="shared" si="4"/>
        <v>262968.9412</v>
      </c>
      <c r="AH31" s="13">
        <f t="shared" si="4"/>
        <v>275150.0383</v>
      </c>
      <c r="AI31" s="13">
        <f t="shared" si="4"/>
        <v>287360.658</v>
      </c>
      <c r="AJ31" s="13">
        <f t="shared" si="4"/>
        <v>299599.8588</v>
      </c>
      <c r="AK31" s="13">
        <f t="shared" si="4"/>
        <v>311866.7168</v>
      </c>
      <c r="AL31" s="13">
        <f t="shared" si="4"/>
        <v>347162.1507</v>
      </c>
    </row>
    <row r="32" ht="12.75" customHeight="1">
      <c r="A32" s="34"/>
      <c r="B32" s="13"/>
      <c r="C32" s="13"/>
      <c r="D32" s="13"/>
      <c r="E32" s="13"/>
      <c r="F32" s="13"/>
      <c r="G32" s="13"/>
      <c r="H32" s="13"/>
      <c r="I32" s="13"/>
      <c r="J32" s="13"/>
      <c r="K32" s="13"/>
      <c r="L32" s="13"/>
      <c r="M32" s="13"/>
      <c r="N32" s="13"/>
      <c r="O32" s="13"/>
      <c r="P32" s="34"/>
      <c r="Q32" s="34"/>
      <c r="R32" s="34"/>
      <c r="S32" s="34"/>
      <c r="T32" s="34"/>
      <c r="U32" s="34"/>
      <c r="V32" s="34"/>
      <c r="W32" s="34"/>
      <c r="X32" s="34"/>
      <c r="Y32" s="34"/>
      <c r="Z32" s="34"/>
      <c r="AA32" s="34"/>
      <c r="AB32" s="34"/>
      <c r="AC32" s="34"/>
      <c r="AD32" s="34"/>
      <c r="AE32" s="34"/>
      <c r="AF32" s="34"/>
      <c r="AG32" s="34"/>
      <c r="AH32" s="34"/>
      <c r="AI32" s="34"/>
      <c r="AJ32" s="34"/>
      <c r="AK32" s="34"/>
      <c r="AL32" s="34"/>
    </row>
    <row r="33" ht="12.75" customHeight="1">
      <c r="A33" s="6" t="s">
        <v>302</v>
      </c>
      <c r="B33" s="13"/>
      <c r="C33" s="13"/>
      <c r="D33" s="13"/>
      <c r="E33" s="13"/>
      <c r="F33" s="13"/>
      <c r="G33" s="13"/>
      <c r="H33" s="13"/>
      <c r="I33" s="13"/>
      <c r="J33" s="13"/>
      <c r="K33" s="13"/>
      <c r="L33" s="13"/>
      <c r="M33" s="13"/>
      <c r="N33" s="13"/>
      <c r="O33" s="13"/>
      <c r="P33" s="34"/>
      <c r="Q33" s="34"/>
      <c r="R33" s="34"/>
      <c r="S33" s="34"/>
      <c r="T33" s="34"/>
      <c r="U33" s="34"/>
      <c r="V33" s="34"/>
      <c r="W33" s="34"/>
      <c r="X33" s="34"/>
      <c r="Y33" s="34"/>
      <c r="Z33" s="34"/>
      <c r="AA33" s="34"/>
      <c r="AB33" s="34"/>
      <c r="AC33" s="34"/>
      <c r="AD33" s="34"/>
      <c r="AE33" s="34"/>
      <c r="AF33" s="34"/>
      <c r="AG33" s="34"/>
      <c r="AH33" s="34"/>
      <c r="AI33" s="34"/>
      <c r="AJ33" s="34"/>
      <c r="AK33" s="34"/>
      <c r="AL33" s="34"/>
    </row>
    <row r="34" ht="12.75" customHeight="1">
      <c r="A34" s="34" t="s">
        <v>303</v>
      </c>
      <c r="B34" s="13"/>
      <c r="C34" s="13">
        <f>FINANCING!C9</f>
        <v>47321.23402</v>
      </c>
      <c r="D34" s="13">
        <f>FINANCING!D9</f>
        <v>43125.77917</v>
      </c>
      <c r="E34" s="13">
        <f>FINANCING!E9</f>
        <v>38909.34704</v>
      </c>
      <c r="F34" s="13">
        <f>FINANCING!F9</f>
        <v>34671.83275</v>
      </c>
      <c r="G34" s="13">
        <f>FINANCING!G9</f>
        <v>30413.13089</v>
      </c>
      <c r="H34" s="13">
        <f>FINANCING!H9</f>
        <v>26133.13552</v>
      </c>
      <c r="I34" s="13">
        <f>FINANCING!I9</f>
        <v>21831.74017</v>
      </c>
      <c r="J34" s="13">
        <f>FINANCING!J9</f>
        <v>17508.83784</v>
      </c>
      <c r="K34" s="13">
        <f>FINANCING!K9</f>
        <v>13164.32101</v>
      </c>
      <c r="L34" s="13">
        <f>FINANCING!L9</f>
        <v>8798.081588</v>
      </c>
      <c r="M34" s="13">
        <f>FINANCING!M9</f>
        <v>4410.01097</v>
      </c>
      <c r="N34" s="13">
        <f>FINANCING!N9</f>
        <v>22.05005485</v>
      </c>
      <c r="O34" s="13">
        <f>FINANCING!O9</f>
        <v>70981.96129</v>
      </c>
      <c r="P34" s="13">
        <f>FINANCING!P9</f>
        <v>64688.6693</v>
      </c>
      <c r="Q34" s="13">
        <f>FINANCING!Q9</f>
        <v>58364.02056</v>
      </c>
      <c r="R34" s="13">
        <f>FINANCING!R9</f>
        <v>52007.74912</v>
      </c>
      <c r="S34" s="13">
        <f>FINANCING!S9</f>
        <v>45619.69633</v>
      </c>
      <c r="T34" s="13">
        <f>FINANCING!T9</f>
        <v>39199.70327</v>
      </c>
      <c r="U34" s="13">
        <f>FINANCING!U9</f>
        <v>32747.61025</v>
      </c>
      <c r="V34" s="13">
        <f>FINANCING!V9</f>
        <v>26263.25677</v>
      </c>
      <c r="W34" s="13">
        <f>FINANCING!W9</f>
        <v>19746.48151</v>
      </c>
      <c r="X34" s="13">
        <f>FINANCING!X9</f>
        <v>13197.12238</v>
      </c>
      <c r="Y34" s="13">
        <f>FINANCING!Y9</f>
        <v>6615.016456</v>
      </c>
      <c r="Z34" s="13">
        <f>FINANCING!Z9</f>
        <v>33.07508228</v>
      </c>
      <c r="AA34" s="13">
        <f>FINANCING!AA9</f>
        <v>164854.2149</v>
      </c>
      <c r="AB34" s="13">
        <f>FINANCING!AB9</f>
        <v>158072.8362</v>
      </c>
      <c r="AC34" s="13">
        <f>FINANCING!AC9</f>
        <v>151257.7152</v>
      </c>
      <c r="AD34" s="13">
        <f>FINANCING!AD9</f>
        <v>144408.5194</v>
      </c>
      <c r="AE34" s="13">
        <f>FINANCING!AE9</f>
        <v>137525.0776</v>
      </c>
      <c r="AF34" s="13">
        <f>FINANCING!AF9</f>
        <v>130607.2187</v>
      </c>
      <c r="AG34" s="13">
        <f>FINANCING!AG9</f>
        <v>123654.7704</v>
      </c>
      <c r="AH34" s="13">
        <f>FINANCING!AH9</f>
        <v>116667.5599</v>
      </c>
      <c r="AI34" s="13">
        <f>FINANCING!AI9</f>
        <v>109645.4133</v>
      </c>
      <c r="AJ34" s="13">
        <f>FINANCING!AJ9</f>
        <v>102588.156</v>
      </c>
      <c r="AK34" s="13">
        <f>FINANCING!AK9</f>
        <v>95495.61245</v>
      </c>
      <c r="AL34" s="13">
        <f>FINANCING!AL9</f>
        <v>88367.60615</v>
      </c>
    </row>
    <row r="35" ht="12.75" customHeight="1">
      <c r="A35" s="34" t="s">
        <v>307</v>
      </c>
      <c r="B35" s="13"/>
      <c r="C35" s="13">
        <f>FINANCING!C10</f>
        <v>0</v>
      </c>
      <c r="D35" s="13">
        <f>FINANCING!D10</f>
        <v>0</v>
      </c>
      <c r="E35" s="13">
        <f>FINANCING!E10</f>
        <v>0</v>
      </c>
      <c r="F35" s="13">
        <f>FINANCING!F10</f>
        <v>0</v>
      </c>
      <c r="G35" s="13">
        <f>FINANCING!G10</f>
        <v>0</v>
      </c>
      <c r="H35" s="13">
        <f>FINANCING!H10</f>
        <v>0</v>
      </c>
      <c r="I35" s="13">
        <f>FINANCING!I10</f>
        <v>0</v>
      </c>
      <c r="J35" s="13">
        <f>FINANCING!J10</f>
        <v>0</v>
      </c>
      <c r="K35" s="13">
        <f>FINANCING!K10</f>
        <v>0</v>
      </c>
      <c r="L35" s="13">
        <f>FINANCING!L10</f>
        <v>0</v>
      </c>
      <c r="M35" s="13">
        <f>FINANCING!M10</f>
        <v>0</v>
      </c>
      <c r="N35" s="13">
        <f>FINANCING!N10</f>
        <v>0</v>
      </c>
      <c r="O35" s="13">
        <f>FINANCING!O10</f>
        <v>0</v>
      </c>
      <c r="P35" s="13">
        <f>FINANCING!P10</f>
        <v>0</v>
      </c>
      <c r="Q35" s="13">
        <f>FINANCING!Q10</f>
        <v>0</v>
      </c>
      <c r="R35" s="13">
        <f>FINANCING!R10</f>
        <v>0</v>
      </c>
      <c r="S35" s="13">
        <f>FINANCING!S10</f>
        <v>0</v>
      </c>
      <c r="T35" s="13">
        <f>FINANCING!T10</f>
        <v>0</v>
      </c>
      <c r="U35" s="13">
        <f>FINANCING!U10</f>
        <v>0</v>
      </c>
      <c r="V35" s="13">
        <f>FINANCING!V10</f>
        <v>0</v>
      </c>
      <c r="W35" s="13">
        <f>FINANCING!W10</f>
        <v>0</v>
      </c>
      <c r="X35" s="13">
        <f>FINANCING!X10</f>
        <v>0</v>
      </c>
      <c r="Y35" s="13">
        <f>FINANCING!Y10</f>
        <v>0</v>
      </c>
      <c r="Z35" s="13">
        <f>FINANCING!Z10</f>
        <v>0</v>
      </c>
      <c r="AA35" s="13">
        <f>FINANCING!AA10</f>
        <v>0</v>
      </c>
      <c r="AB35" s="13">
        <f>FINANCING!AB10</f>
        <v>0</v>
      </c>
      <c r="AC35" s="13">
        <f>FINANCING!AC10</f>
        <v>0</v>
      </c>
      <c r="AD35" s="13">
        <f>FINANCING!AD10</f>
        <v>0</v>
      </c>
      <c r="AE35" s="13">
        <f>FINANCING!AE10</f>
        <v>0</v>
      </c>
      <c r="AF35" s="13">
        <f>FINANCING!AF10</f>
        <v>0</v>
      </c>
      <c r="AG35" s="13">
        <f>FINANCING!AG10</f>
        <v>0</v>
      </c>
      <c r="AH35" s="13">
        <f>FINANCING!AH10</f>
        <v>0</v>
      </c>
      <c r="AI35" s="13">
        <f>FINANCING!AI10</f>
        <v>0</v>
      </c>
      <c r="AJ35" s="13">
        <f>FINANCING!AJ10</f>
        <v>0</v>
      </c>
      <c r="AK35" s="13">
        <f>FINANCING!AK10</f>
        <v>0</v>
      </c>
      <c r="AL35" s="13">
        <f>FINANCING!AL10</f>
        <v>0</v>
      </c>
    </row>
    <row r="36" ht="12.75" customHeight="1">
      <c r="A36" s="6" t="s">
        <v>309</v>
      </c>
      <c r="B36" s="13"/>
      <c r="C36" s="13">
        <f t="shared" ref="C36:AL36" si="5">C34+C35</f>
        <v>47321.23402</v>
      </c>
      <c r="D36" s="13">
        <f t="shared" si="5"/>
        <v>43125.77917</v>
      </c>
      <c r="E36" s="13">
        <f t="shared" si="5"/>
        <v>38909.34704</v>
      </c>
      <c r="F36" s="13">
        <f t="shared" si="5"/>
        <v>34671.83275</v>
      </c>
      <c r="G36" s="13">
        <f t="shared" si="5"/>
        <v>30413.13089</v>
      </c>
      <c r="H36" s="13">
        <f t="shared" si="5"/>
        <v>26133.13552</v>
      </c>
      <c r="I36" s="13">
        <f t="shared" si="5"/>
        <v>21831.74017</v>
      </c>
      <c r="J36" s="13">
        <f t="shared" si="5"/>
        <v>17508.83784</v>
      </c>
      <c r="K36" s="13">
        <f t="shared" si="5"/>
        <v>13164.32101</v>
      </c>
      <c r="L36" s="13">
        <f t="shared" si="5"/>
        <v>8798.081588</v>
      </c>
      <c r="M36" s="13">
        <f t="shared" si="5"/>
        <v>4410.01097</v>
      </c>
      <c r="N36" s="13">
        <f t="shared" si="5"/>
        <v>22.05005485</v>
      </c>
      <c r="O36" s="13">
        <f t="shared" si="5"/>
        <v>70981.96129</v>
      </c>
      <c r="P36" s="13">
        <f t="shared" si="5"/>
        <v>64688.6693</v>
      </c>
      <c r="Q36" s="13">
        <f t="shared" si="5"/>
        <v>58364.02056</v>
      </c>
      <c r="R36" s="13">
        <f t="shared" si="5"/>
        <v>52007.74912</v>
      </c>
      <c r="S36" s="13">
        <f t="shared" si="5"/>
        <v>45619.69633</v>
      </c>
      <c r="T36" s="13">
        <f t="shared" si="5"/>
        <v>39199.70327</v>
      </c>
      <c r="U36" s="13">
        <f t="shared" si="5"/>
        <v>32747.61025</v>
      </c>
      <c r="V36" s="13">
        <f t="shared" si="5"/>
        <v>26263.25677</v>
      </c>
      <c r="W36" s="13">
        <f t="shared" si="5"/>
        <v>19746.48151</v>
      </c>
      <c r="X36" s="13">
        <f t="shared" si="5"/>
        <v>13197.12238</v>
      </c>
      <c r="Y36" s="13">
        <f t="shared" si="5"/>
        <v>6615.016456</v>
      </c>
      <c r="Z36" s="13">
        <f t="shared" si="5"/>
        <v>33.07508228</v>
      </c>
      <c r="AA36" s="13">
        <f t="shared" si="5"/>
        <v>164854.2149</v>
      </c>
      <c r="AB36" s="13">
        <f t="shared" si="5"/>
        <v>158072.8362</v>
      </c>
      <c r="AC36" s="13">
        <f t="shared" si="5"/>
        <v>151257.7152</v>
      </c>
      <c r="AD36" s="13">
        <f t="shared" si="5"/>
        <v>144408.5194</v>
      </c>
      <c r="AE36" s="13">
        <f t="shared" si="5"/>
        <v>137525.0776</v>
      </c>
      <c r="AF36" s="13">
        <f t="shared" si="5"/>
        <v>130607.2187</v>
      </c>
      <c r="AG36" s="13">
        <f t="shared" si="5"/>
        <v>123654.7704</v>
      </c>
      <c r="AH36" s="13">
        <f t="shared" si="5"/>
        <v>116667.5599</v>
      </c>
      <c r="AI36" s="13">
        <f t="shared" si="5"/>
        <v>109645.4133</v>
      </c>
      <c r="AJ36" s="13">
        <f t="shared" si="5"/>
        <v>102588.156</v>
      </c>
      <c r="AK36" s="13">
        <f t="shared" si="5"/>
        <v>95495.61245</v>
      </c>
      <c r="AL36" s="13">
        <f t="shared" si="5"/>
        <v>88367.60615</v>
      </c>
    </row>
    <row r="37" ht="12.75" customHeight="1">
      <c r="A37" s="6" t="s">
        <v>311</v>
      </c>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row>
    <row r="38" ht="12.75" customHeight="1">
      <c r="A38" s="34" t="s">
        <v>312</v>
      </c>
      <c r="B38" s="13"/>
      <c r="C38" s="13">
        <f>'CASH FLOW'!$B5</f>
        <v>150000</v>
      </c>
      <c r="D38" s="13">
        <f>'CASH FLOW'!$B5</f>
        <v>150000</v>
      </c>
      <c r="E38" s="13">
        <f>'CASH FLOW'!$B5</f>
        <v>150000</v>
      </c>
      <c r="F38" s="13">
        <f>'CASH FLOW'!$B5</f>
        <v>150000</v>
      </c>
      <c r="G38" s="13">
        <f>'CASH FLOW'!$B5</f>
        <v>150000</v>
      </c>
      <c r="H38" s="13">
        <f>'CASH FLOW'!$B5</f>
        <v>150000</v>
      </c>
      <c r="I38" s="13">
        <f>'CASH FLOW'!$B5</f>
        <v>150000</v>
      </c>
      <c r="J38" s="13">
        <f>'CASH FLOW'!$B5</f>
        <v>150000</v>
      </c>
      <c r="K38" s="13">
        <f>'CASH FLOW'!$B5</f>
        <v>150000</v>
      </c>
      <c r="L38" s="13">
        <f>'CASH FLOW'!$B5</f>
        <v>150000</v>
      </c>
      <c r="M38" s="13">
        <f>'CASH FLOW'!$B5</f>
        <v>150000</v>
      </c>
      <c r="N38" s="13">
        <f>'CASH FLOW'!$B5</f>
        <v>150000</v>
      </c>
      <c r="O38" s="13">
        <f>'CASH FLOW'!$B5+'CASH FLOW'!$C5</f>
        <v>155000</v>
      </c>
      <c r="P38" s="13">
        <f>'CASH FLOW'!$B5+'CASH FLOW'!$C5</f>
        <v>155000</v>
      </c>
      <c r="Q38" s="13">
        <f>'CASH FLOW'!$B5+'CASH FLOW'!$C5</f>
        <v>155000</v>
      </c>
      <c r="R38" s="13">
        <f>'CASH FLOW'!$B5+'CASH FLOW'!$C5</f>
        <v>155000</v>
      </c>
      <c r="S38" s="13">
        <f>'CASH FLOW'!$B5+'CASH FLOW'!$C5</f>
        <v>155000</v>
      </c>
      <c r="T38" s="13">
        <f>'CASH FLOW'!$B5+'CASH FLOW'!$C5</f>
        <v>155000</v>
      </c>
      <c r="U38" s="13">
        <f>'CASH FLOW'!$B5+'CASH FLOW'!$C5</f>
        <v>155000</v>
      </c>
      <c r="V38" s="13">
        <f>'CASH FLOW'!$B5+'CASH FLOW'!$C5</f>
        <v>155000</v>
      </c>
      <c r="W38" s="13">
        <f>'CASH FLOW'!$B5+'CASH FLOW'!$C5</f>
        <v>155000</v>
      </c>
      <c r="X38" s="13">
        <f>'CASH FLOW'!$B5+'CASH FLOW'!$C5</f>
        <v>155000</v>
      </c>
      <c r="Y38" s="13">
        <f>'CASH FLOW'!$B5+'CASH FLOW'!$C5</f>
        <v>155000</v>
      </c>
      <c r="Z38" s="13">
        <f>'CASH FLOW'!$B5+'CASH FLOW'!$C5</f>
        <v>155000</v>
      </c>
      <c r="AA38" s="13">
        <f>'CASH FLOW'!$B5+'CASH FLOW'!$C5+'CASH FLOW'!$D5</f>
        <v>165000</v>
      </c>
      <c r="AB38" s="13">
        <f>'CASH FLOW'!$B5+'CASH FLOW'!$C5+'CASH FLOW'!$D5</f>
        <v>165000</v>
      </c>
      <c r="AC38" s="13">
        <f>'CASH FLOW'!$B5+'CASH FLOW'!$C5+'CASH FLOW'!$D5</f>
        <v>165000</v>
      </c>
      <c r="AD38" s="13">
        <f>'CASH FLOW'!$B5+'CASH FLOW'!$C5+'CASH FLOW'!$D5</f>
        <v>165000</v>
      </c>
      <c r="AE38" s="13">
        <f>'CASH FLOW'!$B5+'CASH FLOW'!$C5+'CASH FLOW'!$D5</f>
        <v>165000</v>
      </c>
      <c r="AF38" s="13">
        <f>'CASH FLOW'!$B5+'CASH FLOW'!$C5+'CASH FLOW'!$D5</f>
        <v>165000</v>
      </c>
      <c r="AG38" s="13">
        <f>'CASH FLOW'!$B5+'CASH FLOW'!$C5+'CASH FLOW'!$D5</f>
        <v>165000</v>
      </c>
      <c r="AH38" s="13">
        <f>'CASH FLOW'!$B5+'CASH FLOW'!$C5+'CASH FLOW'!$D5</f>
        <v>165000</v>
      </c>
      <c r="AI38" s="13">
        <f>'CASH FLOW'!$B5+'CASH FLOW'!$C5+'CASH FLOW'!$D5</f>
        <v>165000</v>
      </c>
      <c r="AJ38" s="13">
        <f>'CASH FLOW'!$B5+'CASH FLOW'!$C5+'CASH FLOW'!$D5</f>
        <v>165000</v>
      </c>
      <c r="AK38" s="13">
        <f>'CASH FLOW'!$B5+'CASH FLOW'!$C5+'CASH FLOW'!$D5</f>
        <v>165000</v>
      </c>
      <c r="AL38" s="13">
        <f>'CASH FLOW'!$B5+'CASH FLOW'!$C5+'CASH FLOW'!$D5</f>
        <v>165000</v>
      </c>
    </row>
    <row r="39" ht="12.75" customHeight="1">
      <c r="A39" s="34" t="s">
        <v>314</v>
      </c>
      <c r="B39" s="13"/>
      <c r="C39" s="13">
        <f>'INCOME STATEMENT'!C56</f>
        <v>-4549.375</v>
      </c>
      <c r="D39" s="13">
        <f>'INCOME STATEMENT'!D56</f>
        <v>-9059.509979</v>
      </c>
      <c r="E39" s="13">
        <f>'INCOME STATEMENT'!E56</f>
        <v>-13530.80469</v>
      </c>
      <c r="F39" s="13">
        <f>'INCOME STATEMENT'!F56</f>
        <v>-17963.64901</v>
      </c>
      <c r="G39" s="13">
        <f>'INCOME STATEMENT'!G56</f>
        <v>-22358.42309</v>
      </c>
      <c r="H39" s="13">
        <f>'INCOME STATEMENT'!H56</f>
        <v>-22027.99761</v>
      </c>
      <c r="I39" s="13">
        <f>'INCOME STATEMENT'!I56</f>
        <v>-26347.73393</v>
      </c>
      <c r="J39" s="13">
        <f>'INCOME STATEMENT'!J56</f>
        <v>-30630.48428</v>
      </c>
      <c r="K39" s="13">
        <f>'INCOME STATEMENT'!K56</f>
        <v>-34876.59196</v>
      </c>
      <c r="L39" s="13">
        <f>'INCOME STATEMENT'!L56</f>
        <v>-39086.39147</v>
      </c>
      <c r="M39" s="13">
        <f>'INCOME STATEMENT'!M56</f>
        <v>-43260.20876</v>
      </c>
      <c r="N39" s="13">
        <f>'INCOME STATEMENT'!N56</f>
        <v>-42710.86131</v>
      </c>
      <c r="O39" s="13">
        <f>'INCOME STATEMENT'!O56</f>
        <v>-36905.34586</v>
      </c>
      <c r="P39" s="13">
        <f>'INCOME STATEMENT'!P56</f>
        <v>-30995.73113</v>
      </c>
      <c r="Q39" s="13">
        <f>'INCOME STATEMENT'!Q56</f>
        <v>-24983.09511</v>
      </c>
      <c r="R39" s="13">
        <f>'INCOME STATEMENT'!R56</f>
        <v>-18868.48974</v>
      </c>
      <c r="S39" s="13">
        <f>'INCOME STATEMENT'!S56</f>
        <v>-12652.94133</v>
      </c>
      <c r="T39" s="13">
        <f>'INCOME STATEMENT'!T56</f>
        <v>10068.79885</v>
      </c>
      <c r="U39" s="13">
        <f>'INCOME STATEMENT'!U56</f>
        <v>16483.25413</v>
      </c>
      <c r="V39" s="13">
        <f>'INCOME STATEMENT'!V56</f>
        <v>22995.72192</v>
      </c>
      <c r="W39" s="13">
        <f>'INCOME STATEMENT'!W56</f>
        <v>29605.27328</v>
      </c>
      <c r="X39" s="13">
        <f>'INCOME STATEMENT'!X56</f>
        <v>36311.00242</v>
      </c>
      <c r="Y39" s="13">
        <f>'INCOME STATEMENT'!Y56</f>
        <v>43112.02627</v>
      </c>
      <c r="Z39" s="13">
        <f>'INCOME STATEMENT'!Z56</f>
        <v>66413.73403</v>
      </c>
      <c r="AA39" s="13">
        <f>'INCOME STATEMENT'!AA56</f>
        <v>119862.7666</v>
      </c>
      <c r="AB39" s="13">
        <f>'INCOME STATEMENT'!AB56</f>
        <v>173509.8716</v>
      </c>
      <c r="AC39" s="13">
        <f>'INCOME STATEMENT'!AC56</f>
        <v>227352.1735</v>
      </c>
      <c r="AD39" s="13">
        <f>'INCOME STATEMENT'!AD56</f>
        <v>281386.9427</v>
      </c>
      <c r="AE39" s="13">
        <f>'INCOME STATEMENT'!AE56</f>
        <v>335611.5134</v>
      </c>
      <c r="AF39" s="13">
        <f>'INCOME STATEMENT'!AF56</f>
        <v>458929.5316</v>
      </c>
      <c r="AG39" s="13">
        <f>'INCOME STATEMENT'!AG56</f>
        <v>513525.9541</v>
      </c>
      <c r="AH39" s="13">
        <f>'INCOME STATEMENT'!AH56</f>
        <v>568304.5469</v>
      </c>
      <c r="AI39" s="13">
        <f>'INCOME STATEMENT'!AI56</f>
        <v>623262.8842</v>
      </c>
      <c r="AJ39" s="13">
        <f>'INCOME STATEMENT'!AJ56</f>
        <v>678398.5971</v>
      </c>
      <c r="AK39" s="13">
        <f>'INCOME STATEMENT'!AK56</f>
        <v>733709.3722</v>
      </c>
      <c r="AL39" s="13">
        <f>'INCOME STATEMENT'!AL56</f>
        <v>858099.2006</v>
      </c>
    </row>
    <row r="40" ht="12.75" customHeight="1">
      <c r="A40" s="6" t="s">
        <v>316</v>
      </c>
      <c r="B40" s="13"/>
      <c r="C40" s="13">
        <f t="shared" ref="C40:AL40" si="6">C38+C39</f>
        <v>145450.625</v>
      </c>
      <c r="D40" s="13">
        <f t="shared" si="6"/>
        <v>140940.49</v>
      </c>
      <c r="E40" s="13">
        <f t="shared" si="6"/>
        <v>136469.1953</v>
      </c>
      <c r="F40" s="13">
        <f t="shared" si="6"/>
        <v>132036.351</v>
      </c>
      <c r="G40" s="13">
        <f t="shared" si="6"/>
        <v>127641.5769</v>
      </c>
      <c r="H40" s="13">
        <f t="shared" si="6"/>
        <v>127972.0024</v>
      </c>
      <c r="I40" s="13">
        <f t="shared" si="6"/>
        <v>123652.2661</v>
      </c>
      <c r="J40" s="13">
        <f t="shared" si="6"/>
        <v>119369.5157</v>
      </c>
      <c r="K40" s="13">
        <f t="shared" si="6"/>
        <v>115123.408</v>
      </c>
      <c r="L40" s="13">
        <f t="shared" si="6"/>
        <v>110913.6085</v>
      </c>
      <c r="M40" s="13">
        <f t="shared" si="6"/>
        <v>106739.7912</v>
      </c>
      <c r="N40" s="13">
        <f t="shared" si="6"/>
        <v>107289.1387</v>
      </c>
      <c r="O40" s="13">
        <f t="shared" si="6"/>
        <v>118094.6541</v>
      </c>
      <c r="P40" s="13">
        <f t="shared" si="6"/>
        <v>124004.2689</v>
      </c>
      <c r="Q40" s="13">
        <f t="shared" si="6"/>
        <v>130016.9049</v>
      </c>
      <c r="R40" s="13">
        <f t="shared" si="6"/>
        <v>136131.5103</v>
      </c>
      <c r="S40" s="13">
        <f t="shared" si="6"/>
        <v>142347.0587</v>
      </c>
      <c r="T40" s="13">
        <f t="shared" si="6"/>
        <v>165068.7989</v>
      </c>
      <c r="U40" s="13">
        <f t="shared" si="6"/>
        <v>171483.2541</v>
      </c>
      <c r="V40" s="13">
        <f t="shared" si="6"/>
        <v>177995.7219</v>
      </c>
      <c r="W40" s="13">
        <f t="shared" si="6"/>
        <v>184605.2733</v>
      </c>
      <c r="X40" s="13">
        <f t="shared" si="6"/>
        <v>191311.0024</v>
      </c>
      <c r="Y40" s="13">
        <f t="shared" si="6"/>
        <v>198112.0263</v>
      </c>
      <c r="Z40" s="13">
        <f t="shared" si="6"/>
        <v>221413.734</v>
      </c>
      <c r="AA40" s="13">
        <f t="shared" si="6"/>
        <v>284862.7666</v>
      </c>
      <c r="AB40" s="13">
        <f t="shared" si="6"/>
        <v>338509.8716</v>
      </c>
      <c r="AC40" s="13">
        <f t="shared" si="6"/>
        <v>392352.1735</v>
      </c>
      <c r="AD40" s="13">
        <f t="shared" si="6"/>
        <v>446386.9427</v>
      </c>
      <c r="AE40" s="13">
        <f t="shared" si="6"/>
        <v>500611.5134</v>
      </c>
      <c r="AF40" s="13">
        <f t="shared" si="6"/>
        <v>623929.5316</v>
      </c>
      <c r="AG40" s="13">
        <f t="shared" si="6"/>
        <v>678525.9541</v>
      </c>
      <c r="AH40" s="13">
        <f t="shared" si="6"/>
        <v>733304.5469</v>
      </c>
      <c r="AI40" s="13">
        <f t="shared" si="6"/>
        <v>788262.8842</v>
      </c>
      <c r="AJ40" s="13">
        <f t="shared" si="6"/>
        <v>843398.5971</v>
      </c>
      <c r="AK40" s="13">
        <f t="shared" si="6"/>
        <v>898709.3722</v>
      </c>
      <c r="AL40" s="13">
        <f t="shared" si="6"/>
        <v>1023099.201</v>
      </c>
    </row>
    <row r="41" ht="13.5" customHeight="1">
      <c r="A41" s="34"/>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row>
    <row r="42" ht="13.5" customHeight="1">
      <c r="A42" s="6" t="s">
        <v>317</v>
      </c>
      <c r="B42" s="13"/>
      <c r="C42" s="75">
        <f t="shared" ref="C42:AL42" si="7">C31+C36+C40</f>
        <v>240002.1056</v>
      </c>
      <c r="D42" s="76">
        <f t="shared" si="7"/>
        <v>230036.871</v>
      </c>
      <c r="E42" s="76">
        <f t="shared" si="7"/>
        <v>220103.6648</v>
      </c>
      <c r="F42" s="76">
        <f t="shared" si="7"/>
        <v>210201.8684</v>
      </c>
      <c r="G42" s="76">
        <f t="shared" si="7"/>
        <v>200330.8756</v>
      </c>
      <c r="H42" s="76">
        <f t="shared" si="7"/>
        <v>196740.0924</v>
      </c>
      <c r="I42" s="76">
        <f t="shared" si="7"/>
        <v>186928.9367</v>
      </c>
      <c r="J42" s="76">
        <f t="shared" si="7"/>
        <v>177146.8381</v>
      </c>
      <c r="K42" s="76">
        <f t="shared" si="7"/>
        <v>167393.2376</v>
      </c>
      <c r="L42" s="76">
        <f t="shared" si="7"/>
        <v>157667.5874</v>
      </c>
      <c r="M42" s="76">
        <f t="shared" si="7"/>
        <v>147969.3505</v>
      </c>
      <c r="N42" s="76">
        <f t="shared" si="7"/>
        <v>144548.0009</v>
      </c>
      <c r="O42" s="76">
        <f t="shared" si="7"/>
        <v>297216.0147</v>
      </c>
      <c r="P42" s="76">
        <f t="shared" si="7"/>
        <v>294972.4641</v>
      </c>
      <c r="Q42" s="76">
        <f t="shared" si="7"/>
        <v>292815.6601</v>
      </c>
      <c r="R42" s="76">
        <f t="shared" si="7"/>
        <v>290743.947</v>
      </c>
      <c r="S42" s="76">
        <f t="shared" si="7"/>
        <v>288755.702</v>
      </c>
      <c r="T42" s="76">
        <f t="shared" si="7"/>
        <v>308724.3344</v>
      </c>
      <c r="U42" s="76">
        <f t="shared" si="7"/>
        <v>306898.2852</v>
      </c>
      <c r="V42" s="76">
        <f t="shared" si="7"/>
        <v>305151.0261</v>
      </c>
      <c r="W42" s="76">
        <f t="shared" si="7"/>
        <v>303481.059</v>
      </c>
      <c r="X42" s="76">
        <f t="shared" si="7"/>
        <v>301886.9155</v>
      </c>
      <c r="Y42" s="76">
        <f t="shared" si="7"/>
        <v>300367.1559</v>
      </c>
      <c r="Z42" s="76">
        <f t="shared" si="7"/>
        <v>320817.4194</v>
      </c>
      <c r="AA42" s="76">
        <f t="shared" si="7"/>
        <v>639443.499</v>
      </c>
      <c r="AB42" s="76">
        <f t="shared" si="7"/>
        <v>698292.4186</v>
      </c>
      <c r="AC42" s="76">
        <f t="shared" si="7"/>
        <v>757338.3077</v>
      </c>
      <c r="AD42" s="76">
        <f t="shared" si="7"/>
        <v>816577.1011</v>
      </c>
      <c r="AE42" s="76">
        <f t="shared" si="7"/>
        <v>876004.9253</v>
      </c>
      <c r="AF42" s="76">
        <f t="shared" si="7"/>
        <v>1005355.077</v>
      </c>
      <c r="AG42" s="76">
        <f t="shared" si="7"/>
        <v>1065149.666</v>
      </c>
      <c r="AH42" s="76">
        <f t="shared" si="7"/>
        <v>1125122.145</v>
      </c>
      <c r="AI42" s="76">
        <f t="shared" si="7"/>
        <v>1185268.956</v>
      </c>
      <c r="AJ42" s="76">
        <f t="shared" si="7"/>
        <v>1245586.612</v>
      </c>
      <c r="AK42" s="76">
        <f t="shared" si="7"/>
        <v>1306071.701</v>
      </c>
      <c r="AL42" s="77">
        <f t="shared" si="7"/>
        <v>1458628.957</v>
      </c>
    </row>
    <row r="43" ht="12.75" customHeight="1">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row>
    <row r="44" ht="12.75" customHeight="1">
      <c r="A44" t="s">
        <v>318</v>
      </c>
      <c r="C44" s="13">
        <f t="shared" ref="C44:AL44" si="8">C23-C42</f>
        <v>0</v>
      </c>
      <c r="D44" s="13">
        <f t="shared" si="8"/>
        <v>0</v>
      </c>
      <c r="E44" s="13">
        <f t="shared" si="8"/>
        <v>0</v>
      </c>
      <c r="F44" s="13">
        <f t="shared" si="8"/>
        <v>0</v>
      </c>
      <c r="G44" s="13">
        <f t="shared" si="8"/>
        <v>0</v>
      </c>
      <c r="H44" s="13">
        <f t="shared" si="8"/>
        <v>0</v>
      </c>
      <c r="I44" s="13">
        <f t="shared" si="8"/>
        <v>0</v>
      </c>
      <c r="J44" s="13">
        <f t="shared" si="8"/>
        <v>0</v>
      </c>
      <c r="K44" s="13">
        <f t="shared" si="8"/>
        <v>0</v>
      </c>
      <c r="L44" s="13">
        <f t="shared" si="8"/>
        <v>0</v>
      </c>
      <c r="M44" s="13">
        <f t="shared" si="8"/>
        <v>0</v>
      </c>
      <c r="N44" s="13">
        <f t="shared" si="8"/>
        <v>0</v>
      </c>
      <c r="O44" s="13">
        <f t="shared" si="8"/>
        <v>0</v>
      </c>
      <c r="P44" s="13">
        <f t="shared" si="8"/>
        <v>0</v>
      </c>
      <c r="Q44" s="13">
        <f t="shared" si="8"/>
        <v>0</v>
      </c>
      <c r="R44" s="13">
        <f t="shared" si="8"/>
        <v>0.0000000001164153218</v>
      </c>
      <c r="S44" s="13">
        <f t="shared" si="8"/>
        <v>0</v>
      </c>
      <c r="T44" s="13">
        <f t="shared" si="8"/>
        <v>0</v>
      </c>
      <c r="U44" s="13">
        <f t="shared" si="8"/>
        <v>0.0000000001164153218</v>
      </c>
      <c r="V44" s="13">
        <f t="shared" si="8"/>
        <v>0</v>
      </c>
      <c r="W44" s="13">
        <f t="shared" si="8"/>
        <v>0</v>
      </c>
      <c r="X44" s="13">
        <f t="shared" si="8"/>
        <v>0</v>
      </c>
      <c r="Y44" s="13">
        <f t="shared" si="8"/>
        <v>0</v>
      </c>
      <c r="Z44" s="13">
        <f t="shared" si="8"/>
        <v>0.0000000001164153218</v>
      </c>
      <c r="AA44" s="13">
        <f t="shared" si="8"/>
        <v>0.0000000002328306437</v>
      </c>
      <c r="AB44" s="13">
        <f t="shared" si="8"/>
        <v>0</v>
      </c>
      <c r="AC44" s="13">
        <f t="shared" si="8"/>
        <v>0.0000000001164153218</v>
      </c>
      <c r="AD44" s="13">
        <f t="shared" si="8"/>
        <v>0</v>
      </c>
      <c r="AE44" s="13">
        <f t="shared" si="8"/>
        <v>0.0000000001164153218</v>
      </c>
      <c r="AF44" s="13">
        <f t="shared" si="8"/>
        <v>0.0000000001164153218</v>
      </c>
      <c r="AG44" s="13">
        <f t="shared" si="8"/>
        <v>0.0000000002328306437</v>
      </c>
      <c r="AH44" s="13">
        <f t="shared" si="8"/>
        <v>0.0000000002328306437</v>
      </c>
      <c r="AI44" s="13">
        <f t="shared" si="8"/>
        <v>0</v>
      </c>
      <c r="AJ44" s="13">
        <f t="shared" si="8"/>
        <v>0</v>
      </c>
      <c r="AK44" s="13">
        <f t="shared" si="8"/>
        <v>0</v>
      </c>
      <c r="AL44" s="13">
        <f t="shared" si="8"/>
        <v>0</v>
      </c>
    </row>
    <row r="45" ht="12.75" customHeight="1">
      <c r="C45" s="13"/>
      <c r="D45" s="13"/>
      <c r="E45" s="13"/>
      <c r="F45" s="13"/>
      <c r="G45" s="13"/>
      <c r="H45" s="13"/>
      <c r="I45" s="13"/>
      <c r="J45" s="13"/>
      <c r="K45" s="13"/>
      <c r="L45" s="13"/>
      <c r="M45" s="13"/>
      <c r="N45" s="13"/>
      <c r="O45" s="13"/>
    </row>
    <row r="46" ht="12.75" customHeight="1">
      <c r="A46" s="6"/>
      <c r="B46" s="6"/>
      <c r="C46" s="13"/>
      <c r="D46" s="13"/>
      <c r="E46" s="13"/>
      <c r="F46" s="13"/>
      <c r="G46" s="13"/>
      <c r="H46" s="13"/>
      <c r="I46" s="13"/>
      <c r="J46" s="13"/>
      <c r="K46" s="13"/>
      <c r="L46" s="13"/>
      <c r="M46" s="13"/>
      <c r="N46" s="13"/>
      <c r="O46" s="13"/>
    </row>
    <row r="47" ht="12.75" customHeight="1">
      <c r="A47" s="6"/>
      <c r="B47" s="6"/>
      <c r="C47" s="13"/>
      <c r="D47" s="13"/>
      <c r="E47" s="13"/>
      <c r="F47" s="13"/>
      <c r="G47" s="13"/>
      <c r="H47" s="13"/>
      <c r="I47" s="13"/>
      <c r="J47" s="13"/>
      <c r="K47" s="13"/>
      <c r="L47" s="13"/>
      <c r="M47" s="13"/>
      <c r="N47" s="13"/>
      <c r="O47" s="13"/>
    </row>
    <row r="48" ht="12.75" customHeight="1">
      <c r="A48" s="6"/>
      <c r="B48" s="13"/>
      <c r="C48" s="13"/>
      <c r="D48" s="13"/>
      <c r="E48" s="13"/>
      <c r="F48" s="13"/>
      <c r="G48" s="13"/>
      <c r="H48" s="13"/>
      <c r="I48" s="13"/>
      <c r="J48" s="13"/>
      <c r="K48" s="13"/>
      <c r="L48" s="13"/>
      <c r="M48" s="13"/>
      <c r="N48" s="13"/>
      <c r="O48" s="13"/>
    </row>
    <row r="49" ht="12.75" customHeight="1">
      <c r="A49" s="6"/>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row>
    <row r="50" ht="12.75" customHeight="1">
      <c r="A50" s="6"/>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row>
    <row r="51" ht="12.75" customHeight="1">
      <c r="A51" s="6"/>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row>
    <row r="52" ht="12.75" customHeight="1">
      <c r="A52" s="6"/>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row>
    <row r="53" ht="12.75" customHeight="1">
      <c r="A53" s="6"/>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row>
    <row r="54" ht="12.75" customHeight="1">
      <c r="A54" s="6"/>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row>
    <row r="55" ht="12.75" customHeight="1">
      <c r="A55" s="6"/>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row>
    <row r="56" ht="12.75" customHeight="1">
      <c r="A56" s="6"/>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row>
    <row r="57" ht="12.75" customHeight="1">
      <c r="A57" s="6"/>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row>
    <row r="58" ht="12.75" customHeight="1">
      <c r="A58" s="6"/>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row>
    <row r="59" ht="12.75" customHeight="1">
      <c r="A59" s="6"/>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0" ht="12.75" customHeight="1">
      <c r="A60" s="6"/>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row>
    <row r="61" ht="12.75" customHeight="1">
      <c r="A61" s="6"/>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row>
    <row r="62" ht="12.75" customHeight="1">
      <c r="A62" s="6"/>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row>
    <row r="63" ht="12.75" customHeight="1">
      <c r="A63" s="6"/>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row>
    <row r="64" ht="12.75" customHeight="1">
      <c r="A64" s="6"/>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row>
    <row r="65" ht="12.75" customHeight="1">
      <c r="A65" s="6"/>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row>
    <row r="66" ht="12.75" customHeight="1">
      <c r="A66" s="6"/>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row>
    <row r="67" ht="12.75" customHeight="1">
      <c r="A67" s="6"/>
      <c r="B67" s="13"/>
      <c r="C67" s="13"/>
      <c r="D67" s="13"/>
      <c r="E67" s="13"/>
      <c r="F67" s="13"/>
      <c r="G67" s="13"/>
      <c r="H67" s="13"/>
      <c r="I67" s="13"/>
      <c r="J67" s="13"/>
      <c r="K67" s="13"/>
      <c r="L67" s="13"/>
      <c r="M67" s="13"/>
      <c r="N67" s="13"/>
      <c r="O67" s="13"/>
    </row>
    <row r="68" ht="12.75" customHeight="1">
      <c r="A68" s="6"/>
      <c r="B68" s="13"/>
      <c r="C68" s="13"/>
      <c r="D68" s="13"/>
      <c r="E68" s="13"/>
      <c r="F68" s="13"/>
      <c r="G68" s="13"/>
      <c r="H68" s="13"/>
      <c r="I68" s="13"/>
      <c r="J68" s="13"/>
      <c r="K68" s="13"/>
      <c r="L68" s="13"/>
      <c r="M68" s="13"/>
      <c r="N68" s="13"/>
      <c r="O68" s="13"/>
    </row>
    <row r="69" ht="12.75" customHeight="1">
      <c r="A69" s="6"/>
      <c r="B69" s="13"/>
      <c r="C69" s="13"/>
      <c r="D69" s="13"/>
      <c r="E69" s="13"/>
      <c r="F69" s="13"/>
      <c r="G69" s="13"/>
      <c r="H69" s="13"/>
      <c r="I69" s="13"/>
      <c r="J69" s="13"/>
      <c r="K69" s="13"/>
      <c r="L69" s="13"/>
      <c r="M69" s="13"/>
      <c r="N69" s="13"/>
      <c r="O69" s="13"/>
    </row>
    <row r="70" ht="12.75" customHeight="1">
      <c r="A70" s="6"/>
      <c r="B70" s="13"/>
      <c r="C70" s="13"/>
      <c r="D70" s="13"/>
      <c r="E70" s="13"/>
      <c r="F70" s="13"/>
      <c r="G70" s="13"/>
      <c r="H70" s="13"/>
      <c r="I70" s="13"/>
      <c r="J70" s="13"/>
      <c r="K70" s="13"/>
      <c r="L70" s="13"/>
      <c r="M70" s="13"/>
      <c r="N70" s="13"/>
      <c r="O70" s="13"/>
    </row>
    <row r="71" ht="12.75" customHeight="1">
      <c r="A71" s="6"/>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row>
    <row r="72" ht="12.75" customHeight="1">
      <c r="A72" s="6"/>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row>
    <row r="73" ht="12.75" customHeight="1">
      <c r="A73" s="6"/>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row>
    <row r="74" ht="12.75" customHeight="1">
      <c r="A74" s="6"/>
      <c r="B74" s="13"/>
      <c r="C74" s="13"/>
      <c r="D74" s="13"/>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row>
    <row r="75" ht="12.75" customHeight="1">
      <c r="A75" s="6"/>
      <c r="B75" s="13"/>
      <c r="C75" s="13"/>
      <c r="D75" s="13"/>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row>
    <row r="76" ht="12.75" customHeight="1">
      <c r="A76" s="6"/>
      <c r="B76" s="13"/>
      <c r="C76" s="13"/>
      <c r="D76" s="13"/>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row>
    <row r="77" ht="12.75" customHeight="1">
      <c r="A77" s="6"/>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row>
    <row r="78" ht="12.75" customHeight="1">
      <c r="A78" s="6"/>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row>
    <row r="79" ht="12.75" customHeight="1">
      <c r="A79" s="6"/>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row>
    <row r="80" ht="12.75" customHeight="1">
      <c r="A80" s="6"/>
      <c r="B80" s="24"/>
      <c r="C80" s="24"/>
      <c r="D80" s="24"/>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row>
    <row r="81" ht="12.75" customHeight="1">
      <c r="A81" s="6"/>
      <c r="B81" s="24"/>
      <c r="C81" s="24"/>
      <c r="D81" s="24"/>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row>
    <row r="82" ht="12.75" customHeight="1">
      <c r="A82" s="6"/>
      <c r="B82" s="24"/>
      <c r="C82" s="24"/>
      <c r="D82" s="24"/>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row>
    <row r="83" ht="12.75" customHeight="1">
      <c r="A83" s="6"/>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row>
    <row r="84" ht="12.75" customHeight="1">
      <c r="A84" s="6"/>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row>
    <row r="85" ht="12.75" customHeight="1">
      <c r="A85" s="6"/>
      <c r="B85" s="13"/>
      <c r="C85" s="13"/>
      <c r="D85" s="13"/>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row>
    <row r="86" ht="12.75" customHeight="1">
      <c r="A86" s="6"/>
      <c r="B86" s="13"/>
      <c r="C86" s="13"/>
      <c r="D86" s="13"/>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row>
    <row r="87" ht="12.75" customHeight="1">
      <c r="A87" s="6"/>
      <c r="B87" s="13"/>
      <c r="C87" s="13"/>
      <c r="D87" s="13"/>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row>
    <row r="88" ht="12.75" customHeight="1">
      <c r="A88" s="6"/>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row>
    <row r="89" ht="12.75" customHeight="1">
      <c r="A89" s="6"/>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row>
    <row r="90" ht="12.75" customHeight="1">
      <c r="A90" s="6"/>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row>
    <row r="91" ht="12.75" customHeight="1">
      <c r="A91" s="6"/>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row>
    <row r="92" ht="12.75" customHeight="1">
      <c r="A92" s="6"/>
      <c r="B92" s="24"/>
      <c r="C92" s="24"/>
      <c r="D92" s="24"/>
      <c r="E92" s="13"/>
      <c r="F92" s="13"/>
      <c r="G92" s="13"/>
      <c r="H92" s="13"/>
      <c r="I92" s="13"/>
      <c r="J92" s="13"/>
      <c r="K92" s="13"/>
      <c r="L92" s="13"/>
      <c r="M92" s="13"/>
      <c r="N92" s="13"/>
      <c r="O92" s="13"/>
    </row>
    <row r="93" ht="12.75" customHeight="1">
      <c r="A93" s="6"/>
      <c r="B93" s="24"/>
      <c r="C93" s="24"/>
      <c r="D93" s="2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row>
    <row r="94" ht="12.75" customHeight="1">
      <c r="A94" s="6"/>
      <c r="B94" s="24"/>
      <c r="C94" s="24"/>
      <c r="D94" s="2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row>
    <row r="95" ht="12.75" customHeight="1">
      <c r="A95" s="6"/>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row>
    <row r="96" ht="12.75" customHeight="1">
      <c r="A96" s="6"/>
      <c r="B96" s="13"/>
      <c r="C96" s="13"/>
      <c r="D96" s="13"/>
      <c r="E96" s="13"/>
      <c r="F96" s="13"/>
      <c r="G96" s="13"/>
      <c r="H96" s="13"/>
      <c r="I96" s="13"/>
      <c r="J96" s="13"/>
      <c r="K96" s="13"/>
      <c r="L96" s="13"/>
      <c r="M96" s="13"/>
      <c r="N96" s="13"/>
      <c r="O96" s="13"/>
    </row>
    <row r="97" ht="12.75" customHeight="1">
      <c r="A97" s="6"/>
      <c r="B97" s="13"/>
      <c r="C97" s="13"/>
      <c r="D97" s="13"/>
      <c r="E97" s="13"/>
      <c r="F97" s="13"/>
      <c r="G97" s="13"/>
      <c r="H97" s="13"/>
      <c r="I97" s="13"/>
      <c r="J97" s="13"/>
      <c r="K97" s="13"/>
      <c r="L97" s="13"/>
      <c r="M97" s="13"/>
      <c r="N97" s="13"/>
      <c r="O97" s="13"/>
    </row>
    <row r="98" ht="12.75" customHeight="1">
      <c r="A98" s="6"/>
      <c r="B98" s="13"/>
      <c r="C98" s="13"/>
      <c r="D98" s="13"/>
      <c r="E98" s="13"/>
      <c r="F98" s="13"/>
      <c r="G98" s="13"/>
      <c r="H98" s="13"/>
      <c r="I98" s="13"/>
      <c r="J98" s="13"/>
      <c r="K98" s="13"/>
      <c r="L98" s="13"/>
      <c r="M98" s="13"/>
      <c r="N98" s="13"/>
      <c r="O98" s="13"/>
    </row>
    <row r="99" ht="12.75" customHeight="1">
      <c r="A99" s="6"/>
      <c r="B99" s="13"/>
      <c r="C99" s="13"/>
      <c r="D99" s="13"/>
      <c r="E99" s="13"/>
      <c r="F99" s="13"/>
      <c r="G99" s="13"/>
      <c r="H99" s="13"/>
      <c r="I99" s="13"/>
      <c r="J99" s="13"/>
      <c r="K99" s="13"/>
      <c r="L99" s="13"/>
      <c r="M99" s="13"/>
      <c r="N99" s="13"/>
      <c r="O99" s="13"/>
    </row>
    <row r="100" ht="12.75" customHeight="1">
      <c r="A100" s="6"/>
      <c r="B100" s="13"/>
      <c r="C100" s="13"/>
      <c r="D100" s="13"/>
      <c r="E100" s="13"/>
      <c r="F100" s="13"/>
      <c r="G100" s="13"/>
      <c r="H100" s="13"/>
      <c r="I100" s="13"/>
      <c r="J100" s="13"/>
      <c r="K100" s="13"/>
      <c r="L100" s="13"/>
      <c r="M100" s="13"/>
      <c r="N100" s="13"/>
      <c r="O100" s="13"/>
    </row>
    <row r="101" ht="12.75" customHeight="1">
      <c r="A101" s="6"/>
      <c r="B101" s="13"/>
      <c r="C101" s="13"/>
      <c r="D101" s="13"/>
      <c r="E101" s="13"/>
      <c r="F101" s="13"/>
      <c r="G101" s="13"/>
      <c r="H101" s="13"/>
      <c r="I101" s="13"/>
      <c r="J101" s="13"/>
      <c r="K101" s="13"/>
      <c r="L101" s="13"/>
      <c r="M101" s="13"/>
      <c r="N101" s="13"/>
      <c r="O101" s="13"/>
    </row>
    <row r="102" ht="12.75" customHeight="1">
      <c r="A102" s="6"/>
      <c r="B102" s="13"/>
      <c r="C102" s="13"/>
      <c r="D102" s="13"/>
      <c r="E102" s="13"/>
      <c r="F102" s="13"/>
      <c r="G102" s="13"/>
      <c r="H102" s="13"/>
      <c r="I102" s="13"/>
      <c r="J102" s="13"/>
      <c r="K102" s="13"/>
      <c r="L102" s="13"/>
      <c r="M102" s="13"/>
      <c r="N102" s="13"/>
      <c r="O102" s="13"/>
    </row>
    <row r="103" ht="12.75" customHeight="1">
      <c r="A103" s="6"/>
      <c r="B103" s="13"/>
      <c r="C103" s="13"/>
      <c r="D103" s="13"/>
      <c r="E103" s="13"/>
      <c r="F103" s="13"/>
      <c r="G103" s="13"/>
      <c r="H103" s="13"/>
      <c r="I103" s="13"/>
      <c r="J103" s="13"/>
      <c r="K103" s="13"/>
      <c r="L103" s="13"/>
      <c r="M103" s="13"/>
      <c r="N103" s="13"/>
      <c r="O103" s="13"/>
    </row>
    <row r="104" ht="12.75" customHeight="1">
      <c r="A104" s="6"/>
      <c r="B104" s="13"/>
      <c r="C104" s="13"/>
      <c r="D104" s="13"/>
      <c r="E104" s="13"/>
      <c r="F104" s="13"/>
      <c r="G104" s="13"/>
      <c r="H104" s="13"/>
      <c r="I104" s="13"/>
      <c r="J104" s="13"/>
      <c r="K104" s="13"/>
      <c r="L104" s="13"/>
      <c r="M104" s="13"/>
      <c r="N104" s="13"/>
      <c r="O104" s="13"/>
    </row>
    <row r="105" ht="12.75" customHeight="1">
      <c r="A105" s="6"/>
      <c r="B105" s="13"/>
      <c r="C105" s="13"/>
      <c r="D105" s="13"/>
      <c r="E105" s="13"/>
      <c r="F105" s="13"/>
      <c r="G105" s="13"/>
      <c r="H105" s="13"/>
      <c r="I105" s="13"/>
      <c r="J105" s="13"/>
      <c r="K105" s="13"/>
      <c r="L105" s="13"/>
      <c r="M105" s="13"/>
      <c r="N105" s="13"/>
      <c r="O105" s="13"/>
    </row>
    <row r="106" ht="12.75" customHeight="1">
      <c r="A106" s="6"/>
      <c r="B106" s="13"/>
      <c r="C106" s="13"/>
      <c r="D106" s="13"/>
      <c r="E106" s="13"/>
      <c r="F106" s="13"/>
      <c r="G106" s="13"/>
      <c r="H106" s="13"/>
      <c r="I106" s="13"/>
      <c r="J106" s="13"/>
      <c r="K106" s="13"/>
      <c r="L106" s="13"/>
      <c r="M106" s="13"/>
      <c r="N106" s="13"/>
      <c r="O106" s="13"/>
    </row>
    <row r="107" ht="12.75" customHeight="1">
      <c r="A107" s="6"/>
      <c r="B107" s="13"/>
      <c r="C107" s="13"/>
      <c r="D107" s="13"/>
      <c r="E107" s="13"/>
      <c r="F107" s="13"/>
      <c r="G107" s="13"/>
      <c r="H107" s="13"/>
      <c r="I107" s="13"/>
      <c r="J107" s="13"/>
      <c r="K107" s="13"/>
      <c r="L107" s="13"/>
      <c r="M107" s="13"/>
      <c r="N107" s="13"/>
      <c r="O107" s="13"/>
    </row>
    <row r="108" ht="12.75" customHeight="1">
      <c r="A108" s="6"/>
      <c r="B108" s="13"/>
      <c r="C108" s="13"/>
      <c r="D108" s="13"/>
      <c r="E108" s="13"/>
      <c r="F108" s="13"/>
      <c r="G108" s="13"/>
      <c r="H108" s="13"/>
      <c r="I108" s="13"/>
      <c r="J108" s="13"/>
      <c r="K108" s="13"/>
      <c r="L108" s="13"/>
      <c r="M108" s="13"/>
      <c r="N108" s="13"/>
      <c r="O108" s="13"/>
    </row>
    <row r="109" ht="12.75" customHeight="1">
      <c r="A109" s="6"/>
      <c r="B109" s="13"/>
      <c r="C109" s="13"/>
      <c r="D109" s="13"/>
      <c r="E109" s="13"/>
      <c r="F109" s="13"/>
      <c r="G109" s="13"/>
      <c r="H109" s="13"/>
      <c r="I109" s="13"/>
      <c r="J109" s="13"/>
      <c r="K109" s="13"/>
      <c r="L109" s="13"/>
      <c r="M109" s="13"/>
      <c r="N109" s="13"/>
      <c r="O109" s="13"/>
    </row>
    <row r="110" ht="12.75" customHeight="1">
      <c r="A110" s="6"/>
      <c r="B110" s="13"/>
      <c r="C110" s="13"/>
      <c r="D110" s="13"/>
      <c r="E110" s="13"/>
      <c r="F110" s="13"/>
      <c r="G110" s="13"/>
      <c r="H110" s="13"/>
      <c r="I110" s="13"/>
      <c r="J110" s="13"/>
      <c r="K110" s="13"/>
      <c r="L110" s="13"/>
      <c r="M110" s="13"/>
      <c r="N110" s="13"/>
      <c r="O110" s="13"/>
    </row>
    <row r="111" ht="12.75" customHeight="1">
      <c r="A111" s="6"/>
      <c r="B111" s="13"/>
      <c r="C111" s="13"/>
      <c r="D111" s="13"/>
      <c r="E111" s="13"/>
      <c r="F111" s="13"/>
      <c r="G111" s="13"/>
      <c r="H111" s="13"/>
      <c r="I111" s="13"/>
      <c r="J111" s="13"/>
      <c r="K111" s="13"/>
      <c r="L111" s="13"/>
      <c r="M111" s="13"/>
      <c r="N111" s="13"/>
      <c r="O111" s="13"/>
    </row>
    <row r="112" ht="12.75" customHeight="1">
      <c r="A112" s="6"/>
      <c r="B112" s="13"/>
      <c r="C112" s="13"/>
      <c r="D112" s="13"/>
      <c r="E112" s="13"/>
      <c r="F112" s="13"/>
      <c r="G112" s="13"/>
      <c r="H112" s="13"/>
      <c r="I112" s="13"/>
      <c r="J112" s="13"/>
      <c r="K112" s="13"/>
      <c r="L112" s="13"/>
      <c r="M112" s="13"/>
      <c r="N112" s="13"/>
      <c r="O112" s="13"/>
    </row>
    <row r="113" ht="12.75" customHeight="1">
      <c r="A113" s="6"/>
      <c r="B113" s="13"/>
      <c r="C113" s="13"/>
      <c r="D113" s="13"/>
      <c r="E113" s="13"/>
      <c r="F113" s="13"/>
      <c r="G113" s="13"/>
      <c r="H113" s="13"/>
      <c r="I113" s="13"/>
      <c r="J113" s="13"/>
      <c r="K113" s="13"/>
      <c r="L113" s="13"/>
      <c r="M113" s="13"/>
      <c r="N113" s="13"/>
      <c r="O113" s="13"/>
    </row>
    <row r="114" ht="12.75" customHeight="1">
      <c r="A114" s="6"/>
      <c r="B114" s="13"/>
      <c r="C114" s="13"/>
      <c r="D114" s="13"/>
      <c r="E114" s="13"/>
      <c r="F114" s="13"/>
      <c r="G114" s="13"/>
      <c r="H114" s="13"/>
      <c r="I114" s="13"/>
      <c r="J114" s="13"/>
      <c r="K114" s="13"/>
      <c r="L114" s="13"/>
      <c r="M114" s="13"/>
      <c r="N114" s="13"/>
      <c r="O114" s="13"/>
    </row>
    <row r="115" ht="12.75" customHeight="1">
      <c r="A115" s="6"/>
      <c r="B115" s="13"/>
      <c r="C115" s="13"/>
      <c r="D115" s="13"/>
      <c r="E115" s="13"/>
      <c r="F115" s="13"/>
      <c r="G115" s="13"/>
      <c r="H115" s="13"/>
      <c r="I115" s="13"/>
      <c r="J115" s="13"/>
      <c r="K115" s="13"/>
      <c r="L115" s="13"/>
      <c r="M115" s="13"/>
      <c r="N115" s="13"/>
      <c r="O115" s="13"/>
    </row>
    <row r="116" ht="12.75" customHeight="1">
      <c r="A116" s="6"/>
      <c r="C116" s="13"/>
      <c r="D116" s="13"/>
      <c r="E116" s="13"/>
      <c r="F116" s="13"/>
      <c r="G116" s="13"/>
      <c r="H116" s="13"/>
      <c r="I116" s="13"/>
      <c r="J116" s="13"/>
      <c r="K116" s="13"/>
      <c r="L116" s="13"/>
      <c r="M116" s="13"/>
      <c r="N116" s="13"/>
      <c r="O116" s="13"/>
    </row>
    <row r="117" ht="12.75" customHeight="1">
      <c r="A117" s="6"/>
      <c r="C117" s="13"/>
      <c r="D117" s="13"/>
      <c r="E117" s="13"/>
      <c r="F117" s="13"/>
      <c r="G117" s="13"/>
      <c r="H117" s="13"/>
      <c r="I117" s="13"/>
      <c r="J117" s="13"/>
      <c r="K117" s="13"/>
      <c r="L117" s="13"/>
      <c r="M117" s="13"/>
      <c r="N117" s="13"/>
      <c r="O117" s="13"/>
    </row>
    <row r="118" ht="12.75" customHeight="1">
      <c r="A118" s="6"/>
      <c r="C118" s="13"/>
      <c r="D118" s="13"/>
      <c r="E118" s="13"/>
      <c r="F118" s="13"/>
      <c r="G118" s="13"/>
      <c r="H118" s="13"/>
      <c r="I118" s="13"/>
      <c r="J118" s="13"/>
      <c r="K118" s="13"/>
      <c r="L118" s="13"/>
      <c r="M118" s="13"/>
      <c r="N118" s="13"/>
      <c r="O118" s="13"/>
    </row>
    <row r="119" ht="12.75" customHeight="1">
      <c r="A119" s="6"/>
      <c r="C119" s="13"/>
      <c r="D119" s="13"/>
      <c r="E119" s="13"/>
      <c r="F119" s="13"/>
      <c r="G119" s="13"/>
      <c r="H119" s="13"/>
      <c r="I119" s="13"/>
      <c r="J119" s="13"/>
      <c r="K119" s="13"/>
      <c r="L119" s="13"/>
      <c r="M119" s="13"/>
      <c r="N119" s="13"/>
      <c r="O119" s="13"/>
    </row>
    <row r="120" ht="12.75" customHeight="1">
      <c r="A120" s="6"/>
      <c r="C120" s="13"/>
      <c r="D120" s="13"/>
      <c r="E120" s="13"/>
      <c r="F120" s="13"/>
      <c r="G120" s="13"/>
      <c r="H120" s="13"/>
      <c r="I120" s="13"/>
      <c r="J120" s="13"/>
      <c r="K120" s="13"/>
      <c r="L120" s="13"/>
      <c r="M120" s="13"/>
      <c r="N120" s="13"/>
      <c r="O120" s="13"/>
    </row>
    <row r="121" ht="12.75" customHeight="1">
      <c r="A121" s="6"/>
      <c r="C121" s="13"/>
      <c r="D121" s="13"/>
      <c r="E121" s="13"/>
      <c r="F121" s="13"/>
      <c r="G121" s="13"/>
      <c r="H121" s="13"/>
      <c r="I121" s="13"/>
      <c r="J121" s="13"/>
      <c r="K121" s="13"/>
      <c r="L121" s="13"/>
      <c r="M121" s="13"/>
      <c r="N121" s="13"/>
      <c r="O121" s="13"/>
    </row>
    <row r="122" ht="12.75" customHeight="1">
      <c r="A122" s="6"/>
      <c r="C122" s="13"/>
      <c r="D122" s="13"/>
      <c r="E122" s="13"/>
      <c r="F122" s="13"/>
      <c r="G122" s="13"/>
      <c r="H122" s="13"/>
      <c r="I122" s="13"/>
      <c r="J122" s="13"/>
      <c r="K122" s="13"/>
      <c r="L122" s="13"/>
      <c r="M122" s="13"/>
      <c r="N122" s="13"/>
      <c r="O122" s="13"/>
    </row>
    <row r="123" ht="12.75" customHeight="1">
      <c r="A123" s="6"/>
      <c r="C123" s="13"/>
      <c r="D123" s="13"/>
      <c r="E123" s="13"/>
      <c r="F123" s="13"/>
      <c r="G123" s="13"/>
      <c r="H123" s="13"/>
      <c r="I123" s="13"/>
      <c r="J123" s="13"/>
      <c r="K123" s="13"/>
      <c r="L123" s="13"/>
      <c r="M123" s="13"/>
      <c r="N123" s="13"/>
      <c r="O123" s="13"/>
    </row>
    <row r="124" ht="12.75" customHeight="1">
      <c r="A124" s="6"/>
      <c r="C124" s="13"/>
      <c r="D124" s="13"/>
      <c r="E124" s="13"/>
      <c r="F124" s="13"/>
      <c r="G124" s="13"/>
      <c r="H124" s="13"/>
      <c r="I124" s="13"/>
      <c r="J124" s="13"/>
      <c r="K124" s="13"/>
      <c r="L124" s="13"/>
      <c r="M124" s="13"/>
      <c r="N124" s="13"/>
      <c r="O124" s="13"/>
    </row>
    <row r="125" ht="12.75" customHeight="1">
      <c r="A125" s="6"/>
      <c r="C125" s="13"/>
      <c r="D125" s="13"/>
      <c r="E125" s="13"/>
      <c r="F125" s="13"/>
      <c r="G125" s="13"/>
      <c r="H125" s="13"/>
      <c r="I125" s="13"/>
      <c r="J125" s="13"/>
      <c r="K125" s="13"/>
      <c r="L125" s="13"/>
      <c r="M125" s="13"/>
      <c r="N125" s="13"/>
      <c r="O125" s="13"/>
    </row>
    <row r="126" ht="12.75" customHeight="1">
      <c r="A126" s="6"/>
      <c r="C126" s="13"/>
      <c r="D126" s="13"/>
      <c r="E126" s="13"/>
      <c r="F126" s="13"/>
      <c r="G126" s="13"/>
      <c r="H126" s="13"/>
      <c r="I126" s="13"/>
      <c r="J126" s="13"/>
      <c r="K126" s="13"/>
      <c r="L126" s="13"/>
      <c r="M126" s="13"/>
      <c r="N126" s="13"/>
      <c r="O126" s="13"/>
    </row>
    <row r="127" ht="12.75" customHeight="1">
      <c r="A127" s="6"/>
      <c r="C127" s="13"/>
      <c r="D127" s="13"/>
      <c r="E127" s="13"/>
      <c r="F127" s="13"/>
      <c r="G127" s="13"/>
      <c r="H127" s="13"/>
      <c r="I127" s="13"/>
      <c r="J127" s="13"/>
      <c r="K127" s="13"/>
      <c r="L127" s="13"/>
      <c r="M127" s="13"/>
      <c r="N127" s="13"/>
      <c r="O127" s="13"/>
    </row>
    <row r="128" ht="12.75" customHeight="1">
      <c r="A128" s="6"/>
      <c r="C128" s="13"/>
      <c r="D128" s="13"/>
      <c r="E128" s="13"/>
      <c r="F128" s="13"/>
      <c r="G128" s="13"/>
      <c r="H128" s="13"/>
      <c r="I128" s="13"/>
      <c r="J128" s="13"/>
      <c r="K128" s="13"/>
      <c r="L128" s="13"/>
      <c r="M128" s="13"/>
      <c r="N128" s="13"/>
      <c r="O128" s="13"/>
    </row>
    <row r="129" ht="12.75" customHeight="1">
      <c r="A129" s="6"/>
      <c r="C129" s="13"/>
      <c r="D129" s="13"/>
      <c r="E129" s="13"/>
      <c r="F129" s="13"/>
      <c r="G129" s="13"/>
      <c r="H129" s="13"/>
      <c r="I129" s="13"/>
      <c r="J129" s="13"/>
      <c r="K129" s="13"/>
      <c r="L129" s="13"/>
      <c r="M129" s="13"/>
      <c r="N129" s="13"/>
      <c r="O129" s="13"/>
    </row>
    <row r="130" ht="12.75" customHeight="1">
      <c r="A130" s="6"/>
      <c r="C130" s="13"/>
      <c r="D130" s="13"/>
      <c r="E130" s="13"/>
      <c r="F130" s="13"/>
      <c r="G130" s="13"/>
      <c r="H130" s="13"/>
      <c r="I130" s="13"/>
      <c r="J130" s="13"/>
      <c r="K130" s="13"/>
      <c r="L130" s="13"/>
      <c r="M130" s="13"/>
      <c r="N130" s="13"/>
      <c r="O130" s="13"/>
    </row>
    <row r="131" ht="12.75" customHeight="1">
      <c r="A131" s="6"/>
      <c r="C131" s="13"/>
      <c r="D131" s="13"/>
      <c r="E131" s="13"/>
      <c r="F131" s="13"/>
      <c r="G131" s="13"/>
      <c r="H131" s="13"/>
      <c r="I131" s="13"/>
      <c r="J131" s="13"/>
      <c r="K131" s="13"/>
      <c r="L131" s="13"/>
      <c r="M131" s="13"/>
      <c r="N131" s="13"/>
      <c r="O131" s="13"/>
    </row>
    <row r="132" ht="12.75" customHeight="1">
      <c r="A132" s="6"/>
      <c r="C132" s="13"/>
      <c r="D132" s="13"/>
      <c r="E132" s="13"/>
      <c r="F132" s="13"/>
      <c r="G132" s="13"/>
      <c r="H132" s="13"/>
      <c r="I132" s="13"/>
      <c r="J132" s="13"/>
      <c r="K132" s="13"/>
      <c r="L132" s="13"/>
      <c r="M132" s="13"/>
      <c r="N132" s="13"/>
      <c r="O132" s="13"/>
    </row>
    <row r="133" ht="12.75" customHeight="1">
      <c r="A133" s="6"/>
      <c r="C133" s="13"/>
      <c r="D133" s="13"/>
      <c r="E133" s="13"/>
      <c r="F133" s="13"/>
      <c r="G133" s="13"/>
      <c r="H133" s="13"/>
      <c r="I133" s="13"/>
      <c r="J133" s="13"/>
      <c r="K133" s="13"/>
      <c r="L133" s="13"/>
      <c r="M133" s="13"/>
      <c r="N133" s="13"/>
      <c r="O133" s="13"/>
    </row>
    <row r="134" ht="12.75" customHeight="1">
      <c r="A134" s="6"/>
      <c r="C134" s="13"/>
      <c r="D134" s="13"/>
      <c r="E134" s="13"/>
      <c r="F134" s="13"/>
      <c r="G134" s="13"/>
      <c r="H134" s="13"/>
      <c r="I134" s="13"/>
      <c r="J134" s="13"/>
      <c r="K134" s="13"/>
      <c r="L134" s="13"/>
      <c r="M134" s="13"/>
      <c r="N134" s="13"/>
      <c r="O134" s="13"/>
    </row>
    <row r="135" ht="12.75" customHeight="1">
      <c r="A135" s="6"/>
      <c r="C135" s="13"/>
      <c r="D135" s="13"/>
      <c r="E135" s="13"/>
      <c r="F135" s="13"/>
      <c r="G135" s="13"/>
      <c r="H135" s="13"/>
      <c r="I135" s="13"/>
      <c r="J135" s="13"/>
      <c r="K135" s="13"/>
      <c r="L135" s="13"/>
      <c r="M135" s="13"/>
      <c r="N135" s="13"/>
      <c r="O135" s="13"/>
    </row>
    <row r="136" ht="12.75" customHeight="1">
      <c r="A136" s="6"/>
      <c r="C136" s="13"/>
      <c r="D136" s="13"/>
      <c r="E136" s="13"/>
      <c r="F136" s="13"/>
      <c r="G136" s="13"/>
      <c r="H136" s="13"/>
      <c r="I136" s="13"/>
      <c r="J136" s="13"/>
      <c r="K136" s="13"/>
      <c r="L136" s="13"/>
      <c r="M136" s="13"/>
      <c r="N136" s="13"/>
      <c r="O136" s="13"/>
    </row>
    <row r="137" ht="12.75" customHeight="1">
      <c r="A137" s="6"/>
      <c r="C137" s="13"/>
      <c r="D137" s="13"/>
      <c r="E137" s="13"/>
      <c r="F137" s="13"/>
      <c r="G137" s="13"/>
      <c r="H137" s="13"/>
      <c r="I137" s="13"/>
      <c r="J137" s="13"/>
      <c r="K137" s="13"/>
      <c r="L137" s="13"/>
      <c r="M137" s="13"/>
      <c r="N137" s="13"/>
      <c r="O137" s="13"/>
    </row>
    <row r="138" ht="12.75" customHeight="1">
      <c r="A138" s="6"/>
      <c r="C138" s="13"/>
      <c r="D138" s="13"/>
      <c r="E138" s="13"/>
      <c r="F138" s="13"/>
      <c r="G138" s="13"/>
      <c r="H138" s="13"/>
      <c r="I138" s="13"/>
      <c r="J138" s="13"/>
      <c r="K138" s="13"/>
      <c r="L138" s="13"/>
      <c r="M138" s="13"/>
      <c r="N138" s="13"/>
      <c r="O138" s="13"/>
    </row>
    <row r="139" ht="12.75" customHeight="1">
      <c r="A139" s="6"/>
      <c r="C139" s="13"/>
      <c r="D139" s="13"/>
      <c r="E139" s="13"/>
      <c r="F139" s="13"/>
      <c r="G139" s="13"/>
      <c r="H139" s="13"/>
      <c r="I139" s="13"/>
      <c r="J139" s="13"/>
      <c r="K139" s="13"/>
      <c r="L139" s="13"/>
      <c r="M139" s="13"/>
      <c r="N139" s="13"/>
      <c r="O139" s="13"/>
    </row>
    <row r="140" ht="12.75" customHeight="1">
      <c r="A140" s="6"/>
      <c r="C140" s="13"/>
      <c r="D140" s="13"/>
      <c r="E140" s="13"/>
      <c r="F140" s="13"/>
      <c r="G140" s="13"/>
      <c r="H140" s="13"/>
      <c r="I140" s="13"/>
      <c r="J140" s="13"/>
      <c r="K140" s="13"/>
      <c r="L140" s="13"/>
      <c r="M140" s="13"/>
      <c r="N140" s="13"/>
      <c r="O140" s="13"/>
    </row>
    <row r="141" ht="12.75" customHeight="1">
      <c r="A141" s="6"/>
      <c r="C141" s="13"/>
      <c r="D141" s="13"/>
      <c r="E141" s="13"/>
      <c r="F141" s="13"/>
      <c r="G141" s="13"/>
      <c r="H141" s="13"/>
      <c r="I141" s="13"/>
      <c r="J141" s="13"/>
      <c r="K141" s="13"/>
      <c r="L141" s="13"/>
      <c r="M141" s="13"/>
      <c r="N141" s="13"/>
      <c r="O141" s="13"/>
    </row>
    <row r="142" ht="12.75" customHeight="1">
      <c r="A142" s="6"/>
      <c r="C142" s="13"/>
      <c r="D142" s="13"/>
      <c r="E142" s="13"/>
      <c r="F142" s="13"/>
      <c r="G142" s="13"/>
      <c r="H142" s="13"/>
      <c r="I142" s="13"/>
      <c r="J142" s="13"/>
      <c r="K142" s="13"/>
      <c r="L142" s="13"/>
      <c r="M142" s="13"/>
      <c r="N142" s="13"/>
      <c r="O142" s="13"/>
    </row>
    <row r="143" ht="12.75" customHeight="1">
      <c r="A143" s="6"/>
      <c r="C143" s="13"/>
      <c r="D143" s="13"/>
      <c r="E143" s="13"/>
      <c r="F143" s="13"/>
      <c r="G143" s="13"/>
      <c r="H143" s="13"/>
      <c r="I143" s="13"/>
      <c r="J143" s="13"/>
      <c r="K143" s="13"/>
      <c r="L143" s="13"/>
      <c r="M143" s="13"/>
      <c r="N143" s="13"/>
      <c r="O143" s="13"/>
    </row>
    <row r="144" ht="12.75" customHeight="1">
      <c r="A144" s="6"/>
      <c r="C144" s="13"/>
      <c r="D144" s="13"/>
      <c r="E144" s="13"/>
      <c r="F144" s="13"/>
      <c r="G144" s="13"/>
      <c r="H144" s="13"/>
      <c r="I144" s="13"/>
      <c r="J144" s="13"/>
      <c r="K144" s="13"/>
      <c r="L144" s="13"/>
      <c r="M144" s="13"/>
      <c r="N144" s="13"/>
      <c r="O144" s="13"/>
    </row>
    <row r="145" ht="12.75" customHeight="1">
      <c r="A145" s="6"/>
      <c r="C145" s="13"/>
      <c r="D145" s="13"/>
      <c r="E145" s="13"/>
      <c r="F145" s="13"/>
      <c r="G145" s="13"/>
      <c r="H145" s="13"/>
      <c r="I145" s="13"/>
      <c r="J145" s="13"/>
      <c r="K145" s="13"/>
      <c r="L145" s="13"/>
      <c r="M145" s="13"/>
      <c r="N145" s="13"/>
      <c r="O145" s="13"/>
    </row>
    <row r="146" ht="12.75" customHeight="1">
      <c r="A146" s="6"/>
      <c r="C146" s="13"/>
      <c r="D146" s="13"/>
      <c r="E146" s="13"/>
      <c r="F146" s="13"/>
      <c r="G146" s="13"/>
      <c r="H146" s="13"/>
      <c r="I146" s="13"/>
      <c r="J146" s="13"/>
      <c r="K146" s="13"/>
      <c r="L146" s="13"/>
      <c r="M146" s="13"/>
      <c r="N146" s="13"/>
      <c r="O146" s="13"/>
    </row>
    <row r="147" ht="12.75" customHeight="1">
      <c r="A147" s="6"/>
      <c r="C147" s="13"/>
      <c r="D147" s="13"/>
      <c r="E147" s="13"/>
      <c r="F147" s="13"/>
      <c r="G147" s="13"/>
      <c r="H147" s="13"/>
      <c r="I147" s="13"/>
      <c r="J147" s="13"/>
      <c r="K147" s="13"/>
      <c r="L147" s="13"/>
      <c r="M147" s="13"/>
      <c r="N147" s="13"/>
      <c r="O147" s="13"/>
    </row>
    <row r="148" ht="12.75" customHeight="1">
      <c r="A148" s="6"/>
      <c r="C148" s="13"/>
      <c r="D148" s="13"/>
      <c r="E148" s="13"/>
      <c r="F148" s="13"/>
      <c r="G148" s="13"/>
      <c r="H148" s="13"/>
      <c r="I148" s="13"/>
      <c r="J148" s="13"/>
      <c r="K148" s="13"/>
      <c r="L148" s="13"/>
      <c r="M148" s="13"/>
      <c r="N148" s="13"/>
      <c r="O148" s="13"/>
    </row>
    <row r="149" ht="12.75" customHeight="1">
      <c r="A149" s="6"/>
      <c r="C149" s="13"/>
      <c r="D149" s="13"/>
      <c r="E149" s="13"/>
      <c r="F149" s="13"/>
      <c r="G149" s="13"/>
      <c r="H149" s="13"/>
      <c r="I149" s="13"/>
      <c r="J149" s="13"/>
      <c r="K149" s="13"/>
      <c r="L149" s="13"/>
      <c r="M149" s="13"/>
      <c r="N149" s="13"/>
      <c r="O149" s="13"/>
    </row>
    <row r="150" ht="12.75" customHeight="1">
      <c r="A150" s="6"/>
      <c r="C150" s="13"/>
      <c r="D150" s="13"/>
      <c r="E150" s="13"/>
      <c r="F150" s="13"/>
      <c r="G150" s="13"/>
      <c r="H150" s="13"/>
      <c r="I150" s="13"/>
      <c r="J150" s="13"/>
      <c r="K150" s="13"/>
      <c r="L150" s="13"/>
      <c r="M150" s="13"/>
      <c r="N150" s="13"/>
      <c r="O150" s="13"/>
    </row>
    <row r="151" ht="12.75" customHeight="1">
      <c r="A151" s="6"/>
      <c r="C151" s="13"/>
      <c r="D151" s="13"/>
      <c r="E151" s="13"/>
      <c r="F151" s="13"/>
      <c r="G151" s="13"/>
      <c r="H151" s="13"/>
      <c r="I151" s="13"/>
      <c r="J151" s="13"/>
      <c r="K151" s="13"/>
      <c r="L151" s="13"/>
      <c r="M151" s="13"/>
      <c r="N151" s="13"/>
      <c r="O151" s="13"/>
    </row>
    <row r="152" ht="12.75" customHeight="1">
      <c r="A152" s="6"/>
      <c r="C152" s="13"/>
      <c r="D152" s="13"/>
      <c r="E152" s="13"/>
      <c r="F152" s="13"/>
      <c r="G152" s="13"/>
      <c r="H152" s="13"/>
      <c r="I152" s="13"/>
      <c r="J152" s="13"/>
      <c r="K152" s="13"/>
      <c r="L152" s="13"/>
      <c r="M152" s="13"/>
      <c r="N152" s="13"/>
      <c r="O152" s="13"/>
    </row>
    <row r="153" ht="12.75" customHeight="1">
      <c r="A153" s="6"/>
      <c r="C153" s="13"/>
      <c r="D153" s="13"/>
      <c r="E153" s="13"/>
      <c r="F153" s="13"/>
      <c r="G153" s="13"/>
      <c r="H153" s="13"/>
      <c r="I153" s="13"/>
      <c r="J153" s="13"/>
      <c r="K153" s="13"/>
      <c r="L153" s="13"/>
      <c r="M153" s="13"/>
      <c r="N153" s="13"/>
      <c r="O153" s="13"/>
    </row>
    <row r="154" ht="12.75" customHeight="1">
      <c r="A154" s="6"/>
      <c r="C154" s="13"/>
      <c r="D154" s="13"/>
      <c r="E154" s="13"/>
      <c r="F154" s="13"/>
      <c r="G154" s="13"/>
      <c r="H154" s="13"/>
      <c r="I154" s="13"/>
      <c r="J154" s="13"/>
      <c r="K154" s="13"/>
      <c r="L154" s="13"/>
      <c r="M154" s="13"/>
      <c r="N154" s="13"/>
      <c r="O154" s="13"/>
    </row>
    <row r="155" ht="12.75" customHeight="1">
      <c r="A155" s="6"/>
      <c r="C155" s="13"/>
      <c r="D155" s="13"/>
      <c r="E155" s="13"/>
      <c r="F155" s="13"/>
      <c r="G155" s="13"/>
      <c r="H155" s="13"/>
      <c r="I155" s="13"/>
      <c r="J155" s="13"/>
      <c r="K155" s="13"/>
      <c r="L155" s="13"/>
      <c r="M155" s="13"/>
      <c r="N155" s="13"/>
      <c r="O155" s="13"/>
    </row>
    <row r="156" ht="12.75" customHeight="1">
      <c r="A156" s="6"/>
      <c r="C156" s="13"/>
      <c r="D156" s="13"/>
      <c r="E156" s="13"/>
      <c r="F156" s="13"/>
      <c r="G156" s="13"/>
      <c r="H156" s="13"/>
      <c r="I156" s="13"/>
      <c r="J156" s="13"/>
      <c r="K156" s="13"/>
      <c r="L156" s="13"/>
      <c r="M156" s="13"/>
      <c r="N156" s="13"/>
      <c r="O156" s="13"/>
    </row>
    <row r="157" ht="12.75" customHeight="1">
      <c r="A157" s="6"/>
      <c r="C157" s="13"/>
      <c r="D157" s="13"/>
      <c r="E157" s="13"/>
      <c r="F157" s="13"/>
      <c r="G157" s="13"/>
      <c r="H157" s="13"/>
      <c r="I157" s="13"/>
      <c r="J157" s="13"/>
      <c r="K157" s="13"/>
      <c r="L157" s="13"/>
      <c r="M157" s="13"/>
      <c r="N157" s="13"/>
      <c r="O157" s="13"/>
    </row>
    <row r="158" ht="12.75" customHeight="1">
      <c r="A158" s="6"/>
      <c r="C158" s="13"/>
      <c r="D158" s="13"/>
      <c r="E158" s="13"/>
      <c r="F158" s="13"/>
      <c r="G158" s="13"/>
      <c r="H158" s="13"/>
      <c r="I158" s="13"/>
      <c r="J158" s="13"/>
      <c r="K158" s="13"/>
      <c r="L158" s="13"/>
      <c r="M158" s="13"/>
      <c r="N158" s="13"/>
      <c r="O158" s="13"/>
    </row>
    <row r="159" ht="12.75" customHeight="1">
      <c r="A159" s="6"/>
      <c r="C159" s="13"/>
      <c r="D159" s="13"/>
      <c r="E159" s="13"/>
      <c r="F159" s="13"/>
      <c r="G159" s="13"/>
      <c r="H159" s="13"/>
      <c r="I159" s="13"/>
      <c r="J159" s="13"/>
      <c r="K159" s="13"/>
      <c r="L159" s="13"/>
      <c r="M159" s="13"/>
      <c r="N159" s="13"/>
      <c r="O159" s="13"/>
    </row>
    <row r="160" ht="12.75" customHeight="1">
      <c r="A160" s="6"/>
      <c r="C160" s="13"/>
      <c r="D160" s="13"/>
      <c r="E160" s="13"/>
      <c r="F160" s="13"/>
      <c r="G160" s="13"/>
      <c r="H160" s="13"/>
      <c r="I160" s="13"/>
      <c r="J160" s="13"/>
      <c r="K160" s="13"/>
      <c r="L160" s="13"/>
      <c r="M160" s="13"/>
      <c r="N160" s="13"/>
      <c r="O160" s="13"/>
    </row>
    <row r="161" ht="12.75" customHeight="1">
      <c r="A161" s="6"/>
      <c r="C161" s="13"/>
      <c r="D161" s="13"/>
      <c r="E161" s="13"/>
      <c r="F161" s="13"/>
      <c r="G161" s="13"/>
      <c r="H161" s="13"/>
      <c r="I161" s="13"/>
      <c r="J161" s="13"/>
      <c r="K161" s="13"/>
      <c r="L161" s="13"/>
      <c r="M161" s="13"/>
      <c r="N161" s="13"/>
      <c r="O161" s="13"/>
    </row>
    <row r="162" ht="12.75" customHeight="1">
      <c r="A162" s="6"/>
      <c r="C162" s="13"/>
      <c r="D162" s="13"/>
      <c r="E162" s="13"/>
      <c r="F162" s="13"/>
      <c r="G162" s="13"/>
      <c r="H162" s="13"/>
      <c r="I162" s="13"/>
      <c r="J162" s="13"/>
      <c r="K162" s="13"/>
      <c r="L162" s="13"/>
      <c r="M162" s="13"/>
      <c r="N162" s="13"/>
      <c r="O162" s="13"/>
    </row>
    <row r="163" ht="12.75" customHeight="1">
      <c r="A163" s="6"/>
      <c r="C163" s="13"/>
      <c r="D163" s="13"/>
      <c r="E163" s="13"/>
      <c r="F163" s="13"/>
      <c r="G163" s="13"/>
      <c r="H163" s="13"/>
      <c r="I163" s="13"/>
      <c r="J163" s="13"/>
      <c r="K163" s="13"/>
      <c r="L163" s="13"/>
      <c r="M163" s="13"/>
      <c r="N163" s="13"/>
      <c r="O163" s="13"/>
    </row>
    <row r="164" ht="12.75" customHeight="1">
      <c r="A164" s="6"/>
      <c r="C164" s="13"/>
      <c r="D164" s="13"/>
      <c r="E164" s="13"/>
      <c r="F164" s="13"/>
      <c r="G164" s="13"/>
      <c r="H164" s="13"/>
      <c r="I164" s="13"/>
      <c r="J164" s="13"/>
      <c r="K164" s="13"/>
      <c r="L164" s="13"/>
      <c r="M164" s="13"/>
      <c r="N164" s="13"/>
      <c r="O164" s="13"/>
    </row>
    <row r="165" ht="12.75" customHeight="1">
      <c r="A165" s="6"/>
      <c r="C165" s="13"/>
      <c r="D165" s="13"/>
      <c r="E165" s="13"/>
      <c r="F165" s="13"/>
      <c r="G165" s="13"/>
      <c r="H165" s="13"/>
      <c r="I165" s="13"/>
      <c r="J165" s="13"/>
      <c r="K165" s="13"/>
      <c r="L165" s="13"/>
      <c r="M165" s="13"/>
      <c r="N165" s="13"/>
      <c r="O165" s="13"/>
    </row>
    <row r="166" ht="12.75" customHeight="1">
      <c r="A166" s="6"/>
      <c r="C166" s="13"/>
      <c r="D166" s="13"/>
      <c r="E166" s="13"/>
      <c r="F166" s="13"/>
      <c r="G166" s="13"/>
      <c r="H166" s="13"/>
      <c r="I166" s="13"/>
      <c r="J166" s="13"/>
      <c r="K166" s="13"/>
      <c r="L166" s="13"/>
      <c r="M166" s="13"/>
      <c r="N166" s="13"/>
      <c r="O166" s="13"/>
    </row>
    <row r="167" ht="12.75" customHeight="1">
      <c r="A167" s="6"/>
      <c r="C167" s="13"/>
      <c r="D167" s="13"/>
      <c r="E167" s="13"/>
      <c r="F167" s="13"/>
      <c r="G167" s="13"/>
      <c r="H167" s="13"/>
      <c r="I167" s="13"/>
      <c r="J167" s="13"/>
      <c r="K167" s="13"/>
      <c r="L167" s="13"/>
      <c r="M167" s="13"/>
      <c r="N167" s="13"/>
      <c r="O167" s="13"/>
    </row>
    <row r="168" ht="12.75" customHeight="1">
      <c r="A168" s="6"/>
    </row>
    <row r="169" ht="12.75" customHeight="1">
      <c r="A169" s="6"/>
    </row>
    <row r="170" ht="12.75" customHeight="1">
      <c r="A170" s="6"/>
    </row>
    <row r="171" ht="12.75" customHeight="1">
      <c r="A171" s="6"/>
    </row>
    <row r="172" ht="12.75" customHeight="1">
      <c r="A172" s="6"/>
    </row>
    <row r="173" ht="12.75" customHeight="1">
      <c r="A173" s="6"/>
    </row>
    <row r="174" ht="12.75" customHeight="1">
      <c r="A174" s="6"/>
    </row>
    <row r="175" ht="12.75" customHeight="1">
      <c r="A175" s="6"/>
    </row>
    <row r="176" ht="12.75" customHeight="1">
      <c r="A176" s="6"/>
    </row>
    <row r="177" ht="12.75" customHeight="1">
      <c r="A177" s="6"/>
    </row>
    <row r="178" ht="12.75" customHeight="1">
      <c r="A178" s="6"/>
    </row>
    <row r="179" ht="12.75" customHeight="1">
      <c r="A179" s="6"/>
    </row>
    <row r="180" ht="12.75" customHeight="1">
      <c r="A180" s="6"/>
    </row>
    <row r="181" ht="12.75" customHeight="1">
      <c r="A181" s="6"/>
    </row>
    <row r="182" ht="12.75" customHeight="1">
      <c r="A182" s="6"/>
    </row>
    <row r="183" ht="12.75" customHeight="1">
      <c r="A183" s="6"/>
    </row>
    <row r="184" ht="12.75" customHeight="1">
      <c r="A184" s="6"/>
    </row>
    <row r="185" ht="12.75" customHeight="1">
      <c r="A185" s="6"/>
    </row>
    <row r="186" ht="12.75" customHeight="1">
      <c r="A186" s="6"/>
    </row>
    <row r="187" ht="12.75" customHeight="1">
      <c r="A187" s="6"/>
    </row>
    <row r="188" ht="12.75" customHeight="1">
      <c r="A188" s="6"/>
    </row>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8000"/>
    <pageSetUpPr/>
  </sheetPr>
  <sheetViews>
    <sheetView workbookViewId="0"/>
  </sheetViews>
  <sheetFormatPr customHeight="1" defaultColWidth="14.43" defaultRowHeight="15.0"/>
  <cols>
    <col customWidth="1" min="1" max="1" width="44.14"/>
    <col customWidth="1" min="2" max="2" width="15.29"/>
    <col customWidth="1" min="3" max="3" width="13.0"/>
    <col customWidth="1" min="4" max="4" width="14.0"/>
    <col customWidth="1" min="5" max="5" width="13.14"/>
    <col customWidth="1" min="6" max="40" width="15.71"/>
    <col customWidth="1" min="41" max="60" width="8.86"/>
  </cols>
  <sheetData>
    <row r="1" ht="16.5" customHeight="1">
      <c r="A1" s="12" t="str">
        <f>ASSUMPTIONS!A1</f>
        <v>ProMesh</v>
      </c>
      <c r="B1" s="26"/>
      <c r="C1" s="26"/>
    </row>
    <row r="2" ht="13.5" customHeight="1">
      <c r="A2" s="6" t="s">
        <v>279</v>
      </c>
      <c r="B2" s="6"/>
      <c r="C2" s="6"/>
    </row>
    <row r="3" ht="12.75" customHeight="1">
      <c r="A3" s="51" t="str">
        <f>ASSUMPTIONS!A1</f>
        <v>ProMesh</v>
      </c>
      <c r="B3" s="4" t="s">
        <v>61</v>
      </c>
      <c r="C3" s="4" t="s">
        <v>62</v>
      </c>
      <c r="D3" s="4" t="s">
        <v>63</v>
      </c>
    </row>
    <row r="4" ht="12.75" customHeight="1">
      <c r="A4" s="6"/>
      <c r="B4" s="4"/>
      <c r="C4" s="4"/>
      <c r="D4" s="4"/>
    </row>
    <row r="5" ht="15.75" customHeight="1">
      <c r="A5" s="6" t="s">
        <v>163</v>
      </c>
      <c r="B5" s="71">
        <f>ASSUMPTIONS!$B$27</f>
        <v>150000</v>
      </c>
      <c r="C5" s="71">
        <f>ASSUMPTIONS!$C$27</f>
        <v>5000</v>
      </c>
      <c r="D5" s="71">
        <f>ASSUMPTIONS!$D$27</f>
        <v>10000</v>
      </c>
      <c r="E5" s="34"/>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ht="12.75" customHeight="1">
      <c r="A6" s="6"/>
      <c r="B6" s="6"/>
      <c r="C6" s="6"/>
      <c r="D6" s="6"/>
      <c r="E6" s="6" t="s">
        <v>61</v>
      </c>
      <c r="F6" s="6" t="s">
        <v>61</v>
      </c>
      <c r="G6" s="6" t="s">
        <v>61</v>
      </c>
      <c r="H6" s="6" t="s">
        <v>61</v>
      </c>
      <c r="I6" s="6" t="s">
        <v>61</v>
      </c>
      <c r="J6" s="6" t="s">
        <v>61</v>
      </c>
      <c r="K6" s="6" t="s">
        <v>61</v>
      </c>
      <c r="L6" s="6" t="s">
        <v>61</v>
      </c>
      <c r="M6" s="6" t="s">
        <v>61</v>
      </c>
      <c r="N6" s="6" t="s">
        <v>61</v>
      </c>
      <c r="O6" s="6" t="s">
        <v>61</v>
      </c>
      <c r="P6" s="6" t="s">
        <v>61</v>
      </c>
      <c r="Q6" s="6" t="s">
        <v>62</v>
      </c>
      <c r="R6" s="6" t="s">
        <v>62</v>
      </c>
      <c r="S6" s="6" t="s">
        <v>62</v>
      </c>
      <c r="T6" s="6" t="s">
        <v>62</v>
      </c>
      <c r="U6" s="6" t="s">
        <v>62</v>
      </c>
      <c r="V6" s="6" t="s">
        <v>62</v>
      </c>
      <c r="W6" s="6" t="s">
        <v>62</v>
      </c>
      <c r="X6" s="6" t="s">
        <v>62</v>
      </c>
      <c r="Y6" s="6" t="s">
        <v>62</v>
      </c>
      <c r="Z6" s="6" t="s">
        <v>62</v>
      </c>
      <c r="AA6" s="6" t="s">
        <v>62</v>
      </c>
      <c r="AB6" s="6" t="s">
        <v>62</v>
      </c>
      <c r="AC6" s="6" t="s">
        <v>63</v>
      </c>
      <c r="AD6" s="6" t="s">
        <v>63</v>
      </c>
      <c r="AE6" s="6" t="s">
        <v>63</v>
      </c>
      <c r="AF6" s="6" t="s">
        <v>63</v>
      </c>
      <c r="AG6" s="6" t="s">
        <v>63</v>
      </c>
      <c r="AH6" s="6" t="s">
        <v>63</v>
      </c>
      <c r="AI6" s="6" t="s">
        <v>63</v>
      </c>
      <c r="AJ6" s="6" t="s">
        <v>63</v>
      </c>
      <c r="AK6" s="6" t="s">
        <v>63</v>
      </c>
      <c r="AL6" s="6" t="s">
        <v>63</v>
      </c>
      <c r="AM6" s="6" t="s">
        <v>63</v>
      </c>
      <c r="AN6" s="6" t="s">
        <v>63</v>
      </c>
    </row>
    <row r="7" ht="12.75" customHeight="1">
      <c r="A7" s="6"/>
      <c r="B7" s="6"/>
      <c r="C7" s="6"/>
      <c r="D7" s="6"/>
      <c r="E7" s="6" t="s">
        <v>64</v>
      </c>
      <c r="F7" s="6" t="s">
        <v>65</v>
      </c>
      <c r="G7" s="6" t="s">
        <v>66</v>
      </c>
      <c r="H7" s="6" t="s">
        <v>67</v>
      </c>
      <c r="I7" s="6" t="s">
        <v>68</v>
      </c>
      <c r="J7" s="6" t="s">
        <v>69</v>
      </c>
      <c r="K7" s="6" t="s">
        <v>70</v>
      </c>
      <c r="L7" s="6" t="s">
        <v>71</v>
      </c>
      <c r="M7" s="6" t="s">
        <v>72</v>
      </c>
      <c r="N7" s="6" t="s">
        <v>73</v>
      </c>
      <c r="O7" s="6" t="s">
        <v>74</v>
      </c>
      <c r="P7" s="6" t="s">
        <v>75</v>
      </c>
      <c r="Q7" s="6" t="s">
        <v>64</v>
      </c>
      <c r="R7" s="6" t="s">
        <v>65</v>
      </c>
      <c r="S7" s="6" t="s">
        <v>66</v>
      </c>
      <c r="T7" s="6" t="s">
        <v>67</v>
      </c>
      <c r="U7" s="6" t="s">
        <v>68</v>
      </c>
      <c r="V7" s="6" t="s">
        <v>69</v>
      </c>
      <c r="W7" s="6" t="s">
        <v>70</v>
      </c>
      <c r="X7" s="6" t="s">
        <v>71</v>
      </c>
      <c r="Y7" s="6" t="s">
        <v>72</v>
      </c>
      <c r="Z7" s="6" t="s">
        <v>73</v>
      </c>
      <c r="AA7" s="6" t="s">
        <v>74</v>
      </c>
      <c r="AB7" s="6" t="s">
        <v>75</v>
      </c>
      <c r="AC7" s="6" t="s">
        <v>64</v>
      </c>
      <c r="AD7" s="6" t="s">
        <v>65</v>
      </c>
      <c r="AE7" s="6" t="s">
        <v>66</v>
      </c>
      <c r="AF7" s="6" t="s">
        <v>67</v>
      </c>
      <c r="AG7" s="6" t="s">
        <v>68</v>
      </c>
      <c r="AH7" s="6" t="s">
        <v>69</v>
      </c>
      <c r="AI7" s="6" t="s">
        <v>70</v>
      </c>
      <c r="AJ7" s="6" t="s">
        <v>71</v>
      </c>
      <c r="AK7" s="6" t="s">
        <v>72</v>
      </c>
      <c r="AL7" s="6" t="s">
        <v>73</v>
      </c>
      <c r="AM7" s="6" t="s">
        <v>74</v>
      </c>
      <c r="AN7" s="6" t="s">
        <v>75</v>
      </c>
    </row>
    <row r="8" ht="12.75" customHeight="1">
      <c r="A8" s="6" t="s">
        <v>280</v>
      </c>
      <c r="B8" s="6"/>
      <c r="C8" s="6"/>
      <c r="D8" s="72"/>
      <c r="E8" s="72">
        <v>0.0</v>
      </c>
      <c r="F8" s="72">
        <f t="shared" ref="F8:AN8" si="1">E35</f>
        <v>140072.939</v>
      </c>
      <c r="G8" s="72">
        <f t="shared" si="1"/>
        <v>131203.3779</v>
      </c>
      <c r="H8" s="72">
        <f t="shared" si="1"/>
        <v>122956.3169</v>
      </c>
      <c r="I8" s="72">
        <f t="shared" si="1"/>
        <v>114709.2559</v>
      </c>
      <c r="J8" s="72">
        <f t="shared" si="1"/>
        <v>106462.1949</v>
      </c>
      <c r="K8" s="72">
        <f t="shared" si="1"/>
        <v>104465.1338</v>
      </c>
      <c r="L8" s="72">
        <f t="shared" si="1"/>
        <v>96218.07282</v>
      </c>
      <c r="M8" s="72">
        <f t="shared" si="1"/>
        <v>87971.0118</v>
      </c>
      <c r="N8" s="72">
        <f t="shared" si="1"/>
        <v>79723.95077</v>
      </c>
      <c r="O8" s="72">
        <f t="shared" si="1"/>
        <v>71476.88975</v>
      </c>
      <c r="P8" s="72">
        <f t="shared" si="1"/>
        <v>63229.82872</v>
      </c>
      <c r="Q8" s="72">
        <f t="shared" si="1"/>
        <v>61232.7677</v>
      </c>
      <c r="R8" s="72">
        <f t="shared" si="1"/>
        <v>16991.36513</v>
      </c>
      <c r="S8" s="72">
        <f t="shared" si="1"/>
        <v>17861.58757</v>
      </c>
      <c r="T8" s="72">
        <f t="shared" si="1"/>
        <v>20319.18501</v>
      </c>
      <c r="U8" s="72">
        <f t="shared" si="1"/>
        <v>22776.78244</v>
      </c>
      <c r="V8" s="72">
        <f t="shared" si="1"/>
        <v>25234.37988</v>
      </c>
      <c r="W8" s="72">
        <f t="shared" si="1"/>
        <v>49566.97732</v>
      </c>
      <c r="X8" s="72">
        <f t="shared" si="1"/>
        <v>52024.57475</v>
      </c>
      <c r="Y8" s="72">
        <f t="shared" si="1"/>
        <v>54482.17219</v>
      </c>
      <c r="Z8" s="72">
        <f t="shared" si="1"/>
        <v>56939.76963</v>
      </c>
      <c r="AA8" s="72">
        <f t="shared" si="1"/>
        <v>59397.36706</v>
      </c>
      <c r="AB8" s="72">
        <f t="shared" si="1"/>
        <v>61854.9645</v>
      </c>
      <c r="AC8" s="72">
        <f t="shared" si="1"/>
        <v>86209.61199</v>
      </c>
      <c r="AD8" s="72">
        <f t="shared" si="1"/>
        <v>31245.48604</v>
      </c>
      <c r="AE8" s="72">
        <f t="shared" si="1"/>
        <v>95088.42489</v>
      </c>
      <c r="AF8" s="72">
        <f t="shared" si="1"/>
        <v>164129.3484</v>
      </c>
      <c r="AG8" s="72">
        <f t="shared" si="1"/>
        <v>233170.2725</v>
      </c>
      <c r="AH8" s="72">
        <f t="shared" si="1"/>
        <v>302211.1966</v>
      </c>
      <c r="AI8" s="72">
        <f t="shared" si="1"/>
        <v>440989.2094</v>
      </c>
      <c r="AJ8" s="72">
        <f t="shared" si="1"/>
        <v>510030.1335</v>
      </c>
      <c r="AK8" s="72">
        <f t="shared" si="1"/>
        <v>579071.0576</v>
      </c>
      <c r="AL8" s="72">
        <f t="shared" si="1"/>
        <v>648111.9817</v>
      </c>
      <c r="AM8" s="72">
        <f t="shared" si="1"/>
        <v>717152.9058</v>
      </c>
      <c r="AN8" s="72">
        <f t="shared" si="1"/>
        <v>786193.8299</v>
      </c>
    </row>
    <row r="9" ht="12.75" customHeight="1">
      <c r="A9" s="6"/>
      <c r="B9" s="6"/>
      <c r="C9" s="6"/>
      <c r="D9" s="13"/>
      <c r="E9" s="13"/>
      <c r="F9" s="13"/>
      <c r="G9" s="13"/>
      <c r="H9" s="13"/>
      <c r="I9" s="13"/>
      <c r="J9" s="13"/>
      <c r="K9" s="13"/>
      <c r="L9" s="13"/>
      <c r="M9" s="13"/>
      <c r="N9" s="13"/>
      <c r="O9" s="13"/>
      <c r="P9" s="13"/>
      <c r="Q9" s="13"/>
      <c r="R9" s="13"/>
      <c r="S9" s="13"/>
    </row>
    <row r="10" ht="12.75" customHeight="1">
      <c r="A10" s="4" t="s">
        <v>281</v>
      </c>
      <c r="B10" s="4"/>
      <c r="C10" s="4"/>
      <c r="D10" s="13"/>
      <c r="E10" s="13"/>
      <c r="F10" s="13"/>
      <c r="G10" s="13"/>
      <c r="H10" s="13"/>
      <c r="I10" s="13"/>
      <c r="J10" s="13"/>
      <c r="K10" s="13"/>
      <c r="L10" s="13"/>
      <c r="M10" s="13"/>
      <c r="N10" s="13"/>
      <c r="O10" s="13"/>
      <c r="P10" s="13"/>
      <c r="Q10" s="13"/>
      <c r="R10" s="13"/>
      <c r="S10" s="13"/>
    </row>
    <row r="11" ht="12.75" customHeight="1">
      <c r="A11" s="6" t="s">
        <v>282</v>
      </c>
      <c r="B11" s="6"/>
      <c r="C11" s="6"/>
      <c r="D11" s="6"/>
      <c r="E11" s="13">
        <f>'INCOME STATEMENT'!C34</f>
        <v>-4549.375</v>
      </c>
      <c r="F11" s="13">
        <f>'INCOME STATEMENT'!D34</f>
        <v>-4510.134979</v>
      </c>
      <c r="G11" s="13">
        <f>'INCOME STATEMENT'!E34</f>
        <v>-4471.294714</v>
      </c>
      <c r="H11" s="13">
        <f>'INCOME STATEMENT'!F34</f>
        <v>-4432.844312</v>
      </c>
      <c r="I11" s="13">
        <f>'INCOME STATEMENT'!G34</f>
        <v>-4394.774081</v>
      </c>
      <c r="J11" s="13">
        <f>'INCOME STATEMENT'!H34</f>
        <v>330.4254796</v>
      </c>
      <c r="K11" s="13">
        <f>'INCOME STATEMENT'!I34</f>
        <v>-4319.73632</v>
      </c>
      <c r="L11" s="13">
        <f>'INCOME STATEMENT'!J34</f>
        <v>-4282.750353</v>
      </c>
      <c r="M11" s="13">
        <f>'INCOME STATEMENT'!K34</f>
        <v>-4246.107675</v>
      </c>
      <c r="N11" s="13">
        <f>'INCOME STATEMENT'!L34</f>
        <v>-4209.799518</v>
      </c>
      <c r="O11" s="13">
        <f>'INCOME STATEMENT'!M34</f>
        <v>-4173.817284</v>
      </c>
      <c r="P11" s="13">
        <f>'INCOME STATEMENT'!N34</f>
        <v>549.3474504</v>
      </c>
      <c r="Q11" s="13">
        <f>'INCOME STATEMENT'!O34</f>
        <v>5805.515448</v>
      </c>
      <c r="R11" s="13">
        <f>'INCOME STATEMENT'!P34</f>
        <v>5909.614734</v>
      </c>
      <c r="S11" s="13">
        <f>'INCOME STATEMENT'!Q34</f>
        <v>6012.636012</v>
      </c>
      <c r="T11" s="13">
        <f>'INCOME STATEMENT'!R34</f>
        <v>6114.605377</v>
      </c>
      <c r="U11" s="13">
        <f>'INCOME STATEMENT'!S34</f>
        <v>6215.548408</v>
      </c>
      <c r="V11" s="13">
        <f>'INCOME STATEMENT'!T34</f>
        <v>22721.74018</v>
      </c>
      <c r="W11" s="13">
        <f>'INCOME STATEMENT'!U34</f>
        <v>6414.455275</v>
      </c>
      <c r="X11" s="13">
        <f>'INCOME STATEMENT'!V34</f>
        <v>6512.467792</v>
      </c>
      <c r="Y11" s="13">
        <f>'INCOME STATEMENT'!W34</f>
        <v>6609.551359</v>
      </c>
      <c r="Z11" s="13">
        <f>'INCOME STATEMENT'!X34</f>
        <v>6705.72914</v>
      </c>
      <c r="AA11" s="13">
        <f>'INCOME STATEMENT'!Y34</f>
        <v>6801.023851</v>
      </c>
      <c r="AB11" s="13">
        <f>'INCOME STATEMENT'!Z34</f>
        <v>23301.70776</v>
      </c>
      <c r="AC11" s="13">
        <f>'INCOME STATEMENT'!AA34</f>
        <v>53449.03253</v>
      </c>
      <c r="AD11" s="13">
        <f>'INCOME STATEMENT'!AB34</f>
        <v>53647.10505</v>
      </c>
      <c r="AE11" s="13">
        <f>'INCOME STATEMENT'!AC34</f>
        <v>53842.30191</v>
      </c>
      <c r="AF11" s="13">
        <f>'INCOME STATEMENT'!AD34</f>
        <v>54034.76921</v>
      </c>
      <c r="AG11" s="13">
        <f>'INCOME STATEMENT'!AE34</f>
        <v>54224.57066</v>
      </c>
      <c r="AH11" s="13">
        <f>'INCOME STATEMENT'!AF34</f>
        <v>123318.0182</v>
      </c>
      <c r="AI11" s="13">
        <f>'INCOME STATEMENT'!AG34</f>
        <v>54596.42248</v>
      </c>
      <c r="AJ11" s="13">
        <f>'INCOME STATEMENT'!AH34</f>
        <v>54778.59283</v>
      </c>
      <c r="AK11" s="13">
        <f>'INCOME STATEMENT'!AI34</f>
        <v>54958.33733</v>
      </c>
      <c r="AL11" s="13">
        <f>'INCOME STATEMENT'!AJ34</f>
        <v>55135.71286</v>
      </c>
      <c r="AM11" s="13">
        <f>'INCOME STATEMENT'!AK34</f>
        <v>55310.77507</v>
      </c>
      <c r="AN11" s="13">
        <f>'INCOME STATEMENT'!AL34</f>
        <v>124389.8285</v>
      </c>
    </row>
    <row r="12" ht="12.75" customHeight="1">
      <c r="A12" s="6" t="s">
        <v>284</v>
      </c>
      <c r="B12" s="6"/>
      <c r="C12" s="6"/>
      <c r="D12" s="6"/>
      <c r="E12" s="13">
        <f>'INCOME STATEMENT'!C13</f>
        <v>1750.833333</v>
      </c>
      <c r="F12" s="13">
        <f>'INCOME STATEMENT'!D13</f>
        <v>1718.173611</v>
      </c>
      <c r="G12" s="13">
        <f>'INCOME STATEMENT'!E13</f>
        <v>1686.145197</v>
      </c>
      <c r="H12" s="13">
        <f>'INCOME STATEMENT'!F13</f>
        <v>1654.735394</v>
      </c>
      <c r="I12" s="13">
        <f>'INCOME STATEMENT'!G13</f>
        <v>1623.931773</v>
      </c>
      <c r="J12" s="13">
        <f>'INCOME STATEMENT'!H13</f>
        <v>1593.722162</v>
      </c>
      <c r="K12" s="13">
        <f>'INCOME STATEMENT'!I13</f>
        <v>1564.094647</v>
      </c>
      <c r="L12" s="13">
        <f>'INCOME STATEMENT'!J13</f>
        <v>1535.037561</v>
      </c>
      <c r="M12" s="13">
        <f>'INCOME STATEMENT'!K13</f>
        <v>1506.539481</v>
      </c>
      <c r="N12" s="13">
        <f>'INCOME STATEMENT'!L13</f>
        <v>1478.589222</v>
      </c>
      <c r="O12" s="13">
        <f>'INCOME STATEMENT'!M13</f>
        <v>1451.175833</v>
      </c>
      <c r="P12" s="13">
        <f>'INCOME STATEMENT'!N13</f>
        <v>1424.288589</v>
      </c>
      <c r="Q12" s="13">
        <f>'INCOME STATEMENT'!O13</f>
        <v>4789.583656</v>
      </c>
      <c r="R12" s="13">
        <f>'INCOME STATEMENT'!P13</f>
        <v>4701.147976</v>
      </c>
      <c r="S12" s="13">
        <f>'INCOME STATEMENT'!Q13</f>
        <v>4614.401456</v>
      </c>
      <c r="T12" s="74">
        <f>'INCOME STATEMENT'!R13</f>
        <v>4529.310563</v>
      </c>
      <c r="U12" s="74">
        <f>'INCOME STATEMENT'!S13</f>
        <v>4445.842456</v>
      </c>
      <c r="V12" s="74">
        <f>'INCOME STATEMENT'!T13</f>
        <v>4363.964974</v>
      </c>
      <c r="W12" s="74">
        <f>'INCOME STATEMENT'!U13</f>
        <v>4283.64662</v>
      </c>
      <c r="X12" s="74">
        <f>'INCOME STATEMENT'!V13</f>
        <v>4204.856545</v>
      </c>
      <c r="Y12" s="74">
        <f>'INCOME STATEMENT'!W13</f>
        <v>4127.564537</v>
      </c>
      <c r="Z12" s="74">
        <f>'INCOME STATEMENT'!X13</f>
        <v>4051.741006</v>
      </c>
      <c r="AA12" s="74">
        <f>'INCOME STATEMENT'!Y13</f>
        <v>3977.35697</v>
      </c>
      <c r="AB12" s="74">
        <f>'INCOME STATEMENT'!Z13</f>
        <v>3904.384044</v>
      </c>
      <c r="AC12" s="74">
        <f>'INCOME STATEMENT'!AA13</f>
        <v>10392.79442</v>
      </c>
      <c r="AD12" s="74">
        <f>'INCOME STATEMENT'!AB13</f>
        <v>10191.89421</v>
      </c>
      <c r="AE12" s="74">
        <f>'INCOME STATEMENT'!AC13</f>
        <v>9995.03451</v>
      </c>
      <c r="AF12" s="74">
        <f>'INCOME STATEMENT'!AD13</f>
        <v>9802.130674</v>
      </c>
      <c r="AG12" s="74">
        <f>'INCOME STATEMENT'!AE13</f>
        <v>9613.099899</v>
      </c>
      <c r="AH12" s="74">
        <f>'INCOME STATEMENT'!AF13</f>
        <v>9427.861186</v>
      </c>
      <c r="AI12" s="74">
        <f>'INCOME STATEMENT'!AG13</f>
        <v>9246.335295</v>
      </c>
      <c r="AJ12" s="74">
        <f>'INCOME STATEMENT'!AH13</f>
        <v>9068.444706</v>
      </c>
      <c r="AK12" s="74">
        <f>'INCOME STATEMENT'!AI13</f>
        <v>8894.113586</v>
      </c>
      <c r="AL12" s="74">
        <f>'INCOME STATEMENT'!AJ13</f>
        <v>8723.267744</v>
      </c>
      <c r="AM12" s="74">
        <f>'INCOME STATEMENT'!AK13</f>
        <v>8555.834598</v>
      </c>
      <c r="AN12" s="74">
        <f>'INCOME STATEMENT'!AL13</f>
        <v>8391.743138</v>
      </c>
    </row>
    <row r="13" ht="12.75" customHeight="1">
      <c r="A13" s="6" t="s">
        <v>286</v>
      </c>
      <c r="B13" s="6"/>
      <c r="C13" s="6"/>
      <c r="D13" s="6"/>
      <c r="E13" s="54">
        <f>'COGS ACCOUNTS RECEIVABLE'!C27</f>
        <v>-4980</v>
      </c>
      <c r="F13" s="54">
        <f>'COGS ACCOUNTS RECEIVABLE'!D27</f>
        <v>-622.5</v>
      </c>
      <c r="G13" s="54">
        <f>'COGS ACCOUNTS RECEIVABLE'!E27</f>
        <v>0</v>
      </c>
      <c r="H13" s="54">
        <f>'COGS ACCOUNTS RECEIVABLE'!F27</f>
        <v>0</v>
      </c>
      <c r="I13" s="54">
        <f>'COGS ACCOUNTS RECEIVABLE'!G27</f>
        <v>0</v>
      </c>
      <c r="J13" s="54">
        <f>'COGS ACCOUNTS RECEIVABLE'!H27</f>
        <v>0</v>
      </c>
      <c r="K13" s="54">
        <f>'COGS ACCOUNTS RECEIVABLE'!I27</f>
        <v>0</v>
      </c>
      <c r="L13" s="54">
        <f>'COGS ACCOUNTS RECEIVABLE'!J27</f>
        <v>0</v>
      </c>
      <c r="M13" s="54">
        <f>'COGS ACCOUNTS RECEIVABLE'!K27</f>
        <v>0</v>
      </c>
      <c r="N13" s="54">
        <f>'COGS ACCOUNTS RECEIVABLE'!L27</f>
        <v>0</v>
      </c>
      <c r="O13" s="54">
        <f>'COGS ACCOUNTS RECEIVABLE'!M27</f>
        <v>0</v>
      </c>
      <c r="P13" s="54">
        <f>'COGS ACCOUNTS RECEIVABLE'!N27</f>
        <v>0</v>
      </c>
      <c r="Q13" s="54">
        <f>'COGS ACCOUNTS RECEIVABLE'!O27</f>
        <v>-12699</v>
      </c>
      <c r="R13" s="54">
        <f>'COGS ACCOUNTS RECEIVABLE'!P27</f>
        <v>-1587.375</v>
      </c>
      <c r="S13" s="54">
        <f>'COGS ACCOUNTS RECEIVABLE'!Q27</f>
        <v>0</v>
      </c>
      <c r="T13" s="54">
        <f>'COGS ACCOUNTS RECEIVABLE'!R27</f>
        <v>0</v>
      </c>
      <c r="U13" s="54">
        <f>'COGS ACCOUNTS RECEIVABLE'!S27</f>
        <v>0</v>
      </c>
      <c r="V13" s="54">
        <f>'COGS ACCOUNTS RECEIVABLE'!T27</f>
        <v>0</v>
      </c>
      <c r="W13" s="54">
        <f>'COGS ACCOUNTS RECEIVABLE'!U27</f>
        <v>0</v>
      </c>
      <c r="X13" s="54">
        <f>'COGS ACCOUNTS RECEIVABLE'!V27</f>
        <v>0</v>
      </c>
      <c r="Y13" s="54">
        <f>'COGS ACCOUNTS RECEIVABLE'!W27</f>
        <v>0</v>
      </c>
      <c r="Z13" s="54">
        <f>'COGS ACCOUNTS RECEIVABLE'!X27</f>
        <v>0</v>
      </c>
      <c r="AA13" s="54">
        <f>'COGS ACCOUNTS RECEIVABLE'!Y27</f>
        <v>0</v>
      </c>
      <c r="AB13" s="54">
        <f>'COGS ACCOUNTS RECEIVABLE'!Z27</f>
        <v>0</v>
      </c>
      <c r="AC13" s="54">
        <f>'COGS ACCOUNTS RECEIVABLE'!AA27</f>
        <v>-41583</v>
      </c>
      <c r="AD13" s="54">
        <f>'COGS ACCOUNTS RECEIVABLE'!AB27</f>
        <v>-5197.875</v>
      </c>
      <c r="AE13" s="54">
        <f>'COGS ACCOUNTS RECEIVABLE'!AC27</f>
        <v>0</v>
      </c>
      <c r="AF13" s="54">
        <f>'COGS ACCOUNTS RECEIVABLE'!AD27</f>
        <v>0</v>
      </c>
      <c r="AG13" s="54">
        <f>'COGS ACCOUNTS RECEIVABLE'!AE27</f>
        <v>0</v>
      </c>
      <c r="AH13" s="54">
        <f>'COGS ACCOUNTS RECEIVABLE'!AF27</f>
        <v>0</v>
      </c>
      <c r="AI13" s="54">
        <f>'COGS ACCOUNTS RECEIVABLE'!AG27</f>
        <v>0</v>
      </c>
      <c r="AJ13" s="54">
        <f>'COGS ACCOUNTS RECEIVABLE'!AH27</f>
        <v>0</v>
      </c>
      <c r="AK13" s="54">
        <f>'COGS ACCOUNTS RECEIVABLE'!AI27</f>
        <v>0</v>
      </c>
      <c r="AL13" s="54">
        <f>'COGS ACCOUNTS RECEIVABLE'!AJ27</f>
        <v>0</v>
      </c>
      <c r="AM13" s="54">
        <f>'COGS ACCOUNTS RECEIVABLE'!AK27</f>
        <v>0</v>
      </c>
      <c r="AN13" s="54">
        <f>'COGS ACCOUNTS RECEIVABLE'!AL27</f>
        <v>0</v>
      </c>
    </row>
    <row r="14" ht="12.75" customHeight="1">
      <c r="A14" s="6" t="s">
        <v>288</v>
      </c>
      <c r="B14" s="6"/>
      <c r="C14" s="6"/>
      <c r="D14" s="6"/>
      <c r="E14" s="54">
        <f>'INVENTORY ACCOUNTS PAYABLE'!C14</f>
        <v>0</v>
      </c>
      <c r="F14" s="54">
        <f>'INVENTORY ACCOUNTS PAYABLE'!D14</f>
        <v>0</v>
      </c>
      <c r="G14" s="54">
        <f>'INVENTORY ACCOUNTS PAYABLE'!E14</f>
        <v>0</v>
      </c>
      <c r="H14" s="54">
        <f>'INVENTORY ACCOUNTS PAYABLE'!F14</f>
        <v>0</v>
      </c>
      <c r="I14" s="54">
        <f>'INVENTORY ACCOUNTS PAYABLE'!G14</f>
        <v>0</v>
      </c>
      <c r="J14" s="54">
        <f>'INVENTORY ACCOUNTS PAYABLE'!H14</f>
        <v>0</v>
      </c>
      <c r="K14" s="54">
        <f>'INVENTORY ACCOUNTS PAYABLE'!I14</f>
        <v>0</v>
      </c>
      <c r="L14" s="54">
        <f>'INVENTORY ACCOUNTS PAYABLE'!J14</f>
        <v>0</v>
      </c>
      <c r="M14" s="54">
        <f>'INVENTORY ACCOUNTS PAYABLE'!K14</f>
        <v>0</v>
      </c>
      <c r="N14" s="54">
        <f>'INVENTORY ACCOUNTS PAYABLE'!L14</f>
        <v>0</v>
      </c>
      <c r="O14" s="54">
        <f>'INVENTORY ACCOUNTS PAYABLE'!M14</f>
        <v>0</v>
      </c>
      <c r="P14" s="54">
        <f>'INVENTORY ACCOUNTS PAYABLE'!N14</f>
        <v>0</v>
      </c>
      <c r="Q14" s="54">
        <f>'INVENTORY ACCOUNTS PAYABLE'!O14</f>
        <v>0</v>
      </c>
      <c r="R14" s="54">
        <f>'INVENTORY ACCOUNTS PAYABLE'!P14</f>
        <v>0</v>
      </c>
      <c r="S14" s="54">
        <f>'INVENTORY ACCOUNTS PAYABLE'!Q14</f>
        <v>0</v>
      </c>
      <c r="T14" s="54">
        <f>'INVENTORY ACCOUNTS PAYABLE'!R14</f>
        <v>0</v>
      </c>
      <c r="U14" s="54">
        <f>'INVENTORY ACCOUNTS PAYABLE'!S14</f>
        <v>0</v>
      </c>
      <c r="V14" s="54">
        <f>'INVENTORY ACCOUNTS PAYABLE'!T14</f>
        <v>0</v>
      </c>
      <c r="W14" s="54">
        <f>'INVENTORY ACCOUNTS PAYABLE'!U14</f>
        <v>0</v>
      </c>
      <c r="X14" s="54">
        <f>'INVENTORY ACCOUNTS PAYABLE'!V14</f>
        <v>0</v>
      </c>
      <c r="Y14" s="54">
        <f>'INVENTORY ACCOUNTS PAYABLE'!W14</f>
        <v>0</v>
      </c>
      <c r="Z14" s="54">
        <f>'INVENTORY ACCOUNTS PAYABLE'!X14</f>
        <v>0</v>
      </c>
      <c r="AA14" s="54">
        <f>'INVENTORY ACCOUNTS PAYABLE'!Y14</f>
        <v>0</v>
      </c>
      <c r="AB14" s="54">
        <f>'INVENTORY ACCOUNTS PAYABLE'!Z14</f>
        <v>0</v>
      </c>
      <c r="AC14" s="54">
        <f>'INVENTORY ACCOUNTS PAYABLE'!AA14</f>
        <v>0</v>
      </c>
      <c r="AD14" s="54">
        <f>'INVENTORY ACCOUNTS PAYABLE'!AB14</f>
        <v>0</v>
      </c>
      <c r="AE14" s="54">
        <f>'INVENTORY ACCOUNTS PAYABLE'!AC14</f>
        <v>0</v>
      </c>
      <c r="AF14" s="54">
        <f>'INVENTORY ACCOUNTS PAYABLE'!AD14</f>
        <v>0</v>
      </c>
      <c r="AG14" s="54">
        <f>'INVENTORY ACCOUNTS PAYABLE'!AE14</f>
        <v>0</v>
      </c>
      <c r="AH14" s="54">
        <f>'INVENTORY ACCOUNTS PAYABLE'!AF14</f>
        <v>0</v>
      </c>
      <c r="AI14" s="54">
        <f>'INVENTORY ACCOUNTS PAYABLE'!AG14</f>
        <v>0</v>
      </c>
      <c r="AJ14" s="54">
        <f>'INVENTORY ACCOUNTS PAYABLE'!AH14</f>
        <v>0</v>
      </c>
      <c r="AK14" s="54">
        <f>'INVENTORY ACCOUNTS PAYABLE'!AI14</f>
        <v>0</v>
      </c>
      <c r="AL14" s="54">
        <f>'INVENTORY ACCOUNTS PAYABLE'!AJ14</f>
        <v>0</v>
      </c>
      <c r="AM14" s="54">
        <f>'INVENTORY ACCOUNTS PAYABLE'!AK14</f>
        <v>0</v>
      </c>
      <c r="AN14" s="54">
        <f>'INVENTORY ACCOUNTS PAYABLE'!AL14</f>
        <v>0</v>
      </c>
    </row>
    <row r="15" ht="12.75" customHeight="1">
      <c r="A15" s="6" t="s">
        <v>290</v>
      </c>
      <c r="B15" s="6"/>
      <c r="C15" s="6"/>
      <c r="D15" s="6"/>
      <c r="E15" s="54">
        <f>'INVENTORY ACCOUNTS PAYABLE'!C28</f>
        <v>0</v>
      </c>
      <c r="F15" s="54">
        <f>'INVENTORY ACCOUNTS PAYABLE'!D28</f>
        <v>0</v>
      </c>
      <c r="G15" s="54">
        <f>'INVENTORY ACCOUNTS PAYABLE'!E28</f>
        <v>0</v>
      </c>
      <c r="H15" s="54">
        <f>'INVENTORY ACCOUNTS PAYABLE'!F28</f>
        <v>0</v>
      </c>
      <c r="I15" s="54">
        <f>'INVENTORY ACCOUNTS PAYABLE'!G28</f>
        <v>0</v>
      </c>
      <c r="J15" s="54">
        <f>'INVENTORY ACCOUNTS PAYABLE'!H28</f>
        <v>0</v>
      </c>
      <c r="K15" s="54">
        <f>'INVENTORY ACCOUNTS PAYABLE'!I28</f>
        <v>0</v>
      </c>
      <c r="L15" s="54">
        <f>'INVENTORY ACCOUNTS PAYABLE'!J28</f>
        <v>0</v>
      </c>
      <c r="M15" s="54">
        <f>'INVENTORY ACCOUNTS PAYABLE'!K28</f>
        <v>0</v>
      </c>
      <c r="N15" s="54">
        <f>'INVENTORY ACCOUNTS PAYABLE'!L28</f>
        <v>0</v>
      </c>
      <c r="O15" s="54">
        <f>'INVENTORY ACCOUNTS PAYABLE'!M28</f>
        <v>0</v>
      </c>
      <c r="P15" s="54">
        <f>'INVENTORY ACCOUNTS PAYABLE'!N28</f>
        <v>0</v>
      </c>
      <c r="Q15" s="54">
        <f>'INVENTORY ACCOUNTS PAYABLE'!O28</f>
        <v>0</v>
      </c>
      <c r="R15" s="54">
        <f>'INVENTORY ACCOUNTS PAYABLE'!P28</f>
        <v>0</v>
      </c>
      <c r="S15" s="54">
        <f>'INVENTORY ACCOUNTS PAYABLE'!Q28</f>
        <v>0</v>
      </c>
      <c r="T15" s="54">
        <f>'INVENTORY ACCOUNTS PAYABLE'!R28</f>
        <v>0</v>
      </c>
      <c r="U15" s="54">
        <f>'INVENTORY ACCOUNTS PAYABLE'!S28</f>
        <v>0</v>
      </c>
      <c r="V15" s="54">
        <f>'INVENTORY ACCOUNTS PAYABLE'!T28</f>
        <v>0</v>
      </c>
      <c r="W15" s="54">
        <f>'INVENTORY ACCOUNTS PAYABLE'!U28</f>
        <v>0</v>
      </c>
      <c r="X15" s="54">
        <f>'INVENTORY ACCOUNTS PAYABLE'!V28</f>
        <v>0</v>
      </c>
      <c r="Y15" s="54">
        <f>'INVENTORY ACCOUNTS PAYABLE'!W28</f>
        <v>0</v>
      </c>
      <c r="Z15" s="54">
        <f>'INVENTORY ACCOUNTS PAYABLE'!X28</f>
        <v>0</v>
      </c>
      <c r="AA15" s="54">
        <f>'INVENTORY ACCOUNTS PAYABLE'!Y28</f>
        <v>0</v>
      </c>
      <c r="AB15" s="54">
        <f>'INVENTORY ACCOUNTS PAYABLE'!Z28</f>
        <v>0</v>
      </c>
      <c r="AC15" s="54">
        <f>'INVENTORY ACCOUNTS PAYABLE'!AA28</f>
        <v>0</v>
      </c>
      <c r="AD15" s="54">
        <f>'INVENTORY ACCOUNTS PAYABLE'!AB28</f>
        <v>0</v>
      </c>
      <c r="AE15" s="54">
        <f>'INVENTORY ACCOUNTS PAYABLE'!AC28</f>
        <v>0</v>
      </c>
      <c r="AF15" s="54">
        <f>'INVENTORY ACCOUNTS PAYABLE'!AD28</f>
        <v>0</v>
      </c>
      <c r="AG15" s="54">
        <f>'INVENTORY ACCOUNTS PAYABLE'!AE28</f>
        <v>0</v>
      </c>
      <c r="AH15" s="54">
        <f>'INVENTORY ACCOUNTS PAYABLE'!AF28</f>
        <v>0</v>
      </c>
      <c r="AI15" s="54">
        <f>'INVENTORY ACCOUNTS PAYABLE'!AG28</f>
        <v>0</v>
      </c>
      <c r="AJ15" s="54">
        <f>'INVENTORY ACCOUNTS PAYABLE'!AH28</f>
        <v>0</v>
      </c>
      <c r="AK15" s="54">
        <f>'INVENTORY ACCOUNTS PAYABLE'!AI28</f>
        <v>0</v>
      </c>
      <c r="AL15" s="54">
        <f>'INVENTORY ACCOUNTS PAYABLE'!AJ28</f>
        <v>0</v>
      </c>
      <c r="AM15" s="54">
        <f>'INVENTORY ACCOUNTS PAYABLE'!AK28</f>
        <v>0</v>
      </c>
      <c r="AN15" s="54">
        <f>'INVENTORY ACCOUNTS PAYABLE'!AL28</f>
        <v>0</v>
      </c>
    </row>
    <row r="16" ht="12.75" customHeight="1">
      <c r="A16" s="6" t="s">
        <v>292</v>
      </c>
      <c r="B16" s="6"/>
      <c r="C16" s="6"/>
      <c r="D16" s="6"/>
      <c r="E16" s="54">
        <f>'INCOME STATEMENT'!C49</f>
        <v>-1516.458333</v>
      </c>
      <c r="F16" s="54">
        <f>'INCOME STATEMENT'!D49</f>
        <v>-1503.378326</v>
      </c>
      <c r="G16" s="54">
        <f>'INCOME STATEMENT'!E49</f>
        <v>-1490.431571</v>
      </c>
      <c r="H16" s="54">
        <f>'INCOME STATEMENT'!F49</f>
        <v>-1477.614771</v>
      </c>
      <c r="I16" s="54">
        <f>'INCOME STATEMENT'!G49</f>
        <v>-1464.924694</v>
      </c>
      <c r="J16" s="54">
        <f>'INCOME STATEMENT'!H49</f>
        <v>110.1418265</v>
      </c>
      <c r="K16" s="54">
        <f>'INCOME STATEMENT'!I49</f>
        <v>-1439.912107</v>
      </c>
      <c r="L16" s="54">
        <f>'INCOME STATEMENT'!J49</f>
        <v>-1427.583451</v>
      </c>
      <c r="M16" s="54">
        <f>'INCOME STATEMENT'!K49</f>
        <v>-1415.369225</v>
      </c>
      <c r="N16" s="54">
        <f>'INCOME STATEMENT'!L49</f>
        <v>-1403.266506</v>
      </c>
      <c r="O16" s="54">
        <f>'INCOME STATEMENT'!M49</f>
        <v>-1391.272428</v>
      </c>
      <c r="P16" s="54">
        <f>'INCOME STATEMENT'!N49</f>
        <v>183.1158168</v>
      </c>
      <c r="Q16" s="54">
        <f>'INCOME STATEMENT'!O49</f>
        <v>1935.171816</v>
      </c>
      <c r="R16" s="54">
        <f>'INCOME STATEMENT'!P49</f>
        <v>1969.871578</v>
      </c>
      <c r="S16" s="54">
        <f>'INCOME STATEMENT'!Q49</f>
        <v>2004.212004</v>
      </c>
      <c r="T16" s="54">
        <f>'INCOME STATEMENT'!R49</f>
        <v>2038.201792</v>
      </c>
      <c r="U16" s="54">
        <f>'INCOME STATEMENT'!S49</f>
        <v>2071.849469</v>
      </c>
      <c r="V16" s="54">
        <f>'INCOME STATEMENT'!T49</f>
        <v>7573.913393</v>
      </c>
      <c r="W16" s="54">
        <f>'INCOME STATEMENT'!U49</f>
        <v>2138.151758</v>
      </c>
      <c r="X16" s="54">
        <f>'INCOME STATEMENT'!V49</f>
        <v>2170.822597</v>
      </c>
      <c r="Y16" s="54">
        <f>'INCOME STATEMENT'!W49</f>
        <v>2203.183786</v>
      </c>
      <c r="Z16" s="54">
        <f>'INCOME STATEMENT'!X49</f>
        <v>2235.243047</v>
      </c>
      <c r="AA16" s="54">
        <f>'INCOME STATEMENT'!Y49</f>
        <v>2267.00795</v>
      </c>
      <c r="AB16" s="54">
        <f>'INCOME STATEMENT'!Z49</f>
        <v>7767.235921</v>
      </c>
      <c r="AC16" s="54">
        <f>'INCOME STATEMENT'!AA49</f>
        <v>17816.34418</v>
      </c>
      <c r="AD16" s="54">
        <f>'INCOME STATEMENT'!AB49</f>
        <v>17882.36835</v>
      </c>
      <c r="AE16" s="54">
        <f>'INCOME STATEMENT'!AC49</f>
        <v>17947.43397</v>
      </c>
      <c r="AF16" s="54">
        <f>'INCOME STATEMENT'!AD49</f>
        <v>18011.58974</v>
      </c>
      <c r="AG16" s="54">
        <f>'INCOME STATEMENT'!AE49</f>
        <v>18074.85689</v>
      </c>
      <c r="AH16" s="54">
        <f>'INCOME STATEMENT'!AF49</f>
        <v>18968.09472</v>
      </c>
      <c r="AI16" s="54">
        <f>'INCOME STATEMENT'!AG49</f>
        <v>18198.80749</v>
      </c>
      <c r="AJ16" s="54">
        <f>'INCOME STATEMENT'!AH49</f>
        <v>18259.53094</v>
      </c>
      <c r="AK16" s="54">
        <f>'INCOME STATEMENT'!AI49</f>
        <v>18319.44578</v>
      </c>
      <c r="AL16" s="54">
        <f>'INCOME STATEMENT'!AJ49</f>
        <v>18378.57095</v>
      </c>
      <c r="AM16" s="54">
        <f>'INCOME STATEMENT'!AK49</f>
        <v>18436.92502</v>
      </c>
      <c r="AN16" s="54">
        <f>'INCOME STATEMENT'!AL49</f>
        <v>41463.27615</v>
      </c>
    </row>
    <row r="17" ht="12.75" customHeight="1">
      <c r="A17" s="6" t="s">
        <v>294</v>
      </c>
      <c r="B17" s="6"/>
      <c r="C17" s="6"/>
      <c r="D17" s="6"/>
      <c r="E17" s="13">
        <f t="shared" ref="E17:AN17" si="2">SUM(E11:E16)</f>
        <v>-9295</v>
      </c>
      <c r="F17" s="13">
        <f t="shared" si="2"/>
        <v>-4917.839695</v>
      </c>
      <c r="G17" s="13">
        <f t="shared" si="2"/>
        <v>-4275.581088</v>
      </c>
      <c r="H17" s="13">
        <f t="shared" si="2"/>
        <v>-4255.723689</v>
      </c>
      <c r="I17" s="13">
        <f t="shared" si="2"/>
        <v>-4235.767002</v>
      </c>
      <c r="J17" s="13">
        <f t="shared" si="2"/>
        <v>2034.289468</v>
      </c>
      <c r="K17" s="13">
        <f t="shared" si="2"/>
        <v>-4195.553779</v>
      </c>
      <c r="L17" s="13">
        <f t="shared" si="2"/>
        <v>-4175.296243</v>
      </c>
      <c r="M17" s="13">
        <f t="shared" si="2"/>
        <v>-4154.937419</v>
      </c>
      <c r="N17" s="13">
        <f t="shared" si="2"/>
        <v>-4134.476801</v>
      </c>
      <c r="O17" s="13">
        <f t="shared" si="2"/>
        <v>-4113.91388</v>
      </c>
      <c r="P17" s="13">
        <f t="shared" si="2"/>
        <v>2156.751856</v>
      </c>
      <c r="Q17" s="13">
        <f t="shared" si="2"/>
        <v>-168.7290798</v>
      </c>
      <c r="R17" s="13">
        <f t="shared" si="2"/>
        <v>10993.25929</v>
      </c>
      <c r="S17" s="13">
        <f t="shared" si="2"/>
        <v>12631.24947</v>
      </c>
      <c r="T17" s="13">
        <f t="shared" si="2"/>
        <v>12682.11773</v>
      </c>
      <c r="U17" s="13">
        <f t="shared" si="2"/>
        <v>12733.24033</v>
      </c>
      <c r="V17" s="13">
        <f t="shared" si="2"/>
        <v>34659.61855</v>
      </c>
      <c r="W17" s="13">
        <f t="shared" si="2"/>
        <v>12836.25365</v>
      </c>
      <c r="X17" s="13">
        <f t="shared" si="2"/>
        <v>12888.14693</v>
      </c>
      <c r="Y17" s="13">
        <f t="shared" si="2"/>
        <v>12940.29968</v>
      </c>
      <c r="Z17" s="13">
        <f t="shared" si="2"/>
        <v>12992.71319</v>
      </c>
      <c r="AA17" s="13">
        <f t="shared" si="2"/>
        <v>13045.38877</v>
      </c>
      <c r="AB17" s="13">
        <f t="shared" si="2"/>
        <v>34973.32773</v>
      </c>
      <c r="AC17" s="13">
        <f t="shared" si="2"/>
        <v>40075.17113</v>
      </c>
      <c r="AD17" s="13">
        <f t="shared" si="2"/>
        <v>76523.49262</v>
      </c>
      <c r="AE17" s="13">
        <f t="shared" si="2"/>
        <v>81784.77038</v>
      </c>
      <c r="AF17" s="13">
        <f t="shared" si="2"/>
        <v>81848.48962</v>
      </c>
      <c r="AG17" s="13">
        <f t="shared" si="2"/>
        <v>81912.52745</v>
      </c>
      <c r="AH17" s="13">
        <f t="shared" si="2"/>
        <v>151713.9741</v>
      </c>
      <c r="AI17" s="13">
        <f t="shared" si="2"/>
        <v>82041.56527</v>
      </c>
      <c r="AJ17" s="13">
        <f t="shared" si="2"/>
        <v>82106.56848</v>
      </c>
      <c r="AK17" s="13">
        <f t="shared" si="2"/>
        <v>82171.8967</v>
      </c>
      <c r="AL17" s="13">
        <f t="shared" si="2"/>
        <v>82237.55156</v>
      </c>
      <c r="AM17" s="13">
        <f t="shared" si="2"/>
        <v>82303.5347</v>
      </c>
      <c r="AN17" s="13">
        <f t="shared" si="2"/>
        <v>174244.8478</v>
      </c>
    </row>
    <row r="18" ht="12.75" customHeight="1">
      <c r="A18" s="6"/>
      <c r="B18" s="6"/>
      <c r="C18" s="6"/>
      <c r="D18" s="6"/>
      <c r="E18" s="13"/>
      <c r="F18" s="13"/>
      <c r="G18" s="13"/>
      <c r="H18" s="13"/>
      <c r="I18" s="13"/>
      <c r="J18" s="13"/>
      <c r="K18" s="13"/>
      <c r="L18" s="13"/>
      <c r="M18" s="13"/>
      <c r="N18" s="13"/>
      <c r="O18" s="13"/>
      <c r="P18" s="13"/>
      <c r="Q18" s="13"/>
      <c r="R18" s="13"/>
      <c r="S18" s="13"/>
    </row>
    <row r="19" ht="12.75" customHeight="1">
      <c r="A19" s="4" t="s">
        <v>295</v>
      </c>
      <c r="B19" s="4"/>
      <c r="C19" s="4"/>
      <c r="D19" s="6"/>
      <c r="E19" s="13"/>
      <c r="F19" s="13"/>
      <c r="G19" s="13"/>
      <c r="H19" s="13"/>
      <c r="I19" s="13"/>
      <c r="J19" s="13"/>
      <c r="K19" s="13"/>
      <c r="L19" s="13"/>
      <c r="M19" s="13"/>
      <c r="N19" s="13"/>
      <c r="O19" s="13"/>
      <c r="P19" s="13"/>
      <c r="Q19" s="13"/>
      <c r="R19" s="13"/>
      <c r="S19" s="13"/>
    </row>
    <row r="20" ht="12.75" customHeight="1">
      <c r="A20" s="6" t="s">
        <v>296</v>
      </c>
      <c r="B20" s="6"/>
      <c r="C20" s="6"/>
      <c r="D20" s="13"/>
      <c r="E20" s="13">
        <f>'CAPITAL EXPENDITURES'!C5*-1</f>
        <v>0</v>
      </c>
      <c r="F20" s="13"/>
      <c r="G20" s="13"/>
      <c r="H20" s="13"/>
      <c r="I20" s="13"/>
      <c r="J20" s="13"/>
      <c r="K20" s="13"/>
      <c r="L20" s="13"/>
      <c r="M20" s="13"/>
      <c r="N20" s="13"/>
      <c r="O20" s="13"/>
      <c r="P20" s="13"/>
      <c r="Q20" s="13">
        <f>'CAPITAL EXPENDITURES'!D5*-1</f>
        <v>0</v>
      </c>
      <c r="R20" s="13"/>
      <c r="S20" s="13"/>
      <c r="T20" s="13"/>
      <c r="U20" s="13"/>
      <c r="V20" s="13"/>
      <c r="W20" s="13"/>
      <c r="X20" s="13"/>
      <c r="Y20" s="13"/>
      <c r="Z20" s="13"/>
      <c r="AA20" s="13"/>
      <c r="AB20" s="13"/>
      <c r="AC20" s="13">
        <f>'CAPITAL EXPENDITURES'!E5*-1</f>
        <v>0</v>
      </c>
      <c r="AD20" s="13"/>
      <c r="AE20" s="13"/>
      <c r="AF20" s="13"/>
      <c r="AG20" s="13"/>
      <c r="AH20" s="13"/>
      <c r="AI20" s="13"/>
      <c r="AJ20" s="13"/>
      <c r="AK20" s="13"/>
      <c r="AL20" s="13"/>
      <c r="AM20" s="13"/>
      <c r="AN20" s="13"/>
    </row>
    <row r="21" ht="12.75" customHeight="1">
      <c r="A21" s="6" t="s">
        <v>297</v>
      </c>
      <c r="B21" s="6"/>
      <c r="C21" s="6"/>
      <c r="D21" s="13"/>
      <c r="E21" s="54">
        <f>'CAPITAL EXPENDITURES'!C6*-1</f>
        <v>0</v>
      </c>
      <c r="F21" s="54"/>
      <c r="G21" s="54"/>
      <c r="H21" s="54"/>
      <c r="I21" s="54"/>
      <c r="J21" s="54"/>
      <c r="K21" s="54"/>
      <c r="L21" s="54"/>
      <c r="M21" s="54"/>
      <c r="N21" s="54"/>
      <c r="O21" s="54"/>
      <c r="P21" s="54"/>
      <c r="Q21" s="54">
        <f>'CAPITAL EXPENDITURES'!D6*-1</f>
        <v>0</v>
      </c>
      <c r="R21" s="54"/>
      <c r="S21" s="54"/>
      <c r="T21" s="54"/>
      <c r="U21" s="54"/>
      <c r="V21" s="54"/>
      <c r="W21" s="54"/>
      <c r="X21" s="54"/>
      <c r="Y21" s="54"/>
      <c r="Z21" s="54"/>
      <c r="AA21" s="54"/>
      <c r="AB21" s="54"/>
      <c r="AC21" s="54">
        <f>'CAPITAL EXPENDITURES'!E6*-1</f>
        <v>0</v>
      </c>
      <c r="AD21" s="54"/>
      <c r="AE21" s="54"/>
      <c r="AF21" s="54"/>
      <c r="AG21" s="54"/>
      <c r="AH21" s="54"/>
      <c r="AI21" s="54"/>
      <c r="AJ21" s="54"/>
      <c r="AK21" s="54"/>
      <c r="AL21" s="54"/>
      <c r="AM21" s="54"/>
      <c r="AN21" s="54"/>
    </row>
    <row r="22" ht="12.75" customHeight="1">
      <c r="A22" s="6" t="s">
        <v>299</v>
      </c>
      <c r="B22" s="6"/>
      <c r="C22" s="6"/>
      <c r="D22" s="13"/>
      <c r="E22" s="54">
        <f>'CAPITAL EXPENDITURES'!C7*-1</f>
        <v>-16700</v>
      </c>
      <c r="F22" s="54"/>
      <c r="G22" s="54"/>
      <c r="H22" s="54"/>
      <c r="I22" s="54"/>
      <c r="J22" s="54"/>
      <c r="K22" s="54"/>
      <c r="L22" s="54"/>
      <c r="M22" s="54"/>
      <c r="N22" s="54"/>
      <c r="O22" s="54"/>
      <c r="P22" s="54"/>
      <c r="Q22" s="54">
        <f>'CAPITAL EXPENDITURES'!D7*-1</f>
        <v>-29000</v>
      </c>
      <c r="R22" s="54"/>
      <c r="S22" s="54"/>
      <c r="T22" s="54"/>
      <c r="U22" s="54"/>
      <c r="V22" s="54"/>
      <c r="W22" s="54"/>
      <c r="X22" s="54"/>
      <c r="Y22" s="54"/>
      <c r="Z22" s="54"/>
      <c r="AA22" s="54"/>
      <c r="AB22" s="54"/>
      <c r="AC22" s="54">
        <f>'CAPITAL EXPENDITURES'!E7*-1</f>
        <v>-102400</v>
      </c>
      <c r="AD22" s="54"/>
      <c r="AE22" s="54"/>
      <c r="AF22" s="54"/>
      <c r="AG22" s="54"/>
      <c r="AH22" s="54"/>
      <c r="AI22" s="54"/>
      <c r="AJ22" s="54"/>
      <c r="AK22" s="54"/>
      <c r="AL22" s="54"/>
      <c r="AM22" s="54"/>
      <c r="AN22" s="54"/>
    </row>
    <row r="23" ht="12.75" customHeight="1">
      <c r="A23" s="6" t="s">
        <v>300</v>
      </c>
      <c r="B23" s="6"/>
      <c r="C23" s="6"/>
      <c r="D23" s="13"/>
      <c r="E23" s="54">
        <f>'CAPITAL EXPENDITURES'!C8*-1</f>
        <v>-80000</v>
      </c>
      <c r="F23" s="54"/>
      <c r="G23" s="54"/>
      <c r="H23" s="54"/>
      <c r="I23" s="54"/>
      <c r="J23" s="54"/>
      <c r="K23" s="54"/>
      <c r="L23" s="54"/>
      <c r="M23" s="54"/>
      <c r="N23" s="54"/>
      <c r="O23" s="54"/>
      <c r="P23" s="54"/>
      <c r="Q23" s="54">
        <f>'CAPITAL EXPENDITURES'!D8*-1</f>
        <v>-160000</v>
      </c>
      <c r="R23" s="54"/>
      <c r="S23" s="54"/>
      <c r="T23" s="54"/>
      <c r="U23" s="54"/>
      <c r="V23" s="54"/>
      <c r="W23" s="54"/>
      <c r="X23" s="54"/>
      <c r="Y23" s="54"/>
      <c r="Z23" s="54"/>
      <c r="AA23" s="54"/>
      <c r="AB23" s="54"/>
      <c r="AC23" s="54">
        <f>'CAPITAL EXPENDITURES'!E8*-1</f>
        <v>-240000</v>
      </c>
      <c r="AD23" s="54"/>
      <c r="AE23" s="54"/>
      <c r="AF23" s="54"/>
      <c r="AG23" s="54"/>
      <c r="AH23" s="54"/>
      <c r="AI23" s="54"/>
      <c r="AJ23" s="54"/>
      <c r="AK23" s="54"/>
      <c r="AL23" s="54"/>
      <c r="AM23" s="54"/>
      <c r="AN23" s="54"/>
    </row>
    <row r="24" ht="12.75" customHeight="1">
      <c r="A24" s="6" t="s">
        <v>301</v>
      </c>
      <c r="B24" s="6"/>
      <c r="C24" s="6"/>
      <c r="D24" s="13"/>
      <c r="E24" s="54">
        <f t="shared" ref="E24:AN24" si="3">SUM(E20:E23)</f>
        <v>-96700</v>
      </c>
      <c r="F24" s="54">
        <f t="shared" si="3"/>
        <v>0</v>
      </c>
      <c r="G24" s="54">
        <f t="shared" si="3"/>
        <v>0</v>
      </c>
      <c r="H24" s="54">
        <f t="shared" si="3"/>
        <v>0</v>
      </c>
      <c r="I24" s="54">
        <f t="shared" si="3"/>
        <v>0</v>
      </c>
      <c r="J24" s="54">
        <f t="shared" si="3"/>
        <v>0</v>
      </c>
      <c r="K24" s="54">
        <f t="shared" si="3"/>
        <v>0</v>
      </c>
      <c r="L24" s="54">
        <f t="shared" si="3"/>
        <v>0</v>
      </c>
      <c r="M24" s="54">
        <f t="shared" si="3"/>
        <v>0</v>
      </c>
      <c r="N24" s="54">
        <f t="shared" si="3"/>
        <v>0</v>
      </c>
      <c r="O24" s="54">
        <f t="shared" si="3"/>
        <v>0</v>
      </c>
      <c r="P24" s="54">
        <f t="shared" si="3"/>
        <v>0</v>
      </c>
      <c r="Q24" s="54">
        <f t="shared" si="3"/>
        <v>-189000</v>
      </c>
      <c r="R24" s="54">
        <f t="shared" si="3"/>
        <v>0</v>
      </c>
      <c r="S24" s="54">
        <f t="shared" si="3"/>
        <v>0</v>
      </c>
      <c r="T24" s="54">
        <f t="shared" si="3"/>
        <v>0</v>
      </c>
      <c r="U24" s="54">
        <f t="shared" si="3"/>
        <v>0</v>
      </c>
      <c r="V24" s="54">
        <f t="shared" si="3"/>
        <v>0</v>
      </c>
      <c r="W24" s="54">
        <f t="shared" si="3"/>
        <v>0</v>
      </c>
      <c r="X24" s="54">
        <f t="shared" si="3"/>
        <v>0</v>
      </c>
      <c r="Y24" s="54">
        <f t="shared" si="3"/>
        <v>0</v>
      </c>
      <c r="Z24" s="54">
        <f t="shared" si="3"/>
        <v>0</v>
      </c>
      <c r="AA24" s="54">
        <f t="shared" si="3"/>
        <v>0</v>
      </c>
      <c r="AB24" s="54">
        <f t="shared" si="3"/>
        <v>0</v>
      </c>
      <c r="AC24" s="54">
        <f t="shared" si="3"/>
        <v>-342400</v>
      </c>
      <c r="AD24" s="54">
        <f t="shared" si="3"/>
        <v>0</v>
      </c>
      <c r="AE24" s="54">
        <f t="shared" si="3"/>
        <v>0</v>
      </c>
      <c r="AF24" s="54">
        <f t="shared" si="3"/>
        <v>0</v>
      </c>
      <c r="AG24" s="54">
        <f t="shared" si="3"/>
        <v>0</v>
      </c>
      <c r="AH24" s="54">
        <f t="shared" si="3"/>
        <v>0</v>
      </c>
      <c r="AI24" s="54">
        <f t="shared" si="3"/>
        <v>0</v>
      </c>
      <c r="AJ24" s="54">
        <f t="shared" si="3"/>
        <v>0</v>
      </c>
      <c r="AK24" s="54">
        <f t="shared" si="3"/>
        <v>0</v>
      </c>
      <c r="AL24" s="54">
        <f t="shared" si="3"/>
        <v>0</v>
      </c>
      <c r="AM24" s="54">
        <f t="shared" si="3"/>
        <v>0</v>
      </c>
      <c r="AN24" s="54">
        <f t="shared" si="3"/>
        <v>0</v>
      </c>
    </row>
    <row r="25" ht="12.75" customHeight="1">
      <c r="A25" s="6"/>
      <c r="B25" s="6"/>
      <c r="C25" s="6"/>
      <c r="D25" s="13"/>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row>
    <row r="26" ht="12.75" customHeight="1">
      <c r="A26" s="4" t="s">
        <v>304</v>
      </c>
      <c r="B26" s="4"/>
      <c r="C26" s="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row>
    <row r="27" ht="12.75" customHeight="1">
      <c r="A27" s="6" t="s">
        <v>305</v>
      </c>
      <c r="B27" s="6"/>
      <c r="C27" s="6"/>
      <c r="D27" s="13"/>
      <c r="E27" s="54">
        <f>FINANCING!C5</f>
        <v>100000</v>
      </c>
      <c r="F27" s="54" t="str">
        <f>FINANCING!D5</f>
        <v/>
      </c>
      <c r="G27" s="54" t="str">
        <f>FINANCING!E5</f>
        <v/>
      </c>
      <c r="H27" s="54" t="str">
        <f>FINANCING!F5</f>
        <v/>
      </c>
      <c r="I27" s="54" t="str">
        <f>FINANCING!G5</f>
        <v/>
      </c>
      <c r="J27" s="54" t="str">
        <f>FINANCING!H5</f>
        <v/>
      </c>
      <c r="K27" s="54" t="str">
        <f>FINANCING!I5</f>
        <v/>
      </c>
      <c r="L27" s="54" t="str">
        <f>FINANCING!J5</f>
        <v/>
      </c>
      <c r="M27" s="54" t="str">
        <f>FINANCING!K5</f>
        <v/>
      </c>
      <c r="N27" s="54" t="str">
        <f>FINANCING!L5</f>
        <v/>
      </c>
      <c r="O27" s="54" t="str">
        <f>FINANCING!M5</f>
        <v/>
      </c>
      <c r="P27" s="54" t="str">
        <f>FINANCING!N5</f>
        <v/>
      </c>
      <c r="Q27" s="54">
        <f>FINANCING!O5</f>
        <v>150000</v>
      </c>
      <c r="R27" s="54" t="str">
        <f>FINANCING!P5</f>
        <v/>
      </c>
      <c r="S27" s="54" t="str">
        <f>FINANCING!Q5</f>
        <v/>
      </c>
      <c r="T27" s="54" t="str">
        <f>FINANCING!R5</f>
        <v/>
      </c>
      <c r="U27" s="54" t="str">
        <f>FINANCING!S5</f>
        <v/>
      </c>
      <c r="V27" s="54" t="str">
        <f>FINANCING!T5</f>
        <v/>
      </c>
      <c r="W27" s="54" t="str">
        <f>FINANCING!U5</f>
        <v/>
      </c>
      <c r="X27" s="54" t="str">
        <f>FINANCING!V5</f>
        <v/>
      </c>
      <c r="Y27" s="54" t="str">
        <f>FINANCING!W5</f>
        <v/>
      </c>
      <c r="Z27" s="54" t="str">
        <f>FINANCING!X5</f>
        <v/>
      </c>
      <c r="AA27" s="54" t="str">
        <f>FINANCING!Y5</f>
        <v/>
      </c>
      <c r="AB27" s="54" t="str">
        <f>FINANCING!Z5</f>
        <v/>
      </c>
      <c r="AC27" s="54">
        <f>FINANCING!AA5</f>
        <v>250000</v>
      </c>
      <c r="AD27" s="54">
        <f>FINANCING!AB5</f>
        <v>0</v>
      </c>
      <c r="AE27" s="54">
        <f>FINANCING!AC5</f>
        <v>0</v>
      </c>
      <c r="AF27" s="54">
        <f>FINANCING!AD5</f>
        <v>0</v>
      </c>
      <c r="AG27" s="54">
        <f>FINANCING!AE5</f>
        <v>0</v>
      </c>
      <c r="AH27" s="54">
        <f>FINANCING!AF5</f>
        <v>0</v>
      </c>
      <c r="AI27" s="54">
        <f>FINANCING!AG5</f>
        <v>0</v>
      </c>
      <c r="AJ27" s="54">
        <f>FINANCING!AH5</f>
        <v>0</v>
      </c>
      <c r="AK27" s="54">
        <f>FINANCING!AI5</f>
        <v>0</v>
      </c>
      <c r="AL27" s="54">
        <f>FINANCING!AJ5</f>
        <v>0</v>
      </c>
      <c r="AM27" s="54">
        <f>FINANCING!AK5</f>
        <v>0</v>
      </c>
      <c r="AN27" s="54">
        <f>FINANCING!AL5</f>
        <v>0</v>
      </c>
    </row>
    <row r="28" ht="12.75" customHeight="1">
      <c r="A28" s="6" t="s">
        <v>306</v>
      </c>
      <c r="B28" s="6"/>
      <c r="C28" s="6"/>
      <c r="D28" s="34"/>
      <c r="E28" s="54">
        <f>FINANCING!C7*-1</f>
        <v>-3932.061025</v>
      </c>
      <c r="F28" s="54">
        <f>FINANCING!D7*-1</f>
        <v>-3951.72133</v>
      </c>
      <c r="G28" s="54">
        <f>FINANCING!E7*-1</f>
        <v>-3971.479937</v>
      </c>
      <c r="H28" s="54">
        <f>FINANCING!F7*-1</f>
        <v>-3991.337337</v>
      </c>
      <c r="I28" s="54">
        <f>FINANCING!G7*-1</f>
        <v>-4011.294023</v>
      </c>
      <c r="J28" s="54">
        <f>FINANCING!H7*-1</f>
        <v>-4031.350494</v>
      </c>
      <c r="K28" s="54">
        <f>FINANCING!I7*-1</f>
        <v>-4051.507246</v>
      </c>
      <c r="L28" s="54">
        <f>FINANCING!J7*-1</f>
        <v>-4071.764782</v>
      </c>
      <c r="M28" s="54">
        <f>FINANCING!K7*-1</f>
        <v>-4092.123606</v>
      </c>
      <c r="N28" s="54">
        <f>FINANCING!L7*-1</f>
        <v>-4112.584224</v>
      </c>
      <c r="O28" s="54">
        <f>FINANCING!M7*-1</f>
        <v>-4133.147145</v>
      </c>
      <c r="P28" s="54">
        <f>FINANCING!N7*-1</f>
        <v>-4153.812881</v>
      </c>
      <c r="Q28" s="54">
        <f>FINANCING!O7*-1</f>
        <v>-10072.67348</v>
      </c>
      <c r="R28" s="54">
        <f>FINANCING!P7*-1</f>
        <v>-10123.03685</v>
      </c>
      <c r="S28" s="54">
        <f>FINANCING!Q7*-1</f>
        <v>-10173.65204</v>
      </c>
      <c r="T28" s="54">
        <f>FINANCING!R7*-1</f>
        <v>-10224.5203</v>
      </c>
      <c r="U28" s="54">
        <f>FINANCING!S7*-1</f>
        <v>-10275.6429</v>
      </c>
      <c r="V28" s="54">
        <f>FINANCING!T7*-1</f>
        <v>-10327.02111</v>
      </c>
      <c r="W28" s="54">
        <f>FINANCING!U7*-1</f>
        <v>-10378.65622</v>
      </c>
      <c r="X28" s="54">
        <f>FINANCING!V7*-1</f>
        <v>-10430.5495</v>
      </c>
      <c r="Y28" s="54">
        <f>FINANCING!W7*-1</f>
        <v>-10482.70225</v>
      </c>
      <c r="Z28" s="54">
        <f>FINANCING!X7*-1</f>
        <v>-10535.11576</v>
      </c>
      <c r="AA28" s="54">
        <f>FINANCING!Y7*-1</f>
        <v>-10587.79134</v>
      </c>
      <c r="AB28" s="54">
        <f>FINANCING!Z7*-1</f>
        <v>-10618.68024</v>
      </c>
      <c r="AC28" s="54">
        <f>FINANCING!AA7*-1</f>
        <v>-12639.29709</v>
      </c>
      <c r="AD28" s="54">
        <f>FINANCING!AB7*-1</f>
        <v>-12680.55377</v>
      </c>
      <c r="AE28" s="54">
        <f>FINANCING!AC7*-1</f>
        <v>-12743.84684</v>
      </c>
      <c r="AF28" s="54">
        <f>FINANCING!AD7*-1</f>
        <v>-12807.56552</v>
      </c>
      <c r="AG28" s="54">
        <f>FINANCING!AE7*-1</f>
        <v>-12871.60335</v>
      </c>
      <c r="AH28" s="54">
        <f>FINANCING!AF7*-1</f>
        <v>-12935.96136</v>
      </c>
      <c r="AI28" s="54">
        <f>FINANCING!AG7*-1</f>
        <v>-13000.64117</v>
      </c>
      <c r="AJ28" s="54">
        <f>FINANCING!AH7*-1</f>
        <v>-13065.64438</v>
      </c>
      <c r="AK28" s="54">
        <f>FINANCING!AI7*-1</f>
        <v>-13130.9726</v>
      </c>
      <c r="AL28" s="54">
        <f>FINANCING!AJ7*-1</f>
        <v>-13196.62746</v>
      </c>
      <c r="AM28" s="54">
        <f>FINANCING!AK7*-1</f>
        <v>-13262.6106</v>
      </c>
      <c r="AN28" s="54">
        <f>FINANCING!AL7*-1</f>
        <v>-13295.84857</v>
      </c>
      <c r="AO28" s="54"/>
      <c r="AP28" s="54"/>
      <c r="AQ28" s="54"/>
      <c r="AR28" s="54"/>
      <c r="AS28" s="54"/>
      <c r="AT28" s="54"/>
      <c r="AU28" s="54"/>
      <c r="AV28" s="54"/>
      <c r="AW28" s="54"/>
      <c r="AX28" s="54"/>
      <c r="AY28" s="54"/>
      <c r="AZ28" s="54"/>
      <c r="BA28" s="54"/>
      <c r="BB28" s="54"/>
      <c r="BC28" s="54"/>
      <c r="BD28" s="54"/>
      <c r="BE28" s="54"/>
      <c r="BF28" s="54"/>
      <c r="BG28" s="54"/>
      <c r="BH28" s="54"/>
    </row>
    <row r="29" ht="12.75" customHeight="1">
      <c r="A29" s="6" t="s">
        <v>308</v>
      </c>
      <c r="B29" s="6"/>
      <c r="C29" s="6"/>
      <c r="E29" s="54">
        <f>B5</f>
        <v>150000</v>
      </c>
      <c r="F29" s="54"/>
      <c r="G29" s="54"/>
      <c r="H29" s="54"/>
      <c r="I29" s="54"/>
      <c r="J29" s="54"/>
      <c r="K29" s="54"/>
      <c r="L29" s="54"/>
      <c r="M29" s="54"/>
      <c r="N29" s="54"/>
      <c r="O29" s="54"/>
      <c r="P29" s="54"/>
      <c r="Q29" s="54">
        <f>C5</f>
        <v>5000</v>
      </c>
      <c r="R29" s="54"/>
      <c r="S29" s="54"/>
      <c r="T29" s="54"/>
      <c r="U29" s="54"/>
      <c r="V29" s="54"/>
      <c r="W29" s="54"/>
      <c r="X29" s="54"/>
      <c r="Y29" s="54"/>
      <c r="Z29" s="54"/>
      <c r="AA29" s="54"/>
      <c r="AB29" s="54"/>
      <c r="AC29" s="54">
        <f>D5</f>
        <v>10000</v>
      </c>
      <c r="AD29" s="54"/>
      <c r="AE29" s="54"/>
      <c r="AF29" s="54"/>
      <c r="AG29" s="54"/>
      <c r="AH29" s="54"/>
      <c r="AI29" s="54"/>
      <c r="AJ29" s="54"/>
      <c r="AK29" s="54"/>
      <c r="AL29" s="54"/>
      <c r="AM29" s="54"/>
      <c r="AN29" s="54"/>
    </row>
    <row r="30" ht="12.75" customHeight="1">
      <c r="A30" s="6" t="s">
        <v>310</v>
      </c>
      <c r="B30" s="6"/>
      <c r="C30" s="6"/>
      <c r="D30" s="13"/>
      <c r="E30" s="54">
        <f>'INCOME STATEMENT'!C54*-1</f>
        <v>0</v>
      </c>
      <c r="F30" s="54">
        <f>'INCOME STATEMENT'!D54*-1</f>
        <v>0</v>
      </c>
      <c r="G30" s="54">
        <f>'INCOME STATEMENT'!E54*-1</f>
        <v>0</v>
      </c>
      <c r="H30" s="54">
        <f>'INCOME STATEMENT'!F54*-1</f>
        <v>0</v>
      </c>
      <c r="I30" s="54">
        <f>'INCOME STATEMENT'!G54*-1</f>
        <v>0</v>
      </c>
      <c r="J30" s="54">
        <f>'INCOME STATEMENT'!H54*-1</f>
        <v>0</v>
      </c>
      <c r="K30" s="54">
        <f>'INCOME STATEMENT'!I54*-1</f>
        <v>0</v>
      </c>
      <c r="L30" s="54">
        <f>'INCOME STATEMENT'!J54*-1</f>
        <v>0</v>
      </c>
      <c r="M30" s="54">
        <f>'INCOME STATEMENT'!K54*-1</f>
        <v>0</v>
      </c>
      <c r="N30" s="54">
        <f>'INCOME STATEMENT'!L54*-1</f>
        <v>0</v>
      </c>
      <c r="O30" s="54">
        <f>'INCOME STATEMENT'!M54*-1</f>
        <v>0</v>
      </c>
      <c r="P30" s="54">
        <f>'INCOME STATEMENT'!N54*-1</f>
        <v>0</v>
      </c>
      <c r="Q30" s="54">
        <f>'INCOME STATEMENT'!O54*-1</f>
        <v>0</v>
      </c>
      <c r="R30" s="54">
        <f>'INCOME STATEMENT'!P54*-1</f>
        <v>0</v>
      </c>
      <c r="S30" s="54">
        <f>'INCOME STATEMENT'!Q54*-1</f>
        <v>0</v>
      </c>
      <c r="T30" s="54">
        <f>'INCOME STATEMENT'!R54*-1</f>
        <v>0</v>
      </c>
      <c r="U30" s="54">
        <f>'INCOME STATEMENT'!S54*-1</f>
        <v>0</v>
      </c>
      <c r="V30" s="54">
        <f>'INCOME STATEMENT'!T54*-1</f>
        <v>0</v>
      </c>
      <c r="W30" s="54">
        <f>'INCOME STATEMENT'!U54*-1</f>
        <v>0</v>
      </c>
      <c r="X30" s="54">
        <f>'INCOME STATEMENT'!V54*-1</f>
        <v>0</v>
      </c>
      <c r="Y30" s="54">
        <f>'INCOME STATEMENT'!W54*-1</f>
        <v>0</v>
      </c>
      <c r="Z30" s="54">
        <f>'INCOME STATEMENT'!X54*-1</f>
        <v>0</v>
      </c>
      <c r="AA30" s="54">
        <f>'INCOME STATEMENT'!Y54*-1</f>
        <v>0</v>
      </c>
      <c r="AB30" s="54">
        <f>'INCOME STATEMENT'!Z54*-1</f>
        <v>0</v>
      </c>
      <c r="AC30" s="54">
        <f>'INCOME STATEMENT'!AA54*-1</f>
        <v>0</v>
      </c>
      <c r="AD30" s="54">
        <f>'INCOME STATEMENT'!AB54*-1</f>
        <v>0</v>
      </c>
      <c r="AE30" s="54">
        <f>'INCOME STATEMENT'!AC54*-1</f>
        <v>0</v>
      </c>
      <c r="AF30" s="54">
        <f>'INCOME STATEMENT'!AD54*-1</f>
        <v>0</v>
      </c>
      <c r="AG30" s="54">
        <f>'INCOME STATEMENT'!AE54*-1</f>
        <v>0</v>
      </c>
      <c r="AH30" s="54">
        <f>'INCOME STATEMENT'!AF54*-1</f>
        <v>0</v>
      </c>
      <c r="AI30" s="54">
        <f>'INCOME STATEMENT'!AG54*-1</f>
        <v>0</v>
      </c>
      <c r="AJ30" s="54">
        <f>'INCOME STATEMENT'!AH54*-1</f>
        <v>0</v>
      </c>
      <c r="AK30" s="54">
        <f>'INCOME STATEMENT'!AI54*-1</f>
        <v>0</v>
      </c>
      <c r="AL30" s="54">
        <f>'INCOME STATEMENT'!AJ54*-1</f>
        <v>0</v>
      </c>
      <c r="AM30" s="54">
        <f>'INCOME STATEMENT'!AK54*-1</f>
        <v>0</v>
      </c>
      <c r="AN30" s="54">
        <f>'INCOME STATEMENT'!AL54*-1</f>
        <v>0</v>
      </c>
    </row>
    <row r="31" ht="12.75" customHeight="1">
      <c r="A31" s="6" t="s">
        <v>313</v>
      </c>
      <c r="B31" s="6"/>
      <c r="C31" s="6"/>
      <c r="D31" s="13"/>
      <c r="E31" s="54">
        <f t="shared" ref="E31:AN31" si="4">SUM(E27:E30)</f>
        <v>246067.939</v>
      </c>
      <c r="F31" s="54">
        <f t="shared" si="4"/>
        <v>-3951.72133</v>
      </c>
      <c r="G31" s="54">
        <f t="shared" si="4"/>
        <v>-3971.479937</v>
      </c>
      <c r="H31" s="54">
        <f t="shared" si="4"/>
        <v>-3991.337337</v>
      </c>
      <c r="I31" s="54">
        <f t="shared" si="4"/>
        <v>-4011.294023</v>
      </c>
      <c r="J31" s="54">
        <f t="shared" si="4"/>
        <v>-4031.350494</v>
      </c>
      <c r="K31" s="54">
        <f t="shared" si="4"/>
        <v>-4051.507246</v>
      </c>
      <c r="L31" s="54">
        <f t="shared" si="4"/>
        <v>-4071.764782</v>
      </c>
      <c r="M31" s="54">
        <f t="shared" si="4"/>
        <v>-4092.123606</v>
      </c>
      <c r="N31" s="54">
        <f t="shared" si="4"/>
        <v>-4112.584224</v>
      </c>
      <c r="O31" s="54">
        <f t="shared" si="4"/>
        <v>-4133.147145</v>
      </c>
      <c r="P31" s="54">
        <f t="shared" si="4"/>
        <v>-4153.812881</v>
      </c>
      <c r="Q31" s="54">
        <f t="shared" si="4"/>
        <v>144927.3265</v>
      </c>
      <c r="R31" s="54">
        <f t="shared" si="4"/>
        <v>-10123.03685</v>
      </c>
      <c r="S31" s="54">
        <f t="shared" si="4"/>
        <v>-10173.65204</v>
      </c>
      <c r="T31" s="54">
        <f t="shared" si="4"/>
        <v>-10224.5203</v>
      </c>
      <c r="U31" s="54">
        <f t="shared" si="4"/>
        <v>-10275.6429</v>
      </c>
      <c r="V31" s="54">
        <f t="shared" si="4"/>
        <v>-10327.02111</v>
      </c>
      <c r="W31" s="54">
        <f t="shared" si="4"/>
        <v>-10378.65622</v>
      </c>
      <c r="X31" s="54">
        <f t="shared" si="4"/>
        <v>-10430.5495</v>
      </c>
      <c r="Y31" s="54">
        <f t="shared" si="4"/>
        <v>-10482.70225</v>
      </c>
      <c r="Z31" s="54">
        <f t="shared" si="4"/>
        <v>-10535.11576</v>
      </c>
      <c r="AA31" s="54">
        <f t="shared" si="4"/>
        <v>-10587.79134</v>
      </c>
      <c r="AB31" s="54">
        <f t="shared" si="4"/>
        <v>-10618.68024</v>
      </c>
      <c r="AC31" s="54">
        <f t="shared" si="4"/>
        <v>247360.7029</v>
      </c>
      <c r="AD31" s="54">
        <f t="shared" si="4"/>
        <v>-12680.55377</v>
      </c>
      <c r="AE31" s="54">
        <f t="shared" si="4"/>
        <v>-12743.84684</v>
      </c>
      <c r="AF31" s="54">
        <f t="shared" si="4"/>
        <v>-12807.56552</v>
      </c>
      <c r="AG31" s="54">
        <f t="shared" si="4"/>
        <v>-12871.60335</v>
      </c>
      <c r="AH31" s="54">
        <f t="shared" si="4"/>
        <v>-12935.96136</v>
      </c>
      <c r="AI31" s="54">
        <f t="shared" si="4"/>
        <v>-13000.64117</v>
      </c>
      <c r="AJ31" s="54">
        <f t="shared" si="4"/>
        <v>-13065.64438</v>
      </c>
      <c r="AK31" s="54">
        <f t="shared" si="4"/>
        <v>-13130.9726</v>
      </c>
      <c r="AL31" s="54">
        <f t="shared" si="4"/>
        <v>-13196.62746</v>
      </c>
      <c r="AM31" s="54">
        <f t="shared" si="4"/>
        <v>-13262.6106</v>
      </c>
      <c r="AN31" s="54">
        <f t="shared" si="4"/>
        <v>-13295.84857</v>
      </c>
    </row>
    <row r="32" ht="12.75" customHeight="1">
      <c r="A32" s="6"/>
      <c r="B32" s="6"/>
      <c r="C32" s="6"/>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row>
    <row r="33" ht="12.75" customHeight="1">
      <c r="A33" s="6" t="s">
        <v>144</v>
      </c>
      <c r="B33" s="6"/>
      <c r="C33" s="6"/>
      <c r="D33" s="13"/>
      <c r="E33" s="13">
        <f t="shared" ref="E33:AN33" si="5">E17+E24+E31</f>
        <v>140072.939</v>
      </c>
      <c r="F33" s="13">
        <f t="shared" si="5"/>
        <v>-8869.561025</v>
      </c>
      <c r="G33" s="13">
        <f t="shared" si="5"/>
        <v>-8247.061025</v>
      </c>
      <c r="H33" s="13">
        <f t="shared" si="5"/>
        <v>-8247.061025</v>
      </c>
      <c r="I33" s="13">
        <f t="shared" si="5"/>
        <v>-8247.061025</v>
      </c>
      <c r="J33" s="13">
        <f t="shared" si="5"/>
        <v>-1997.061025</v>
      </c>
      <c r="K33" s="13">
        <f t="shared" si="5"/>
        <v>-8247.061025</v>
      </c>
      <c r="L33" s="13">
        <f t="shared" si="5"/>
        <v>-8247.061025</v>
      </c>
      <c r="M33" s="13">
        <f t="shared" si="5"/>
        <v>-8247.061025</v>
      </c>
      <c r="N33" s="13">
        <f t="shared" si="5"/>
        <v>-8247.061025</v>
      </c>
      <c r="O33" s="13">
        <f t="shared" si="5"/>
        <v>-8247.061025</v>
      </c>
      <c r="P33" s="13">
        <f t="shared" si="5"/>
        <v>-1997.061025</v>
      </c>
      <c r="Q33" s="13">
        <f t="shared" si="5"/>
        <v>-44241.40256</v>
      </c>
      <c r="R33" s="13">
        <f t="shared" si="5"/>
        <v>870.2224368</v>
      </c>
      <c r="S33" s="13">
        <f t="shared" si="5"/>
        <v>2457.597437</v>
      </c>
      <c r="T33" s="13">
        <f t="shared" si="5"/>
        <v>2457.597437</v>
      </c>
      <c r="U33" s="13">
        <f t="shared" si="5"/>
        <v>2457.597437</v>
      </c>
      <c r="V33" s="13">
        <f t="shared" si="5"/>
        <v>24332.59744</v>
      </c>
      <c r="W33" s="13">
        <f t="shared" si="5"/>
        <v>2457.597437</v>
      </c>
      <c r="X33" s="13">
        <f t="shared" si="5"/>
        <v>2457.597437</v>
      </c>
      <c r="Y33" s="13">
        <f t="shared" si="5"/>
        <v>2457.597437</v>
      </c>
      <c r="Z33" s="13">
        <f t="shared" si="5"/>
        <v>2457.597437</v>
      </c>
      <c r="AA33" s="13">
        <f t="shared" si="5"/>
        <v>2457.597437</v>
      </c>
      <c r="AB33" s="13">
        <f t="shared" si="5"/>
        <v>24354.64749</v>
      </c>
      <c r="AC33" s="13">
        <f t="shared" si="5"/>
        <v>-54964.12596</v>
      </c>
      <c r="AD33" s="13">
        <f t="shared" si="5"/>
        <v>63842.93885</v>
      </c>
      <c r="AE33" s="13">
        <f t="shared" si="5"/>
        <v>69040.92355</v>
      </c>
      <c r="AF33" s="13">
        <f t="shared" si="5"/>
        <v>69040.9241</v>
      </c>
      <c r="AG33" s="13">
        <f t="shared" si="5"/>
        <v>69040.9241</v>
      </c>
      <c r="AH33" s="13">
        <f t="shared" si="5"/>
        <v>138778.0128</v>
      </c>
      <c r="AI33" s="13">
        <f t="shared" si="5"/>
        <v>69040.9241</v>
      </c>
      <c r="AJ33" s="13">
        <f t="shared" si="5"/>
        <v>69040.9241</v>
      </c>
      <c r="AK33" s="13">
        <f t="shared" si="5"/>
        <v>69040.9241</v>
      </c>
      <c r="AL33" s="13">
        <f t="shared" si="5"/>
        <v>69040.9241</v>
      </c>
      <c r="AM33" s="13">
        <f t="shared" si="5"/>
        <v>69040.9241</v>
      </c>
      <c r="AN33" s="13">
        <f t="shared" si="5"/>
        <v>160948.9992</v>
      </c>
    </row>
    <row r="34" ht="12.75" customHeight="1">
      <c r="A34" s="6"/>
      <c r="B34" s="6"/>
      <c r="C34" s="6"/>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row>
    <row r="35" ht="12.75" customHeight="1">
      <c r="A35" s="6" t="s">
        <v>315</v>
      </c>
      <c r="B35" s="6"/>
      <c r="C35" s="6"/>
      <c r="D35" s="13"/>
      <c r="E35" s="13">
        <f t="shared" ref="E35:AN35" si="6">E8+E33</f>
        <v>140072.939</v>
      </c>
      <c r="F35" s="13">
        <f t="shared" si="6"/>
        <v>131203.3779</v>
      </c>
      <c r="G35" s="13">
        <f t="shared" si="6"/>
        <v>122956.3169</v>
      </c>
      <c r="H35" s="13">
        <f t="shared" si="6"/>
        <v>114709.2559</v>
      </c>
      <c r="I35" s="13">
        <f t="shared" si="6"/>
        <v>106462.1949</v>
      </c>
      <c r="J35" s="13">
        <f t="shared" si="6"/>
        <v>104465.1338</v>
      </c>
      <c r="K35" s="13">
        <f t="shared" si="6"/>
        <v>96218.07282</v>
      </c>
      <c r="L35" s="13">
        <f t="shared" si="6"/>
        <v>87971.0118</v>
      </c>
      <c r="M35" s="13">
        <f t="shared" si="6"/>
        <v>79723.95077</v>
      </c>
      <c r="N35" s="13">
        <f t="shared" si="6"/>
        <v>71476.88975</v>
      </c>
      <c r="O35" s="13">
        <f t="shared" si="6"/>
        <v>63229.82872</v>
      </c>
      <c r="P35" s="13">
        <f t="shared" si="6"/>
        <v>61232.7677</v>
      </c>
      <c r="Q35" s="13">
        <f t="shared" si="6"/>
        <v>16991.36513</v>
      </c>
      <c r="R35" s="13">
        <f t="shared" si="6"/>
        <v>17861.58757</v>
      </c>
      <c r="S35" s="13">
        <f t="shared" si="6"/>
        <v>20319.18501</v>
      </c>
      <c r="T35" s="13">
        <f t="shared" si="6"/>
        <v>22776.78244</v>
      </c>
      <c r="U35" s="13">
        <f t="shared" si="6"/>
        <v>25234.37988</v>
      </c>
      <c r="V35" s="13">
        <f t="shared" si="6"/>
        <v>49566.97732</v>
      </c>
      <c r="W35" s="13">
        <f t="shared" si="6"/>
        <v>52024.57475</v>
      </c>
      <c r="X35" s="13">
        <f t="shared" si="6"/>
        <v>54482.17219</v>
      </c>
      <c r="Y35" s="13">
        <f t="shared" si="6"/>
        <v>56939.76963</v>
      </c>
      <c r="Z35" s="13">
        <f t="shared" si="6"/>
        <v>59397.36706</v>
      </c>
      <c r="AA35" s="13">
        <f t="shared" si="6"/>
        <v>61854.9645</v>
      </c>
      <c r="AB35" s="13">
        <f t="shared" si="6"/>
        <v>86209.61199</v>
      </c>
      <c r="AC35" s="13">
        <f t="shared" si="6"/>
        <v>31245.48604</v>
      </c>
      <c r="AD35" s="13">
        <f t="shared" si="6"/>
        <v>95088.42489</v>
      </c>
      <c r="AE35" s="13">
        <f t="shared" si="6"/>
        <v>164129.3484</v>
      </c>
      <c r="AF35" s="13">
        <f t="shared" si="6"/>
        <v>233170.2725</v>
      </c>
      <c r="AG35" s="13">
        <f t="shared" si="6"/>
        <v>302211.1966</v>
      </c>
      <c r="AH35" s="13">
        <f t="shared" si="6"/>
        <v>440989.2094</v>
      </c>
      <c r="AI35" s="13">
        <f t="shared" si="6"/>
        <v>510030.1335</v>
      </c>
      <c r="AJ35" s="13">
        <f t="shared" si="6"/>
        <v>579071.0576</v>
      </c>
      <c r="AK35" s="13">
        <f t="shared" si="6"/>
        <v>648111.9817</v>
      </c>
      <c r="AL35" s="13">
        <f t="shared" si="6"/>
        <v>717152.9058</v>
      </c>
      <c r="AM35" s="13">
        <f t="shared" si="6"/>
        <v>786193.8299</v>
      </c>
      <c r="AN35" s="13">
        <f t="shared" si="6"/>
        <v>947142.8291</v>
      </c>
    </row>
    <row r="36" ht="12.75" customHeight="1">
      <c r="D36" s="13"/>
      <c r="E36" s="13"/>
      <c r="F36" s="13"/>
      <c r="G36" s="13"/>
      <c r="H36" s="13"/>
      <c r="I36" s="13"/>
      <c r="J36" s="13"/>
      <c r="K36" s="13"/>
      <c r="L36" s="13"/>
      <c r="M36" s="13"/>
      <c r="N36" s="13"/>
      <c r="O36" s="13"/>
      <c r="P36" s="13"/>
      <c r="Q36" s="13"/>
      <c r="R36" s="13"/>
      <c r="S36" s="13"/>
    </row>
    <row r="37" ht="12.75" customHeight="1">
      <c r="D37" s="13"/>
      <c r="E37" s="13"/>
      <c r="F37" s="13"/>
      <c r="G37" s="13"/>
      <c r="H37" s="13"/>
      <c r="I37" s="13"/>
      <c r="J37" s="13"/>
      <c r="K37" s="13"/>
      <c r="L37" s="13"/>
      <c r="M37" s="13"/>
      <c r="N37" s="13"/>
      <c r="O37" s="13"/>
      <c r="P37" s="13"/>
      <c r="Q37" s="13"/>
      <c r="R37" s="13"/>
      <c r="S37" s="13"/>
    </row>
    <row r="38" ht="12.75" customHeight="1">
      <c r="D38" s="13"/>
      <c r="E38" s="13"/>
      <c r="F38" s="13"/>
      <c r="G38" s="13"/>
      <c r="H38" s="13"/>
      <c r="I38" s="13"/>
      <c r="J38" s="13"/>
      <c r="K38" s="13"/>
      <c r="L38" s="13"/>
      <c r="M38" s="13"/>
      <c r="N38" s="13"/>
      <c r="O38" s="13"/>
      <c r="P38" s="13"/>
      <c r="Q38" s="13"/>
      <c r="R38" s="13"/>
      <c r="S38" s="13"/>
    </row>
    <row r="39" ht="12.75" customHeight="1">
      <c r="D39" s="13"/>
      <c r="E39" s="13"/>
      <c r="F39" s="13"/>
      <c r="G39" s="13"/>
      <c r="H39" s="13"/>
      <c r="I39" s="13"/>
      <c r="J39" s="13"/>
      <c r="K39" s="13"/>
      <c r="L39" s="13"/>
      <c r="M39" s="13"/>
      <c r="N39" s="13"/>
      <c r="O39" s="13"/>
      <c r="P39" s="13"/>
      <c r="Q39" s="13"/>
      <c r="R39" s="13"/>
      <c r="S39" s="13"/>
    </row>
    <row r="40" ht="12.75" customHeight="1">
      <c r="D40" s="13"/>
      <c r="E40" s="13"/>
      <c r="F40" s="13"/>
      <c r="G40" s="13"/>
      <c r="H40" s="13"/>
      <c r="I40" s="13"/>
      <c r="J40" s="13"/>
      <c r="K40" s="13"/>
      <c r="L40" s="13"/>
      <c r="M40" s="13"/>
      <c r="N40" s="13"/>
      <c r="O40" s="13"/>
      <c r="P40" s="13"/>
      <c r="Q40" s="13"/>
      <c r="R40" s="13"/>
      <c r="S40" s="13"/>
    </row>
    <row r="41" ht="12.75" customHeight="1">
      <c r="D41" s="13"/>
      <c r="E41" s="13"/>
      <c r="F41" s="13"/>
      <c r="G41" s="13"/>
      <c r="H41" s="13"/>
      <c r="I41" s="13"/>
      <c r="J41" s="13"/>
      <c r="K41" s="13"/>
      <c r="L41" s="13"/>
      <c r="M41" s="13"/>
      <c r="N41" s="13"/>
      <c r="O41" s="13"/>
      <c r="P41" s="13"/>
      <c r="Q41" s="13"/>
      <c r="R41" s="13"/>
      <c r="S41" s="13"/>
    </row>
    <row r="42" ht="12.75" customHeight="1">
      <c r="D42" s="13"/>
      <c r="E42" s="13"/>
      <c r="F42" s="13"/>
      <c r="G42" s="13"/>
      <c r="H42" s="13"/>
      <c r="I42" s="13"/>
      <c r="J42" s="13"/>
      <c r="K42" s="13"/>
      <c r="L42" s="13"/>
      <c r="M42" s="13"/>
      <c r="N42" s="13"/>
      <c r="O42" s="13"/>
      <c r="P42" s="13"/>
      <c r="Q42" s="13"/>
      <c r="R42" s="13"/>
      <c r="S42" s="13"/>
    </row>
    <row r="43" ht="12.75" customHeight="1">
      <c r="D43" s="13"/>
      <c r="E43" s="13"/>
      <c r="F43" s="13"/>
      <c r="G43" s="13"/>
      <c r="H43" s="13"/>
      <c r="I43" s="13"/>
      <c r="J43" s="13"/>
      <c r="K43" s="13"/>
      <c r="L43" s="13"/>
      <c r="M43" s="13"/>
      <c r="N43" s="13"/>
      <c r="O43" s="13"/>
      <c r="P43" s="13"/>
      <c r="Q43" s="13"/>
      <c r="R43" s="13"/>
      <c r="S43" s="13"/>
    </row>
    <row r="44" ht="12.75" customHeight="1">
      <c r="D44" s="13"/>
      <c r="E44" s="13"/>
      <c r="F44" s="13"/>
      <c r="G44" s="13"/>
      <c r="H44" s="13"/>
      <c r="I44" s="13"/>
      <c r="J44" s="13"/>
      <c r="K44" s="13"/>
      <c r="L44" s="13"/>
      <c r="M44" s="13"/>
      <c r="N44" s="13"/>
      <c r="O44" s="13"/>
      <c r="P44" s="13"/>
      <c r="Q44" s="13"/>
      <c r="R44" s="13"/>
      <c r="S44" s="13"/>
    </row>
    <row r="45" ht="12.75" customHeight="1">
      <c r="A45" s="6"/>
      <c r="B45" s="6"/>
      <c r="C45" s="6"/>
      <c r="D45" s="13"/>
      <c r="E45" s="13"/>
      <c r="F45" s="13"/>
      <c r="G45" s="13"/>
      <c r="H45" s="13"/>
      <c r="I45" s="13"/>
      <c r="J45" s="13"/>
      <c r="K45" s="13"/>
      <c r="L45" s="13"/>
      <c r="M45" s="13"/>
      <c r="N45" s="13"/>
      <c r="O45" s="13"/>
      <c r="P45" s="13"/>
      <c r="Q45" s="13"/>
      <c r="R45" s="13"/>
      <c r="S45" s="13"/>
    </row>
    <row r="46" ht="12.75" customHeight="1">
      <c r="A46" s="6"/>
      <c r="B46" s="6"/>
      <c r="C46" s="6"/>
      <c r="D46" s="13"/>
      <c r="E46" s="13"/>
      <c r="F46" s="13"/>
      <c r="G46" s="13"/>
      <c r="H46" s="13"/>
      <c r="I46" s="13"/>
      <c r="J46" s="13"/>
      <c r="K46" s="13"/>
      <c r="L46" s="13"/>
      <c r="M46" s="13"/>
      <c r="N46" s="13"/>
      <c r="O46" s="13"/>
      <c r="P46" s="13"/>
      <c r="Q46" s="13"/>
      <c r="R46" s="13"/>
      <c r="S46" s="13"/>
    </row>
    <row r="47" ht="12.75" customHeight="1">
      <c r="A47" s="6"/>
      <c r="B47" s="6"/>
      <c r="C47" s="6"/>
      <c r="D47" s="13"/>
      <c r="E47" s="13"/>
      <c r="F47" s="13"/>
      <c r="G47" s="13"/>
      <c r="H47" s="13"/>
      <c r="I47" s="13"/>
      <c r="J47" s="13"/>
      <c r="K47" s="13"/>
      <c r="L47" s="13"/>
      <c r="M47" s="13"/>
      <c r="N47" s="13"/>
      <c r="O47" s="13"/>
      <c r="P47" s="13"/>
      <c r="Q47" s="13"/>
      <c r="R47" s="13"/>
      <c r="S47" s="13"/>
    </row>
    <row r="48" ht="12.75" customHeight="1">
      <c r="A48" s="6"/>
      <c r="B48" s="6"/>
      <c r="C48" s="6"/>
      <c r="D48" s="13"/>
      <c r="E48" s="13"/>
      <c r="F48" s="13"/>
      <c r="G48" s="13"/>
      <c r="H48" s="13"/>
      <c r="I48" s="13"/>
      <c r="J48" s="13"/>
      <c r="K48" s="13"/>
      <c r="L48" s="13"/>
      <c r="M48" s="13"/>
      <c r="N48" s="13"/>
      <c r="O48" s="13"/>
      <c r="P48" s="13"/>
      <c r="Q48" s="13"/>
      <c r="R48" s="13"/>
      <c r="S48" s="13"/>
    </row>
    <row r="49" ht="12.75" customHeight="1">
      <c r="A49" s="6"/>
      <c r="B49" s="6"/>
      <c r="C49" s="6"/>
      <c r="D49" s="13"/>
      <c r="E49" s="13"/>
      <c r="F49" s="13"/>
      <c r="G49" s="13"/>
      <c r="H49" s="13"/>
      <c r="I49" s="13"/>
      <c r="J49" s="13"/>
      <c r="K49" s="13"/>
      <c r="L49" s="13"/>
      <c r="M49" s="13"/>
      <c r="N49" s="13"/>
      <c r="O49" s="13"/>
      <c r="P49" s="13"/>
      <c r="Q49" s="13"/>
      <c r="R49" s="13"/>
      <c r="S49" s="13"/>
    </row>
    <row r="50" ht="12.75" customHeight="1">
      <c r="A50" s="6"/>
      <c r="B50" s="6"/>
      <c r="C50" s="6"/>
      <c r="D50" s="13"/>
      <c r="E50" s="13"/>
      <c r="F50" s="13"/>
      <c r="G50" s="13"/>
      <c r="H50" s="13"/>
      <c r="I50" s="13"/>
      <c r="J50" s="13"/>
      <c r="K50" s="13"/>
      <c r="L50" s="13"/>
      <c r="M50" s="13"/>
      <c r="N50" s="13"/>
      <c r="O50" s="13"/>
      <c r="P50" s="13"/>
      <c r="Q50" s="13"/>
      <c r="R50" s="13"/>
      <c r="S50" s="13"/>
    </row>
    <row r="51" ht="12.75" customHeight="1">
      <c r="A51" s="6"/>
      <c r="B51" s="6"/>
      <c r="C51" s="6"/>
      <c r="D51" s="13"/>
      <c r="E51" s="13"/>
      <c r="F51" s="13"/>
      <c r="G51" s="13"/>
      <c r="H51" s="13"/>
      <c r="I51" s="13"/>
      <c r="J51" s="13"/>
      <c r="K51" s="13"/>
      <c r="L51" s="13"/>
      <c r="M51" s="13"/>
      <c r="N51" s="13"/>
      <c r="O51" s="13"/>
      <c r="P51" s="13"/>
      <c r="Q51" s="13"/>
      <c r="R51" s="13"/>
      <c r="S51" s="13"/>
    </row>
    <row r="52" ht="12.75" customHeight="1">
      <c r="A52" s="6"/>
      <c r="B52" s="6"/>
      <c r="C52" s="6"/>
      <c r="D52" s="13"/>
      <c r="E52" s="13"/>
      <c r="F52" s="13"/>
      <c r="G52" s="13"/>
      <c r="H52" s="13"/>
      <c r="I52" s="13"/>
      <c r="J52" s="13"/>
      <c r="K52" s="13"/>
      <c r="L52" s="13"/>
      <c r="M52" s="13"/>
      <c r="N52" s="13"/>
      <c r="O52" s="13"/>
      <c r="P52" s="13"/>
      <c r="Q52" s="13"/>
      <c r="R52" s="13"/>
      <c r="S52" s="13"/>
    </row>
    <row r="53" ht="12.75" customHeight="1">
      <c r="A53" s="6"/>
      <c r="B53" s="6"/>
      <c r="C53" s="6"/>
      <c r="D53" s="13"/>
      <c r="E53" s="13"/>
      <c r="F53" s="13"/>
      <c r="G53" s="13"/>
      <c r="H53" s="13"/>
      <c r="I53" s="13"/>
      <c r="J53" s="13"/>
      <c r="K53" s="13"/>
      <c r="L53" s="13"/>
      <c r="M53" s="13"/>
      <c r="N53" s="13"/>
      <c r="O53" s="13"/>
      <c r="P53" s="13"/>
      <c r="Q53" s="13"/>
      <c r="R53" s="13"/>
      <c r="S53" s="13"/>
    </row>
    <row r="54" ht="12.75" customHeight="1">
      <c r="A54" s="6"/>
      <c r="B54" s="6"/>
      <c r="C54" s="6"/>
      <c r="D54" s="13"/>
      <c r="E54" s="13"/>
      <c r="F54" s="13"/>
      <c r="G54" s="13"/>
      <c r="H54" s="13"/>
      <c r="I54" s="13"/>
      <c r="J54" s="13"/>
      <c r="K54" s="13"/>
      <c r="L54" s="13"/>
      <c r="M54" s="13"/>
      <c r="N54" s="13"/>
      <c r="O54" s="13"/>
      <c r="P54" s="13"/>
      <c r="Q54" s="13"/>
      <c r="R54" s="13"/>
      <c r="S54" s="13"/>
    </row>
    <row r="55" ht="12.75" customHeight="1">
      <c r="A55" s="6"/>
      <c r="B55" s="6"/>
      <c r="C55" s="6"/>
      <c r="D55" s="13"/>
      <c r="E55" s="13"/>
      <c r="F55" s="13"/>
      <c r="G55" s="13"/>
      <c r="H55" s="13"/>
      <c r="I55" s="13"/>
      <c r="J55" s="13"/>
      <c r="K55" s="13"/>
      <c r="L55" s="13"/>
      <c r="M55" s="13"/>
      <c r="N55" s="13"/>
      <c r="O55" s="13"/>
      <c r="P55" s="13"/>
      <c r="Q55" s="13"/>
      <c r="R55" s="13"/>
      <c r="S55" s="13"/>
    </row>
    <row r="56" ht="12.75" customHeight="1">
      <c r="A56" s="6"/>
      <c r="B56" s="6"/>
      <c r="C56" s="6"/>
      <c r="D56" s="13"/>
      <c r="E56" s="13"/>
      <c r="F56" s="13"/>
      <c r="G56" s="13"/>
      <c r="H56" s="13"/>
      <c r="I56" s="13"/>
      <c r="J56" s="13"/>
      <c r="K56" s="13"/>
      <c r="L56" s="13"/>
      <c r="M56" s="13"/>
      <c r="N56" s="13"/>
      <c r="O56" s="13"/>
      <c r="P56" s="13"/>
      <c r="Q56" s="13"/>
      <c r="R56" s="13"/>
      <c r="S56" s="13"/>
    </row>
    <row r="57" ht="12.75" customHeight="1">
      <c r="A57" s="6"/>
      <c r="B57" s="6"/>
      <c r="C57" s="6"/>
      <c r="D57" s="13"/>
      <c r="E57" s="13"/>
      <c r="F57" s="13"/>
      <c r="G57" s="13"/>
      <c r="H57" s="13"/>
      <c r="I57" s="13"/>
      <c r="J57" s="13"/>
      <c r="K57" s="13"/>
      <c r="L57" s="13"/>
      <c r="M57" s="13"/>
      <c r="N57" s="13"/>
      <c r="O57" s="13"/>
      <c r="P57" s="13"/>
      <c r="Q57" s="13"/>
      <c r="R57" s="13"/>
      <c r="S57" s="13"/>
    </row>
    <row r="58" ht="12.75" customHeight="1">
      <c r="A58" s="6"/>
      <c r="B58" s="6"/>
      <c r="C58" s="6"/>
      <c r="D58" s="13"/>
      <c r="E58" s="13"/>
      <c r="F58" s="13"/>
      <c r="G58" s="13"/>
      <c r="H58" s="13"/>
      <c r="I58" s="13"/>
      <c r="J58" s="13"/>
      <c r="K58" s="13"/>
      <c r="L58" s="13"/>
      <c r="M58" s="13"/>
      <c r="N58" s="13"/>
      <c r="O58" s="13"/>
      <c r="P58" s="13"/>
      <c r="Q58" s="13"/>
      <c r="R58" s="13"/>
      <c r="S58" s="13"/>
    </row>
    <row r="59" ht="12.75" customHeight="1">
      <c r="A59" s="6"/>
      <c r="B59" s="6"/>
      <c r="C59" s="6"/>
      <c r="D59" s="13"/>
      <c r="E59" s="13"/>
      <c r="F59" s="13"/>
      <c r="G59" s="13"/>
      <c r="H59" s="13"/>
      <c r="I59" s="13"/>
      <c r="J59" s="13"/>
      <c r="K59" s="13"/>
      <c r="L59" s="13"/>
      <c r="M59" s="13"/>
      <c r="N59" s="13"/>
      <c r="O59" s="13"/>
      <c r="P59" s="13"/>
      <c r="Q59" s="13"/>
      <c r="R59" s="13"/>
      <c r="S59" s="13"/>
    </row>
    <row r="60" ht="12.75" customHeight="1">
      <c r="A60" s="6"/>
      <c r="B60" s="6"/>
      <c r="C60" s="6"/>
      <c r="D60" s="13"/>
      <c r="E60" s="13"/>
      <c r="F60" s="13"/>
      <c r="G60" s="13"/>
      <c r="H60" s="13"/>
      <c r="I60" s="13"/>
      <c r="J60" s="13"/>
      <c r="K60" s="13"/>
      <c r="L60" s="13"/>
      <c r="M60" s="13"/>
      <c r="N60" s="13"/>
      <c r="O60" s="13"/>
      <c r="P60" s="13"/>
      <c r="Q60" s="13"/>
      <c r="R60" s="13"/>
      <c r="S60" s="13"/>
    </row>
    <row r="61" ht="12.75" customHeight="1">
      <c r="A61" s="6"/>
      <c r="B61" s="6"/>
      <c r="C61" s="6"/>
      <c r="D61" s="13"/>
      <c r="E61" s="13"/>
      <c r="F61" s="13"/>
      <c r="G61" s="13"/>
      <c r="H61" s="13"/>
      <c r="I61" s="13"/>
      <c r="J61" s="13"/>
      <c r="K61" s="13"/>
      <c r="L61" s="13"/>
      <c r="M61" s="13"/>
      <c r="N61" s="13"/>
      <c r="O61" s="13"/>
      <c r="P61" s="13"/>
      <c r="Q61" s="13"/>
      <c r="R61" s="13"/>
      <c r="S61" s="13"/>
    </row>
    <row r="62" ht="12.75" customHeight="1">
      <c r="A62" s="6"/>
      <c r="B62" s="6"/>
      <c r="C62" s="6"/>
      <c r="D62" s="13"/>
      <c r="E62" s="13"/>
      <c r="F62" s="13"/>
      <c r="G62" s="13"/>
      <c r="H62" s="13"/>
      <c r="I62" s="13"/>
      <c r="J62" s="13"/>
      <c r="K62" s="13"/>
      <c r="L62" s="13"/>
      <c r="M62" s="13"/>
      <c r="N62" s="13"/>
      <c r="O62" s="13"/>
      <c r="P62" s="13"/>
      <c r="Q62" s="13"/>
      <c r="R62" s="13"/>
      <c r="S62" s="13"/>
    </row>
    <row r="63" ht="12.75" customHeight="1">
      <c r="D63" s="13"/>
      <c r="E63" s="13"/>
      <c r="F63" s="13"/>
      <c r="G63" s="13"/>
      <c r="H63" s="13"/>
      <c r="I63" s="13"/>
      <c r="J63" s="13"/>
      <c r="K63" s="13"/>
      <c r="L63" s="13"/>
      <c r="M63" s="13"/>
      <c r="N63" s="13"/>
      <c r="O63" s="13"/>
      <c r="P63" s="13"/>
      <c r="Q63" s="13"/>
      <c r="R63" s="13"/>
      <c r="S63" s="13"/>
    </row>
    <row r="64" ht="12.75" customHeight="1">
      <c r="D64" s="13"/>
      <c r="E64" s="13"/>
      <c r="F64" s="13"/>
      <c r="G64" s="13"/>
      <c r="H64" s="13"/>
      <c r="I64" s="13"/>
      <c r="J64" s="13"/>
      <c r="K64" s="13"/>
      <c r="L64" s="13"/>
      <c r="M64" s="13"/>
      <c r="N64" s="13"/>
      <c r="O64" s="13"/>
      <c r="P64" s="13"/>
      <c r="Q64" s="13"/>
      <c r="R64" s="13"/>
      <c r="S64" s="13"/>
    </row>
    <row r="65" ht="12.75" customHeight="1">
      <c r="D65" s="13"/>
      <c r="E65" s="13"/>
      <c r="F65" s="13"/>
      <c r="G65" s="13"/>
      <c r="H65" s="13"/>
      <c r="I65" s="13"/>
      <c r="J65" s="13"/>
      <c r="K65" s="13"/>
      <c r="L65" s="13"/>
      <c r="M65" s="13"/>
      <c r="N65" s="13"/>
      <c r="O65" s="13"/>
      <c r="P65" s="13"/>
      <c r="Q65" s="13"/>
      <c r="R65" s="13"/>
      <c r="S65" s="13"/>
    </row>
    <row r="66" ht="12.75" customHeight="1">
      <c r="D66" s="13"/>
      <c r="E66" s="13"/>
      <c r="F66" s="13"/>
      <c r="G66" s="13"/>
      <c r="H66" s="13"/>
      <c r="I66" s="13"/>
      <c r="J66" s="13"/>
      <c r="K66" s="13"/>
      <c r="L66" s="13"/>
      <c r="M66" s="13"/>
      <c r="N66" s="13"/>
      <c r="O66" s="13"/>
      <c r="P66" s="13"/>
      <c r="Q66" s="13"/>
      <c r="R66" s="13"/>
      <c r="S66" s="13"/>
    </row>
    <row r="67" ht="12.75" customHeight="1">
      <c r="D67" s="13"/>
      <c r="E67" s="13"/>
      <c r="F67" s="13"/>
      <c r="G67" s="13"/>
      <c r="H67" s="13"/>
      <c r="I67" s="13"/>
      <c r="J67" s="13"/>
      <c r="K67" s="13"/>
      <c r="L67" s="13"/>
      <c r="M67" s="13"/>
      <c r="N67" s="13"/>
      <c r="O67" s="13"/>
      <c r="P67" s="13"/>
      <c r="Q67" s="13"/>
      <c r="R67" s="13"/>
      <c r="S67" s="13"/>
    </row>
    <row r="68" ht="12.75" customHeight="1">
      <c r="D68" s="13"/>
      <c r="E68" s="13"/>
      <c r="F68" s="13"/>
      <c r="G68" s="13"/>
      <c r="H68" s="13"/>
      <c r="I68" s="13"/>
      <c r="J68" s="13"/>
      <c r="K68" s="13"/>
      <c r="L68" s="13"/>
      <c r="M68" s="13"/>
      <c r="N68" s="13"/>
      <c r="O68" s="13"/>
      <c r="P68" s="13"/>
      <c r="Q68" s="13"/>
      <c r="R68" s="13"/>
      <c r="S68" s="13"/>
    </row>
    <row r="69" ht="12.75" customHeight="1">
      <c r="D69" s="13"/>
      <c r="E69" s="13"/>
      <c r="F69" s="13"/>
      <c r="G69" s="13"/>
      <c r="H69" s="13"/>
      <c r="I69" s="13"/>
      <c r="J69" s="13"/>
      <c r="K69" s="13"/>
      <c r="L69" s="13"/>
      <c r="M69" s="13"/>
      <c r="N69" s="13"/>
      <c r="O69" s="13"/>
      <c r="P69" s="13"/>
      <c r="Q69" s="13"/>
      <c r="R69" s="13"/>
      <c r="S69" s="13"/>
    </row>
    <row r="70" ht="12.75" customHeight="1">
      <c r="D70" s="13"/>
      <c r="E70" s="13"/>
      <c r="F70" s="13"/>
      <c r="G70" s="13"/>
      <c r="H70" s="13"/>
      <c r="I70" s="13"/>
      <c r="J70" s="13"/>
      <c r="K70" s="13"/>
      <c r="L70" s="13"/>
      <c r="M70" s="13"/>
      <c r="N70" s="13"/>
      <c r="O70" s="13"/>
      <c r="P70" s="13"/>
      <c r="Q70" s="13"/>
      <c r="R70" s="13"/>
      <c r="S70" s="13"/>
    </row>
    <row r="71" ht="12.75" customHeight="1">
      <c r="D71" s="13"/>
      <c r="E71" s="13"/>
      <c r="F71" s="13"/>
      <c r="G71" s="13"/>
      <c r="H71" s="13"/>
      <c r="I71" s="13"/>
      <c r="J71" s="13"/>
      <c r="K71" s="13"/>
      <c r="L71" s="13"/>
      <c r="M71" s="13"/>
      <c r="N71" s="13"/>
      <c r="O71" s="13"/>
      <c r="P71" s="13"/>
      <c r="Q71" s="13"/>
      <c r="R71" s="13"/>
      <c r="S71" s="13"/>
    </row>
    <row r="72" ht="12.75" customHeight="1">
      <c r="D72" s="13"/>
      <c r="E72" s="13"/>
      <c r="F72" s="13"/>
      <c r="G72" s="13"/>
      <c r="H72" s="13"/>
      <c r="I72" s="13"/>
      <c r="J72" s="13"/>
      <c r="K72" s="13"/>
      <c r="L72" s="13"/>
      <c r="M72" s="13"/>
      <c r="N72" s="13"/>
      <c r="O72" s="13"/>
      <c r="P72" s="13"/>
      <c r="Q72" s="13"/>
      <c r="R72" s="13"/>
      <c r="S72" s="13"/>
    </row>
    <row r="73" ht="12.75" customHeight="1">
      <c r="D73" s="13"/>
      <c r="E73" s="13"/>
      <c r="F73" s="13"/>
      <c r="G73" s="13"/>
      <c r="H73" s="13"/>
      <c r="I73" s="13"/>
      <c r="J73" s="13"/>
      <c r="K73" s="13"/>
      <c r="L73" s="13"/>
      <c r="M73" s="13"/>
      <c r="N73" s="13"/>
      <c r="O73" s="13"/>
      <c r="P73" s="13"/>
      <c r="Q73" s="13"/>
      <c r="R73" s="13"/>
      <c r="S73" s="13"/>
    </row>
    <row r="74" ht="12.75" customHeight="1">
      <c r="D74" s="13"/>
      <c r="E74" s="13"/>
      <c r="F74" s="13"/>
      <c r="G74" s="13"/>
      <c r="H74" s="13"/>
      <c r="I74" s="13"/>
      <c r="J74" s="13"/>
      <c r="K74" s="13"/>
      <c r="L74" s="13"/>
      <c r="M74" s="13"/>
      <c r="N74" s="13"/>
      <c r="O74" s="13"/>
      <c r="P74" s="13"/>
      <c r="Q74" s="13"/>
      <c r="R74" s="13"/>
      <c r="S74" s="13"/>
    </row>
    <row r="75" ht="12.75" customHeight="1">
      <c r="D75" s="13"/>
      <c r="E75" s="13"/>
      <c r="F75" s="13"/>
      <c r="G75" s="13"/>
      <c r="H75" s="13"/>
      <c r="I75" s="13"/>
      <c r="J75" s="13"/>
      <c r="K75" s="13"/>
      <c r="L75" s="13"/>
      <c r="M75" s="13"/>
      <c r="N75" s="13"/>
      <c r="O75" s="13"/>
      <c r="P75" s="13"/>
      <c r="Q75" s="13"/>
      <c r="R75" s="13"/>
      <c r="S75" s="13"/>
    </row>
    <row r="76" ht="12.75" customHeight="1">
      <c r="D76" s="13"/>
      <c r="E76" s="13"/>
      <c r="F76" s="13"/>
      <c r="G76" s="13"/>
      <c r="H76" s="13"/>
      <c r="I76" s="13"/>
      <c r="J76" s="13"/>
      <c r="K76" s="13"/>
      <c r="L76" s="13"/>
      <c r="M76" s="13"/>
      <c r="N76" s="13"/>
      <c r="O76" s="13"/>
      <c r="P76" s="13"/>
      <c r="Q76" s="13"/>
      <c r="R76" s="13"/>
      <c r="S76" s="13"/>
    </row>
    <row r="77" ht="12.75" customHeight="1">
      <c r="D77" s="13"/>
      <c r="E77" s="13"/>
      <c r="F77" s="13"/>
      <c r="G77" s="13"/>
      <c r="H77" s="13"/>
      <c r="I77" s="13"/>
      <c r="J77" s="13"/>
      <c r="K77" s="13"/>
      <c r="L77" s="13"/>
      <c r="M77" s="13"/>
      <c r="N77" s="13"/>
      <c r="O77" s="13"/>
      <c r="P77" s="13"/>
      <c r="Q77" s="13"/>
      <c r="R77" s="13"/>
      <c r="S77" s="13"/>
    </row>
    <row r="78" ht="12.75" customHeight="1">
      <c r="D78" s="13"/>
      <c r="E78" s="13"/>
      <c r="F78" s="13"/>
      <c r="G78" s="13"/>
      <c r="H78" s="13"/>
      <c r="I78" s="13"/>
      <c r="J78" s="13"/>
      <c r="K78" s="13"/>
      <c r="L78" s="13"/>
      <c r="M78" s="13"/>
      <c r="N78" s="13"/>
      <c r="O78" s="13"/>
      <c r="P78" s="13"/>
      <c r="Q78" s="13"/>
      <c r="R78" s="13"/>
      <c r="S78" s="13"/>
    </row>
    <row r="79" ht="12.75" customHeight="1">
      <c r="D79" s="13"/>
      <c r="E79" s="13"/>
      <c r="F79" s="13"/>
      <c r="G79" s="13"/>
      <c r="H79" s="13"/>
      <c r="I79" s="13"/>
      <c r="J79" s="13"/>
      <c r="K79" s="13"/>
      <c r="L79" s="13"/>
      <c r="M79" s="13"/>
      <c r="N79" s="13"/>
      <c r="O79" s="13"/>
      <c r="P79" s="13"/>
      <c r="Q79" s="13"/>
      <c r="R79" s="13"/>
      <c r="S79" s="13"/>
    </row>
    <row r="80" ht="12.75" customHeight="1">
      <c r="D80" s="13"/>
      <c r="E80" s="13"/>
      <c r="F80" s="13"/>
      <c r="G80" s="13"/>
      <c r="H80" s="13"/>
      <c r="I80" s="13"/>
      <c r="J80" s="13"/>
      <c r="K80" s="13"/>
      <c r="L80" s="13"/>
      <c r="M80" s="13"/>
      <c r="N80" s="13"/>
      <c r="O80" s="13"/>
      <c r="P80" s="13"/>
      <c r="Q80" s="13"/>
      <c r="R80" s="13"/>
      <c r="S80" s="13"/>
    </row>
    <row r="81" ht="12.75" customHeight="1">
      <c r="D81" s="13"/>
      <c r="E81" s="13"/>
      <c r="F81" s="13"/>
      <c r="G81" s="13"/>
      <c r="H81" s="13"/>
      <c r="I81" s="13"/>
      <c r="J81" s="13"/>
      <c r="K81" s="13"/>
      <c r="L81" s="13"/>
      <c r="M81" s="13"/>
      <c r="N81" s="13"/>
      <c r="O81" s="13"/>
      <c r="P81" s="13"/>
      <c r="Q81" s="13"/>
      <c r="R81" s="13"/>
      <c r="S81" s="13"/>
    </row>
    <row r="82" ht="12.75" customHeight="1">
      <c r="D82" s="13"/>
      <c r="E82" s="13"/>
      <c r="F82" s="13"/>
      <c r="G82" s="13"/>
      <c r="H82" s="13"/>
      <c r="I82" s="13"/>
      <c r="J82" s="13"/>
      <c r="K82" s="13"/>
      <c r="L82" s="13"/>
      <c r="M82" s="13"/>
      <c r="N82" s="13"/>
      <c r="O82" s="13"/>
      <c r="P82" s="13"/>
      <c r="Q82" s="13"/>
      <c r="R82" s="13"/>
      <c r="S82" s="13"/>
    </row>
    <row r="83" ht="12.75" customHeight="1">
      <c r="D83" s="13"/>
      <c r="E83" s="13"/>
      <c r="F83" s="13"/>
      <c r="G83" s="13"/>
      <c r="H83" s="13"/>
      <c r="I83" s="13"/>
      <c r="J83" s="13"/>
      <c r="K83" s="13"/>
      <c r="L83" s="13"/>
      <c r="M83" s="13"/>
      <c r="N83" s="13"/>
      <c r="O83" s="13"/>
      <c r="P83" s="13"/>
      <c r="Q83" s="13"/>
      <c r="R83" s="13"/>
      <c r="S83" s="13"/>
    </row>
    <row r="84" ht="12.75" customHeight="1">
      <c r="D84" s="13"/>
      <c r="E84" s="13"/>
      <c r="F84" s="13"/>
      <c r="G84" s="13"/>
      <c r="H84" s="13"/>
      <c r="I84" s="13"/>
      <c r="J84" s="13"/>
      <c r="K84" s="13"/>
      <c r="L84" s="13"/>
      <c r="M84" s="13"/>
      <c r="N84" s="13"/>
      <c r="O84" s="13"/>
      <c r="P84" s="13"/>
      <c r="Q84" s="13"/>
      <c r="R84" s="13"/>
      <c r="S84" s="13"/>
    </row>
    <row r="85" ht="12.75" customHeight="1">
      <c r="D85" s="13"/>
      <c r="E85" s="13"/>
      <c r="F85" s="13"/>
      <c r="G85" s="13"/>
      <c r="H85" s="13"/>
      <c r="I85" s="13"/>
      <c r="J85" s="13"/>
      <c r="K85" s="13"/>
      <c r="L85" s="13"/>
      <c r="M85" s="13"/>
      <c r="N85" s="13"/>
      <c r="O85" s="13"/>
      <c r="P85" s="13"/>
      <c r="Q85" s="13"/>
      <c r="R85" s="13"/>
      <c r="S85" s="13"/>
    </row>
    <row r="86" ht="12.75" customHeight="1">
      <c r="D86" s="13"/>
      <c r="E86" s="13"/>
      <c r="F86" s="13"/>
      <c r="G86" s="13"/>
      <c r="H86" s="13"/>
      <c r="I86" s="13"/>
      <c r="J86" s="13"/>
      <c r="K86" s="13"/>
      <c r="L86" s="13"/>
      <c r="M86" s="13"/>
      <c r="N86" s="13"/>
      <c r="O86" s="13"/>
      <c r="P86" s="13"/>
      <c r="Q86" s="13"/>
      <c r="R86" s="13"/>
      <c r="S86" s="13"/>
    </row>
    <row r="87" ht="12.75" customHeight="1">
      <c r="D87" s="13"/>
      <c r="E87" s="13"/>
      <c r="F87" s="13"/>
      <c r="G87" s="13"/>
      <c r="H87" s="13"/>
      <c r="I87" s="13"/>
      <c r="J87" s="13"/>
      <c r="K87" s="13"/>
      <c r="L87" s="13"/>
      <c r="M87" s="13"/>
      <c r="N87" s="13"/>
      <c r="O87" s="13"/>
      <c r="P87" s="13"/>
      <c r="Q87" s="13"/>
      <c r="R87" s="13"/>
      <c r="S87" s="13"/>
    </row>
    <row r="88" ht="12.75" customHeight="1">
      <c r="D88" s="13"/>
      <c r="E88" s="13"/>
      <c r="F88" s="13"/>
      <c r="G88" s="13"/>
      <c r="H88" s="13"/>
      <c r="I88" s="13"/>
      <c r="J88" s="13"/>
      <c r="K88" s="13"/>
      <c r="L88" s="13"/>
      <c r="M88" s="13"/>
      <c r="N88" s="13"/>
      <c r="O88" s="13"/>
      <c r="P88" s="13"/>
      <c r="Q88" s="13"/>
      <c r="R88" s="13"/>
      <c r="S88" s="13"/>
    </row>
    <row r="89" ht="12.75" customHeight="1">
      <c r="D89" s="13"/>
      <c r="E89" s="13"/>
      <c r="F89" s="13"/>
      <c r="G89" s="13"/>
      <c r="H89" s="13"/>
      <c r="I89" s="13"/>
      <c r="J89" s="13"/>
      <c r="K89" s="13"/>
      <c r="L89" s="13"/>
      <c r="M89" s="13"/>
      <c r="N89" s="13"/>
      <c r="O89" s="13"/>
      <c r="P89" s="13"/>
      <c r="Q89" s="13"/>
      <c r="R89" s="13"/>
      <c r="S89" s="13"/>
    </row>
    <row r="90" ht="12.75" customHeight="1">
      <c r="D90" s="13"/>
      <c r="E90" s="13"/>
      <c r="F90" s="13"/>
      <c r="G90" s="13"/>
      <c r="H90" s="13"/>
      <c r="I90" s="13"/>
      <c r="J90" s="13"/>
      <c r="K90" s="13"/>
      <c r="L90" s="13"/>
      <c r="M90" s="13"/>
      <c r="N90" s="13"/>
      <c r="O90" s="13"/>
      <c r="P90" s="13"/>
      <c r="Q90" s="13"/>
      <c r="R90" s="13"/>
      <c r="S90" s="13"/>
    </row>
    <row r="91" ht="12.75" customHeight="1">
      <c r="D91" s="13"/>
      <c r="E91" s="13"/>
      <c r="F91" s="13"/>
      <c r="G91" s="13"/>
      <c r="H91" s="13"/>
      <c r="I91" s="13"/>
      <c r="J91" s="13"/>
      <c r="K91" s="13"/>
      <c r="L91" s="13"/>
      <c r="M91" s="13"/>
      <c r="N91" s="13"/>
      <c r="O91" s="13"/>
      <c r="P91" s="13"/>
      <c r="Q91" s="13"/>
      <c r="R91" s="13"/>
      <c r="S91" s="13"/>
    </row>
    <row r="92" ht="12.75" customHeight="1">
      <c r="D92" s="13"/>
      <c r="E92" s="13"/>
      <c r="F92" s="13"/>
      <c r="G92" s="13"/>
      <c r="H92" s="13"/>
      <c r="I92" s="13"/>
      <c r="J92" s="13"/>
      <c r="K92" s="13"/>
      <c r="L92" s="13"/>
      <c r="M92" s="13"/>
      <c r="N92" s="13"/>
      <c r="O92" s="13"/>
      <c r="P92" s="13"/>
      <c r="Q92" s="13"/>
      <c r="R92" s="13"/>
      <c r="S92" s="13"/>
    </row>
    <row r="93" ht="12.75" customHeight="1">
      <c r="D93" s="13"/>
      <c r="E93" s="13"/>
      <c r="F93" s="13"/>
      <c r="G93" s="13"/>
      <c r="H93" s="13"/>
      <c r="I93" s="13"/>
      <c r="J93" s="13"/>
      <c r="K93" s="13"/>
      <c r="L93" s="13"/>
      <c r="M93" s="13"/>
      <c r="N93" s="13"/>
      <c r="O93" s="13"/>
      <c r="P93" s="13"/>
      <c r="Q93" s="13"/>
      <c r="R93" s="13"/>
      <c r="S93" s="13"/>
    </row>
    <row r="94" ht="12.75" customHeight="1">
      <c r="D94" s="13"/>
      <c r="E94" s="13"/>
      <c r="F94" s="13"/>
      <c r="G94" s="13"/>
      <c r="H94" s="13"/>
      <c r="I94" s="13"/>
      <c r="J94" s="13"/>
      <c r="K94" s="13"/>
      <c r="L94" s="13"/>
      <c r="M94" s="13"/>
      <c r="N94" s="13"/>
      <c r="O94" s="13"/>
      <c r="P94" s="13"/>
      <c r="Q94" s="13"/>
      <c r="R94" s="13"/>
      <c r="S94" s="13"/>
    </row>
    <row r="95" ht="12.75" customHeight="1">
      <c r="D95" s="13"/>
      <c r="E95" s="13"/>
      <c r="F95" s="13"/>
      <c r="G95" s="13"/>
      <c r="H95" s="13"/>
      <c r="I95" s="13"/>
      <c r="J95" s="13"/>
      <c r="K95" s="13"/>
      <c r="L95" s="13"/>
      <c r="M95" s="13"/>
      <c r="N95" s="13"/>
      <c r="O95" s="13"/>
      <c r="P95" s="13"/>
      <c r="Q95" s="13"/>
      <c r="R95" s="13"/>
      <c r="S95" s="13"/>
    </row>
    <row r="96" ht="12.75" customHeight="1">
      <c r="D96" s="13"/>
      <c r="E96" s="13"/>
      <c r="F96" s="13"/>
      <c r="G96" s="13"/>
      <c r="H96" s="13"/>
      <c r="I96" s="13"/>
      <c r="J96" s="13"/>
      <c r="K96" s="13"/>
      <c r="L96" s="13"/>
      <c r="M96" s="13"/>
      <c r="N96" s="13"/>
      <c r="O96" s="13"/>
      <c r="P96" s="13"/>
      <c r="Q96" s="13"/>
      <c r="R96" s="13"/>
      <c r="S96" s="13"/>
    </row>
    <row r="97" ht="12.75" customHeight="1">
      <c r="D97" s="13"/>
      <c r="E97" s="13"/>
      <c r="F97" s="13"/>
      <c r="G97" s="13"/>
      <c r="H97" s="13"/>
      <c r="I97" s="13"/>
      <c r="J97" s="13"/>
      <c r="K97" s="13"/>
      <c r="L97" s="13"/>
      <c r="M97" s="13"/>
      <c r="N97" s="13"/>
      <c r="O97" s="13"/>
      <c r="P97" s="13"/>
      <c r="Q97" s="13"/>
      <c r="R97" s="13"/>
      <c r="S97" s="13"/>
    </row>
    <row r="98" ht="12.75" customHeight="1">
      <c r="D98" s="13"/>
      <c r="E98" s="13"/>
      <c r="F98" s="13"/>
      <c r="G98" s="13"/>
      <c r="H98" s="13"/>
      <c r="I98" s="13"/>
      <c r="J98" s="13"/>
      <c r="K98" s="13"/>
      <c r="L98" s="13"/>
      <c r="M98" s="13"/>
      <c r="N98" s="13"/>
      <c r="O98" s="13"/>
      <c r="P98" s="13"/>
      <c r="Q98" s="13"/>
      <c r="R98" s="13"/>
      <c r="S98" s="13"/>
    </row>
    <row r="99" ht="12.75" customHeight="1">
      <c r="D99" s="13"/>
      <c r="E99" s="13"/>
      <c r="F99" s="13"/>
      <c r="G99" s="13"/>
      <c r="H99" s="13"/>
      <c r="I99" s="13"/>
      <c r="J99" s="13"/>
      <c r="K99" s="13"/>
      <c r="L99" s="13"/>
      <c r="M99" s="13"/>
      <c r="N99" s="13"/>
      <c r="O99" s="13"/>
      <c r="P99" s="13"/>
      <c r="Q99" s="13"/>
      <c r="R99" s="13"/>
      <c r="S99" s="13"/>
    </row>
    <row r="100" ht="12.75" customHeight="1">
      <c r="D100" s="13"/>
      <c r="E100" s="13"/>
      <c r="F100" s="13"/>
      <c r="G100" s="13"/>
      <c r="H100" s="13"/>
      <c r="I100" s="13"/>
      <c r="J100" s="13"/>
      <c r="K100" s="13"/>
      <c r="L100" s="13"/>
      <c r="M100" s="13"/>
      <c r="N100" s="13"/>
      <c r="O100" s="13"/>
      <c r="P100" s="13"/>
      <c r="Q100" s="13"/>
      <c r="R100" s="13"/>
      <c r="S100" s="13"/>
    </row>
    <row r="101" ht="12.75" customHeight="1">
      <c r="D101" s="13"/>
      <c r="E101" s="13"/>
      <c r="F101" s="13"/>
      <c r="G101" s="13"/>
      <c r="H101" s="13"/>
      <c r="I101" s="13"/>
      <c r="J101" s="13"/>
      <c r="K101" s="13"/>
      <c r="L101" s="13"/>
      <c r="M101" s="13"/>
      <c r="N101" s="13"/>
      <c r="O101" s="13"/>
      <c r="P101" s="13"/>
      <c r="Q101" s="13"/>
      <c r="R101" s="13"/>
      <c r="S101" s="13"/>
    </row>
    <row r="102" ht="12.75" customHeight="1">
      <c r="D102" s="13"/>
      <c r="E102" s="13"/>
      <c r="F102" s="13"/>
      <c r="G102" s="13"/>
      <c r="H102" s="13"/>
      <c r="I102" s="13"/>
      <c r="J102" s="13"/>
      <c r="K102" s="13"/>
      <c r="L102" s="13"/>
      <c r="M102" s="13"/>
      <c r="N102" s="13"/>
      <c r="O102" s="13"/>
      <c r="P102" s="13"/>
      <c r="Q102" s="13"/>
      <c r="R102" s="13"/>
      <c r="S102" s="13"/>
    </row>
    <row r="103" ht="12.75" customHeight="1">
      <c r="D103" s="13"/>
      <c r="E103" s="13"/>
      <c r="F103" s="13"/>
      <c r="G103" s="13"/>
      <c r="H103" s="13"/>
      <c r="I103" s="13"/>
      <c r="J103" s="13"/>
      <c r="K103" s="13"/>
      <c r="L103" s="13"/>
      <c r="M103" s="13"/>
      <c r="N103" s="13"/>
      <c r="O103" s="13"/>
      <c r="P103" s="13"/>
      <c r="Q103" s="13"/>
      <c r="R103" s="13"/>
      <c r="S103" s="13"/>
    </row>
    <row r="104" ht="12.75" customHeight="1">
      <c r="D104" s="13"/>
      <c r="E104" s="13"/>
      <c r="F104" s="13"/>
      <c r="G104" s="13"/>
      <c r="H104" s="13"/>
      <c r="I104" s="13"/>
      <c r="J104" s="13"/>
      <c r="K104" s="13"/>
      <c r="L104" s="13"/>
      <c r="M104" s="13"/>
      <c r="N104" s="13"/>
      <c r="O104" s="13"/>
      <c r="P104" s="13"/>
      <c r="Q104" s="13"/>
      <c r="R104" s="13"/>
      <c r="S104" s="13"/>
    </row>
    <row r="105" ht="12.75" customHeight="1">
      <c r="D105" s="13"/>
      <c r="E105" s="13"/>
      <c r="F105" s="13"/>
      <c r="G105" s="13"/>
      <c r="H105" s="13"/>
      <c r="I105" s="13"/>
      <c r="J105" s="13"/>
      <c r="K105" s="13"/>
      <c r="L105" s="13"/>
      <c r="M105" s="13"/>
      <c r="N105" s="13"/>
      <c r="O105" s="13"/>
      <c r="P105" s="13"/>
      <c r="Q105" s="13"/>
      <c r="R105" s="13"/>
      <c r="S105" s="13"/>
    </row>
    <row r="106" ht="12.75" customHeight="1">
      <c r="D106" s="13"/>
      <c r="E106" s="13"/>
      <c r="F106" s="13"/>
      <c r="G106" s="13"/>
      <c r="H106" s="13"/>
      <c r="I106" s="13"/>
      <c r="J106" s="13"/>
      <c r="K106" s="13"/>
      <c r="L106" s="13"/>
      <c r="M106" s="13"/>
      <c r="N106" s="13"/>
      <c r="O106" s="13"/>
      <c r="P106" s="13"/>
      <c r="Q106" s="13"/>
      <c r="R106" s="13"/>
      <c r="S106" s="13"/>
    </row>
    <row r="107" ht="12.75" customHeight="1">
      <c r="D107" s="13"/>
      <c r="E107" s="13"/>
      <c r="F107" s="13"/>
      <c r="G107" s="13"/>
      <c r="H107" s="13"/>
      <c r="I107" s="13"/>
      <c r="J107" s="13"/>
      <c r="K107" s="13"/>
      <c r="L107" s="13"/>
      <c r="M107" s="13"/>
      <c r="N107" s="13"/>
      <c r="O107" s="13"/>
      <c r="P107" s="13"/>
      <c r="Q107" s="13"/>
      <c r="R107" s="13"/>
      <c r="S107" s="13"/>
    </row>
    <row r="108" ht="12.75" customHeight="1">
      <c r="D108" s="13"/>
      <c r="E108" s="13"/>
      <c r="F108" s="13"/>
      <c r="G108" s="13"/>
      <c r="H108" s="13"/>
      <c r="I108" s="13"/>
      <c r="J108" s="13"/>
      <c r="K108" s="13"/>
      <c r="L108" s="13"/>
      <c r="M108" s="13"/>
      <c r="N108" s="13"/>
      <c r="O108" s="13"/>
      <c r="P108" s="13"/>
      <c r="Q108" s="13"/>
      <c r="R108" s="13"/>
      <c r="S108" s="13"/>
    </row>
    <row r="109" ht="12.75" customHeight="1">
      <c r="D109" s="13"/>
      <c r="E109" s="13"/>
      <c r="F109" s="13"/>
      <c r="G109" s="13"/>
      <c r="H109" s="13"/>
      <c r="I109" s="13"/>
      <c r="J109" s="13"/>
      <c r="K109" s="13"/>
      <c r="L109" s="13"/>
      <c r="M109" s="13"/>
      <c r="N109" s="13"/>
      <c r="O109" s="13"/>
      <c r="P109" s="13"/>
      <c r="Q109" s="13"/>
      <c r="R109" s="13"/>
      <c r="S109" s="13"/>
    </row>
    <row r="110" ht="12.75" customHeight="1">
      <c r="D110" s="13"/>
      <c r="E110" s="13"/>
      <c r="F110" s="13"/>
      <c r="G110" s="13"/>
      <c r="H110" s="13"/>
      <c r="I110" s="13"/>
      <c r="J110" s="13"/>
      <c r="K110" s="13"/>
      <c r="L110" s="13"/>
      <c r="M110" s="13"/>
      <c r="N110" s="13"/>
      <c r="O110" s="13"/>
      <c r="P110" s="13"/>
      <c r="Q110" s="13"/>
      <c r="R110" s="13"/>
      <c r="S110" s="13"/>
    </row>
    <row r="111" ht="12.75" customHeight="1">
      <c r="D111" s="13"/>
      <c r="E111" s="13"/>
      <c r="F111" s="13"/>
      <c r="G111" s="13"/>
      <c r="H111" s="13"/>
      <c r="I111" s="13"/>
      <c r="J111" s="13"/>
      <c r="K111" s="13"/>
      <c r="L111" s="13"/>
      <c r="M111" s="13"/>
      <c r="N111" s="13"/>
      <c r="O111" s="13"/>
      <c r="P111" s="13"/>
      <c r="Q111" s="13"/>
      <c r="R111" s="13"/>
      <c r="S111" s="13"/>
    </row>
    <row r="112" ht="12.75" customHeight="1">
      <c r="D112" s="13"/>
      <c r="E112" s="13"/>
      <c r="F112" s="13"/>
      <c r="G112" s="13"/>
      <c r="H112" s="13"/>
      <c r="I112" s="13"/>
      <c r="J112" s="13"/>
      <c r="K112" s="13"/>
      <c r="L112" s="13"/>
      <c r="M112" s="13"/>
      <c r="N112" s="13"/>
      <c r="O112" s="13"/>
      <c r="P112" s="13"/>
      <c r="Q112" s="13"/>
      <c r="R112" s="13"/>
      <c r="S112" s="13"/>
    </row>
    <row r="113" ht="12.75" customHeight="1">
      <c r="D113" s="13"/>
      <c r="E113" s="13"/>
      <c r="F113" s="13"/>
      <c r="G113" s="13"/>
      <c r="H113" s="13"/>
      <c r="I113" s="13"/>
      <c r="J113" s="13"/>
      <c r="K113" s="13"/>
      <c r="L113" s="13"/>
      <c r="M113" s="13"/>
      <c r="N113" s="13"/>
      <c r="O113" s="13"/>
      <c r="P113" s="13"/>
      <c r="Q113" s="13"/>
      <c r="R113" s="13"/>
      <c r="S113" s="13"/>
    </row>
    <row r="114" ht="12.75" customHeight="1">
      <c r="D114" s="13"/>
      <c r="E114" s="13"/>
      <c r="F114" s="13"/>
      <c r="G114" s="13"/>
      <c r="H114" s="13"/>
      <c r="I114" s="13"/>
      <c r="J114" s="13"/>
      <c r="K114" s="13"/>
      <c r="L114" s="13"/>
      <c r="M114" s="13"/>
      <c r="N114" s="13"/>
      <c r="O114" s="13"/>
      <c r="P114" s="13"/>
      <c r="Q114" s="13"/>
      <c r="R114" s="13"/>
      <c r="S114" s="13"/>
    </row>
    <row r="115" ht="12.75" customHeight="1">
      <c r="D115" s="13"/>
      <c r="E115" s="13"/>
      <c r="F115" s="13"/>
      <c r="G115" s="13"/>
      <c r="H115" s="13"/>
      <c r="I115" s="13"/>
      <c r="J115" s="13"/>
      <c r="K115" s="13"/>
      <c r="L115" s="13"/>
      <c r="M115" s="13"/>
      <c r="N115" s="13"/>
      <c r="O115" s="13"/>
      <c r="P115" s="13"/>
      <c r="Q115" s="13"/>
      <c r="R115" s="13"/>
      <c r="S115" s="13"/>
    </row>
    <row r="116" ht="12.75" customHeight="1">
      <c r="D116" s="13"/>
      <c r="E116" s="13"/>
      <c r="F116" s="13"/>
      <c r="G116" s="13"/>
      <c r="H116" s="13"/>
      <c r="I116" s="13"/>
      <c r="J116" s="13"/>
      <c r="K116" s="13"/>
      <c r="L116" s="13"/>
      <c r="M116" s="13"/>
      <c r="N116" s="13"/>
      <c r="O116" s="13"/>
      <c r="P116" s="13"/>
      <c r="Q116" s="13"/>
      <c r="R116" s="13"/>
      <c r="S116" s="13"/>
    </row>
    <row r="117" ht="12.75" customHeight="1">
      <c r="E117" s="13"/>
      <c r="F117" s="13"/>
      <c r="G117" s="13"/>
      <c r="H117" s="13"/>
      <c r="I117" s="13"/>
      <c r="J117" s="13"/>
      <c r="K117" s="13"/>
      <c r="L117" s="13"/>
      <c r="M117" s="13"/>
      <c r="N117" s="13"/>
      <c r="O117" s="13"/>
      <c r="P117" s="13"/>
      <c r="Q117" s="13"/>
      <c r="R117" s="13"/>
      <c r="S117" s="13"/>
    </row>
    <row r="118" ht="12.75" customHeight="1">
      <c r="E118" s="13"/>
      <c r="F118" s="13"/>
      <c r="G118" s="13"/>
      <c r="H118" s="13"/>
      <c r="I118" s="13"/>
      <c r="J118" s="13"/>
      <c r="K118" s="13"/>
      <c r="L118" s="13"/>
      <c r="M118" s="13"/>
      <c r="N118" s="13"/>
      <c r="O118" s="13"/>
      <c r="P118" s="13"/>
      <c r="Q118" s="13"/>
      <c r="R118" s="13"/>
      <c r="S118" s="13"/>
    </row>
    <row r="119" ht="12.75" customHeight="1">
      <c r="E119" s="13"/>
      <c r="F119" s="13"/>
      <c r="G119" s="13"/>
      <c r="H119" s="13"/>
      <c r="I119" s="13"/>
      <c r="J119" s="13"/>
      <c r="K119" s="13"/>
      <c r="L119" s="13"/>
      <c r="M119" s="13"/>
      <c r="N119" s="13"/>
      <c r="O119" s="13"/>
      <c r="P119" s="13"/>
      <c r="Q119" s="13"/>
      <c r="R119" s="13"/>
      <c r="S119" s="13"/>
    </row>
    <row r="120" ht="12.75" customHeight="1">
      <c r="E120" s="13"/>
      <c r="F120" s="13"/>
      <c r="G120" s="13"/>
      <c r="H120" s="13"/>
      <c r="I120" s="13"/>
      <c r="J120" s="13"/>
      <c r="K120" s="13"/>
      <c r="L120" s="13"/>
      <c r="M120" s="13"/>
      <c r="N120" s="13"/>
      <c r="O120" s="13"/>
      <c r="P120" s="13"/>
      <c r="Q120" s="13"/>
      <c r="R120" s="13"/>
      <c r="S120" s="13"/>
    </row>
    <row r="121" ht="12.75" customHeight="1">
      <c r="E121" s="13"/>
      <c r="F121" s="13"/>
      <c r="G121" s="13"/>
      <c r="H121" s="13"/>
      <c r="I121" s="13"/>
      <c r="J121" s="13"/>
      <c r="K121" s="13"/>
      <c r="L121" s="13"/>
      <c r="M121" s="13"/>
      <c r="N121" s="13"/>
      <c r="O121" s="13"/>
      <c r="P121" s="13"/>
      <c r="Q121" s="13"/>
      <c r="R121" s="13"/>
      <c r="S121" s="13"/>
    </row>
    <row r="122" ht="12.75" customHeight="1">
      <c r="E122" s="13"/>
      <c r="F122" s="13"/>
      <c r="G122" s="13"/>
      <c r="H122" s="13"/>
      <c r="I122" s="13"/>
      <c r="J122" s="13"/>
      <c r="K122" s="13"/>
      <c r="L122" s="13"/>
      <c r="M122" s="13"/>
      <c r="N122" s="13"/>
      <c r="O122" s="13"/>
      <c r="P122" s="13"/>
      <c r="Q122" s="13"/>
      <c r="R122" s="13"/>
      <c r="S122" s="13"/>
    </row>
    <row r="123" ht="12.75" customHeight="1">
      <c r="E123" s="13"/>
      <c r="F123" s="13"/>
      <c r="G123" s="13"/>
      <c r="H123" s="13"/>
      <c r="I123" s="13"/>
      <c r="J123" s="13"/>
      <c r="K123" s="13"/>
      <c r="L123" s="13"/>
      <c r="M123" s="13"/>
      <c r="N123" s="13"/>
      <c r="O123" s="13"/>
      <c r="P123" s="13"/>
      <c r="Q123" s="13"/>
      <c r="R123" s="13"/>
      <c r="S123" s="13"/>
    </row>
    <row r="124" ht="12.75" customHeight="1">
      <c r="E124" s="13"/>
      <c r="F124" s="13"/>
      <c r="G124" s="13"/>
      <c r="H124" s="13"/>
      <c r="I124" s="13"/>
      <c r="J124" s="13"/>
      <c r="K124" s="13"/>
      <c r="L124" s="13"/>
      <c r="M124" s="13"/>
      <c r="N124" s="13"/>
      <c r="O124" s="13"/>
      <c r="P124" s="13"/>
      <c r="Q124" s="13"/>
      <c r="R124" s="13"/>
      <c r="S124" s="13"/>
    </row>
    <row r="125" ht="12.75" customHeight="1">
      <c r="E125" s="13"/>
      <c r="F125" s="13"/>
      <c r="G125" s="13"/>
      <c r="H125" s="13"/>
      <c r="I125" s="13"/>
      <c r="J125" s="13"/>
      <c r="K125" s="13"/>
      <c r="L125" s="13"/>
      <c r="M125" s="13"/>
      <c r="N125" s="13"/>
      <c r="O125" s="13"/>
      <c r="P125" s="13"/>
      <c r="Q125" s="13"/>
      <c r="R125" s="13"/>
      <c r="S125" s="13"/>
    </row>
    <row r="126" ht="12.75" customHeight="1">
      <c r="E126" s="13"/>
      <c r="F126" s="13"/>
      <c r="G126" s="13"/>
      <c r="H126" s="13"/>
      <c r="I126" s="13"/>
      <c r="J126" s="13"/>
      <c r="K126" s="13"/>
      <c r="L126" s="13"/>
      <c r="M126" s="13"/>
      <c r="N126" s="13"/>
      <c r="O126" s="13"/>
      <c r="P126" s="13"/>
      <c r="Q126" s="13"/>
      <c r="R126" s="13"/>
      <c r="S126" s="13"/>
    </row>
    <row r="127" ht="12.75" customHeight="1">
      <c r="E127" s="13"/>
      <c r="F127" s="13"/>
      <c r="G127" s="13"/>
      <c r="H127" s="13"/>
      <c r="I127" s="13"/>
      <c r="J127" s="13"/>
      <c r="K127" s="13"/>
      <c r="L127" s="13"/>
      <c r="M127" s="13"/>
      <c r="N127" s="13"/>
      <c r="O127" s="13"/>
      <c r="P127" s="13"/>
      <c r="Q127" s="13"/>
      <c r="R127" s="13"/>
      <c r="S127" s="13"/>
    </row>
    <row r="128" ht="12.75" customHeight="1">
      <c r="E128" s="13"/>
      <c r="F128" s="13"/>
      <c r="G128" s="13"/>
      <c r="H128" s="13"/>
      <c r="I128" s="13"/>
      <c r="J128" s="13"/>
      <c r="K128" s="13"/>
      <c r="L128" s="13"/>
      <c r="M128" s="13"/>
      <c r="N128" s="13"/>
      <c r="O128" s="13"/>
      <c r="P128" s="13"/>
      <c r="Q128" s="13"/>
      <c r="R128" s="13"/>
      <c r="S128" s="13"/>
    </row>
    <row r="129" ht="12.75" customHeight="1">
      <c r="E129" s="13"/>
      <c r="F129" s="13"/>
      <c r="G129" s="13"/>
      <c r="H129" s="13"/>
      <c r="I129" s="13"/>
      <c r="J129" s="13"/>
      <c r="K129" s="13"/>
      <c r="L129" s="13"/>
      <c r="M129" s="13"/>
      <c r="N129" s="13"/>
      <c r="O129" s="13"/>
      <c r="P129" s="13"/>
      <c r="Q129" s="13"/>
      <c r="R129" s="13"/>
      <c r="S129" s="13"/>
    </row>
    <row r="130" ht="12.75" customHeight="1">
      <c r="E130" s="13"/>
      <c r="F130" s="13"/>
      <c r="G130" s="13"/>
      <c r="H130" s="13"/>
      <c r="I130" s="13"/>
      <c r="J130" s="13"/>
      <c r="K130" s="13"/>
      <c r="L130" s="13"/>
      <c r="M130" s="13"/>
      <c r="N130" s="13"/>
      <c r="O130" s="13"/>
      <c r="P130" s="13"/>
      <c r="Q130" s="13"/>
      <c r="R130" s="13"/>
      <c r="S130" s="13"/>
    </row>
    <row r="131" ht="12.75" customHeight="1">
      <c r="E131" s="13"/>
      <c r="F131" s="13"/>
      <c r="G131" s="13"/>
      <c r="H131" s="13"/>
      <c r="I131" s="13"/>
      <c r="J131" s="13"/>
      <c r="K131" s="13"/>
      <c r="L131" s="13"/>
      <c r="M131" s="13"/>
      <c r="N131" s="13"/>
      <c r="O131" s="13"/>
      <c r="P131" s="13"/>
      <c r="Q131" s="13"/>
      <c r="R131" s="13"/>
      <c r="S131" s="13"/>
    </row>
    <row r="132" ht="12.75" customHeight="1">
      <c r="E132" s="13"/>
      <c r="F132" s="13"/>
      <c r="G132" s="13"/>
      <c r="H132" s="13"/>
      <c r="I132" s="13"/>
      <c r="J132" s="13"/>
      <c r="K132" s="13"/>
      <c r="L132" s="13"/>
      <c r="M132" s="13"/>
      <c r="N132" s="13"/>
      <c r="O132" s="13"/>
      <c r="P132" s="13"/>
      <c r="Q132" s="13"/>
      <c r="R132" s="13"/>
      <c r="S132" s="13"/>
    </row>
    <row r="133" ht="12.75" customHeight="1">
      <c r="E133" s="13"/>
      <c r="F133" s="13"/>
      <c r="G133" s="13"/>
      <c r="H133" s="13"/>
      <c r="I133" s="13"/>
      <c r="J133" s="13"/>
      <c r="K133" s="13"/>
      <c r="L133" s="13"/>
      <c r="M133" s="13"/>
      <c r="N133" s="13"/>
      <c r="O133" s="13"/>
      <c r="P133" s="13"/>
      <c r="Q133" s="13"/>
      <c r="R133" s="13"/>
      <c r="S133" s="13"/>
    </row>
    <row r="134" ht="12.75" customHeight="1">
      <c r="E134" s="13"/>
      <c r="F134" s="13"/>
      <c r="G134" s="13"/>
      <c r="H134" s="13"/>
      <c r="I134" s="13"/>
      <c r="J134" s="13"/>
      <c r="K134" s="13"/>
      <c r="L134" s="13"/>
      <c r="M134" s="13"/>
      <c r="N134" s="13"/>
      <c r="O134" s="13"/>
      <c r="P134" s="13"/>
      <c r="Q134" s="13"/>
      <c r="R134" s="13"/>
      <c r="S134" s="13"/>
    </row>
    <row r="135" ht="12.75" customHeight="1">
      <c r="E135" s="13"/>
      <c r="F135" s="13"/>
      <c r="G135" s="13"/>
      <c r="H135" s="13"/>
      <c r="I135" s="13"/>
      <c r="J135" s="13"/>
      <c r="K135" s="13"/>
      <c r="L135" s="13"/>
      <c r="M135" s="13"/>
      <c r="N135" s="13"/>
      <c r="O135" s="13"/>
      <c r="P135" s="13"/>
      <c r="Q135" s="13"/>
      <c r="R135" s="13"/>
      <c r="S135" s="13"/>
    </row>
    <row r="136" ht="12.75" customHeight="1">
      <c r="E136" s="13"/>
      <c r="F136" s="13"/>
      <c r="G136" s="13"/>
      <c r="H136" s="13"/>
      <c r="I136" s="13"/>
      <c r="J136" s="13"/>
      <c r="K136" s="13"/>
      <c r="L136" s="13"/>
      <c r="M136" s="13"/>
      <c r="N136" s="13"/>
      <c r="O136" s="13"/>
      <c r="P136" s="13"/>
      <c r="Q136" s="13"/>
      <c r="R136" s="13"/>
      <c r="S136" s="13"/>
    </row>
    <row r="137" ht="12.75" customHeight="1">
      <c r="E137" s="13"/>
      <c r="F137" s="13"/>
      <c r="G137" s="13"/>
      <c r="H137" s="13"/>
      <c r="I137" s="13"/>
      <c r="J137" s="13"/>
      <c r="K137" s="13"/>
      <c r="L137" s="13"/>
      <c r="M137" s="13"/>
      <c r="N137" s="13"/>
      <c r="O137" s="13"/>
      <c r="P137" s="13"/>
      <c r="Q137" s="13"/>
      <c r="R137" s="13"/>
      <c r="S137" s="13"/>
    </row>
    <row r="138" ht="12.75" customHeight="1">
      <c r="E138" s="13"/>
      <c r="F138" s="13"/>
      <c r="G138" s="13"/>
      <c r="H138" s="13"/>
      <c r="I138" s="13"/>
      <c r="J138" s="13"/>
      <c r="K138" s="13"/>
      <c r="L138" s="13"/>
      <c r="M138" s="13"/>
      <c r="N138" s="13"/>
      <c r="O138" s="13"/>
      <c r="P138" s="13"/>
      <c r="Q138" s="13"/>
      <c r="R138" s="13"/>
      <c r="S138" s="13"/>
    </row>
    <row r="139" ht="12.75" customHeight="1">
      <c r="E139" s="13"/>
      <c r="F139" s="13"/>
      <c r="G139" s="13"/>
      <c r="H139" s="13"/>
      <c r="I139" s="13"/>
      <c r="J139" s="13"/>
      <c r="K139" s="13"/>
      <c r="L139" s="13"/>
      <c r="M139" s="13"/>
      <c r="N139" s="13"/>
      <c r="O139" s="13"/>
      <c r="P139" s="13"/>
      <c r="Q139" s="13"/>
      <c r="R139" s="13"/>
      <c r="S139" s="13"/>
    </row>
    <row r="140" ht="12.75" customHeight="1">
      <c r="E140" s="13"/>
      <c r="F140" s="13"/>
      <c r="G140" s="13"/>
      <c r="H140" s="13"/>
      <c r="I140" s="13"/>
      <c r="J140" s="13"/>
      <c r="K140" s="13"/>
      <c r="L140" s="13"/>
      <c r="M140" s="13"/>
      <c r="N140" s="13"/>
      <c r="O140" s="13"/>
      <c r="P140" s="13"/>
      <c r="Q140" s="13"/>
      <c r="R140" s="13"/>
      <c r="S140" s="13"/>
    </row>
    <row r="141" ht="12.75" customHeight="1">
      <c r="E141" s="13"/>
      <c r="F141" s="13"/>
      <c r="G141" s="13"/>
      <c r="H141" s="13"/>
      <c r="I141" s="13"/>
      <c r="J141" s="13"/>
      <c r="K141" s="13"/>
      <c r="L141" s="13"/>
      <c r="M141" s="13"/>
      <c r="N141" s="13"/>
      <c r="O141" s="13"/>
      <c r="P141" s="13"/>
      <c r="Q141" s="13"/>
      <c r="R141" s="13"/>
      <c r="S141" s="13"/>
    </row>
    <row r="142" ht="12.75" customHeight="1">
      <c r="E142" s="13"/>
      <c r="F142" s="13"/>
      <c r="G142" s="13"/>
      <c r="H142" s="13"/>
      <c r="I142" s="13"/>
      <c r="J142" s="13"/>
      <c r="K142" s="13"/>
      <c r="L142" s="13"/>
      <c r="M142" s="13"/>
      <c r="N142" s="13"/>
      <c r="O142" s="13"/>
      <c r="P142" s="13"/>
      <c r="Q142" s="13"/>
      <c r="R142" s="13"/>
      <c r="S142" s="13"/>
    </row>
    <row r="143" ht="12.75" customHeight="1">
      <c r="E143" s="13"/>
      <c r="F143" s="13"/>
      <c r="G143" s="13"/>
      <c r="H143" s="13"/>
      <c r="I143" s="13"/>
      <c r="J143" s="13"/>
      <c r="K143" s="13"/>
      <c r="L143" s="13"/>
      <c r="M143" s="13"/>
      <c r="N143" s="13"/>
      <c r="O143" s="13"/>
      <c r="P143" s="13"/>
      <c r="Q143" s="13"/>
      <c r="R143" s="13"/>
      <c r="S143" s="13"/>
    </row>
    <row r="144" ht="12.75" customHeight="1">
      <c r="E144" s="13"/>
      <c r="F144" s="13"/>
      <c r="G144" s="13"/>
      <c r="H144" s="13"/>
      <c r="I144" s="13"/>
      <c r="J144" s="13"/>
      <c r="K144" s="13"/>
      <c r="L144" s="13"/>
      <c r="M144" s="13"/>
      <c r="N144" s="13"/>
      <c r="O144" s="13"/>
      <c r="P144" s="13"/>
      <c r="Q144" s="13"/>
      <c r="R144" s="13"/>
      <c r="S144" s="13"/>
    </row>
    <row r="145" ht="12.75" customHeight="1">
      <c r="E145" s="13"/>
      <c r="F145" s="13"/>
      <c r="G145" s="13"/>
      <c r="H145" s="13"/>
      <c r="I145" s="13"/>
      <c r="J145" s="13"/>
      <c r="K145" s="13"/>
      <c r="L145" s="13"/>
      <c r="M145" s="13"/>
      <c r="N145" s="13"/>
      <c r="O145" s="13"/>
      <c r="P145" s="13"/>
      <c r="Q145" s="13"/>
      <c r="R145" s="13"/>
      <c r="S145" s="13"/>
    </row>
    <row r="146" ht="12.75" customHeight="1">
      <c r="E146" s="13"/>
      <c r="F146" s="13"/>
      <c r="G146" s="13"/>
      <c r="H146" s="13"/>
      <c r="I146" s="13"/>
      <c r="J146" s="13"/>
      <c r="K146" s="13"/>
      <c r="L146" s="13"/>
      <c r="M146" s="13"/>
      <c r="N146" s="13"/>
      <c r="O146" s="13"/>
      <c r="P146" s="13"/>
      <c r="Q146" s="13"/>
      <c r="R146" s="13"/>
      <c r="S146" s="13"/>
    </row>
    <row r="147" ht="12.75" customHeight="1">
      <c r="E147" s="13"/>
      <c r="F147" s="13"/>
      <c r="G147" s="13"/>
      <c r="H147" s="13"/>
      <c r="I147" s="13"/>
      <c r="J147" s="13"/>
      <c r="K147" s="13"/>
      <c r="L147" s="13"/>
      <c r="M147" s="13"/>
      <c r="N147" s="13"/>
      <c r="O147" s="13"/>
      <c r="P147" s="13"/>
      <c r="Q147" s="13"/>
      <c r="R147" s="13"/>
      <c r="S147" s="13"/>
    </row>
    <row r="148" ht="12.75" customHeight="1">
      <c r="E148" s="13"/>
      <c r="F148" s="13"/>
      <c r="G148" s="13"/>
      <c r="H148" s="13"/>
      <c r="I148" s="13"/>
      <c r="J148" s="13"/>
      <c r="K148" s="13"/>
      <c r="L148" s="13"/>
      <c r="M148" s="13"/>
      <c r="N148" s="13"/>
      <c r="O148" s="13"/>
      <c r="P148" s="13"/>
      <c r="Q148" s="13"/>
      <c r="R148" s="13"/>
      <c r="S148" s="13"/>
    </row>
    <row r="149" ht="12.75" customHeight="1">
      <c r="E149" s="13"/>
      <c r="F149" s="13"/>
      <c r="G149" s="13"/>
      <c r="H149" s="13"/>
      <c r="I149" s="13"/>
      <c r="J149" s="13"/>
      <c r="K149" s="13"/>
      <c r="L149" s="13"/>
      <c r="M149" s="13"/>
      <c r="N149" s="13"/>
      <c r="O149" s="13"/>
      <c r="P149" s="13"/>
      <c r="Q149" s="13"/>
      <c r="R149" s="13"/>
      <c r="S149" s="13"/>
    </row>
    <row r="150" ht="12.75" customHeight="1">
      <c r="E150" s="13"/>
      <c r="F150" s="13"/>
      <c r="G150" s="13"/>
      <c r="H150" s="13"/>
      <c r="I150" s="13"/>
      <c r="J150" s="13"/>
      <c r="K150" s="13"/>
      <c r="L150" s="13"/>
      <c r="M150" s="13"/>
      <c r="N150" s="13"/>
      <c r="O150" s="13"/>
      <c r="P150" s="13"/>
      <c r="Q150" s="13"/>
      <c r="R150" s="13"/>
      <c r="S150" s="13"/>
    </row>
    <row r="151" ht="12.75" customHeight="1">
      <c r="E151" s="13"/>
      <c r="F151" s="13"/>
      <c r="G151" s="13"/>
      <c r="H151" s="13"/>
      <c r="I151" s="13"/>
      <c r="J151" s="13"/>
      <c r="K151" s="13"/>
      <c r="L151" s="13"/>
      <c r="M151" s="13"/>
      <c r="N151" s="13"/>
      <c r="O151" s="13"/>
      <c r="P151" s="13"/>
      <c r="Q151" s="13"/>
      <c r="R151" s="13"/>
      <c r="S151" s="13"/>
    </row>
    <row r="152" ht="12.75" customHeight="1">
      <c r="E152" s="13"/>
      <c r="F152" s="13"/>
      <c r="G152" s="13"/>
      <c r="H152" s="13"/>
      <c r="I152" s="13"/>
      <c r="J152" s="13"/>
      <c r="K152" s="13"/>
      <c r="L152" s="13"/>
      <c r="M152" s="13"/>
      <c r="N152" s="13"/>
      <c r="O152" s="13"/>
      <c r="P152" s="13"/>
      <c r="Q152" s="13"/>
      <c r="R152" s="13"/>
      <c r="S152" s="13"/>
    </row>
    <row r="153" ht="12.75" customHeight="1">
      <c r="E153" s="13"/>
      <c r="F153" s="13"/>
      <c r="G153" s="13"/>
      <c r="H153" s="13"/>
      <c r="I153" s="13"/>
      <c r="J153" s="13"/>
      <c r="K153" s="13"/>
      <c r="L153" s="13"/>
      <c r="M153" s="13"/>
      <c r="N153" s="13"/>
      <c r="O153" s="13"/>
      <c r="P153" s="13"/>
      <c r="Q153" s="13"/>
      <c r="R153" s="13"/>
      <c r="S153" s="13"/>
    </row>
    <row r="154" ht="12.75" customHeight="1">
      <c r="E154" s="13"/>
      <c r="F154" s="13"/>
      <c r="G154" s="13"/>
      <c r="H154" s="13"/>
      <c r="I154" s="13"/>
      <c r="J154" s="13"/>
      <c r="K154" s="13"/>
      <c r="L154" s="13"/>
      <c r="M154" s="13"/>
      <c r="N154" s="13"/>
      <c r="O154" s="13"/>
      <c r="P154" s="13"/>
      <c r="Q154" s="13"/>
      <c r="R154" s="13"/>
      <c r="S154" s="13"/>
    </row>
    <row r="155" ht="12.75" customHeight="1">
      <c r="E155" s="13"/>
      <c r="F155" s="13"/>
      <c r="G155" s="13"/>
      <c r="H155" s="13"/>
      <c r="I155" s="13"/>
      <c r="J155" s="13"/>
      <c r="K155" s="13"/>
      <c r="L155" s="13"/>
      <c r="M155" s="13"/>
      <c r="N155" s="13"/>
      <c r="O155" s="13"/>
      <c r="P155" s="13"/>
      <c r="Q155" s="13"/>
      <c r="R155" s="13"/>
      <c r="S155" s="13"/>
    </row>
    <row r="156" ht="12.75" customHeight="1">
      <c r="E156" s="13"/>
      <c r="F156" s="13"/>
      <c r="G156" s="13"/>
      <c r="H156" s="13"/>
      <c r="I156" s="13"/>
      <c r="J156" s="13"/>
      <c r="K156" s="13"/>
      <c r="L156" s="13"/>
      <c r="M156" s="13"/>
      <c r="N156" s="13"/>
      <c r="O156" s="13"/>
      <c r="P156" s="13"/>
      <c r="Q156" s="13"/>
      <c r="R156" s="13"/>
      <c r="S156" s="13"/>
    </row>
    <row r="157" ht="12.75" customHeight="1">
      <c r="E157" s="13"/>
      <c r="F157" s="13"/>
      <c r="G157" s="13"/>
      <c r="H157" s="13"/>
      <c r="I157" s="13"/>
      <c r="J157" s="13"/>
      <c r="K157" s="13"/>
      <c r="L157" s="13"/>
      <c r="M157" s="13"/>
      <c r="N157" s="13"/>
      <c r="O157" s="13"/>
      <c r="P157" s="13"/>
      <c r="Q157" s="13"/>
      <c r="R157" s="13"/>
      <c r="S157" s="13"/>
    </row>
    <row r="158" ht="12.75" customHeight="1">
      <c r="E158" s="13"/>
      <c r="F158" s="13"/>
      <c r="G158" s="13"/>
      <c r="H158" s="13"/>
      <c r="I158" s="13"/>
      <c r="J158" s="13"/>
      <c r="K158" s="13"/>
      <c r="L158" s="13"/>
      <c r="M158" s="13"/>
      <c r="N158" s="13"/>
      <c r="O158" s="13"/>
      <c r="P158" s="13"/>
      <c r="Q158" s="13"/>
      <c r="R158" s="13"/>
      <c r="S158" s="13"/>
    </row>
    <row r="159" ht="12.75" customHeight="1">
      <c r="E159" s="13"/>
      <c r="F159" s="13"/>
      <c r="G159" s="13"/>
      <c r="H159" s="13"/>
      <c r="I159" s="13"/>
      <c r="J159" s="13"/>
      <c r="K159" s="13"/>
      <c r="L159" s="13"/>
      <c r="M159" s="13"/>
      <c r="N159" s="13"/>
      <c r="O159" s="13"/>
      <c r="P159" s="13"/>
      <c r="Q159" s="13"/>
      <c r="R159" s="13"/>
      <c r="S159" s="13"/>
    </row>
    <row r="160" ht="12.75" customHeight="1">
      <c r="E160" s="13"/>
      <c r="F160" s="13"/>
      <c r="G160" s="13"/>
      <c r="H160" s="13"/>
      <c r="I160" s="13"/>
      <c r="J160" s="13"/>
      <c r="K160" s="13"/>
      <c r="L160" s="13"/>
      <c r="M160" s="13"/>
      <c r="N160" s="13"/>
      <c r="O160" s="13"/>
      <c r="P160" s="13"/>
      <c r="Q160" s="13"/>
      <c r="R160" s="13"/>
      <c r="S160" s="13"/>
    </row>
    <row r="161" ht="12.75" customHeight="1">
      <c r="E161" s="13"/>
      <c r="F161" s="13"/>
      <c r="G161" s="13"/>
      <c r="H161" s="13"/>
      <c r="I161" s="13"/>
      <c r="J161" s="13"/>
      <c r="K161" s="13"/>
      <c r="L161" s="13"/>
      <c r="M161" s="13"/>
      <c r="N161" s="13"/>
      <c r="O161" s="13"/>
      <c r="P161" s="13"/>
      <c r="Q161" s="13"/>
      <c r="R161" s="13"/>
      <c r="S161" s="13"/>
    </row>
    <row r="162" ht="12.75" customHeight="1">
      <c r="E162" s="13"/>
      <c r="F162" s="13"/>
      <c r="G162" s="13"/>
      <c r="H162" s="13"/>
      <c r="I162" s="13"/>
      <c r="J162" s="13"/>
      <c r="K162" s="13"/>
      <c r="L162" s="13"/>
      <c r="M162" s="13"/>
      <c r="N162" s="13"/>
      <c r="O162" s="13"/>
      <c r="P162" s="13"/>
      <c r="Q162" s="13"/>
      <c r="R162" s="13"/>
      <c r="S162" s="13"/>
    </row>
    <row r="163" ht="12.75" customHeight="1">
      <c r="E163" s="13"/>
      <c r="F163" s="13"/>
      <c r="G163" s="13"/>
      <c r="H163" s="13"/>
      <c r="I163" s="13"/>
      <c r="J163" s="13"/>
      <c r="K163" s="13"/>
      <c r="L163" s="13"/>
      <c r="M163" s="13"/>
      <c r="N163" s="13"/>
      <c r="O163" s="13"/>
      <c r="P163" s="13"/>
      <c r="Q163" s="13"/>
      <c r="R163" s="13"/>
      <c r="S163" s="13"/>
    </row>
    <row r="164" ht="12.75" customHeight="1">
      <c r="E164" s="13"/>
      <c r="F164" s="13"/>
      <c r="G164" s="13"/>
      <c r="H164" s="13"/>
      <c r="I164" s="13"/>
      <c r="J164" s="13"/>
      <c r="K164" s="13"/>
      <c r="L164" s="13"/>
      <c r="M164" s="13"/>
      <c r="N164" s="13"/>
      <c r="O164" s="13"/>
      <c r="P164" s="13"/>
      <c r="Q164" s="13"/>
      <c r="R164" s="13"/>
      <c r="S164" s="13"/>
    </row>
    <row r="165" ht="12.75" customHeight="1">
      <c r="E165" s="13"/>
      <c r="F165" s="13"/>
      <c r="G165" s="13"/>
      <c r="H165" s="13"/>
      <c r="I165" s="13"/>
      <c r="J165" s="13"/>
      <c r="K165" s="13"/>
      <c r="L165" s="13"/>
      <c r="M165" s="13"/>
      <c r="N165" s="13"/>
      <c r="O165" s="13"/>
      <c r="P165" s="13"/>
      <c r="Q165" s="13"/>
      <c r="R165" s="13"/>
      <c r="S165" s="13"/>
    </row>
    <row r="166" ht="12.75" customHeight="1">
      <c r="E166" s="13"/>
      <c r="F166" s="13"/>
      <c r="G166" s="13"/>
      <c r="H166" s="13"/>
      <c r="I166" s="13"/>
      <c r="J166" s="13"/>
      <c r="K166" s="13"/>
      <c r="L166" s="13"/>
      <c r="M166" s="13"/>
      <c r="N166" s="13"/>
      <c r="O166" s="13"/>
      <c r="P166" s="13"/>
      <c r="Q166" s="13"/>
      <c r="R166" s="13"/>
      <c r="S166" s="13"/>
    </row>
    <row r="167" ht="12.75" customHeight="1">
      <c r="E167" s="13"/>
      <c r="F167" s="13"/>
      <c r="G167" s="13"/>
      <c r="H167" s="13"/>
      <c r="I167" s="13"/>
      <c r="J167" s="13"/>
      <c r="K167" s="13"/>
      <c r="L167" s="13"/>
      <c r="M167" s="13"/>
      <c r="N167" s="13"/>
      <c r="O167" s="13"/>
      <c r="P167" s="13"/>
      <c r="Q167" s="13"/>
      <c r="R167" s="13"/>
      <c r="S167" s="13"/>
    </row>
    <row r="168" ht="12.75" customHeight="1">
      <c r="E168" s="13"/>
      <c r="F168" s="13"/>
      <c r="G168" s="13"/>
      <c r="H168" s="13"/>
      <c r="I168" s="13"/>
      <c r="J168" s="13"/>
      <c r="K168" s="13"/>
      <c r="L168" s="13"/>
      <c r="M168" s="13"/>
      <c r="N168" s="13"/>
      <c r="O168" s="13"/>
      <c r="P168" s="13"/>
      <c r="Q168" s="13"/>
      <c r="R168" s="13"/>
      <c r="S168" s="13"/>
    </row>
    <row r="169" ht="12.75" customHeight="1">
      <c r="E169" s="13"/>
      <c r="F169" s="13"/>
      <c r="G169" s="13"/>
      <c r="H169" s="13"/>
      <c r="I169" s="13"/>
      <c r="J169" s="13"/>
      <c r="K169" s="13"/>
      <c r="L169" s="13"/>
      <c r="M169" s="13"/>
      <c r="N169" s="13"/>
      <c r="O169" s="13"/>
      <c r="P169" s="13"/>
      <c r="Q169" s="13"/>
      <c r="R169" s="13"/>
      <c r="S169" s="13"/>
    </row>
    <row r="170" ht="12.75" customHeight="1">
      <c r="E170" s="13"/>
      <c r="F170" s="13"/>
      <c r="G170" s="13"/>
      <c r="H170" s="13"/>
      <c r="I170" s="13"/>
      <c r="J170" s="13"/>
      <c r="K170" s="13"/>
      <c r="L170" s="13"/>
      <c r="M170" s="13"/>
      <c r="N170" s="13"/>
      <c r="O170" s="13"/>
      <c r="P170" s="13"/>
      <c r="Q170" s="13"/>
      <c r="R170" s="13"/>
      <c r="S170" s="13"/>
    </row>
    <row r="171" ht="12.75" customHeight="1">
      <c r="E171" s="13"/>
      <c r="F171" s="13"/>
      <c r="G171" s="13"/>
      <c r="H171" s="13"/>
      <c r="I171" s="13"/>
      <c r="J171" s="13"/>
      <c r="K171" s="13"/>
      <c r="L171" s="13"/>
      <c r="M171" s="13"/>
      <c r="N171" s="13"/>
      <c r="O171" s="13"/>
      <c r="P171" s="13"/>
      <c r="Q171" s="13"/>
      <c r="R171" s="13"/>
      <c r="S171" s="13"/>
    </row>
    <row r="172" ht="12.75" customHeight="1">
      <c r="E172" s="13"/>
      <c r="F172" s="13"/>
      <c r="G172" s="13"/>
      <c r="H172" s="13"/>
      <c r="I172" s="13"/>
      <c r="J172" s="13"/>
      <c r="K172" s="13"/>
      <c r="L172" s="13"/>
      <c r="M172" s="13"/>
      <c r="N172" s="13"/>
      <c r="O172" s="13"/>
      <c r="P172" s="13"/>
      <c r="Q172" s="13"/>
      <c r="R172" s="13"/>
      <c r="S172" s="13"/>
    </row>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4.43" defaultRowHeight="15.0"/>
  <cols>
    <col customWidth="1" min="1" max="1" width="25.86"/>
    <col customWidth="1" min="2" max="2" width="15.43"/>
    <col customWidth="1" min="3" max="3" width="14.71"/>
    <col customWidth="1" min="4" max="4" width="14.14"/>
    <col customWidth="1" min="5" max="6" width="8.86"/>
    <col customWidth="1" min="7" max="26" width="10.0"/>
  </cols>
  <sheetData>
    <row r="1" ht="12.75" customHeight="1">
      <c r="A1" s="78" t="str">
        <f>ASSUMPTIONS!A1</f>
        <v>ProMesh</v>
      </c>
    </row>
    <row r="2" ht="12.75" customHeight="1"/>
    <row r="3" ht="12.75" customHeight="1">
      <c r="A3" s="4" t="s">
        <v>266</v>
      </c>
    </row>
    <row r="4" ht="12.75" customHeight="1">
      <c r="A4" s="4"/>
    </row>
    <row r="5" ht="12.75" customHeight="1">
      <c r="A5" s="6" t="s">
        <v>267</v>
      </c>
      <c r="B5" s="69">
        <f>ASSUMPTIONS!B3</f>
        <v>15000</v>
      </c>
      <c r="C5" s="69">
        <f>ASSUMPTIONS!C3</f>
        <v>15000</v>
      </c>
      <c r="D5" s="69">
        <f>ASSUMPTIONS!D3</f>
        <v>15000</v>
      </c>
    </row>
    <row r="6" ht="12.75" customHeight="1">
      <c r="A6" s="6" t="s">
        <v>268</v>
      </c>
      <c r="B6" s="69">
        <f>ASSUMPTIONS!B7</f>
        <v>0</v>
      </c>
      <c r="C6" s="69">
        <f>ASSUMPTIONS!C7</f>
        <v>0</v>
      </c>
      <c r="D6" s="69">
        <f>ASSUMPTIONS!D7</f>
        <v>0</v>
      </c>
    </row>
    <row r="7" ht="12.75" customHeight="1">
      <c r="A7" s="6" t="s">
        <v>269</v>
      </c>
      <c r="B7" s="69">
        <f t="shared" ref="B7:D7" si="1">B5-B6</f>
        <v>15000</v>
      </c>
      <c r="C7" s="69">
        <f t="shared" si="1"/>
        <v>15000</v>
      </c>
      <c r="D7" s="69">
        <f t="shared" si="1"/>
        <v>15000</v>
      </c>
    </row>
    <row r="8" ht="12.75" customHeight="1">
      <c r="A8" s="6"/>
      <c r="B8" s="13"/>
      <c r="C8" s="13"/>
      <c r="D8" s="13"/>
    </row>
    <row r="9" ht="12.75" customHeight="1">
      <c r="A9" s="6"/>
      <c r="B9" s="13"/>
      <c r="C9" s="13"/>
      <c r="D9" s="13"/>
    </row>
    <row r="10" ht="12.75" customHeight="1">
      <c r="A10" s="6" t="s">
        <v>270</v>
      </c>
      <c r="B10" s="13">
        <f>'INCOME STATEMENT'!B102</f>
        <v>218847.8151</v>
      </c>
      <c r="C10" s="13">
        <f>'INCOME STATEMENT'!C102</f>
        <v>428620.5395</v>
      </c>
      <c r="D10" s="13">
        <f>'INCOME STATEMENT'!D102</f>
        <v>906029.3779</v>
      </c>
    </row>
    <row r="11" ht="12.75" customHeight="1">
      <c r="A11" s="6"/>
      <c r="B11" s="13"/>
      <c r="C11" s="13"/>
      <c r="D11" s="13"/>
    </row>
    <row r="12" ht="12.75" customHeight="1">
      <c r="A12" s="4"/>
    </row>
    <row r="13" ht="12.75" customHeight="1">
      <c r="A13" s="6" t="s">
        <v>271</v>
      </c>
      <c r="B13" s="70">
        <f t="shared" ref="B13:D13" si="2">B10/B7</f>
        <v>14.58985434</v>
      </c>
      <c r="C13" s="70">
        <f t="shared" si="2"/>
        <v>28.57470264</v>
      </c>
      <c r="D13" s="70">
        <f t="shared" si="2"/>
        <v>60.40195852</v>
      </c>
    </row>
    <row r="14" ht="12.75" customHeight="1">
      <c r="A14" s="6" t="s">
        <v>273</v>
      </c>
      <c r="B14" s="70">
        <f>'INCOME STATEMENT'!B106</f>
        <v>9.96</v>
      </c>
      <c r="C14" s="70">
        <f>'INCOME STATEMENT'!C106</f>
        <v>35.358</v>
      </c>
      <c r="D14" s="70">
        <f>'INCOME STATEMENT'!D106</f>
        <v>118.524</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3" width="17.43"/>
    <col customWidth="1" min="4" max="4" width="17.14"/>
    <col customWidth="1" min="5" max="5" width="8.86"/>
    <col customWidth="1" min="6" max="6" width="23.86"/>
    <col customWidth="1" min="7" max="9" width="15.71"/>
    <col customWidth="1" min="10" max="26" width="10.0"/>
  </cols>
  <sheetData>
    <row r="1" ht="12.75" customHeight="1"/>
    <row r="2" ht="12.75" customHeight="1"/>
    <row r="3" ht="12.75" customHeight="1">
      <c r="A3" s="51" t="str">
        <f>'INCOME STATEMENT'!A59</f>
        <v>ProMesh</v>
      </c>
      <c r="B3" s="6"/>
      <c r="C3" s="6"/>
      <c r="D3" s="6"/>
      <c r="F3" s="6"/>
    </row>
    <row r="4" ht="12.75" customHeight="1">
      <c r="A4" s="6" t="str">
        <f>'INCOME STATEMENT'!A60</f>
        <v>Income Statement</v>
      </c>
      <c r="B4" s="4" t="str">
        <f>'INCOME STATEMENT'!B60</f>
        <v>Year 1</v>
      </c>
      <c r="C4" s="4" t="str">
        <f>'INCOME STATEMENT'!C60</f>
        <v>Year 2</v>
      </c>
      <c r="D4" s="4" t="str">
        <f>'INCOME STATEMENT'!D60</f>
        <v>Year 3</v>
      </c>
      <c r="F4" s="6"/>
      <c r="G4" s="4"/>
      <c r="H4" s="4"/>
      <c r="I4" s="4"/>
    </row>
    <row r="5" ht="12.75" customHeight="1">
      <c r="F5" s="6"/>
      <c r="G5" s="24"/>
      <c r="H5" s="24"/>
      <c r="I5" s="24"/>
    </row>
    <row r="6" ht="12.75" customHeight="1">
      <c r="A6" s="6" t="str">
        <f>'INCOME STATEMENT'!A62</f>
        <v>Sales</v>
      </c>
      <c r="B6" s="24">
        <f>'INCOME STATEMENT'!B62</f>
        <v>161900</v>
      </c>
      <c r="C6" s="24">
        <f>'INCOME STATEMENT'!C62</f>
        <v>574120</v>
      </c>
      <c r="D6" s="24">
        <f>'INCOME STATEMENT'!D62</f>
        <v>1961610</v>
      </c>
      <c r="F6" s="6"/>
      <c r="G6" s="24"/>
      <c r="H6" s="24"/>
      <c r="I6" s="24"/>
    </row>
    <row r="7" ht="12.75" customHeight="1">
      <c r="A7" s="6" t="str">
        <f>'INCOME STATEMENT'!A63</f>
        <v>Cost of Goods Sold</v>
      </c>
      <c r="B7" s="24">
        <f>'INCOME STATEMENT'!B63</f>
        <v>0</v>
      </c>
      <c r="C7" s="24">
        <f>'INCOME STATEMENT'!C63</f>
        <v>0</v>
      </c>
      <c r="D7" s="24">
        <f>'INCOME STATEMENT'!D63</f>
        <v>0</v>
      </c>
      <c r="F7" s="6"/>
      <c r="G7" s="24"/>
      <c r="H7" s="24"/>
      <c r="I7" s="24"/>
    </row>
    <row r="8" ht="12.75" customHeight="1">
      <c r="A8" s="6" t="str">
        <f>'INCOME STATEMENT'!A64</f>
        <v>Gross Margin</v>
      </c>
      <c r="B8" s="24">
        <f>'INCOME STATEMENT'!B64</f>
        <v>161900</v>
      </c>
      <c r="C8" s="24">
        <f>'INCOME STATEMENT'!C64</f>
        <v>574120</v>
      </c>
      <c r="D8" s="24">
        <f>'INCOME STATEMENT'!D64</f>
        <v>1961610</v>
      </c>
      <c r="F8" s="6"/>
      <c r="G8" s="24"/>
      <c r="H8" s="24"/>
      <c r="I8" s="24"/>
    </row>
    <row r="9" ht="12.75" customHeight="1">
      <c r="A9" s="6"/>
      <c r="B9" s="24"/>
      <c r="C9" s="24"/>
      <c r="D9" s="24"/>
      <c r="F9" s="6"/>
      <c r="G9" s="24"/>
      <c r="H9" s="24"/>
      <c r="I9" s="24"/>
    </row>
    <row r="10" ht="12.75" customHeight="1">
      <c r="A10" s="6" t="str">
        <f>'INCOME STATEMENT'!A66</f>
        <v>Operating Expenses</v>
      </c>
      <c r="B10" s="24"/>
      <c r="C10" s="24"/>
      <c r="D10" s="24"/>
      <c r="F10" s="6"/>
      <c r="G10" s="24"/>
      <c r="H10" s="24"/>
      <c r="I10" s="24"/>
    </row>
    <row r="11" ht="12.75" customHeight="1">
      <c r="A11" s="6" t="str">
        <f>'INCOME STATEMENT'!A67</f>
        <v>  - Advertising &amp; Promotion</v>
      </c>
      <c r="B11" s="24">
        <f>'INCOME STATEMENT'!B67</f>
        <v>24000</v>
      </c>
      <c r="C11" s="24">
        <f>'INCOME STATEMENT'!C67</f>
        <v>48000</v>
      </c>
      <c r="D11" s="24">
        <f>'INCOME STATEMENT'!D67</f>
        <v>60000</v>
      </c>
      <c r="F11" s="6"/>
      <c r="G11" s="24"/>
      <c r="H11" s="24"/>
      <c r="I11" s="24"/>
    </row>
    <row r="12" ht="12.75" customHeight="1">
      <c r="A12" s="6" t="str">
        <f>'INCOME STATEMENT'!A68</f>
        <v>  - Salaries &amp; Fringe Benefits</v>
      </c>
      <c r="B12" s="24">
        <f>'INCOME STATEMENT'!B68</f>
        <v>136500</v>
      </c>
      <c r="C12" s="24">
        <f>'INCOME STATEMENT'!C68</f>
        <v>241500</v>
      </c>
      <c r="D12" s="24">
        <f>'INCOME STATEMENT'!D68</f>
        <v>472500</v>
      </c>
      <c r="F12" s="6"/>
      <c r="G12" s="24"/>
      <c r="H12" s="24"/>
      <c r="I12" s="24"/>
    </row>
    <row r="13" ht="12.75" customHeight="1">
      <c r="A13" s="6" t="str">
        <f>'INCOME STATEMENT'!A69</f>
        <v>  - Wages</v>
      </c>
      <c r="B13" s="24">
        <f>'INCOME STATEMENT'!B69</f>
        <v>14940</v>
      </c>
      <c r="C13" s="24">
        <f>'INCOME STATEMENT'!C69</f>
        <v>53037</v>
      </c>
      <c r="D13" s="24">
        <f>'INCOME STATEMENT'!D69</f>
        <v>177786</v>
      </c>
      <c r="F13" s="6"/>
      <c r="G13" s="24"/>
      <c r="H13" s="24"/>
      <c r="I13" s="24"/>
    </row>
    <row r="14" ht="12.75" customHeight="1">
      <c r="A14" s="6" t="str">
        <f>'INCOME STATEMENT'!A70</f>
        <v>  - Depreciation</v>
      </c>
      <c r="B14" s="24">
        <f>'INCOME STATEMENT'!B70</f>
        <v>18987.2668</v>
      </c>
      <c r="C14" s="24">
        <f>'INCOME STATEMENT'!C70</f>
        <v>51993.8008</v>
      </c>
      <c r="D14" s="24">
        <f>'INCOME STATEMENT'!D70</f>
        <v>112302.554</v>
      </c>
      <c r="F14" s="6"/>
      <c r="G14" s="24"/>
      <c r="H14" s="24"/>
      <c r="I14" s="24"/>
    </row>
    <row r="15" ht="12.75" customHeight="1">
      <c r="A15" s="6" t="str">
        <f>'INCOME STATEMENT'!A71</f>
        <v>Other Expenses</v>
      </c>
      <c r="B15" s="24">
        <f>'INCOME STATEMENT'!B71</f>
        <v>1200</v>
      </c>
      <c r="C15" s="24">
        <f>'INCOME STATEMENT'!C71</f>
        <v>3600</v>
      </c>
      <c r="D15" s="24">
        <f>'INCOME STATEMENT'!D71</f>
        <v>7200</v>
      </c>
      <c r="F15" s="6"/>
    </row>
    <row r="16" ht="12.75" customHeight="1">
      <c r="A16" s="6" t="str">
        <f>'INCOME STATEMENT'!A72</f>
        <v>Utilities</v>
      </c>
      <c r="B16" s="24">
        <f>'INCOME STATEMENT'!B72</f>
        <v>2400</v>
      </c>
      <c r="C16" s="24">
        <f>'INCOME STATEMENT'!C72</f>
        <v>4200</v>
      </c>
      <c r="D16" s="24">
        <f>'INCOME STATEMENT'!D72</f>
        <v>8400</v>
      </c>
      <c r="F16" s="6"/>
    </row>
    <row r="17" ht="12.75" customHeight="1">
      <c r="A17" s="6" t="str">
        <f>'INCOME STATEMENT'!A73</f>
        <v>Telephone</v>
      </c>
      <c r="B17" s="24">
        <f>'INCOME STATEMENT'!B73</f>
        <v>540</v>
      </c>
      <c r="C17" s="24">
        <f>'INCOME STATEMENT'!C73</f>
        <v>540</v>
      </c>
      <c r="D17" s="24">
        <f>'INCOME STATEMENT'!D73</f>
        <v>1080</v>
      </c>
      <c r="F17" s="6"/>
      <c r="G17" s="80"/>
      <c r="H17" s="80"/>
      <c r="I17" s="80"/>
    </row>
    <row r="18" ht="12.75" customHeight="1">
      <c r="A18" s="6" t="str">
        <f>'INCOME STATEMENT'!A74</f>
        <v>Cleaning</v>
      </c>
      <c r="B18" s="24">
        <f>'INCOME STATEMENT'!B74</f>
        <v>600</v>
      </c>
      <c r="C18" s="24">
        <f>'INCOME STATEMENT'!C74</f>
        <v>2040</v>
      </c>
      <c r="D18" s="24">
        <f>'INCOME STATEMENT'!D74</f>
        <v>7200</v>
      </c>
      <c r="F18" s="6"/>
      <c r="G18" s="6"/>
      <c r="H18" s="6"/>
      <c r="I18" s="6"/>
    </row>
    <row r="19" ht="12.75" customHeight="1">
      <c r="A19" s="6" t="str">
        <f>'INCOME STATEMENT'!A75</f>
        <v>Insurance</v>
      </c>
      <c r="B19" s="24">
        <f>'INCOME STATEMENT'!B75</f>
        <v>600</v>
      </c>
      <c r="C19" s="24">
        <f>'INCOME STATEMENT'!C75</f>
        <v>600</v>
      </c>
      <c r="D19" s="24">
        <f>'INCOME STATEMENT'!D75</f>
        <v>960</v>
      </c>
    </row>
    <row r="20" ht="12.75" customHeight="1">
      <c r="A20" s="6" t="str">
        <f>'INCOME STATEMENT'!A76</f>
        <v>Rent</v>
      </c>
      <c r="B20" s="24">
        <f>'INCOME STATEMENT'!B76</f>
        <v>14400</v>
      </c>
      <c r="C20" s="24">
        <f>'INCOME STATEMENT'!C76</f>
        <v>14400</v>
      </c>
      <c r="D20" s="24">
        <f>'INCOME STATEMENT'!D76</f>
        <v>43200</v>
      </c>
    </row>
    <row r="21" ht="12.75" customHeight="1">
      <c r="A21" s="6" t="str">
        <f>'INCOME STATEMENT'!A77</f>
        <v/>
      </c>
      <c r="B21" s="24">
        <f>'INCOME STATEMENT'!B77</f>
        <v>0</v>
      </c>
      <c r="C21" s="24">
        <f>'INCOME STATEMENT'!C77</f>
        <v>0</v>
      </c>
      <c r="D21" s="24">
        <f>'INCOME STATEMENT'!D77</f>
        <v>0</v>
      </c>
    </row>
    <row r="22" ht="12.75" customHeight="1">
      <c r="A22" s="6" t="str">
        <f>'INCOME STATEMENT'!A78</f>
        <v/>
      </c>
      <c r="B22" s="24">
        <f>'INCOME STATEMENT'!B78</f>
        <v>0</v>
      </c>
      <c r="C22" s="24">
        <f>'INCOME STATEMENT'!C78</f>
        <v>0</v>
      </c>
      <c r="D22" s="24">
        <f>'INCOME STATEMENT'!D78</f>
        <v>0</v>
      </c>
    </row>
    <row r="23" ht="12.75" customHeight="1">
      <c r="A23" s="6" t="str">
        <f>'INCOME STATEMENT'!A79</f>
        <v/>
      </c>
      <c r="B23" s="24">
        <f>'INCOME STATEMENT'!B79</f>
        <v>0</v>
      </c>
      <c r="C23" s="24">
        <f>'INCOME STATEMENT'!C79</f>
        <v>0</v>
      </c>
      <c r="D23" s="24">
        <f>'INCOME STATEMENT'!D79</f>
        <v>0</v>
      </c>
    </row>
    <row r="24" ht="12.75" customHeight="1">
      <c r="A24" s="6" t="str">
        <f>'INCOME STATEMENT'!A80</f>
        <v/>
      </c>
      <c r="B24" s="24">
        <f>'INCOME STATEMENT'!B80</f>
        <v>0</v>
      </c>
      <c r="C24" s="24">
        <f>'INCOME STATEMENT'!C80</f>
        <v>0</v>
      </c>
      <c r="D24" s="24">
        <f>'INCOME STATEMENT'!D80</f>
        <v>0</v>
      </c>
    </row>
    <row r="25" ht="12.75" customHeight="1">
      <c r="A25" s="6" t="str">
        <f>'INCOME STATEMENT'!A81</f>
        <v/>
      </c>
      <c r="B25" s="24">
        <f>'INCOME STATEMENT'!B81</f>
        <v>0</v>
      </c>
      <c r="C25" s="24">
        <f>'INCOME STATEMENT'!C81</f>
        <v>0</v>
      </c>
      <c r="D25" s="24">
        <f>'INCOME STATEMENT'!D81</f>
        <v>0</v>
      </c>
    </row>
    <row r="26" ht="12.75" customHeight="1">
      <c r="A26" s="6" t="str">
        <f>'INCOME STATEMENT'!A82</f>
        <v>Total Operating Expenses</v>
      </c>
      <c r="B26" s="24">
        <f>'INCOME STATEMENT'!B82</f>
        <v>214167.2668</v>
      </c>
      <c r="C26" s="24">
        <f>'INCOME STATEMENT'!C82</f>
        <v>419910.8008</v>
      </c>
      <c r="D26" s="24">
        <f>'INCOME STATEMENT'!D82</f>
        <v>890628.554</v>
      </c>
    </row>
    <row r="27" ht="12.75" customHeight="1">
      <c r="A27" s="6"/>
      <c r="B27" s="24"/>
      <c r="C27" s="24"/>
      <c r="D27" s="24"/>
    </row>
    <row r="28" ht="12.75" customHeight="1">
      <c r="A28" s="6" t="str">
        <f>'INCOME STATEMENT'!A84</f>
        <v>Operating Profit</v>
      </c>
      <c r="B28" s="24">
        <f>'INCOME STATEMENT'!B84</f>
        <v>-52267.2668</v>
      </c>
      <c r="C28" s="24">
        <f>'INCOME STATEMENT'!C84</f>
        <v>154209.1992</v>
      </c>
      <c r="D28" s="24">
        <f>'INCOME STATEMENT'!D84</f>
        <v>1070981.446</v>
      </c>
    </row>
    <row r="29" ht="12.75" customHeight="1">
      <c r="A29" s="6"/>
      <c r="B29" s="24"/>
      <c r="C29" s="24"/>
      <c r="D29" s="24"/>
    </row>
    <row r="30" ht="12.75" customHeight="1">
      <c r="A30" s="6" t="str">
        <f>'INCOME STATEMENT'!A86</f>
        <v>Non Operating Income/Expenses</v>
      </c>
      <c r="B30" s="24" t="str">
        <f>'INCOME STATEMENT'!B86</f>
        <v/>
      </c>
      <c r="C30" s="24" t="str">
        <f>'INCOME STATEMENT'!C86</f>
        <v/>
      </c>
      <c r="D30" s="24" t="str">
        <f>'INCOME STATEMENT'!D86</f>
        <v/>
      </c>
    </row>
    <row r="31" ht="12.75" customHeight="1">
      <c r="A31" s="6" t="str">
        <f>'INCOME STATEMENT'!A87</f>
        <v>  - Interest Expense</v>
      </c>
      <c r="B31" s="24">
        <f>'INCOME STATEMENT'!B87</f>
        <v>4680.548272</v>
      </c>
      <c r="C31" s="24">
        <f>'INCOME STATEMENT'!C87</f>
        <v>8709.738743</v>
      </c>
      <c r="D31" s="24">
        <f>'INCOME STATEMENT'!D87</f>
        <v>15400.82389</v>
      </c>
    </row>
    <row r="32" ht="12.75" customHeight="1">
      <c r="A32" s="6" t="str">
        <f>'INCOME STATEMENT'!A88</f>
        <v>Profit Before Taxes</v>
      </c>
      <c r="B32" s="24">
        <f>'INCOME STATEMENT'!B88</f>
        <v>-56947.81508</v>
      </c>
      <c r="C32" s="24">
        <f>'INCOME STATEMENT'!C88</f>
        <v>145499.4605</v>
      </c>
      <c r="D32" s="24">
        <f>'INCOME STATEMENT'!D88</f>
        <v>1055580.622</v>
      </c>
    </row>
    <row r="33" ht="12.75" customHeight="1">
      <c r="A33" s="6" t="str">
        <f>'INCOME STATEMENT'!A89</f>
        <v>Income Taxes</v>
      </c>
      <c r="B33" s="24">
        <f>'INCOME STATEMENT'!B89</f>
        <v>-14236.95377</v>
      </c>
      <c r="C33" s="24">
        <f>'INCOME STATEMENT'!C89</f>
        <v>36374.86511</v>
      </c>
      <c r="D33" s="24">
        <f>'INCOME STATEMENT'!D89</f>
        <v>263895.1555</v>
      </c>
    </row>
    <row r="34" ht="12.75" customHeight="1">
      <c r="A34" s="6" t="str">
        <f>'INCOME STATEMENT'!A90</f>
        <v>Net Income</v>
      </c>
      <c r="B34" s="24">
        <f>'INCOME STATEMENT'!B90</f>
        <v>-42710.86131</v>
      </c>
      <c r="C34" s="24">
        <f>'INCOME STATEMENT'!C90</f>
        <v>109124.5953</v>
      </c>
      <c r="D34" s="24">
        <f>'INCOME STATEMENT'!D90</f>
        <v>791685.4666</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2" width="21.0"/>
    <col customWidth="1" min="3" max="4" width="21.86"/>
    <col customWidth="1" min="5" max="6" width="8.86"/>
    <col customWidth="1" min="7" max="26" width="10.0"/>
  </cols>
  <sheetData>
    <row r="1" ht="12.75" customHeight="1">
      <c r="A1" s="51" t="str">
        <f>'BALANCE SHEET'!A1</f>
        <v>ProMesh</v>
      </c>
    </row>
    <row r="2" ht="12.75" customHeight="1">
      <c r="A2" s="6" t="str">
        <f>'BALANCE SHEET'!A2</f>
        <v>Balance Sheet</v>
      </c>
      <c r="B2" s="79" t="str">
        <f>'BALANCE SHEET'!N2</f>
        <v>Year 1</v>
      </c>
      <c r="C2" s="79" t="str">
        <f>'BALANCE SHEET'!Z2</f>
        <v>Year 2</v>
      </c>
      <c r="D2" s="79" t="str">
        <f>'BALANCE SHEET'!AL2</f>
        <v>Year 3</v>
      </c>
    </row>
    <row r="3" ht="12.75" customHeight="1">
      <c r="A3" s="6"/>
      <c r="B3" s="79" t="str">
        <f>'BALANCE SHEET'!N3</f>
        <v>Month 12</v>
      </c>
      <c r="C3" s="79" t="str">
        <f>'BALANCE SHEET'!Z3</f>
        <v>Month 12</v>
      </c>
      <c r="D3" s="79" t="str">
        <f>'BALANCE SHEET'!AL3</f>
        <v>Month 12</v>
      </c>
    </row>
    <row r="4" ht="12.75" customHeight="1">
      <c r="A4" s="6" t="str">
        <f>'BALANCE SHEET'!A4</f>
        <v>Assets</v>
      </c>
      <c r="B4" s="24"/>
      <c r="C4" s="24"/>
      <c r="D4" s="24"/>
    </row>
    <row r="5" ht="12.75" customHeight="1">
      <c r="A5" s="6" t="str">
        <f>'BALANCE SHEET'!A5</f>
        <v>Current Assets</v>
      </c>
      <c r="B5" s="24"/>
      <c r="C5" s="24"/>
      <c r="D5" s="24"/>
    </row>
    <row r="6" ht="12.75" customHeight="1">
      <c r="A6" s="6" t="str">
        <f>'BALANCE SHEET'!A6</f>
        <v>  - Cash</v>
      </c>
      <c r="B6" s="24">
        <f>'BALANCE SHEET'!N6</f>
        <v>61232.7677</v>
      </c>
      <c r="C6" s="24">
        <f>'BALANCE SHEET'!Z6</f>
        <v>86209.61199</v>
      </c>
      <c r="D6" s="24">
        <f>'BALANCE SHEET'!AL6</f>
        <v>947142.8291</v>
      </c>
    </row>
    <row r="7" ht="12.75" customHeight="1">
      <c r="A7" s="6" t="str">
        <f>'BALANCE SHEET'!A7</f>
        <v>  - Accounts Receivable</v>
      </c>
      <c r="B7" s="24">
        <f>'BALANCE SHEET'!N7</f>
        <v>5602.5</v>
      </c>
      <c r="C7" s="24">
        <f>'BALANCE SHEET'!Z7</f>
        <v>19888.875</v>
      </c>
      <c r="D7" s="24">
        <f>'BALANCE SHEET'!AL7</f>
        <v>66669.75</v>
      </c>
    </row>
    <row r="8" ht="12.75" customHeight="1">
      <c r="A8" s="6" t="str">
        <f>'BALANCE SHEET'!A8</f>
        <v>  - Inventory</v>
      </c>
      <c r="B8" s="24">
        <f>'BALANCE SHEET'!N8</f>
        <v>0</v>
      </c>
      <c r="C8" s="24">
        <f>'BALANCE SHEET'!Z8</f>
        <v>0</v>
      </c>
      <c r="D8" s="24">
        <f>'BALANCE SHEET'!AL8</f>
        <v>0</v>
      </c>
    </row>
    <row r="9" ht="12.75" customHeight="1">
      <c r="A9" s="6" t="str">
        <f>'BALANCE SHEET'!A9</f>
        <v>Total Current Assets</v>
      </c>
      <c r="B9" s="24">
        <f>'BALANCE SHEET'!N9</f>
        <v>66835.2677</v>
      </c>
      <c r="C9" s="24">
        <f>'BALANCE SHEET'!Z9</f>
        <v>106098.487</v>
      </c>
      <c r="D9" s="24">
        <f>'BALANCE SHEET'!AL9</f>
        <v>1013812.579</v>
      </c>
    </row>
    <row r="10" ht="12.75" customHeight="1">
      <c r="A10" s="6"/>
      <c r="B10" s="24"/>
      <c r="C10" s="24"/>
      <c r="D10" s="24"/>
    </row>
    <row r="11" ht="12.75" customHeight="1">
      <c r="A11" s="6" t="str">
        <f>'BALANCE SHEET'!A11</f>
        <v>Fixed Assets</v>
      </c>
      <c r="B11" s="24"/>
      <c r="C11" s="24"/>
      <c r="D11" s="24"/>
    </row>
    <row r="12" ht="12.75" customHeight="1">
      <c r="A12" s="6" t="str">
        <f>'BALANCE SHEET'!A12</f>
        <v>  - Land</v>
      </c>
      <c r="B12" s="24">
        <f>'BALANCE SHEET'!N12</f>
        <v>0</v>
      </c>
      <c r="C12" s="24">
        <f>'BALANCE SHEET'!Z12</f>
        <v>0</v>
      </c>
      <c r="D12" s="24">
        <f>'BALANCE SHEET'!AL12</f>
        <v>0</v>
      </c>
    </row>
    <row r="13" ht="12.75" customHeight="1">
      <c r="A13" s="6" t="str">
        <f>'BALANCE SHEET'!A13</f>
        <v>  - Buildings</v>
      </c>
      <c r="B13" s="24">
        <f>'BALANCE SHEET'!N13</f>
        <v>0</v>
      </c>
      <c r="C13" s="24">
        <f>'BALANCE SHEET'!Z13</f>
        <v>0</v>
      </c>
      <c r="D13" s="24">
        <f>'BALANCE SHEET'!AL13</f>
        <v>0</v>
      </c>
    </row>
    <row r="14" ht="12.75" customHeight="1">
      <c r="A14" s="6" t="str">
        <f>'BALANCE SHEET'!A14</f>
        <v>    less Accumulated Depreciation</v>
      </c>
      <c r="B14" s="24">
        <f>'BALANCE SHEET'!N14</f>
        <v>0</v>
      </c>
      <c r="C14" s="24">
        <f>'BALANCE SHEET'!Z14</f>
        <v>0</v>
      </c>
      <c r="D14" s="24">
        <f>'BALANCE SHEET'!AL14</f>
        <v>0</v>
      </c>
    </row>
    <row r="15" ht="12.75" customHeight="1">
      <c r="A15" s="6" t="str">
        <f>'BALANCE SHEET'!A15</f>
        <v>    net Buildings</v>
      </c>
      <c r="B15" s="24">
        <f>'BALANCE SHEET'!N15</f>
        <v>0</v>
      </c>
      <c r="C15" s="24">
        <f>'BALANCE SHEET'!Z15</f>
        <v>0</v>
      </c>
      <c r="D15" s="24">
        <f>'BALANCE SHEET'!AL15</f>
        <v>0</v>
      </c>
    </row>
    <row r="16" ht="12.75" customHeight="1">
      <c r="A16" s="6" t="str">
        <f>'BALANCE SHEET'!A16</f>
        <v>  - Equipment</v>
      </c>
      <c r="B16" s="24">
        <f>'BALANCE SHEET'!N16</f>
        <v>12640.58705</v>
      </c>
      <c r="C16" s="24">
        <f>'BALANCE SHEET'!Z16</f>
        <v>31279.45236</v>
      </c>
      <c r="D16" s="24">
        <f>'BALANCE SHEET'!AL16</f>
        <v>100592.9334</v>
      </c>
    </row>
    <row r="17" ht="12.75" customHeight="1">
      <c r="A17" s="6" t="str">
        <f>'BALANCE SHEET'!A17</f>
        <v>    less Accumulated Depreciation</v>
      </c>
      <c r="B17" s="24">
        <f>'BALANCE SHEET'!N17</f>
        <v>4375.427625</v>
      </c>
      <c r="C17" s="24">
        <f>'BALANCE SHEET'!Z17</f>
        <v>15202.53395</v>
      </c>
      <c r="D17" s="24">
        <f>'BALANCE SHEET'!AL17</f>
        <v>50021.88989</v>
      </c>
    </row>
    <row r="18" ht="12.75" customHeight="1">
      <c r="A18" s="6" t="str">
        <f>'BALANCE SHEET'!A18</f>
        <v>    net Equipment</v>
      </c>
      <c r="B18" s="24">
        <f>'BALANCE SHEET'!N18</f>
        <v>12324.57238</v>
      </c>
      <c r="C18" s="24">
        <f>'BALANCE SHEET'!Z18</f>
        <v>30497.46605</v>
      </c>
      <c r="D18" s="24">
        <f>'BALANCE SHEET'!AL18</f>
        <v>98078.11011</v>
      </c>
    </row>
    <row r="19" ht="12.75" customHeight="1">
      <c r="A19" s="6" t="str">
        <f>'BALANCE SHEET'!A19</f>
        <v>  - Vehicles</v>
      </c>
      <c r="B19" s="24">
        <f>'BALANCE SHEET'!N19</f>
        <v>66496.43473</v>
      </c>
      <c r="C19" s="24">
        <f>'BALANCE SHEET'!Z19</f>
        <v>187343.8641</v>
      </c>
      <c r="D19" s="24">
        <f>'BALANCE SHEET'!AL19</f>
        <v>352615.1881</v>
      </c>
    </row>
    <row r="20" ht="12.75" customHeight="1">
      <c r="A20" s="6" t="str">
        <f>'BALANCE SHEET'!A20</f>
        <v>    less Accumulated Depreciation</v>
      </c>
      <c r="B20" s="24">
        <f>'BALANCE SHEET'!N20</f>
        <v>14611.83918</v>
      </c>
      <c r="C20" s="24">
        <f>'BALANCE SHEET'!Z20</f>
        <v>55778.53366</v>
      </c>
      <c r="D20" s="24">
        <f>'BALANCE SHEET'!AL20</f>
        <v>133261.7317</v>
      </c>
    </row>
    <row r="21" ht="12.75" customHeight="1">
      <c r="A21" s="6" t="str">
        <f>'BALANCE SHEET'!A21</f>
        <v>    net Vehicles</v>
      </c>
      <c r="B21" s="24">
        <f>'BALANCE SHEET'!N21</f>
        <v>65388.16082</v>
      </c>
      <c r="C21" s="24">
        <f>'BALANCE SHEET'!Z21</f>
        <v>184221.4663</v>
      </c>
      <c r="D21" s="24">
        <f>'BALANCE SHEET'!AL21</f>
        <v>346738.2683</v>
      </c>
    </row>
    <row r="22" ht="12.75" customHeight="1">
      <c r="A22" s="6" t="str">
        <f>'BALANCE SHEET'!A22</f>
        <v>Total Fixed Assets</v>
      </c>
      <c r="B22" s="24">
        <f>'BALANCE SHEET'!N22</f>
        <v>77712.7332</v>
      </c>
      <c r="C22" s="24">
        <f>'BALANCE SHEET'!Z22</f>
        <v>214718.9324</v>
      </c>
      <c r="D22" s="24">
        <f>'BALANCE SHEET'!AL22</f>
        <v>444816.3784</v>
      </c>
    </row>
    <row r="23" ht="12.75" customHeight="1">
      <c r="A23" s="6" t="str">
        <f>'BALANCE SHEET'!A23</f>
        <v>Total Assets</v>
      </c>
      <c r="B23" s="81">
        <f>'BALANCE SHEET'!N23</f>
        <v>144548.0009</v>
      </c>
      <c r="C23" s="81">
        <f>'BALANCE SHEET'!Z23</f>
        <v>320817.4194</v>
      </c>
      <c r="D23" s="81">
        <f>'BALANCE SHEET'!AL23</f>
        <v>1458628.957</v>
      </c>
    </row>
    <row r="24" ht="12.75" customHeight="1">
      <c r="A24" s="6"/>
      <c r="B24" s="24"/>
      <c r="C24" s="24"/>
      <c r="D24" s="24"/>
    </row>
    <row r="25" ht="12.75" customHeight="1">
      <c r="A25" s="6"/>
      <c r="B25" s="79" t="str">
        <f>'BALANCE SHEET'!N25</f>
        <v>Year 1</v>
      </c>
      <c r="C25" s="79" t="str">
        <f>'BALANCE SHEET'!Z25</f>
        <v>Year 2</v>
      </c>
      <c r="D25" s="79" t="str">
        <f>'BALANCE SHEET'!AL25</f>
        <v>Year 3</v>
      </c>
    </row>
    <row r="26" ht="12.75" customHeight="1">
      <c r="A26" s="6" t="str">
        <f>'BALANCE SHEET'!A26</f>
        <v>Liabilities and Equities</v>
      </c>
      <c r="B26" s="79" t="str">
        <f>'BALANCE SHEET'!N26</f>
        <v>Month 12</v>
      </c>
      <c r="C26" s="79" t="str">
        <f>'BALANCE SHEET'!Z26</f>
        <v>Month 12</v>
      </c>
      <c r="D26" s="79" t="str">
        <f>'BALANCE SHEET'!AL26</f>
        <v>Month 12</v>
      </c>
    </row>
    <row r="27" ht="12.75" customHeight="1">
      <c r="A27" s="6" t="str">
        <f>'BALANCE SHEET'!A27</f>
        <v>Current Liabilities</v>
      </c>
      <c r="B27" s="24"/>
      <c r="C27" s="24"/>
      <c r="D27" s="24"/>
    </row>
    <row r="28" ht="12.75" customHeight="1">
      <c r="A28" s="6" t="str">
        <f>'BALANCE SHEET'!A28</f>
        <v>  - Accounts Payable</v>
      </c>
      <c r="B28" s="24">
        <f>'BALANCE SHEET'!N28</f>
        <v>0</v>
      </c>
      <c r="C28" s="24">
        <f>'BALANCE SHEET'!Z28</f>
        <v>0</v>
      </c>
      <c r="D28" s="24">
        <f>'BALANCE SHEET'!AL28</f>
        <v>0</v>
      </c>
    </row>
    <row r="29" ht="12.75" customHeight="1">
      <c r="A29" s="6" t="str">
        <f>'BALANCE SHEET'!A29</f>
        <v>  - Income Taxes</v>
      </c>
      <c r="B29" s="24">
        <f>'BALANCE SHEET'!N29</f>
        <v>-14236.95377</v>
      </c>
      <c r="C29" s="24">
        <f>'BALANCE SHEET'!Z29</f>
        <v>22137.91134</v>
      </c>
      <c r="D29" s="24">
        <f>'BALANCE SHEET'!AL29</f>
        <v>263895.1555</v>
      </c>
    </row>
    <row r="30" ht="12.75" customHeight="1">
      <c r="A30" s="6" t="str">
        <f>'BALANCE SHEET'!A30</f>
        <v>  - Current Portion Long Term Debt</v>
      </c>
      <c r="B30" s="24">
        <f>'BALANCE SHEET'!N30</f>
        <v>51473.76591</v>
      </c>
      <c r="C30" s="24">
        <f>'BALANCE SHEET'!Z30</f>
        <v>77232.69893</v>
      </c>
      <c r="D30" s="24">
        <f>'BALANCE SHEET'!AL30</f>
        <v>83266.99517</v>
      </c>
    </row>
    <row r="31" ht="12.75" customHeight="1">
      <c r="A31" s="6" t="str">
        <f>'BALANCE SHEET'!A31</f>
        <v>Total Current Liabilities</v>
      </c>
      <c r="B31" s="24">
        <f>'BALANCE SHEET'!N31</f>
        <v>37236.81214</v>
      </c>
      <c r="C31" s="24">
        <f>'BALANCE SHEET'!Z31</f>
        <v>99370.61027</v>
      </c>
      <c r="D31" s="24">
        <f>'BALANCE SHEET'!AL31</f>
        <v>347162.1507</v>
      </c>
    </row>
    <row r="32" ht="12.75" customHeight="1">
      <c r="A32" s="6"/>
      <c r="B32" s="24"/>
      <c r="C32" s="24"/>
      <c r="D32" s="24"/>
    </row>
    <row r="33" ht="12.75" customHeight="1">
      <c r="A33" s="6" t="str">
        <f>'BALANCE SHEET'!A33</f>
        <v>Long-Term Liabilities</v>
      </c>
      <c r="B33" s="24"/>
      <c r="C33" s="24"/>
      <c r="D33" s="24"/>
    </row>
    <row r="34" ht="12.75" customHeight="1">
      <c r="A34" s="6" t="str">
        <f>'BALANCE SHEET'!A34</f>
        <v>  - Long-Term Loans</v>
      </c>
      <c r="B34" s="24">
        <f>'BALANCE SHEET'!N34</f>
        <v>22.05005485</v>
      </c>
      <c r="C34" s="24">
        <f>'BALANCE SHEET'!Z34</f>
        <v>33.07508228</v>
      </c>
      <c r="D34" s="24">
        <f>'BALANCE SHEET'!AL34</f>
        <v>88367.60615</v>
      </c>
    </row>
    <row r="35" ht="12.75" customHeight="1">
      <c r="A35" s="6" t="str">
        <f>'BALANCE SHEET'!A35</f>
        <v>  - Mortgage</v>
      </c>
      <c r="B35" s="24">
        <f>'BALANCE SHEET'!N35</f>
        <v>0</v>
      </c>
      <c r="C35" s="24">
        <f>'BALANCE SHEET'!Z35</f>
        <v>0</v>
      </c>
      <c r="D35" s="24">
        <f>'BALANCE SHEET'!AL35</f>
        <v>0</v>
      </c>
    </row>
    <row r="36" ht="12.75" customHeight="1">
      <c r="A36" s="6" t="str">
        <f>'BALANCE SHEET'!A36</f>
        <v>Total Long Term Loans</v>
      </c>
      <c r="B36" s="24">
        <f>'BALANCE SHEET'!N36</f>
        <v>22.05005485</v>
      </c>
      <c r="C36" s="24">
        <f>'BALANCE SHEET'!Z36</f>
        <v>33.07508228</v>
      </c>
      <c r="D36" s="24">
        <f>'BALANCE SHEET'!AL36</f>
        <v>88367.60615</v>
      </c>
    </row>
    <row r="37" ht="12.75" customHeight="1">
      <c r="A37" s="6" t="str">
        <f>'BALANCE SHEET'!A37</f>
        <v>Owners' Equity</v>
      </c>
      <c r="B37" s="24" t="str">
        <f>'BALANCE SHEET'!N37</f>
        <v/>
      </c>
      <c r="C37" s="24" t="str">
        <f>'BALANCE SHEET'!Z37</f>
        <v/>
      </c>
      <c r="D37" s="24" t="str">
        <f>'BALANCE SHEET'!AL37</f>
        <v/>
      </c>
    </row>
    <row r="38" ht="12.75" customHeight="1">
      <c r="A38" s="6" t="str">
        <f>'BALANCE SHEET'!A38</f>
        <v>  - Share Capital</v>
      </c>
      <c r="B38" s="24">
        <f>'BALANCE SHEET'!N38</f>
        <v>150000</v>
      </c>
      <c r="C38" s="24">
        <f>'BALANCE SHEET'!Z38</f>
        <v>155000</v>
      </c>
      <c r="D38" s="24">
        <f>'BALANCE SHEET'!AL38</f>
        <v>165000</v>
      </c>
    </row>
    <row r="39" ht="12.75" customHeight="1">
      <c r="A39" s="6" t="str">
        <f>'BALANCE SHEET'!A39</f>
        <v>  - Retained Earnings</v>
      </c>
      <c r="B39" s="24">
        <f>'BALANCE SHEET'!N39</f>
        <v>-42710.86131</v>
      </c>
      <c r="C39" s="24">
        <f>'BALANCE SHEET'!Z39</f>
        <v>66413.73403</v>
      </c>
      <c r="D39" s="24">
        <f>'BALANCE SHEET'!AL39</f>
        <v>858099.2006</v>
      </c>
    </row>
    <row r="40" ht="12.75" customHeight="1">
      <c r="A40" s="6" t="str">
        <f>'BALANCE SHEET'!A40</f>
        <v>Total Owners' Equity</v>
      </c>
      <c r="B40" s="24">
        <f>'BALANCE SHEET'!N40</f>
        <v>107289.1387</v>
      </c>
      <c r="C40" s="24">
        <f>'BALANCE SHEET'!Z40</f>
        <v>221413.734</v>
      </c>
      <c r="D40" s="24">
        <f>'BALANCE SHEET'!AL40</f>
        <v>1023099.201</v>
      </c>
    </row>
    <row r="41" ht="12.75" customHeight="1">
      <c r="A41" s="6"/>
      <c r="B41" s="24"/>
      <c r="C41" s="24"/>
      <c r="D41" s="24"/>
    </row>
    <row r="42" ht="12.75" customHeight="1">
      <c r="A42" s="6" t="str">
        <f>'BALANCE SHEET'!A42</f>
        <v>Total Liabilities and Equities</v>
      </c>
      <c r="B42" s="81">
        <f>'BALANCE SHEET'!N42</f>
        <v>144548.0009</v>
      </c>
      <c r="C42" s="81">
        <f>'BALANCE SHEET'!Z42</f>
        <v>320817.4194</v>
      </c>
      <c r="D42" s="81">
        <f>'BALANCE SHEET'!AL42</f>
        <v>1458628.957</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43"/>
    <col customWidth="1" min="2" max="13" width="12.71"/>
    <col customWidth="1" min="14" max="26" width="10.0"/>
  </cols>
  <sheetData>
    <row r="1" ht="12.75" customHeight="1">
      <c r="A1" s="51" t="str">
        <f>'CASH FLOW'!A1</f>
        <v>ProMesh</v>
      </c>
    </row>
    <row r="2" ht="12.75" customHeight="1">
      <c r="A2" s="6" t="str">
        <f>'CASH FLOW'!A2</f>
        <v>Cash Flow</v>
      </c>
    </row>
    <row r="3" ht="12.75" customHeight="1">
      <c r="A3" s="6"/>
    </row>
    <row r="4" ht="12.75" customHeight="1">
      <c r="A4" s="6"/>
    </row>
    <row r="5" ht="12.75" customHeight="1">
      <c r="A5" s="6"/>
    </row>
    <row r="6" ht="12.75" customHeight="1">
      <c r="A6" s="6"/>
      <c r="B6" s="4" t="str">
        <f>'CASH FLOW'!E6</f>
        <v>Year 1</v>
      </c>
      <c r="C6" s="4" t="str">
        <f>'CASH FLOW'!F6</f>
        <v>Year 1</v>
      </c>
      <c r="D6" s="4" t="str">
        <f>'CASH FLOW'!G6</f>
        <v>Year 1</v>
      </c>
      <c r="E6" s="4" t="str">
        <f>'CASH FLOW'!H6</f>
        <v>Year 1</v>
      </c>
      <c r="F6" s="4" t="str">
        <f>'CASH FLOW'!I6</f>
        <v>Year 1</v>
      </c>
      <c r="G6" s="4" t="str">
        <f>'CASH FLOW'!J6</f>
        <v>Year 1</v>
      </c>
      <c r="H6" s="4" t="str">
        <f>'CASH FLOW'!K6</f>
        <v>Year 1</v>
      </c>
      <c r="I6" s="4" t="str">
        <f>'CASH FLOW'!L6</f>
        <v>Year 1</v>
      </c>
      <c r="J6" s="4" t="str">
        <f>'CASH FLOW'!M6</f>
        <v>Year 1</v>
      </c>
      <c r="K6" s="79" t="str">
        <f>'CASH FLOW'!N6</f>
        <v>Year 1</v>
      </c>
      <c r="L6" s="79" t="str">
        <f>'CASH FLOW'!O6</f>
        <v>Year 1</v>
      </c>
      <c r="M6" s="79" t="str">
        <f>'CASH FLOW'!P6</f>
        <v>Year 1</v>
      </c>
    </row>
    <row r="7" ht="12.75" customHeight="1">
      <c r="A7" s="6"/>
      <c r="B7" s="4" t="str">
        <f>'CASH FLOW'!E7</f>
        <v>Month 1</v>
      </c>
      <c r="C7" s="4" t="str">
        <f>'CASH FLOW'!F7</f>
        <v>Month 2</v>
      </c>
      <c r="D7" s="4" t="str">
        <f>'CASH FLOW'!G7</f>
        <v>Month 3</v>
      </c>
      <c r="E7" s="4" t="str">
        <f>'CASH FLOW'!H7</f>
        <v>Month 4</v>
      </c>
      <c r="F7" s="4" t="str">
        <f>'CASH FLOW'!I7</f>
        <v>Month 5</v>
      </c>
      <c r="G7" s="4" t="str">
        <f>'CASH FLOW'!J7</f>
        <v>Month 6</v>
      </c>
      <c r="H7" s="4" t="str">
        <f>'CASH FLOW'!K7</f>
        <v>Month 7</v>
      </c>
      <c r="I7" s="4" t="str">
        <f>'CASH FLOW'!L7</f>
        <v>Month 8</v>
      </c>
      <c r="J7" s="4" t="str">
        <f>'CASH FLOW'!M7</f>
        <v>Month 9</v>
      </c>
      <c r="K7" s="79" t="str">
        <f>'CASH FLOW'!N7</f>
        <v>Month 10</v>
      </c>
      <c r="L7" s="79" t="str">
        <f>'CASH FLOW'!O7</f>
        <v>Month 11</v>
      </c>
      <c r="M7" s="79" t="str">
        <f>'CASH FLOW'!P7</f>
        <v>Month 12</v>
      </c>
    </row>
    <row r="8" ht="12.75" customHeight="1">
      <c r="A8" s="6" t="str">
        <f>'CASH FLOW'!A8</f>
        <v>Opening Cash</v>
      </c>
      <c r="B8" s="24">
        <f>'CASH FLOW'!E8</f>
        <v>0</v>
      </c>
      <c r="C8" s="24">
        <f>'CASH FLOW'!F8</f>
        <v>140072.939</v>
      </c>
      <c r="D8" s="24">
        <f>'CASH FLOW'!G8</f>
        <v>131203.3779</v>
      </c>
      <c r="E8" s="24">
        <f>'CASH FLOW'!H8</f>
        <v>122956.3169</v>
      </c>
      <c r="F8" s="24">
        <f>'CASH FLOW'!I8</f>
        <v>114709.2559</v>
      </c>
      <c r="G8" s="24">
        <f>'CASH FLOW'!J8</f>
        <v>106462.1949</v>
      </c>
      <c r="H8" s="24">
        <f>'CASH FLOW'!K8</f>
        <v>104465.1338</v>
      </c>
      <c r="I8" s="24">
        <f>'CASH FLOW'!L8</f>
        <v>96218.07282</v>
      </c>
      <c r="J8" s="24">
        <f>'CASH FLOW'!M8</f>
        <v>87971.0118</v>
      </c>
      <c r="K8" s="24">
        <f>'CASH FLOW'!N8</f>
        <v>79723.95077</v>
      </c>
      <c r="L8" s="24">
        <f>'CASH FLOW'!O8</f>
        <v>71476.88975</v>
      </c>
      <c r="M8" s="24">
        <f>'CASH FLOW'!P8</f>
        <v>63229.82872</v>
      </c>
    </row>
    <row r="9" ht="12.75" customHeight="1">
      <c r="A9" s="6"/>
      <c r="B9" s="24"/>
      <c r="C9" s="24"/>
      <c r="D9" s="24"/>
      <c r="E9" s="24"/>
      <c r="F9" s="24"/>
      <c r="G9" s="24"/>
      <c r="H9" s="24"/>
      <c r="I9" s="24"/>
      <c r="J9" s="24"/>
      <c r="K9" s="24"/>
      <c r="L9" s="24"/>
      <c r="M9" s="24"/>
    </row>
    <row r="10" ht="12.75" customHeight="1">
      <c r="A10" s="6" t="str">
        <f>'CASH FLOW'!A10</f>
        <v>Cash Flow from Operations</v>
      </c>
      <c r="B10" s="24"/>
      <c r="C10" s="24"/>
      <c r="D10" s="24"/>
      <c r="E10" s="24"/>
      <c r="F10" s="24"/>
      <c r="G10" s="24"/>
      <c r="H10" s="24"/>
      <c r="I10" s="24"/>
      <c r="J10" s="24"/>
      <c r="K10" s="24"/>
      <c r="L10" s="24"/>
      <c r="M10" s="24"/>
    </row>
    <row r="11" ht="12.75" customHeight="1">
      <c r="A11" s="6" t="str">
        <f>'CASH FLOW'!A11</f>
        <v>  Net Income</v>
      </c>
      <c r="B11" s="24">
        <f>'CASH FLOW'!E11</f>
        <v>-4549.375</v>
      </c>
      <c r="C11" s="24">
        <f>'CASH FLOW'!F11</f>
        <v>-4510.134979</v>
      </c>
      <c r="D11" s="24">
        <f>'CASH FLOW'!G11</f>
        <v>-4471.294714</v>
      </c>
      <c r="E11" s="24">
        <f>'CASH FLOW'!H11</f>
        <v>-4432.844312</v>
      </c>
      <c r="F11" s="24">
        <f>'CASH FLOW'!I11</f>
        <v>-4394.774081</v>
      </c>
      <c r="G11" s="24">
        <f>'CASH FLOW'!J11</f>
        <v>330.4254796</v>
      </c>
      <c r="H11" s="24">
        <f>'CASH FLOW'!K11</f>
        <v>-4319.73632</v>
      </c>
      <c r="I11" s="24">
        <f>'CASH FLOW'!L11</f>
        <v>-4282.750353</v>
      </c>
      <c r="J11" s="24">
        <f>'CASH FLOW'!M11</f>
        <v>-4246.107675</v>
      </c>
      <c r="K11" s="24">
        <f>'CASH FLOW'!N11</f>
        <v>-4209.799518</v>
      </c>
      <c r="L11" s="24">
        <f>'CASH FLOW'!O11</f>
        <v>-4173.817284</v>
      </c>
      <c r="M11" s="24">
        <f>'CASH FLOW'!P11</f>
        <v>549.3474504</v>
      </c>
    </row>
    <row r="12" ht="12.75" customHeight="1">
      <c r="A12" s="6" t="str">
        <f>'CASH FLOW'!A12</f>
        <v>  Plus Depreciation</v>
      </c>
      <c r="B12" s="24">
        <f>'CASH FLOW'!E12</f>
        <v>1750.833333</v>
      </c>
      <c r="C12" s="24">
        <f>'CASH FLOW'!F12</f>
        <v>1718.173611</v>
      </c>
      <c r="D12" s="24">
        <f>'CASH FLOW'!G12</f>
        <v>1686.145197</v>
      </c>
      <c r="E12" s="24">
        <f>'CASH FLOW'!H12</f>
        <v>1654.735394</v>
      </c>
      <c r="F12" s="24">
        <f>'CASH FLOW'!I12</f>
        <v>1623.931773</v>
      </c>
      <c r="G12" s="24">
        <f>'CASH FLOW'!J12</f>
        <v>1593.722162</v>
      </c>
      <c r="H12" s="24">
        <f>'CASH FLOW'!K12</f>
        <v>1564.094647</v>
      </c>
      <c r="I12" s="24">
        <f>'CASH FLOW'!L12</f>
        <v>1535.037561</v>
      </c>
      <c r="J12" s="24">
        <f>'CASH FLOW'!M12</f>
        <v>1506.539481</v>
      </c>
      <c r="K12" s="24">
        <f>'CASH FLOW'!N12</f>
        <v>1478.589222</v>
      </c>
      <c r="L12" s="24">
        <f>'CASH FLOW'!O12</f>
        <v>1451.175833</v>
      </c>
      <c r="M12" s="24">
        <f>'CASH FLOW'!P12</f>
        <v>1424.288589</v>
      </c>
    </row>
    <row r="13" ht="12.75" customHeight="1">
      <c r="A13" s="6" t="str">
        <f>'CASH FLOW'!A13</f>
        <v>  (Increase)/Decrease in Accounts Receivable</v>
      </c>
      <c r="B13" s="24">
        <f>'CASH FLOW'!E13</f>
        <v>-4980</v>
      </c>
      <c r="C13" s="24">
        <f>'CASH FLOW'!F13</f>
        <v>-622.5</v>
      </c>
      <c r="D13" s="24">
        <f>'CASH FLOW'!G13</f>
        <v>0</v>
      </c>
      <c r="E13" s="24">
        <f>'CASH FLOW'!H13</f>
        <v>0</v>
      </c>
      <c r="F13" s="24">
        <f>'CASH FLOW'!I13</f>
        <v>0</v>
      </c>
      <c r="G13" s="24">
        <f>'CASH FLOW'!J13</f>
        <v>0</v>
      </c>
      <c r="H13" s="24">
        <f>'CASH FLOW'!K13</f>
        <v>0</v>
      </c>
      <c r="I13" s="24">
        <f>'CASH FLOW'!L13</f>
        <v>0</v>
      </c>
      <c r="J13" s="24">
        <f>'CASH FLOW'!M13</f>
        <v>0</v>
      </c>
      <c r="K13" s="24">
        <f>'CASH FLOW'!N13</f>
        <v>0</v>
      </c>
      <c r="L13" s="24">
        <f>'CASH FLOW'!O13</f>
        <v>0</v>
      </c>
      <c r="M13" s="24">
        <f>'CASH FLOW'!P13</f>
        <v>0</v>
      </c>
    </row>
    <row r="14" ht="12.75" customHeight="1">
      <c r="A14" s="6" t="str">
        <f>'CASH FLOW'!A14</f>
        <v>  (Increase)/Decrease in Inventory</v>
      </c>
      <c r="B14" s="24">
        <f>'CASH FLOW'!E14</f>
        <v>0</v>
      </c>
      <c r="C14" s="24">
        <f>'CASH FLOW'!F14</f>
        <v>0</v>
      </c>
      <c r="D14" s="24">
        <f>'CASH FLOW'!G14</f>
        <v>0</v>
      </c>
      <c r="E14" s="24">
        <f>'CASH FLOW'!H14</f>
        <v>0</v>
      </c>
      <c r="F14" s="24">
        <f>'CASH FLOW'!I14</f>
        <v>0</v>
      </c>
      <c r="G14" s="24">
        <f>'CASH FLOW'!J14</f>
        <v>0</v>
      </c>
      <c r="H14" s="24">
        <f>'CASH FLOW'!K14</f>
        <v>0</v>
      </c>
      <c r="I14" s="24">
        <f>'CASH FLOW'!L14</f>
        <v>0</v>
      </c>
      <c r="J14" s="24">
        <f>'CASH FLOW'!M14</f>
        <v>0</v>
      </c>
      <c r="K14" s="24">
        <f>'CASH FLOW'!N14</f>
        <v>0</v>
      </c>
      <c r="L14" s="24">
        <f>'CASH FLOW'!O14</f>
        <v>0</v>
      </c>
      <c r="M14" s="24">
        <f>'CASH FLOW'!P14</f>
        <v>0</v>
      </c>
    </row>
    <row r="15" ht="12.75" customHeight="1">
      <c r="A15" s="6" t="str">
        <f>'CASH FLOW'!A15</f>
        <v>  Increase/(Decrease) in Accounts Payable</v>
      </c>
      <c r="B15" s="24">
        <f>'CASH FLOW'!E15</f>
        <v>0</v>
      </c>
      <c r="C15" s="24">
        <f>'CASH FLOW'!F15</f>
        <v>0</v>
      </c>
      <c r="D15" s="24">
        <f>'CASH FLOW'!G15</f>
        <v>0</v>
      </c>
      <c r="E15" s="24">
        <f>'CASH FLOW'!H15</f>
        <v>0</v>
      </c>
      <c r="F15" s="24">
        <f>'CASH FLOW'!I15</f>
        <v>0</v>
      </c>
      <c r="G15" s="24">
        <f>'CASH FLOW'!J15</f>
        <v>0</v>
      </c>
      <c r="H15" s="24">
        <f>'CASH FLOW'!K15</f>
        <v>0</v>
      </c>
      <c r="I15" s="24">
        <f>'CASH FLOW'!L15</f>
        <v>0</v>
      </c>
      <c r="J15" s="24">
        <f>'CASH FLOW'!M15</f>
        <v>0</v>
      </c>
      <c r="K15" s="24">
        <f>'CASH FLOW'!N15</f>
        <v>0</v>
      </c>
      <c r="L15" s="24">
        <f>'CASH FLOW'!O15</f>
        <v>0</v>
      </c>
      <c r="M15" s="24">
        <f>'CASH FLOW'!P15</f>
        <v>0</v>
      </c>
    </row>
    <row r="16" ht="12.75" customHeight="1">
      <c r="A16" s="6" t="str">
        <f>'CASH FLOW'!A16</f>
        <v>  Increase/(Decrease) in Income Taxes Payable</v>
      </c>
      <c r="B16" s="24">
        <f>'CASH FLOW'!E16</f>
        <v>-1516.458333</v>
      </c>
      <c r="C16" s="24">
        <f>'CASH FLOW'!F16</f>
        <v>-1503.378326</v>
      </c>
      <c r="D16" s="24">
        <f>'CASH FLOW'!G16</f>
        <v>-1490.431571</v>
      </c>
      <c r="E16" s="24">
        <f>'CASH FLOW'!H16</f>
        <v>-1477.614771</v>
      </c>
      <c r="F16" s="24">
        <f>'CASH FLOW'!I16</f>
        <v>-1464.924694</v>
      </c>
      <c r="G16" s="24">
        <f>'CASH FLOW'!J16</f>
        <v>110.1418265</v>
      </c>
      <c r="H16" s="24">
        <f>'CASH FLOW'!K16</f>
        <v>-1439.912107</v>
      </c>
      <c r="I16" s="24">
        <f>'CASH FLOW'!L16</f>
        <v>-1427.583451</v>
      </c>
      <c r="J16" s="24">
        <f>'CASH FLOW'!M16</f>
        <v>-1415.369225</v>
      </c>
      <c r="K16" s="24">
        <f>'CASH FLOW'!N16</f>
        <v>-1403.266506</v>
      </c>
      <c r="L16" s="24">
        <f>'CASH FLOW'!O16</f>
        <v>-1391.272428</v>
      </c>
      <c r="M16" s="24">
        <f>'CASH FLOW'!P16</f>
        <v>183.1158168</v>
      </c>
    </row>
    <row r="17" ht="12.75" customHeight="1">
      <c r="A17" s="6" t="str">
        <f>'CASH FLOW'!A17</f>
        <v>  Total Cash Flow from Operations</v>
      </c>
      <c r="B17" s="24">
        <f>'CASH FLOW'!E17</f>
        <v>-9295</v>
      </c>
      <c r="C17" s="24">
        <f>'CASH FLOW'!F17</f>
        <v>-4917.839695</v>
      </c>
      <c r="D17" s="24">
        <f>'CASH FLOW'!G17</f>
        <v>-4275.581088</v>
      </c>
      <c r="E17" s="24">
        <f>'CASH FLOW'!H17</f>
        <v>-4255.723689</v>
      </c>
      <c r="F17" s="24">
        <f>'CASH FLOW'!I17</f>
        <v>-4235.767002</v>
      </c>
      <c r="G17" s="24">
        <f>'CASH FLOW'!J17</f>
        <v>2034.289468</v>
      </c>
      <c r="H17" s="24">
        <f>'CASH FLOW'!K17</f>
        <v>-4195.553779</v>
      </c>
      <c r="I17" s="24">
        <f>'CASH FLOW'!L17</f>
        <v>-4175.296243</v>
      </c>
      <c r="J17" s="24">
        <f>'CASH FLOW'!M17</f>
        <v>-4154.937419</v>
      </c>
      <c r="K17" s="24">
        <f>'CASH FLOW'!N17</f>
        <v>-4134.476801</v>
      </c>
      <c r="L17" s="24">
        <f>'CASH FLOW'!O17</f>
        <v>-4113.91388</v>
      </c>
      <c r="M17" s="24">
        <f>'CASH FLOW'!P17</f>
        <v>2156.751856</v>
      </c>
    </row>
    <row r="18" ht="12.75" customHeight="1">
      <c r="A18" s="6"/>
      <c r="B18" s="24"/>
      <c r="C18" s="24"/>
      <c r="D18" s="24"/>
      <c r="E18" s="24"/>
      <c r="F18" s="24"/>
      <c r="G18" s="24"/>
      <c r="H18" s="24"/>
      <c r="I18" s="24"/>
      <c r="J18" s="24"/>
      <c r="K18" s="24"/>
      <c r="L18" s="24"/>
      <c r="M18" s="24"/>
    </row>
    <row r="19" ht="12.75" customHeight="1">
      <c r="A19" s="6" t="str">
        <f>'CASH FLOW'!A19</f>
        <v>Cash Flow from Investing Activities</v>
      </c>
      <c r="B19" s="24"/>
      <c r="C19" s="24"/>
      <c r="D19" s="24"/>
      <c r="E19" s="24"/>
      <c r="F19" s="24"/>
      <c r="G19" s="24"/>
      <c r="H19" s="24"/>
      <c r="I19" s="24"/>
      <c r="J19" s="24"/>
      <c r="K19" s="24"/>
      <c r="L19" s="24"/>
      <c r="M19" s="24"/>
    </row>
    <row r="20" ht="12.75" customHeight="1">
      <c r="A20" s="6" t="str">
        <f>'CASH FLOW'!A20</f>
        <v>  (Increase)/Decrease in Land</v>
      </c>
      <c r="B20" s="24">
        <f>'CASH FLOW'!E20</f>
        <v>0</v>
      </c>
      <c r="C20" s="24" t="str">
        <f>'CASH FLOW'!F20</f>
        <v/>
      </c>
      <c r="D20" s="24" t="str">
        <f>'CASH FLOW'!G20</f>
        <v/>
      </c>
      <c r="E20" s="24" t="str">
        <f>'CASH FLOW'!H20</f>
        <v/>
      </c>
      <c r="F20" s="24" t="str">
        <f>'CASH FLOW'!I20</f>
        <v/>
      </c>
      <c r="G20" s="24" t="str">
        <f>'CASH FLOW'!J20</f>
        <v/>
      </c>
      <c r="H20" s="24" t="str">
        <f>'CASH FLOW'!K20</f>
        <v/>
      </c>
      <c r="I20" s="24" t="str">
        <f>'CASH FLOW'!L20</f>
        <v/>
      </c>
      <c r="J20" s="24" t="str">
        <f>'CASH FLOW'!M20</f>
        <v/>
      </c>
      <c r="K20" s="24" t="str">
        <f>'CASH FLOW'!N20</f>
        <v/>
      </c>
      <c r="L20" s="24" t="str">
        <f>'CASH FLOW'!O20</f>
        <v/>
      </c>
      <c r="M20" s="24" t="str">
        <f>'CASH FLOW'!P20</f>
        <v/>
      </c>
    </row>
    <row r="21" ht="12.75" customHeight="1">
      <c r="A21" s="6" t="str">
        <f>'CASH FLOW'!A21</f>
        <v>  (Increase)/Decrease in Buildings</v>
      </c>
      <c r="B21" s="24">
        <f>'CASH FLOW'!E21</f>
        <v>0</v>
      </c>
      <c r="C21" s="24" t="str">
        <f>'CASH FLOW'!F21</f>
        <v/>
      </c>
      <c r="D21" s="24" t="str">
        <f>'CASH FLOW'!G21</f>
        <v/>
      </c>
      <c r="E21" s="24" t="str">
        <f>'CASH FLOW'!H21</f>
        <v/>
      </c>
      <c r="F21" s="24" t="str">
        <f>'CASH FLOW'!I21</f>
        <v/>
      </c>
      <c r="G21" s="24" t="str">
        <f>'CASH FLOW'!J21</f>
        <v/>
      </c>
      <c r="H21" s="24" t="str">
        <f>'CASH FLOW'!K21</f>
        <v/>
      </c>
      <c r="I21" s="24" t="str">
        <f>'CASH FLOW'!L21</f>
        <v/>
      </c>
      <c r="J21" s="24" t="str">
        <f>'CASH FLOW'!M21</f>
        <v/>
      </c>
      <c r="K21" s="24" t="str">
        <f>'CASH FLOW'!N21</f>
        <v/>
      </c>
      <c r="L21" s="24" t="str">
        <f>'CASH FLOW'!O21</f>
        <v/>
      </c>
      <c r="M21" s="24" t="str">
        <f>'CASH FLOW'!P21</f>
        <v/>
      </c>
    </row>
    <row r="22" ht="12.75" customHeight="1">
      <c r="A22" s="6" t="str">
        <f>'CASH FLOW'!A22</f>
        <v>  (Increase)/Decrease in Equipment</v>
      </c>
      <c r="B22" s="24">
        <f>'CASH FLOW'!E22</f>
        <v>-16700</v>
      </c>
      <c r="C22" s="24" t="str">
        <f>'CASH FLOW'!F22</f>
        <v/>
      </c>
      <c r="D22" s="24" t="str">
        <f>'CASH FLOW'!G22</f>
        <v/>
      </c>
      <c r="E22" s="24" t="str">
        <f>'CASH FLOW'!H22</f>
        <v/>
      </c>
      <c r="F22" s="24" t="str">
        <f>'CASH FLOW'!I22</f>
        <v/>
      </c>
      <c r="G22" s="24" t="str">
        <f>'CASH FLOW'!J22</f>
        <v/>
      </c>
      <c r="H22" s="24" t="str">
        <f>'CASH FLOW'!K22</f>
        <v/>
      </c>
      <c r="I22" s="24" t="str">
        <f>'CASH FLOW'!L22</f>
        <v/>
      </c>
      <c r="J22" s="24" t="str">
        <f>'CASH FLOW'!M22</f>
        <v/>
      </c>
      <c r="K22" s="24" t="str">
        <f>'CASH FLOW'!N22</f>
        <v/>
      </c>
      <c r="L22" s="24" t="str">
        <f>'CASH FLOW'!O22</f>
        <v/>
      </c>
      <c r="M22" s="24" t="str">
        <f>'CASH FLOW'!P22</f>
        <v/>
      </c>
    </row>
    <row r="23" ht="12.75" customHeight="1">
      <c r="A23" s="6" t="str">
        <f>'CASH FLOW'!A23</f>
        <v>  (Increase)/Decrease in Vehicles</v>
      </c>
      <c r="B23" s="24">
        <f>'CASH FLOW'!E23</f>
        <v>-80000</v>
      </c>
      <c r="C23" s="24" t="str">
        <f>'CASH FLOW'!F23</f>
        <v/>
      </c>
      <c r="D23" s="24" t="str">
        <f>'CASH FLOW'!G23</f>
        <v/>
      </c>
      <c r="E23" s="24" t="str">
        <f>'CASH FLOW'!H23</f>
        <v/>
      </c>
      <c r="F23" s="24" t="str">
        <f>'CASH FLOW'!I23</f>
        <v/>
      </c>
      <c r="G23" s="24" t="str">
        <f>'CASH FLOW'!J23</f>
        <v/>
      </c>
      <c r="H23" s="24" t="str">
        <f>'CASH FLOW'!K23</f>
        <v/>
      </c>
      <c r="I23" s="24" t="str">
        <f>'CASH FLOW'!L23</f>
        <v/>
      </c>
      <c r="J23" s="24" t="str">
        <f>'CASH FLOW'!M23</f>
        <v/>
      </c>
      <c r="K23" s="24" t="str">
        <f>'CASH FLOW'!N23</f>
        <v/>
      </c>
      <c r="L23" s="24" t="str">
        <f>'CASH FLOW'!O23</f>
        <v/>
      </c>
      <c r="M23" s="24" t="str">
        <f>'CASH FLOW'!P23</f>
        <v/>
      </c>
    </row>
    <row r="24" ht="12.75" customHeight="1">
      <c r="A24" s="6" t="str">
        <f>'CASH FLOW'!A24</f>
        <v>  Total Cash Flow from Investing Activities</v>
      </c>
      <c r="B24" s="24">
        <f>'CASH FLOW'!E24</f>
        <v>-96700</v>
      </c>
      <c r="C24" s="24">
        <f>'CASH FLOW'!F24</f>
        <v>0</v>
      </c>
      <c r="D24" s="24">
        <f>'CASH FLOW'!G24</f>
        <v>0</v>
      </c>
      <c r="E24" s="24">
        <f>'CASH FLOW'!H24</f>
        <v>0</v>
      </c>
      <c r="F24" s="24">
        <f>'CASH FLOW'!I24</f>
        <v>0</v>
      </c>
      <c r="G24" s="24">
        <f>'CASH FLOW'!J24</f>
        <v>0</v>
      </c>
      <c r="H24" s="24">
        <f>'CASH FLOW'!K24</f>
        <v>0</v>
      </c>
      <c r="I24" s="24">
        <f>'CASH FLOW'!L24</f>
        <v>0</v>
      </c>
      <c r="J24" s="24">
        <f>'CASH FLOW'!M24</f>
        <v>0</v>
      </c>
      <c r="K24" s="24">
        <f>'CASH FLOW'!N24</f>
        <v>0</v>
      </c>
      <c r="L24" s="24">
        <f>'CASH FLOW'!O24</f>
        <v>0</v>
      </c>
      <c r="M24" s="24">
        <f>'CASH FLOW'!P24</f>
        <v>0</v>
      </c>
    </row>
    <row r="25" ht="12.75" customHeight="1">
      <c r="A25" s="6"/>
      <c r="B25" s="24"/>
      <c r="C25" s="24"/>
      <c r="D25" s="24"/>
      <c r="E25" s="24"/>
      <c r="F25" s="24"/>
      <c r="G25" s="24"/>
      <c r="H25" s="24"/>
      <c r="I25" s="24"/>
      <c r="J25" s="24"/>
      <c r="K25" s="24"/>
      <c r="L25" s="24"/>
      <c r="M25" s="24"/>
    </row>
    <row r="26" ht="12.75" customHeight="1">
      <c r="A26" s="6" t="str">
        <f>'CASH FLOW'!A26</f>
        <v>Cash Flow from Financing Activities</v>
      </c>
      <c r="B26" s="24"/>
      <c r="C26" s="24"/>
      <c r="D26" s="24"/>
      <c r="E26" s="24"/>
      <c r="F26" s="24"/>
      <c r="G26" s="24"/>
      <c r="H26" s="24"/>
      <c r="I26" s="24"/>
      <c r="J26" s="24"/>
      <c r="K26" s="24"/>
      <c r="L26" s="24"/>
      <c r="M26" s="24"/>
    </row>
    <row r="27" ht="12.75" customHeight="1">
      <c r="A27" s="6" t="str">
        <f>'CASH FLOW'!A27</f>
        <v>  Increase in Borrowed Funds</v>
      </c>
      <c r="B27" s="24">
        <f>'CASH FLOW'!E27</f>
        <v>100000</v>
      </c>
      <c r="C27" s="24" t="str">
        <f>'CASH FLOW'!F27</f>
        <v/>
      </c>
      <c r="D27" s="24" t="str">
        <f>'CASH FLOW'!G27</f>
        <v/>
      </c>
      <c r="E27" s="24" t="str">
        <f>'CASH FLOW'!H27</f>
        <v/>
      </c>
      <c r="F27" s="24" t="str">
        <f>'CASH FLOW'!I27</f>
        <v/>
      </c>
      <c r="G27" s="24" t="str">
        <f>'CASH FLOW'!J27</f>
        <v/>
      </c>
      <c r="H27" s="24" t="str">
        <f>'CASH FLOW'!K27</f>
        <v/>
      </c>
      <c r="I27" s="24" t="str">
        <f>'CASH FLOW'!L27</f>
        <v/>
      </c>
      <c r="J27" s="24" t="str">
        <f>'CASH FLOW'!M27</f>
        <v/>
      </c>
      <c r="K27" s="24" t="str">
        <f>'CASH FLOW'!N27</f>
        <v/>
      </c>
      <c r="L27" s="24" t="str">
        <f>'CASH FLOW'!O27</f>
        <v/>
      </c>
      <c r="M27" s="24" t="str">
        <f>'CASH FLOW'!P27</f>
        <v/>
      </c>
    </row>
    <row r="28" ht="12.75" customHeight="1">
      <c r="A28" s="6" t="str">
        <f>'CASH FLOW'!A28</f>
        <v>  (Loan Principal Payments)</v>
      </c>
      <c r="B28" s="24">
        <f>'CASH FLOW'!E28</f>
        <v>-3932.061025</v>
      </c>
      <c r="C28" s="24">
        <f>'CASH FLOW'!F28</f>
        <v>-3951.72133</v>
      </c>
      <c r="D28" s="24">
        <f>'CASH FLOW'!G28</f>
        <v>-3971.479937</v>
      </c>
      <c r="E28" s="24">
        <f>'CASH FLOW'!H28</f>
        <v>-3991.337337</v>
      </c>
      <c r="F28" s="24">
        <f>'CASH FLOW'!I28</f>
        <v>-4011.294023</v>
      </c>
      <c r="G28" s="24">
        <f>'CASH FLOW'!J28</f>
        <v>-4031.350494</v>
      </c>
      <c r="H28" s="24">
        <f>'CASH FLOW'!K28</f>
        <v>-4051.507246</v>
      </c>
      <c r="I28" s="24">
        <f>'CASH FLOW'!L28</f>
        <v>-4071.764782</v>
      </c>
      <c r="J28" s="24">
        <f>'CASH FLOW'!M28</f>
        <v>-4092.123606</v>
      </c>
      <c r="K28" s="24">
        <f>'CASH FLOW'!N28</f>
        <v>-4112.584224</v>
      </c>
      <c r="L28" s="24">
        <f>'CASH FLOW'!O28</f>
        <v>-4133.147145</v>
      </c>
      <c r="M28" s="24">
        <f>'CASH FLOW'!P28</f>
        <v>-4153.812881</v>
      </c>
    </row>
    <row r="29" ht="12.75" customHeight="1">
      <c r="A29" s="6" t="str">
        <f>'CASH FLOW'!A29</f>
        <v>  Increase/(Decrease) in Share Capital</v>
      </c>
      <c r="B29" s="24">
        <f>'CASH FLOW'!E29</f>
        <v>150000</v>
      </c>
      <c r="C29" s="24" t="str">
        <f>'CASH FLOW'!F29</f>
        <v/>
      </c>
      <c r="D29" s="24" t="str">
        <f>'CASH FLOW'!G29</f>
        <v/>
      </c>
      <c r="E29" s="24" t="str">
        <f>'CASH FLOW'!H29</f>
        <v/>
      </c>
      <c r="F29" s="24" t="str">
        <f>'CASH FLOW'!I29</f>
        <v/>
      </c>
      <c r="G29" s="24" t="str">
        <f>'CASH FLOW'!J29</f>
        <v/>
      </c>
      <c r="H29" s="24" t="str">
        <f>'CASH FLOW'!K29</f>
        <v/>
      </c>
      <c r="I29" s="24" t="str">
        <f>'CASH FLOW'!L29</f>
        <v/>
      </c>
      <c r="J29" s="24" t="str">
        <f>'CASH FLOW'!M29</f>
        <v/>
      </c>
      <c r="K29" s="24" t="str">
        <f>'CASH FLOW'!N29</f>
        <v/>
      </c>
      <c r="L29" s="24" t="str">
        <f>'CASH FLOW'!O29</f>
        <v/>
      </c>
      <c r="M29" s="24" t="str">
        <f>'CASH FLOW'!P29</f>
        <v/>
      </c>
    </row>
    <row r="30" ht="12.75" customHeight="1">
      <c r="A30" s="6" t="str">
        <f>'CASH FLOW'!A30</f>
        <v>  (Dividend Payments)</v>
      </c>
      <c r="B30" s="24">
        <f>'CASH FLOW'!E30</f>
        <v>0</v>
      </c>
      <c r="C30" s="24">
        <f>'CASH FLOW'!F30</f>
        <v>0</v>
      </c>
      <c r="D30" s="24">
        <f>'CASH FLOW'!G30</f>
        <v>0</v>
      </c>
      <c r="E30" s="24">
        <f>'CASH FLOW'!H30</f>
        <v>0</v>
      </c>
      <c r="F30" s="24">
        <f>'CASH FLOW'!I30</f>
        <v>0</v>
      </c>
      <c r="G30" s="24">
        <f>'CASH FLOW'!J30</f>
        <v>0</v>
      </c>
      <c r="H30" s="24">
        <f>'CASH FLOW'!K30</f>
        <v>0</v>
      </c>
      <c r="I30" s="24">
        <f>'CASH FLOW'!L30</f>
        <v>0</v>
      </c>
      <c r="J30" s="24">
        <f>'CASH FLOW'!M30</f>
        <v>0</v>
      </c>
      <c r="K30" s="24">
        <f>'CASH FLOW'!N30</f>
        <v>0</v>
      </c>
      <c r="L30" s="24">
        <f>'CASH FLOW'!O30</f>
        <v>0</v>
      </c>
      <c r="M30" s="24">
        <f>'CASH FLOW'!P30</f>
        <v>0</v>
      </c>
    </row>
    <row r="31" ht="12.75" customHeight="1">
      <c r="A31" s="6" t="str">
        <f>'CASH FLOW'!A31</f>
        <v>  Total Cash Flow from Financing Activities</v>
      </c>
      <c r="B31" s="24">
        <f>'CASH FLOW'!E31</f>
        <v>246067.939</v>
      </c>
      <c r="C31" s="24">
        <f>'CASH FLOW'!F31</f>
        <v>-3951.72133</v>
      </c>
      <c r="D31" s="24">
        <f>'CASH FLOW'!G31</f>
        <v>-3971.479937</v>
      </c>
      <c r="E31" s="24">
        <f>'CASH FLOW'!H31</f>
        <v>-3991.337337</v>
      </c>
      <c r="F31" s="24">
        <f>'CASH FLOW'!I31</f>
        <v>-4011.294023</v>
      </c>
      <c r="G31" s="24">
        <f>'CASH FLOW'!J31</f>
        <v>-4031.350494</v>
      </c>
      <c r="H31" s="24">
        <f>'CASH FLOW'!K31</f>
        <v>-4051.507246</v>
      </c>
      <c r="I31" s="24">
        <f>'CASH FLOW'!L31</f>
        <v>-4071.764782</v>
      </c>
      <c r="J31" s="24">
        <f>'CASH FLOW'!M31</f>
        <v>-4092.123606</v>
      </c>
      <c r="K31" s="24">
        <f>'CASH FLOW'!N31</f>
        <v>-4112.584224</v>
      </c>
      <c r="L31" s="24">
        <f>'CASH FLOW'!O31</f>
        <v>-4133.147145</v>
      </c>
      <c r="M31" s="24">
        <f>'CASH FLOW'!P31</f>
        <v>-4153.812881</v>
      </c>
    </row>
    <row r="32" ht="12.75" customHeight="1">
      <c r="A32" s="6"/>
      <c r="B32" s="24"/>
      <c r="C32" s="24"/>
      <c r="D32" s="24"/>
      <c r="E32" s="24"/>
      <c r="F32" s="24"/>
      <c r="G32" s="24"/>
      <c r="H32" s="24"/>
      <c r="I32" s="24"/>
      <c r="J32" s="24"/>
      <c r="K32" s="24"/>
      <c r="L32" s="24"/>
      <c r="M32" s="24"/>
    </row>
    <row r="33" ht="12.75" customHeight="1">
      <c r="A33" s="6" t="str">
        <f>'CASH FLOW'!A33</f>
        <v>Net Cash Flow</v>
      </c>
      <c r="B33" s="24">
        <f>'CASH FLOW'!E33</f>
        <v>140072.939</v>
      </c>
      <c r="C33" s="24">
        <f>'CASH FLOW'!F33</f>
        <v>-8869.561025</v>
      </c>
      <c r="D33" s="24">
        <f>'CASH FLOW'!G33</f>
        <v>-8247.061025</v>
      </c>
      <c r="E33" s="24">
        <f>'CASH FLOW'!H33</f>
        <v>-8247.061025</v>
      </c>
      <c r="F33" s="24">
        <f>'CASH FLOW'!I33</f>
        <v>-8247.061025</v>
      </c>
      <c r="G33" s="24">
        <f>'CASH FLOW'!J33</f>
        <v>-1997.061025</v>
      </c>
      <c r="H33" s="24">
        <f>'CASH FLOW'!K33</f>
        <v>-8247.061025</v>
      </c>
      <c r="I33" s="24">
        <f>'CASH FLOW'!L33</f>
        <v>-8247.061025</v>
      </c>
      <c r="J33" s="24">
        <f>'CASH FLOW'!M33</f>
        <v>-8247.061025</v>
      </c>
      <c r="K33" s="24">
        <f>'CASH FLOW'!N33</f>
        <v>-8247.061025</v>
      </c>
      <c r="L33" s="24">
        <f>'CASH FLOW'!O33</f>
        <v>-8247.061025</v>
      </c>
      <c r="M33" s="24">
        <f>'CASH FLOW'!P33</f>
        <v>-1997.061025</v>
      </c>
    </row>
    <row r="34" ht="12.75" customHeight="1">
      <c r="A34" s="6"/>
      <c r="B34" s="24"/>
      <c r="C34" s="24"/>
      <c r="D34" s="24"/>
      <c r="E34" s="24"/>
      <c r="F34" s="24"/>
      <c r="G34" s="24"/>
      <c r="H34" s="24"/>
      <c r="I34" s="24"/>
      <c r="J34" s="24"/>
      <c r="K34" s="24"/>
      <c r="L34" s="24"/>
      <c r="M34" s="24"/>
    </row>
    <row r="35" ht="12.75" customHeight="1">
      <c r="A35" s="6" t="str">
        <f>'CASH FLOW'!A35</f>
        <v>Closing Cash</v>
      </c>
      <c r="B35" s="24">
        <f>'CASH FLOW'!E35</f>
        <v>140072.939</v>
      </c>
      <c r="C35" s="24">
        <f>'CASH FLOW'!F35</f>
        <v>131203.3779</v>
      </c>
      <c r="D35" s="24">
        <f>'CASH FLOW'!G35</f>
        <v>122956.3169</v>
      </c>
      <c r="E35" s="24">
        <f>'CASH FLOW'!H35</f>
        <v>114709.2559</v>
      </c>
      <c r="F35" s="24">
        <f>'CASH FLOW'!I35</f>
        <v>106462.1949</v>
      </c>
      <c r="G35" s="24">
        <f>'CASH FLOW'!J35</f>
        <v>104465.1338</v>
      </c>
      <c r="H35" s="24">
        <f>'CASH FLOW'!K35</f>
        <v>96218.07282</v>
      </c>
      <c r="I35" s="24">
        <f>'CASH FLOW'!L35</f>
        <v>87971.0118</v>
      </c>
      <c r="J35" s="24">
        <f>'CASH FLOW'!M35</f>
        <v>79723.95077</v>
      </c>
      <c r="K35" s="24">
        <f>'CASH FLOW'!N35</f>
        <v>71476.88975</v>
      </c>
      <c r="L35" s="24">
        <f>'CASH FLOW'!O35</f>
        <v>63229.82872</v>
      </c>
      <c r="M35" s="24">
        <f>'CASH FLOW'!P35</f>
        <v>61232.7677</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71"/>
    <col customWidth="1" min="2" max="13" width="12.71"/>
    <col customWidth="1" min="14" max="26" width="10.0"/>
  </cols>
  <sheetData>
    <row r="1" ht="12.75" customHeight="1">
      <c r="A1" s="51" t="str">
        <f>'CASH FLOW'!A1</f>
        <v>ProMesh</v>
      </c>
      <c r="C1" s="24"/>
      <c r="D1" s="24"/>
      <c r="E1" s="24"/>
      <c r="F1" s="24"/>
      <c r="G1" s="24"/>
      <c r="H1" s="24"/>
      <c r="I1" s="24"/>
      <c r="J1" s="24"/>
      <c r="K1" s="24"/>
      <c r="L1" s="24"/>
      <c r="M1" s="24"/>
    </row>
    <row r="2" ht="12.75" customHeight="1">
      <c r="A2" s="6" t="str">
        <f>'CASH FLOW'!A2</f>
        <v>Cash Flow</v>
      </c>
      <c r="B2" s="24"/>
      <c r="C2" s="24"/>
      <c r="D2" s="24"/>
      <c r="E2" s="24"/>
      <c r="F2" s="24"/>
      <c r="G2" s="24"/>
      <c r="H2" s="24"/>
      <c r="I2" s="24"/>
      <c r="J2" s="24"/>
      <c r="K2" s="24"/>
      <c r="L2" s="24"/>
      <c r="M2" s="24"/>
    </row>
    <row r="3" ht="12.75" customHeight="1">
      <c r="A3" s="6"/>
      <c r="B3" s="24"/>
      <c r="C3" s="24"/>
      <c r="D3" s="24"/>
      <c r="E3" s="24"/>
      <c r="F3" s="24"/>
      <c r="G3" s="24"/>
      <c r="H3" s="24"/>
      <c r="I3" s="24"/>
      <c r="J3" s="24"/>
      <c r="K3" s="24"/>
      <c r="L3" s="24"/>
      <c r="M3" s="24"/>
    </row>
    <row r="4" ht="12.75" customHeight="1">
      <c r="A4" s="6"/>
      <c r="B4" s="24"/>
      <c r="C4" s="24"/>
      <c r="D4" s="24"/>
      <c r="E4" s="24"/>
      <c r="F4" s="24"/>
      <c r="G4" s="24"/>
      <c r="H4" s="24"/>
      <c r="I4" s="24"/>
      <c r="J4" s="24"/>
      <c r="K4" s="24"/>
      <c r="L4" s="24"/>
      <c r="M4" s="24"/>
    </row>
    <row r="5" ht="12.75" customHeight="1">
      <c r="A5" s="6"/>
      <c r="B5" s="24"/>
      <c r="C5" s="24"/>
      <c r="D5" s="24"/>
      <c r="E5" s="24"/>
      <c r="F5" s="24"/>
      <c r="G5" s="24"/>
      <c r="H5" s="24"/>
      <c r="I5" s="24"/>
      <c r="J5" s="24"/>
      <c r="K5" s="24"/>
      <c r="L5" s="24"/>
      <c r="M5" s="24"/>
    </row>
    <row r="6" ht="12.75" customHeight="1">
      <c r="A6" s="6"/>
      <c r="B6" s="79" t="str">
        <f>'CASH FLOW'!Q6</f>
        <v>Year 2</v>
      </c>
      <c r="C6" s="79" t="str">
        <f>'CASH FLOW'!R6</f>
        <v>Year 2</v>
      </c>
      <c r="D6" s="79" t="str">
        <f>'CASH FLOW'!S6</f>
        <v>Year 2</v>
      </c>
      <c r="E6" s="79" t="str">
        <f>'CASH FLOW'!T6</f>
        <v>Year 2</v>
      </c>
      <c r="F6" s="79" t="str">
        <f>'CASH FLOW'!U6</f>
        <v>Year 2</v>
      </c>
      <c r="G6" s="79" t="str">
        <f>'CASH FLOW'!V6</f>
        <v>Year 2</v>
      </c>
      <c r="H6" s="79" t="str">
        <f>'CASH FLOW'!W6</f>
        <v>Year 2</v>
      </c>
      <c r="I6" s="79" t="str">
        <f>'CASH FLOW'!X6</f>
        <v>Year 2</v>
      </c>
      <c r="J6" s="79" t="str">
        <f>'CASH FLOW'!Y6</f>
        <v>Year 2</v>
      </c>
      <c r="K6" s="79" t="str">
        <f>'CASH FLOW'!Z6</f>
        <v>Year 2</v>
      </c>
      <c r="L6" s="79" t="str">
        <f>'CASH FLOW'!AA6</f>
        <v>Year 2</v>
      </c>
      <c r="M6" s="79" t="str">
        <f>'CASH FLOW'!AB6</f>
        <v>Year 2</v>
      </c>
    </row>
    <row r="7" ht="12.75" customHeight="1">
      <c r="A7" s="6"/>
      <c r="B7" s="79" t="str">
        <f>'CASH FLOW'!Q7</f>
        <v>Month 1</v>
      </c>
      <c r="C7" s="79" t="str">
        <f>'CASH FLOW'!R7</f>
        <v>Month 2</v>
      </c>
      <c r="D7" s="79" t="str">
        <f>'CASH FLOW'!S7</f>
        <v>Month 3</v>
      </c>
      <c r="E7" s="79" t="str">
        <f>'CASH FLOW'!T7</f>
        <v>Month 4</v>
      </c>
      <c r="F7" s="79" t="str">
        <f>'CASH FLOW'!U7</f>
        <v>Month 5</v>
      </c>
      <c r="G7" s="79" t="str">
        <f>'CASH FLOW'!V7</f>
        <v>Month 6</v>
      </c>
      <c r="H7" s="79" t="str">
        <f>'CASH FLOW'!W7</f>
        <v>Month 7</v>
      </c>
      <c r="I7" s="79" t="str">
        <f>'CASH FLOW'!X7</f>
        <v>Month 8</v>
      </c>
      <c r="J7" s="79" t="str">
        <f>'CASH FLOW'!Y7</f>
        <v>Month 9</v>
      </c>
      <c r="K7" s="79" t="str">
        <f>'CASH FLOW'!Z7</f>
        <v>Month 10</v>
      </c>
      <c r="L7" s="79" t="str">
        <f>'CASH FLOW'!AA7</f>
        <v>Month 11</v>
      </c>
      <c r="M7" s="79" t="str">
        <f>'CASH FLOW'!AB7</f>
        <v>Month 12</v>
      </c>
    </row>
    <row r="8" ht="12.75" customHeight="1">
      <c r="A8" s="6" t="str">
        <f>'CASH FLOW'!A8</f>
        <v>Opening Cash</v>
      </c>
      <c r="B8" s="24">
        <f>'CASH FLOW'!Q8</f>
        <v>61232.7677</v>
      </c>
      <c r="C8" s="24">
        <f>'CASH FLOW'!R8</f>
        <v>16991.36513</v>
      </c>
      <c r="D8" s="24">
        <f>'CASH FLOW'!S8</f>
        <v>17861.58757</v>
      </c>
      <c r="E8" s="24">
        <f>'CASH FLOW'!T8</f>
        <v>20319.18501</v>
      </c>
      <c r="F8" s="24">
        <f>'CASH FLOW'!U8</f>
        <v>22776.78244</v>
      </c>
      <c r="G8" s="24">
        <f>'CASH FLOW'!V8</f>
        <v>25234.37988</v>
      </c>
      <c r="H8" s="24">
        <f>'CASH FLOW'!W8</f>
        <v>49566.97732</v>
      </c>
      <c r="I8" s="24">
        <f>'CASH FLOW'!X8</f>
        <v>52024.57475</v>
      </c>
      <c r="J8" s="24">
        <f>'CASH FLOW'!Y8</f>
        <v>54482.17219</v>
      </c>
      <c r="K8" s="24">
        <f>'CASH FLOW'!Z8</f>
        <v>56939.76963</v>
      </c>
      <c r="L8" s="24">
        <f>'CASH FLOW'!AA8</f>
        <v>59397.36706</v>
      </c>
      <c r="M8" s="24">
        <f>'CASH FLOW'!AB8</f>
        <v>61854.9645</v>
      </c>
    </row>
    <row r="9" ht="12.75" customHeight="1">
      <c r="A9" s="6"/>
      <c r="B9" s="24"/>
      <c r="C9" s="24"/>
      <c r="D9" s="24"/>
      <c r="E9" s="24"/>
      <c r="F9" s="24"/>
      <c r="G9" s="24"/>
      <c r="H9" s="24"/>
      <c r="I9" s="24"/>
      <c r="J9" s="24"/>
      <c r="K9" s="24"/>
      <c r="L9" s="24"/>
      <c r="M9" s="24"/>
    </row>
    <row r="10" ht="12.75" customHeight="1">
      <c r="A10" s="6" t="str">
        <f>'CASH FLOW'!A10</f>
        <v>Cash Flow from Operations</v>
      </c>
      <c r="B10" s="24"/>
      <c r="C10" s="24"/>
      <c r="D10" s="24"/>
      <c r="E10" s="24"/>
      <c r="F10" s="24"/>
      <c r="G10" s="24"/>
      <c r="H10" s="24"/>
      <c r="I10" s="24"/>
      <c r="J10" s="24"/>
      <c r="K10" s="24"/>
      <c r="L10" s="24"/>
      <c r="M10" s="24"/>
    </row>
    <row r="11" ht="12.75" customHeight="1">
      <c r="A11" s="6" t="str">
        <f>'CASH FLOW'!A11</f>
        <v>  Net Income</v>
      </c>
      <c r="B11" s="24">
        <f>'CASH FLOW'!Q11</f>
        <v>5805.515448</v>
      </c>
      <c r="C11" s="24">
        <f>'CASH FLOW'!R11</f>
        <v>5909.614734</v>
      </c>
      <c r="D11" s="24">
        <f>'CASH FLOW'!S11</f>
        <v>6012.636012</v>
      </c>
      <c r="E11" s="24">
        <f>'CASH FLOW'!T11</f>
        <v>6114.605377</v>
      </c>
      <c r="F11" s="24">
        <f>'CASH FLOW'!U11</f>
        <v>6215.548408</v>
      </c>
      <c r="G11" s="24">
        <f>'CASH FLOW'!V11</f>
        <v>22721.74018</v>
      </c>
      <c r="H11" s="24">
        <f>'CASH FLOW'!W11</f>
        <v>6414.455275</v>
      </c>
      <c r="I11" s="24">
        <f>'CASH FLOW'!X11</f>
        <v>6512.467792</v>
      </c>
      <c r="J11" s="24">
        <f>'CASH FLOW'!Y11</f>
        <v>6609.551359</v>
      </c>
      <c r="K11" s="24">
        <f>'CASH FLOW'!Z11</f>
        <v>6705.72914</v>
      </c>
      <c r="L11" s="24">
        <f>'CASH FLOW'!AA11</f>
        <v>6801.023851</v>
      </c>
      <c r="M11" s="24">
        <f>'CASH FLOW'!AB11</f>
        <v>23301.70776</v>
      </c>
    </row>
    <row r="12" ht="12.75" customHeight="1">
      <c r="A12" s="6" t="str">
        <f>'CASH FLOW'!A12</f>
        <v>  Plus Depreciation</v>
      </c>
      <c r="B12" s="24">
        <f>'CASH FLOW'!Q12</f>
        <v>4789.583656</v>
      </c>
      <c r="C12" s="24">
        <f>'CASH FLOW'!R12</f>
        <v>4701.147976</v>
      </c>
      <c r="D12" s="24">
        <f>'CASH FLOW'!S12</f>
        <v>4614.401456</v>
      </c>
      <c r="E12" s="24">
        <f>'CASH FLOW'!T12</f>
        <v>4529.310563</v>
      </c>
      <c r="F12" s="24">
        <f>'CASH FLOW'!U12</f>
        <v>4445.842456</v>
      </c>
      <c r="G12" s="24">
        <f>'CASH FLOW'!V12</f>
        <v>4363.964974</v>
      </c>
      <c r="H12" s="24">
        <f>'CASH FLOW'!W12</f>
        <v>4283.64662</v>
      </c>
      <c r="I12" s="24">
        <f>'CASH FLOW'!X12</f>
        <v>4204.856545</v>
      </c>
      <c r="J12" s="24">
        <f>'CASH FLOW'!Y12</f>
        <v>4127.564537</v>
      </c>
      <c r="K12" s="24">
        <f>'CASH FLOW'!Z12</f>
        <v>4051.741006</v>
      </c>
      <c r="L12" s="24">
        <f>'CASH FLOW'!AA12</f>
        <v>3977.35697</v>
      </c>
      <c r="M12" s="24">
        <f>'CASH FLOW'!AB12</f>
        <v>3904.384044</v>
      </c>
    </row>
    <row r="13" ht="12.75" customHeight="1">
      <c r="A13" s="6" t="str">
        <f>'CASH FLOW'!A13</f>
        <v>  (Increase)/Decrease in Accounts Receivable</v>
      </c>
      <c r="B13" s="24">
        <f>'CASH FLOW'!Q13</f>
        <v>-12699</v>
      </c>
      <c r="C13" s="24">
        <f>'CASH FLOW'!R13</f>
        <v>-1587.375</v>
      </c>
      <c r="D13" s="24">
        <f>'CASH FLOW'!S13</f>
        <v>0</v>
      </c>
      <c r="E13" s="24">
        <f>'CASH FLOW'!T13</f>
        <v>0</v>
      </c>
      <c r="F13" s="24">
        <f>'CASH FLOW'!U13</f>
        <v>0</v>
      </c>
      <c r="G13" s="24">
        <f>'CASH FLOW'!V13</f>
        <v>0</v>
      </c>
      <c r="H13" s="24">
        <f>'CASH FLOW'!W13</f>
        <v>0</v>
      </c>
      <c r="I13" s="24">
        <f>'CASH FLOW'!X13</f>
        <v>0</v>
      </c>
      <c r="J13" s="24">
        <f>'CASH FLOW'!Y13</f>
        <v>0</v>
      </c>
      <c r="K13" s="24">
        <f>'CASH FLOW'!Z13</f>
        <v>0</v>
      </c>
      <c r="L13" s="24">
        <f>'CASH FLOW'!AA13</f>
        <v>0</v>
      </c>
      <c r="M13" s="24">
        <f>'CASH FLOW'!AB13</f>
        <v>0</v>
      </c>
    </row>
    <row r="14" ht="12.75" customHeight="1">
      <c r="A14" s="6" t="str">
        <f>'CASH FLOW'!A14</f>
        <v>  (Increase)/Decrease in Inventory</v>
      </c>
      <c r="B14" s="24">
        <f>'CASH FLOW'!Q14</f>
        <v>0</v>
      </c>
      <c r="C14" s="24">
        <f>'CASH FLOW'!R14</f>
        <v>0</v>
      </c>
      <c r="D14" s="24">
        <f>'CASH FLOW'!S14</f>
        <v>0</v>
      </c>
      <c r="E14" s="24">
        <f>'CASH FLOW'!T14</f>
        <v>0</v>
      </c>
      <c r="F14" s="24">
        <f>'CASH FLOW'!U14</f>
        <v>0</v>
      </c>
      <c r="G14" s="24">
        <f>'CASH FLOW'!V14</f>
        <v>0</v>
      </c>
      <c r="H14" s="24">
        <f>'CASH FLOW'!W14</f>
        <v>0</v>
      </c>
      <c r="I14" s="24">
        <f>'CASH FLOW'!X14</f>
        <v>0</v>
      </c>
      <c r="J14" s="24">
        <f>'CASH FLOW'!Y14</f>
        <v>0</v>
      </c>
      <c r="K14" s="24">
        <f>'CASH FLOW'!Z14</f>
        <v>0</v>
      </c>
      <c r="L14" s="24">
        <f>'CASH FLOW'!AA14</f>
        <v>0</v>
      </c>
      <c r="M14" s="24">
        <f>'CASH FLOW'!AB14</f>
        <v>0</v>
      </c>
    </row>
    <row r="15" ht="12.75" customHeight="1">
      <c r="A15" s="6" t="str">
        <f>'CASH FLOW'!A15</f>
        <v>  Increase/(Decrease) in Accounts Payable</v>
      </c>
      <c r="B15" s="24">
        <f>'CASH FLOW'!Q15</f>
        <v>0</v>
      </c>
      <c r="C15" s="24">
        <f>'CASH FLOW'!R15</f>
        <v>0</v>
      </c>
      <c r="D15" s="24">
        <f>'CASH FLOW'!S15</f>
        <v>0</v>
      </c>
      <c r="E15" s="24">
        <f>'CASH FLOW'!T15</f>
        <v>0</v>
      </c>
      <c r="F15" s="24">
        <f>'CASH FLOW'!U15</f>
        <v>0</v>
      </c>
      <c r="G15" s="24">
        <f>'CASH FLOW'!V15</f>
        <v>0</v>
      </c>
      <c r="H15" s="24">
        <f>'CASH FLOW'!W15</f>
        <v>0</v>
      </c>
      <c r="I15" s="24">
        <f>'CASH FLOW'!X15</f>
        <v>0</v>
      </c>
      <c r="J15" s="24">
        <f>'CASH FLOW'!Y15</f>
        <v>0</v>
      </c>
      <c r="K15" s="24">
        <f>'CASH FLOW'!Z15</f>
        <v>0</v>
      </c>
      <c r="L15" s="24">
        <f>'CASH FLOW'!AA15</f>
        <v>0</v>
      </c>
      <c r="M15" s="24">
        <f>'CASH FLOW'!AB15</f>
        <v>0</v>
      </c>
    </row>
    <row r="16" ht="12.75" customHeight="1">
      <c r="A16" s="6" t="str">
        <f>'CASH FLOW'!A16</f>
        <v>  Increase/(Decrease) in Income Taxes Payable</v>
      </c>
      <c r="B16" s="24">
        <f>'CASH FLOW'!Q16</f>
        <v>1935.171816</v>
      </c>
      <c r="C16" s="24">
        <f>'CASH FLOW'!R16</f>
        <v>1969.871578</v>
      </c>
      <c r="D16" s="24">
        <f>'CASH FLOW'!S16</f>
        <v>2004.212004</v>
      </c>
      <c r="E16" s="24">
        <f>'CASH FLOW'!T16</f>
        <v>2038.201792</v>
      </c>
      <c r="F16" s="24">
        <f>'CASH FLOW'!U16</f>
        <v>2071.849469</v>
      </c>
      <c r="G16" s="24">
        <f>'CASH FLOW'!V16</f>
        <v>7573.913393</v>
      </c>
      <c r="H16" s="24">
        <f>'CASH FLOW'!W16</f>
        <v>2138.151758</v>
      </c>
      <c r="I16" s="24">
        <f>'CASH FLOW'!X16</f>
        <v>2170.822597</v>
      </c>
      <c r="J16" s="24">
        <f>'CASH FLOW'!Y16</f>
        <v>2203.183786</v>
      </c>
      <c r="K16" s="24">
        <f>'CASH FLOW'!Z16</f>
        <v>2235.243047</v>
      </c>
      <c r="L16" s="24">
        <f>'CASH FLOW'!AA16</f>
        <v>2267.00795</v>
      </c>
      <c r="M16" s="24">
        <f>'CASH FLOW'!AB16</f>
        <v>7767.235921</v>
      </c>
    </row>
    <row r="17" ht="12.75" customHeight="1">
      <c r="A17" s="6" t="str">
        <f>'CASH FLOW'!A17</f>
        <v>  Total Cash Flow from Operations</v>
      </c>
      <c r="B17" s="24">
        <f>'CASH FLOW'!Q17</f>
        <v>-168.7290798</v>
      </c>
      <c r="C17" s="24">
        <f>'CASH FLOW'!R17</f>
        <v>10993.25929</v>
      </c>
      <c r="D17" s="24">
        <f>'CASH FLOW'!S17</f>
        <v>12631.24947</v>
      </c>
      <c r="E17" s="24">
        <f>'CASH FLOW'!T17</f>
        <v>12682.11773</v>
      </c>
      <c r="F17" s="24">
        <f>'CASH FLOW'!U17</f>
        <v>12733.24033</v>
      </c>
      <c r="G17" s="24">
        <f>'CASH FLOW'!V17</f>
        <v>34659.61855</v>
      </c>
      <c r="H17" s="24">
        <f>'CASH FLOW'!W17</f>
        <v>12836.25365</v>
      </c>
      <c r="I17" s="24">
        <f>'CASH FLOW'!X17</f>
        <v>12888.14693</v>
      </c>
      <c r="J17" s="24">
        <f>'CASH FLOW'!Y17</f>
        <v>12940.29968</v>
      </c>
      <c r="K17" s="24">
        <f>'CASH FLOW'!Z17</f>
        <v>12992.71319</v>
      </c>
      <c r="L17" s="24">
        <f>'CASH FLOW'!AA17</f>
        <v>13045.38877</v>
      </c>
      <c r="M17" s="24">
        <f>'CASH FLOW'!AB17</f>
        <v>34973.32773</v>
      </c>
    </row>
    <row r="18" ht="12.75" customHeight="1">
      <c r="A18" s="6"/>
      <c r="B18" s="24"/>
      <c r="C18" s="24"/>
      <c r="D18" s="24"/>
      <c r="E18" s="24"/>
      <c r="F18" s="24"/>
      <c r="G18" s="24"/>
      <c r="H18" s="24"/>
      <c r="I18" s="24"/>
      <c r="J18" s="24"/>
      <c r="K18" s="24"/>
      <c r="L18" s="24"/>
      <c r="M18" s="24"/>
    </row>
    <row r="19" ht="12.75" customHeight="1">
      <c r="A19" s="6" t="str">
        <f>'CASH FLOW'!A19</f>
        <v>Cash Flow from Investing Activities</v>
      </c>
      <c r="B19" s="24"/>
      <c r="C19" s="24"/>
      <c r="D19" s="24"/>
      <c r="E19" s="24"/>
      <c r="F19" s="24"/>
      <c r="G19" s="24"/>
      <c r="H19" s="24"/>
      <c r="I19" s="24"/>
      <c r="J19" s="24"/>
      <c r="K19" s="24"/>
      <c r="L19" s="24"/>
      <c r="M19" s="24"/>
    </row>
    <row r="20" ht="12.75" customHeight="1">
      <c r="A20" s="6" t="str">
        <f>'CASH FLOW'!A20</f>
        <v>  (Increase)/Decrease in Land</v>
      </c>
      <c r="B20" s="24">
        <f>'CASH FLOW'!Q20</f>
        <v>0</v>
      </c>
      <c r="C20" s="24" t="str">
        <f>'CASH FLOW'!R20</f>
        <v/>
      </c>
      <c r="D20" s="24" t="str">
        <f>'CASH FLOW'!S20</f>
        <v/>
      </c>
      <c r="E20" s="24" t="str">
        <f>'CASH FLOW'!T20</f>
        <v/>
      </c>
      <c r="F20" s="24" t="str">
        <f>'CASH FLOW'!U20</f>
        <v/>
      </c>
      <c r="G20" s="24" t="str">
        <f>'CASH FLOW'!V20</f>
        <v/>
      </c>
      <c r="H20" s="24" t="str">
        <f>'CASH FLOW'!W20</f>
        <v/>
      </c>
      <c r="I20" s="24" t="str">
        <f>'CASH FLOW'!X20</f>
        <v/>
      </c>
      <c r="J20" s="24" t="str">
        <f>'CASH FLOW'!Y20</f>
        <v/>
      </c>
      <c r="K20" s="24" t="str">
        <f>'CASH FLOW'!Z20</f>
        <v/>
      </c>
      <c r="L20" s="24" t="str">
        <f>'CASH FLOW'!AA20</f>
        <v/>
      </c>
      <c r="M20" s="24" t="str">
        <f>'CASH FLOW'!AB20</f>
        <v/>
      </c>
    </row>
    <row r="21" ht="12.75" customHeight="1">
      <c r="A21" s="6" t="str">
        <f>'CASH FLOW'!A21</f>
        <v>  (Increase)/Decrease in Buildings</v>
      </c>
      <c r="B21" s="24">
        <f>'CASH FLOW'!Q21</f>
        <v>0</v>
      </c>
      <c r="C21" s="24" t="str">
        <f>'CASH FLOW'!R21</f>
        <v/>
      </c>
      <c r="D21" s="24" t="str">
        <f>'CASH FLOW'!S21</f>
        <v/>
      </c>
      <c r="E21" s="24" t="str">
        <f>'CASH FLOW'!T21</f>
        <v/>
      </c>
      <c r="F21" s="24" t="str">
        <f>'CASH FLOW'!U21</f>
        <v/>
      </c>
      <c r="G21" s="24" t="str">
        <f>'CASH FLOW'!V21</f>
        <v/>
      </c>
      <c r="H21" s="24" t="str">
        <f>'CASH FLOW'!W21</f>
        <v/>
      </c>
      <c r="I21" s="24" t="str">
        <f>'CASH FLOW'!X21</f>
        <v/>
      </c>
      <c r="J21" s="24" t="str">
        <f>'CASH FLOW'!Y21</f>
        <v/>
      </c>
      <c r="K21" s="24" t="str">
        <f>'CASH FLOW'!Z21</f>
        <v/>
      </c>
      <c r="L21" s="24" t="str">
        <f>'CASH FLOW'!AA21</f>
        <v/>
      </c>
      <c r="M21" s="24" t="str">
        <f>'CASH FLOW'!AB21</f>
        <v/>
      </c>
    </row>
    <row r="22" ht="12.75" customHeight="1">
      <c r="A22" s="6" t="str">
        <f>'CASH FLOW'!A22</f>
        <v>  (Increase)/Decrease in Equipment</v>
      </c>
      <c r="B22" s="24">
        <f>'CASH FLOW'!Q22</f>
        <v>-29000</v>
      </c>
      <c r="C22" s="24" t="str">
        <f>'CASH FLOW'!R22</f>
        <v/>
      </c>
      <c r="D22" s="24" t="str">
        <f>'CASH FLOW'!S22</f>
        <v/>
      </c>
      <c r="E22" s="24" t="str">
        <f>'CASH FLOW'!T22</f>
        <v/>
      </c>
      <c r="F22" s="24" t="str">
        <f>'CASH FLOW'!U22</f>
        <v/>
      </c>
      <c r="G22" s="24" t="str">
        <f>'CASH FLOW'!V22</f>
        <v/>
      </c>
      <c r="H22" s="24" t="str">
        <f>'CASH FLOW'!W22</f>
        <v/>
      </c>
      <c r="I22" s="24" t="str">
        <f>'CASH FLOW'!X22</f>
        <v/>
      </c>
      <c r="J22" s="24" t="str">
        <f>'CASH FLOW'!Y22</f>
        <v/>
      </c>
      <c r="K22" s="24" t="str">
        <f>'CASH FLOW'!Z22</f>
        <v/>
      </c>
      <c r="L22" s="24" t="str">
        <f>'CASH FLOW'!AA22</f>
        <v/>
      </c>
      <c r="M22" s="24" t="str">
        <f>'CASH FLOW'!AB22</f>
        <v/>
      </c>
    </row>
    <row r="23" ht="12.75" customHeight="1">
      <c r="A23" s="6" t="str">
        <f>'CASH FLOW'!A23</f>
        <v>  (Increase)/Decrease in Vehicles</v>
      </c>
      <c r="B23" s="24">
        <f>'CASH FLOW'!Q23</f>
        <v>-160000</v>
      </c>
      <c r="C23" s="24" t="str">
        <f>'CASH FLOW'!R23</f>
        <v/>
      </c>
      <c r="D23" s="24" t="str">
        <f>'CASH FLOW'!S23</f>
        <v/>
      </c>
      <c r="E23" s="24" t="str">
        <f>'CASH FLOW'!T23</f>
        <v/>
      </c>
      <c r="F23" s="24" t="str">
        <f>'CASH FLOW'!U23</f>
        <v/>
      </c>
      <c r="G23" s="24" t="str">
        <f>'CASH FLOW'!V23</f>
        <v/>
      </c>
      <c r="H23" s="24" t="str">
        <f>'CASH FLOW'!W23</f>
        <v/>
      </c>
      <c r="I23" s="24" t="str">
        <f>'CASH FLOW'!X23</f>
        <v/>
      </c>
      <c r="J23" s="24" t="str">
        <f>'CASH FLOW'!Y23</f>
        <v/>
      </c>
      <c r="K23" s="24" t="str">
        <f>'CASH FLOW'!Z23</f>
        <v/>
      </c>
      <c r="L23" s="24" t="str">
        <f>'CASH FLOW'!AA23</f>
        <v/>
      </c>
      <c r="M23" s="24" t="str">
        <f>'CASH FLOW'!AB23</f>
        <v/>
      </c>
    </row>
    <row r="24" ht="12.75" customHeight="1">
      <c r="A24" s="6" t="str">
        <f>'CASH FLOW'!A24</f>
        <v>  Total Cash Flow from Investing Activities</v>
      </c>
      <c r="B24" s="24">
        <f>'CASH FLOW'!Q24</f>
        <v>-189000</v>
      </c>
      <c r="C24" s="24">
        <f>'CASH FLOW'!R24</f>
        <v>0</v>
      </c>
      <c r="D24" s="24">
        <f>'CASH FLOW'!S24</f>
        <v>0</v>
      </c>
      <c r="E24" s="24">
        <f>'CASH FLOW'!T24</f>
        <v>0</v>
      </c>
      <c r="F24" s="24">
        <f>'CASH FLOW'!U24</f>
        <v>0</v>
      </c>
      <c r="G24" s="24">
        <f>'CASH FLOW'!V24</f>
        <v>0</v>
      </c>
      <c r="H24" s="24">
        <f>'CASH FLOW'!W24</f>
        <v>0</v>
      </c>
      <c r="I24" s="24">
        <f>'CASH FLOW'!X24</f>
        <v>0</v>
      </c>
      <c r="J24" s="24">
        <f>'CASH FLOW'!Y24</f>
        <v>0</v>
      </c>
      <c r="K24" s="24">
        <f>'CASH FLOW'!Z24</f>
        <v>0</v>
      </c>
      <c r="L24" s="24">
        <f>'CASH FLOW'!AA24</f>
        <v>0</v>
      </c>
      <c r="M24" s="24">
        <f>'CASH FLOW'!AB24</f>
        <v>0</v>
      </c>
    </row>
    <row r="25" ht="12.75" customHeight="1">
      <c r="A25" s="6"/>
      <c r="B25" s="24"/>
      <c r="C25" s="24"/>
      <c r="D25" s="24"/>
      <c r="E25" s="24"/>
      <c r="F25" s="24"/>
      <c r="G25" s="24"/>
      <c r="H25" s="24"/>
      <c r="I25" s="24"/>
      <c r="J25" s="24"/>
      <c r="K25" s="24"/>
      <c r="L25" s="24"/>
      <c r="M25" s="24"/>
    </row>
    <row r="26" ht="12.75" customHeight="1">
      <c r="A26" s="6" t="str">
        <f>'CASH FLOW'!A26</f>
        <v>Cash Flow from Financing Activities</v>
      </c>
      <c r="B26" s="24"/>
      <c r="C26" s="24"/>
      <c r="D26" s="24"/>
      <c r="E26" s="24"/>
      <c r="F26" s="24"/>
      <c r="G26" s="24"/>
      <c r="H26" s="24"/>
      <c r="I26" s="24"/>
      <c r="J26" s="24"/>
      <c r="K26" s="24"/>
      <c r="L26" s="24"/>
      <c r="M26" s="24"/>
    </row>
    <row r="27" ht="12.75" customHeight="1">
      <c r="A27" s="6" t="str">
        <f>'CASH FLOW'!A27</f>
        <v>  Increase in Borrowed Funds</v>
      </c>
      <c r="B27" s="24">
        <f>'CASH FLOW'!Q27</f>
        <v>150000</v>
      </c>
      <c r="C27" s="24" t="str">
        <f>'CASH FLOW'!R27</f>
        <v/>
      </c>
      <c r="D27" s="24" t="str">
        <f>'CASH FLOW'!S27</f>
        <v/>
      </c>
      <c r="E27" s="24" t="str">
        <f>'CASH FLOW'!T27</f>
        <v/>
      </c>
      <c r="F27" s="24" t="str">
        <f>'CASH FLOW'!U27</f>
        <v/>
      </c>
      <c r="G27" s="24" t="str">
        <f>'CASH FLOW'!V27</f>
        <v/>
      </c>
      <c r="H27" s="24" t="str">
        <f>'CASH FLOW'!W27</f>
        <v/>
      </c>
      <c r="I27" s="24" t="str">
        <f>'CASH FLOW'!X27</f>
        <v/>
      </c>
      <c r="J27" s="24" t="str">
        <f>'CASH FLOW'!Y27</f>
        <v/>
      </c>
      <c r="K27" s="24" t="str">
        <f>'CASH FLOW'!Z27</f>
        <v/>
      </c>
      <c r="L27" s="24" t="str">
        <f>'CASH FLOW'!AA27</f>
        <v/>
      </c>
      <c r="M27" s="24" t="str">
        <f>'CASH FLOW'!AB27</f>
        <v/>
      </c>
    </row>
    <row r="28" ht="12.75" customHeight="1">
      <c r="A28" s="6" t="str">
        <f>'CASH FLOW'!A28</f>
        <v>  (Loan Principal Payments)</v>
      </c>
      <c r="B28" s="24">
        <f>'CASH FLOW'!Q28</f>
        <v>-10072.67348</v>
      </c>
      <c r="C28" s="24">
        <f>'CASH FLOW'!R28</f>
        <v>-10123.03685</v>
      </c>
      <c r="D28" s="24">
        <f>'CASH FLOW'!S28</f>
        <v>-10173.65204</v>
      </c>
      <c r="E28" s="24">
        <f>'CASH FLOW'!T28</f>
        <v>-10224.5203</v>
      </c>
      <c r="F28" s="24">
        <f>'CASH FLOW'!U28</f>
        <v>-10275.6429</v>
      </c>
      <c r="G28" s="24">
        <f>'CASH FLOW'!V28</f>
        <v>-10327.02111</v>
      </c>
      <c r="H28" s="24">
        <f>'CASH FLOW'!W28</f>
        <v>-10378.65622</v>
      </c>
      <c r="I28" s="24">
        <f>'CASH FLOW'!X28</f>
        <v>-10430.5495</v>
      </c>
      <c r="J28" s="24">
        <f>'CASH FLOW'!Y28</f>
        <v>-10482.70225</v>
      </c>
      <c r="K28" s="24">
        <f>'CASH FLOW'!Z28</f>
        <v>-10535.11576</v>
      </c>
      <c r="L28" s="24">
        <f>'CASH FLOW'!AA28</f>
        <v>-10587.79134</v>
      </c>
      <c r="M28" s="24">
        <f>'CASH FLOW'!AB28</f>
        <v>-10618.68024</v>
      </c>
    </row>
    <row r="29" ht="12.75" customHeight="1">
      <c r="A29" s="6" t="str">
        <f>'CASH FLOW'!A29</f>
        <v>  Increase/(Decrease) in Share Capital</v>
      </c>
      <c r="B29" s="24">
        <f>'CASH FLOW'!Q29</f>
        <v>5000</v>
      </c>
      <c r="C29" s="24" t="str">
        <f>'CASH FLOW'!R29</f>
        <v/>
      </c>
      <c r="D29" s="24" t="str">
        <f>'CASH FLOW'!S29</f>
        <v/>
      </c>
      <c r="E29" s="24" t="str">
        <f>'CASH FLOW'!T29</f>
        <v/>
      </c>
      <c r="F29" s="24" t="str">
        <f>'CASH FLOW'!U29</f>
        <v/>
      </c>
      <c r="G29" s="24" t="str">
        <f>'CASH FLOW'!V29</f>
        <v/>
      </c>
      <c r="H29" s="24" t="str">
        <f>'CASH FLOW'!W29</f>
        <v/>
      </c>
      <c r="I29" s="24" t="str">
        <f>'CASH FLOW'!X29</f>
        <v/>
      </c>
      <c r="J29" s="24" t="str">
        <f>'CASH FLOW'!Y29</f>
        <v/>
      </c>
      <c r="K29" s="24" t="str">
        <f>'CASH FLOW'!Z29</f>
        <v/>
      </c>
      <c r="L29" s="24" t="str">
        <f>'CASH FLOW'!AA29</f>
        <v/>
      </c>
      <c r="M29" s="24" t="str">
        <f>'CASH FLOW'!AB29</f>
        <v/>
      </c>
    </row>
    <row r="30" ht="12.75" customHeight="1">
      <c r="A30" s="6" t="str">
        <f>'CASH FLOW'!A30</f>
        <v>  (Dividend Payments)</v>
      </c>
      <c r="B30" s="24">
        <f>'CASH FLOW'!Q30</f>
        <v>0</v>
      </c>
      <c r="C30" s="24">
        <f>'CASH FLOW'!R30</f>
        <v>0</v>
      </c>
      <c r="D30" s="24">
        <f>'CASH FLOW'!S30</f>
        <v>0</v>
      </c>
      <c r="E30" s="24">
        <f>'CASH FLOW'!T30</f>
        <v>0</v>
      </c>
      <c r="F30" s="24">
        <f>'CASH FLOW'!U30</f>
        <v>0</v>
      </c>
      <c r="G30" s="24">
        <f>'CASH FLOW'!V30</f>
        <v>0</v>
      </c>
      <c r="H30" s="24">
        <f>'CASH FLOW'!W30</f>
        <v>0</v>
      </c>
      <c r="I30" s="24">
        <f>'CASH FLOW'!X30</f>
        <v>0</v>
      </c>
      <c r="J30" s="24">
        <f>'CASH FLOW'!Y30</f>
        <v>0</v>
      </c>
      <c r="K30" s="24">
        <f>'CASH FLOW'!Z30</f>
        <v>0</v>
      </c>
      <c r="L30" s="24">
        <f>'CASH FLOW'!AA30</f>
        <v>0</v>
      </c>
      <c r="M30" s="24">
        <f>'CASH FLOW'!AB30</f>
        <v>0</v>
      </c>
    </row>
    <row r="31" ht="12.75" customHeight="1">
      <c r="A31" s="6" t="str">
        <f>'CASH FLOW'!A31</f>
        <v>  Total Cash Flow from Financing Activities</v>
      </c>
      <c r="B31" s="24">
        <f>'CASH FLOW'!Q31</f>
        <v>144927.3265</v>
      </c>
      <c r="C31" s="24">
        <f>'CASH FLOW'!R31</f>
        <v>-10123.03685</v>
      </c>
      <c r="D31" s="24">
        <f>'CASH FLOW'!S31</f>
        <v>-10173.65204</v>
      </c>
      <c r="E31" s="24">
        <f>'CASH FLOW'!T31</f>
        <v>-10224.5203</v>
      </c>
      <c r="F31" s="24">
        <f>'CASH FLOW'!U31</f>
        <v>-10275.6429</v>
      </c>
      <c r="G31" s="24">
        <f>'CASH FLOW'!V31</f>
        <v>-10327.02111</v>
      </c>
      <c r="H31" s="24">
        <f>'CASH FLOW'!W31</f>
        <v>-10378.65622</v>
      </c>
      <c r="I31" s="24">
        <f>'CASH FLOW'!X31</f>
        <v>-10430.5495</v>
      </c>
      <c r="J31" s="24">
        <f>'CASH FLOW'!Y31</f>
        <v>-10482.70225</v>
      </c>
      <c r="K31" s="24">
        <f>'CASH FLOW'!Z31</f>
        <v>-10535.11576</v>
      </c>
      <c r="L31" s="24">
        <f>'CASH FLOW'!AA31</f>
        <v>-10587.79134</v>
      </c>
      <c r="M31" s="24">
        <f>'CASH FLOW'!AB31</f>
        <v>-10618.68024</v>
      </c>
    </row>
    <row r="32" ht="12.75" customHeight="1">
      <c r="A32" s="6"/>
      <c r="B32" s="24"/>
      <c r="C32" s="24"/>
      <c r="D32" s="24"/>
      <c r="E32" s="24"/>
      <c r="F32" s="24"/>
      <c r="G32" s="24"/>
      <c r="H32" s="24"/>
      <c r="I32" s="24"/>
      <c r="J32" s="24"/>
      <c r="K32" s="24"/>
      <c r="L32" s="24"/>
      <c r="M32" s="24"/>
    </row>
    <row r="33" ht="12.75" customHeight="1">
      <c r="A33" s="6" t="str">
        <f>'CASH FLOW'!A33</f>
        <v>Net Cash Flow</v>
      </c>
      <c r="B33" s="24">
        <f>'CASH FLOW'!Q33</f>
        <v>-44241.40256</v>
      </c>
      <c r="C33" s="24">
        <f>'CASH FLOW'!R33</f>
        <v>870.2224368</v>
      </c>
      <c r="D33" s="24">
        <f>'CASH FLOW'!S33</f>
        <v>2457.597437</v>
      </c>
      <c r="E33" s="24">
        <f>'CASH FLOW'!T33</f>
        <v>2457.597437</v>
      </c>
      <c r="F33" s="24">
        <f>'CASH FLOW'!U33</f>
        <v>2457.597437</v>
      </c>
      <c r="G33" s="24">
        <f>'CASH FLOW'!V33</f>
        <v>24332.59744</v>
      </c>
      <c r="H33" s="24">
        <f>'CASH FLOW'!W33</f>
        <v>2457.597437</v>
      </c>
      <c r="I33" s="24">
        <f>'CASH FLOW'!X33</f>
        <v>2457.597437</v>
      </c>
      <c r="J33" s="24">
        <f>'CASH FLOW'!Y33</f>
        <v>2457.597437</v>
      </c>
      <c r="K33" s="24">
        <f>'CASH FLOW'!Z33</f>
        <v>2457.597437</v>
      </c>
      <c r="L33" s="24">
        <f>'CASH FLOW'!AA33</f>
        <v>2457.597437</v>
      </c>
      <c r="M33" s="24">
        <f>'CASH FLOW'!AB33</f>
        <v>24354.64749</v>
      </c>
    </row>
    <row r="34" ht="12.75" customHeight="1">
      <c r="A34" s="6"/>
      <c r="B34" s="24"/>
      <c r="C34" s="24"/>
      <c r="D34" s="24"/>
      <c r="E34" s="24"/>
      <c r="F34" s="24"/>
      <c r="G34" s="24"/>
      <c r="H34" s="24"/>
      <c r="I34" s="24"/>
      <c r="J34" s="24"/>
      <c r="K34" s="24"/>
      <c r="L34" s="24"/>
      <c r="M34" s="24"/>
    </row>
    <row r="35" ht="12.75" customHeight="1">
      <c r="A35" s="6" t="str">
        <f>'CASH FLOW'!A35</f>
        <v>Closing Cash</v>
      </c>
      <c r="B35" s="24">
        <f>'CASH FLOW'!Q35</f>
        <v>16991.36513</v>
      </c>
      <c r="C35" s="24">
        <f>'CASH FLOW'!R35</f>
        <v>17861.58757</v>
      </c>
      <c r="D35" s="24">
        <f>'CASH FLOW'!S35</f>
        <v>20319.18501</v>
      </c>
      <c r="E35" s="24">
        <f>'CASH FLOW'!T35</f>
        <v>22776.78244</v>
      </c>
      <c r="F35" s="24">
        <f>'CASH FLOW'!U35</f>
        <v>25234.37988</v>
      </c>
      <c r="G35" s="24">
        <f>'CASH FLOW'!V35</f>
        <v>49566.97732</v>
      </c>
      <c r="H35" s="24">
        <f>'CASH FLOW'!W35</f>
        <v>52024.57475</v>
      </c>
      <c r="I35" s="24">
        <f>'CASH FLOW'!X35</f>
        <v>54482.17219</v>
      </c>
      <c r="J35" s="24">
        <f>'CASH FLOW'!Y35</f>
        <v>56939.76963</v>
      </c>
      <c r="K35" s="24">
        <f>'CASH FLOW'!Z35</f>
        <v>59397.36706</v>
      </c>
      <c r="L35" s="24">
        <f>'CASH FLOW'!AA35</f>
        <v>61854.9645</v>
      </c>
      <c r="M35" s="24">
        <f>'CASH FLOW'!AB35</f>
        <v>86209.61199</v>
      </c>
    </row>
    <row r="36" ht="12.75" customHeight="1">
      <c r="A36" s="6"/>
    </row>
    <row r="37" ht="12.75" customHeight="1">
      <c r="A37" s="6"/>
    </row>
    <row r="38" ht="12.75" customHeight="1">
      <c r="A38" s="6"/>
    </row>
    <row r="39" ht="12.75" customHeight="1">
      <c r="A39" s="6"/>
    </row>
    <row r="40" ht="12.75" customHeight="1">
      <c r="A40" s="6"/>
    </row>
    <row r="41" ht="12.75" customHeight="1">
      <c r="A41" s="6"/>
    </row>
    <row r="42" ht="12.75" customHeight="1">
      <c r="A42" s="6"/>
    </row>
    <row r="43" ht="12.75" customHeight="1">
      <c r="A43" s="6"/>
    </row>
    <row r="44" ht="12.75" customHeight="1">
      <c r="A44" s="6"/>
    </row>
    <row r="45" ht="12.75" customHeight="1">
      <c r="A45" s="6"/>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0"/>
    <col customWidth="1" min="2" max="13" width="12.71"/>
    <col customWidth="1" min="14" max="26" width="10.0"/>
  </cols>
  <sheetData>
    <row r="1" ht="12.75" customHeight="1">
      <c r="A1" s="51" t="str">
        <f>'CASH FLOW'!A1</f>
        <v>ProMesh</v>
      </c>
      <c r="C1" s="24"/>
      <c r="D1" s="24"/>
      <c r="E1" s="24"/>
      <c r="F1" s="24"/>
      <c r="G1" s="24"/>
      <c r="H1" s="24"/>
      <c r="I1" s="24"/>
      <c r="J1" s="24"/>
      <c r="K1" s="24"/>
      <c r="L1" s="24"/>
      <c r="M1" s="24"/>
    </row>
    <row r="2" ht="12.75" customHeight="1">
      <c r="A2" s="6" t="str">
        <f>'CASH FLOW'!A2</f>
        <v>Cash Flow</v>
      </c>
      <c r="B2" s="24"/>
      <c r="C2" s="24"/>
      <c r="D2" s="24"/>
      <c r="E2" s="24"/>
      <c r="F2" s="24"/>
      <c r="G2" s="24"/>
      <c r="H2" s="24"/>
      <c r="I2" s="24"/>
      <c r="J2" s="24"/>
      <c r="K2" s="24"/>
      <c r="L2" s="24"/>
      <c r="M2" s="24"/>
    </row>
    <row r="3" ht="12.75" customHeight="1">
      <c r="A3" s="6"/>
      <c r="B3" s="24"/>
      <c r="C3" s="24"/>
      <c r="D3" s="24"/>
      <c r="E3" s="24"/>
      <c r="F3" s="24"/>
      <c r="G3" s="24"/>
      <c r="H3" s="24"/>
      <c r="I3" s="24"/>
      <c r="J3" s="24"/>
      <c r="K3" s="24"/>
      <c r="L3" s="24"/>
      <c r="M3" s="24"/>
    </row>
    <row r="4" ht="12.75" customHeight="1">
      <c r="A4" s="6"/>
      <c r="B4" s="24"/>
      <c r="C4" s="24"/>
      <c r="D4" s="24"/>
      <c r="E4" s="24"/>
      <c r="F4" s="24"/>
      <c r="G4" s="24"/>
      <c r="H4" s="24"/>
      <c r="I4" s="24"/>
      <c r="J4" s="24"/>
      <c r="K4" s="24"/>
      <c r="L4" s="24"/>
      <c r="M4" s="24"/>
    </row>
    <row r="5" ht="12.75" customHeight="1">
      <c r="A5" s="6"/>
      <c r="B5" s="24"/>
      <c r="C5" s="24"/>
      <c r="D5" s="24"/>
      <c r="E5" s="24"/>
      <c r="F5" s="24"/>
      <c r="G5" s="24"/>
      <c r="H5" s="24"/>
      <c r="I5" s="24"/>
      <c r="J5" s="24"/>
      <c r="K5" s="24"/>
      <c r="L5" s="24"/>
      <c r="M5" s="24"/>
    </row>
    <row r="6" ht="12.75" customHeight="1">
      <c r="A6" s="6"/>
      <c r="B6" s="79" t="str">
        <f>'CASH FLOW'!AC6:AC40</f>
        <v>Year 3</v>
      </c>
      <c r="C6" s="79" t="str">
        <f>'CASH FLOW'!AD6:AD40</f>
        <v>Year 3</v>
      </c>
      <c r="D6" s="79" t="str">
        <f>'CASH FLOW'!AE6:AE40</f>
        <v>Year 3</v>
      </c>
      <c r="E6" s="79" t="str">
        <f>'CASH FLOW'!AF6:AF40</f>
        <v>Year 3</v>
      </c>
      <c r="F6" s="79" t="str">
        <f>'CASH FLOW'!AG6:AG40</f>
        <v>Year 3</v>
      </c>
      <c r="G6" s="79" t="str">
        <f>'CASH FLOW'!AH6:AH40</f>
        <v>Year 3</v>
      </c>
      <c r="H6" s="79" t="str">
        <f>'CASH FLOW'!AI6:AI40</f>
        <v>Year 3</v>
      </c>
      <c r="I6" s="79" t="str">
        <f>'CASH FLOW'!AJ6:AJ40</f>
        <v>Year 3</v>
      </c>
      <c r="J6" s="79" t="str">
        <f>'CASH FLOW'!AK6:AK40</f>
        <v>Year 3</v>
      </c>
      <c r="K6" s="79" t="str">
        <f>'CASH FLOW'!AL6:AL40</f>
        <v>Year 3</v>
      </c>
      <c r="L6" s="79" t="str">
        <f>'CASH FLOW'!AM6:AM40</f>
        <v>Year 3</v>
      </c>
      <c r="M6" s="79" t="str">
        <f>'CASH FLOW'!AN6:AN40</f>
        <v>Year 3</v>
      </c>
    </row>
    <row r="7" ht="12.75" customHeight="1">
      <c r="A7" s="6"/>
      <c r="B7" s="79" t="str">
        <f>'CASH FLOW'!AC7:AC41</f>
        <v>Month 1</v>
      </c>
      <c r="C7" s="79" t="str">
        <f>'CASH FLOW'!AD7:AD41</f>
        <v>Month 2</v>
      </c>
      <c r="D7" s="79" t="str">
        <f>'CASH FLOW'!AE7:AE41</f>
        <v>Month 3</v>
      </c>
      <c r="E7" s="79" t="str">
        <f>'CASH FLOW'!AF7:AF41</f>
        <v>Month 4</v>
      </c>
      <c r="F7" s="79" t="str">
        <f>'CASH FLOW'!AG7:AG41</f>
        <v>Month 5</v>
      </c>
      <c r="G7" s="79" t="str">
        <f>'CASH FLOW'!AH7:AH41</f>
        <v>Month 6</v>
      </c>
      <c r="H7" s="79" t="str">
        <f>'CASH FLOW'!AI7:AI41</f>
        <v>Month 7</v>
      </c>
      <c r="I7" s="79" t="str">
        <f>'CASH FLOW'!AJ7:AJ41</f>
        <v>Month 8</v>
      </c>
      <c r="J7" s="79" t="str">
        <f>'CASH FLOW'!AK7:AK41</f>
        <v>Month 9</v>
      </c>
      <c r="K7" s="79" t="str">
        <f>'CASH FLOW'!AL7:AL41</f>
        <v>Month 10</v>
      </c>
      <c r="L7" s="79" t="str">
        <f>'CASH FLOW'!AM7:AM41</f>
        <v>Month 11</v>
      </c>
      <c r="M7" s="79" t="str">
        <f>'CASH FLOW'!AN7:AN41</f>
        <v>Month 12</v>
      </c>
    </row>
    <row r="8" ht="12.75" customHeight="1">
      <c r="A8" s="6" t="str">
        <f>'CASH FLOW'!A8</f>
        <v>Opening Cash</v>
      </c>
      <c r="B8" s="24">
        <f>'CASH FLOW'!AC8:AC42</f>
        <v>86209.61199</v>
      </c>
      <c r="C8" s="24">
        <f>'CASH FLOW'!AD8:AD42</f>
        <v>31245.48604</v>
      </c>
      <c r="D8" s="24">
        <f>'CASH FLOW'!AE8:AE42</f>
        <v>95088.42489</v>
      </c>
      <c r="E8" s="24">
        <f>'CASH FLOW'!AF8:AF42</f>
        <v>164129.3484</v>
      </c>
      <c r="F8" s="24">
        <f>'CASH FLOW'!AG8:AG42</f>
        <v>233170.2725</v>
      </c>
      <c r="G8" s="24">
        <f>'CASH FLOW'!AH8:AH42</f>
        <v>302211.1966</v>
      </c>
      <c r="H8" s="24">
        <f>'CASH FLOW'!AI8:AI42</f>
        <v>440989.2094</v>
      </c>
      <c r="I8" s="24">
        <f>'CASH FLOW'!AJ8:AJ42</f>
        <v>510030.1335</v>
      </c>
      <c r="J8" s="24">
        <f>'CASH FLOW'!AK8:AK42</f>
        <v>579071.0576</v>
      </c>
      <c r="K8" s="24">
        <f>'CASH FLOW'!AL8:AL42</f>
        <v>648111.9817</v>
      </c>
      <c r="L8" s="24">
        <f>'CASH FLOW'!AM8:AM42</f>
        <v>717152.9058</v>
      </c>
      <c r="M8" s="24">
        <f>'CASH FLOW'!AN8:AN42</f>
        <v>786193.8299</v>
      </c>
    </row>
    <row r="9" ht="12.75" customHeight="1">
      <c r="A9" s="6"/>
      <c r="B9" s="24"/>
      <c r="C9" s="24"/>
      <c r="D9" s="24"/>
      <c r="E9" s="24"/>
      <c r="F9" s="24"/>
      <c r="G9" s="24"/>
      <c r="H9" s="24"/>
      <c r="I9" s="24"/>
      <c r="J9" s="24"/>
      <c r="K9" s="24"/>
      <c r="L9" s="24"/>
      <c r="M9" s="24"/>
    </row>
    <row r="10" ht="12.75" customHeight="1">
      <c r="A10" s="6" t="str">
        <f>'CASH FLOW'!A10</f>
        <v>Cash Flow from Operations</v>
      </c>
      <c r="B10" s="24"/>
      <c r="C10" s="24"/>
      <c r="D10" s="24"/>
      <c r="E10" s="24"/>
      <c r="F10" s="24"/>
      <c r="G10" s="24"/>
      <c r="H10" s="24"/>
      <c r="I10" s="24"/>
      <c r="J10" s="24"/>
      <c r="K10" s="24"/>
      <c r="L10" s="24"/>
      <c r="M10" s="24"/>
    </row>
    <row r="11" ht="12.75" customHeight="1">
      <c r="A11" s="6" t="str">
        <f>'CASH FLOW'!A11</f>
        <v>  Net Income</v>
      </c>
      <c r="B11" s="24">
        <f>'CASH FLOW'!AC11:AC45</f>
        <v>53449.03253</v>
      </c>
      <c r="C11" s="24">
        <f>'CASH FLOW'!AD11:AD45</f>
        <v>53647.10505</v>
      </c>
      <c r="D11" s="24">
        <f>'CASH FLOW'!AE11:AE45</f>
        <v>53842.30191</v>
      </c>
      <c r="E11" s="24">
        <f>'CASH FLOW'!AF11:AF45</f>
        <v>54034.76921</v>
      </c>
      <c r="F11" s="24">
        <f>'CASH FLOW'!AG11:AG45</f>
        <v>54224.57066</v>
      </c>
      <c r="G11" s="24">
        <f>'CASH FLOW'!AH11:AH45</f>
        <v>123318.0182</v>
      </c>
      <c r="H11" s="24">
        <f>'CASH FLOW'!AI11:AI45</f>
        <v>54596.42248</v>
      </c>
      <c r="I11" s="24">
        <f>'CASH FLOW'!AJ11:AJ45</f>
        <v>54778.59283</v>
      </c>
      <c r="J11" s="24">
        <f>'CASH FLOW'!AK11:AK45</f>
        <v>54958.33733</v>
      </c>
      <c r="K11" s="24">
        <f>'CASH FLOW'!AL11:AL45</f>
        <v>55135.71286</v>
      </c>
      <c r="L11" s="24">
        <f>'CASH FLOW'!AM11:AM45</f>
        <v>55310.77507</v>
      </c>
      <c r="M11" s="24">
        <f>'CASH FLOW'!AN11:AN45</f>
        <v>124389.8285</v>
      </c>
    </row>
    <row r="12" ht="12.75" customHeight="1">
      <c r="A12" s="6" t="str">
        <f>'CASH FLOW'!A12</f>
        <v>  Plus Depreciation</v>
      </c>
      <c r="B12" s="24">
        <f>'CASH FLOW'!AC12:AC46</f>
        <v>10392.79442</v>
      </c>
      <c r="C12" s="24">
        <f>'CASH FLOW'!AD12:AD46</f>
        <v>10191.89421</v>
      </c>
      <c r="D12" s="24">
        <f>'CASH FLOW'!AE12:AE46</f>
        <v>9995.03451</v>
      </c>
      <c r="E12" s="24">
        <f>'CASH FLOW'!AF12:AF46</f>
        <v>9802.130674</v>
      </c>
      <c r="F12" s="24">
        <f>'CASH FLOW'!AG12:AG46</f>
        <v>9613.099899</v>
      </c>
      <c r="G12" s="24">
        <f>'CASH FLOW'!AH12:AH46</f>
        <v>9427.861186</v>
      </c>
      <c r="H12" s="24">
        <f>'CASH FLOW'!AI12:AI46</f>
        <v>9246.335295</v>
      </c>
      <c r="I12" s="24">
        <f>'CASH FLOW'!AJ12:AJ46</f>
        <v>9068.444706</v>
      </c>
      <c r="J12" s="24">
        <f>'CASH FLOW'!AK12:AK46</f>
        <v>8894.113586</v>
      </c>
      <c r="K12" s="24">
        <f>'CASH FLOW'!AL12:AL46</f>
        <v>8723.267744</v>
      </c>
      <c r="L12" s="24">
        <f>'CASH FLOW'!AM12:AM46</f>
        <v>8555.834598</v>
      </c>
      <c r="M12" s="24">
        <f>'CASH FLOW'!AN12:AN46</f>
        <v>8391.743138</v>
      </c>
    </row>
    <row r="13" ht="12.75" customHeight="1">
      <c r="A13" s="6" t="str">
        <f>'CASH FLOW'!A13</f>
        <v>  (Increase)/Decrease in Accounts Receivable</v>
      </c>
      <c r="B13" s="24">
        <f>'CASH FLOW'!AC13:AC47</f>
        <v>-41583</v>
      </c>
      <c r="C13" s="24">
        <f>'CASH FLOW'!AD13:AD47</f>
        <v>-5197.875</v>
      </c>
      <c r="D13" s="24">
        <f>'CASH FLOW'!AE13:AE47</f>
        <v>0</v>
      </c>
      <c r="E13" s="24">
        <f>'CASH FLOW'!AF13:AF47</f>
        <v>0</v>
      </c>
      <c r="F13" s="24">
        <f>'CASH FLOW'!AG13:AG47</f>
        <v>0</v>
      </c>
      <c r="G13" s="24">
        <f>'CASH FLOW'!AH13:AH47</f>
        <v>0</v>
      </c>
      <c r="H13" s="24">
        <f>'CASH FLOW'!AI13:AI47</f>
        <v>0</v>
      </c>
      <c r="I13" s="24">
        <f>'CASH FLOW'!AJ13:AJ47</f>
        <v>0</v>
      </c>
      <c r="J13" s="24">
        <f>'CASH FLOW'!AK13:AK47</f>
        <v>0</v>
      </c>
      <c r="K13" s="24">
        <f>'CASH FLOW'!AL13:AL47</f>
        <v>0</v>
      </c>
      <c r="L13" s="24">
        <f>'CASH FLOW'!AM13:AM47</f>
        <v>0</v>
      </c>
      <c r="M13" s="24">
        <f>'CASH FLOW'!AN13:AN47</f>
        <v>0</v>
      </c>
    </row>
    <row r="14" ht="12.75" customHeight="1">
      <c r="A14" s="6" t="str">
        <f>'CASH FLOW'!A14</f>
        <v>  (Increase)/Decrease in Inventory</v>
      </c>
      <c r="B14" s="24">
        <f>'CASH FLOW'!AC14:AC48</f>
        <v>0</v>
      </c>
      <c r="C14" s="24">
        <f>'CASH FLOW'!AD14:AD48</f>
        <v>0</v>
      </c>
      <c r="D14" s="24">
        <f>'CASH FLOW'!AE14:AE48</f>
        <v>0</v>
      </c>
      <c r="E14" s="24">
        <f>'CASH FLOW'!AF14:AF48</f>
        <v>0</v>
      </c>
      <c r="F14" s="24">
        <f>'CASH FLOW'!AG14:AG48</f>
        <v>0</v>
      </c>
      <c r="G14" s="24">
        <f>'CASH FLOW'!AH14:AH48</f>
        <v>0</v>
      </c>
      <c r="H14" s="24">
        <f>'CASH FLOW'!AI14:AI48</f>
        <v>0</v>
      </c>
      <c r="I14" s="24">
        <f>'CASH FLOW'!AJ14:AJ48</f>
        <v>0</v>
      </c>
      <c r="J14" s="24">
        <f>'CASH FLOW'!AK14:AK48</f>
        <v>0</v>
      </c>
      <c r="K14" s="24">
        <f>'CASH FLOW'!AL14:AL48</f>
        <v>0</v>
      </c>
      <c r="L14" s="24">
        <f>'CASH FLOW'!AM14:AM48</f>
        <v>0</v>
      </c>
      <c r="M14" s="24">
        <f>'CASH FLOW'!AN14:AN48</f>
        <v>0</v>
      </c>
    </row>
    <row r="15" ht="12.75" customHeight="1">
      <c r="A15" s="6" t="str">
        <f>'CASH FLOW'!A15</f>
        <v>  Increase/(Decrease) in Accounts Payable</v>
      </c>
      <c r="B15" s="24"/>
      <c r="C15" s="24"/>
      <c r="D15" s="24"/>
      <c r="E15" s="24"/>
      <c r="F15" s="24"/>
      <c r="G15" s="24"/>
      <c r="H15" s="24"/>
      <c r="I15" s="24"/>
      <c r="J15" s="24"/>
      <c r="K15" s="24"/>
      <c r="L15" s="24"/>
      <c r="M15" s="24"/>
    </row>
    <row r="16" ht="12.75" customHeight="1">
      <c r="A16" s="6" t="str">
        <f>'CASH FLOW'!A16</f>
        <v>  Increase/(Decrease) in Income Taxes Payable</v>
      </c>
      <c r="B16" s="24">
        <f>'CASH FLOW'!AC16:AC50</f>
        <v>17816.34418</v>
      </c>
      <c r="C16" s="24">
        <f>'CASH FLOW'!AD16:AD50</f>
        <v>17882.36835</v>
      </c>
      <c r="D16" s="24">
        <f>'CASH FLOW'!AE16:AE50</f>
        <v>17947.43397</v>
      </c>
      <c r="E16" s="24">
        <f>'CASH FLOW'!AF16:AF50</f>
        <v>18011.58974</v>
      </c>
      <c r="F16" s="24">
        <f>'CASH FLOW'!AG16:AG50</f>
        <v>18074.85689</v>
      </c>
      <c r="G16" s="24">
        <f>'CASH FLOW'!AH16:AH50</f>
        <v>18968.09472</v>
      </c>
      <c r="H16" s="24">
        <f>'CASH FLOW'!AI16:AI50</f>
        <v>18198.80749</v>
      </c>
      <c r="I16" s="24">
        <f>'CASH FLOW'!AJ16:AJ50</f>
        <v>18259.53094</v>
      </c>
      <c r="J16" s="24">
        <f>'CASH FLOW'!AK16:AK50</f>
        <v>18319.44578</v>
      </c>
      <c r="K16" s="24">
        <f>'CASH FLOW'!AL16:AL50</f>
        <v>18378.57095</v>
      </c>
      <c r="L16" s="24">
        <f>'CASH FLOW'!AM16:AM50</f>
        <v>18436.92502</v>
      </c>
      <c r="M16" s="24">
        <f>'CASH FLOW'!AN16:AN50</f>
        <v>41463.27615</v>
      </c>
    </row>
    <row r="17" ht="12.75" customHeight="1">
      <c r="A17" s="6" t="str">
        <f>'CASH FLOW'!A17</f>
        <v>  Total Cash Flow from Operations</v>
      </c>
      <c r="B17" s="24">
        <f>'CASH FLOW'!AC17:AC51</f>
        <v>40075.17113</v>
      </c>
      <c r="C17" s="24">
        <f>'CASH FLOW'!AD17:AD51</f>
        <v>76523.49262</v>
      </c>
      <c r="D17" s="24">
        <f>'CASH FLOW'!AE17:AE51</f>
        <v>81784.77038</v>
      </c>
      <c r="E17" s="24">
        <f>'CASH FLOW'!AF17:AF51</f>
        <v>81848.48962</v>
      </c>
      <c r="F17" s="24">
        <f>'CASH FLOW'!AG17:AG51</f>
        <v>81912.52745</v>
      </c>
      <c r="G17" s="24">
        <f>'CASH FLOW'!AH17:AH51</f>
        <v>151713.9741</v>
      </c>
      <c r="H17" s="24">
        <f>'CASH FLOW'!AI17:AI51</f>
        <v>82041.56527</v>
      </c>
      <c r="I17" s="24">
        <f>'CASH FLOW'!AJ17:AJ51</f>
        <v>82106.56848</v>
      </c>
      <c r="J17" s="24">
        <f>'CASH FLOW'!AK17:AK51</f>
        <v>82171.8967</v>
      </c>
      <c r="K17" s="24">
        <f>'CASH FLOW'!AL17:AL51</f>
        <v>82237.55156</v>
      </c>
      <c r="L17" s="24">
        <f>'CASH FLOW'!AM17:AM51</f>
        <v>82303.5347</v>
      </c>
      <c r="M17" s="24">
        <f>'CASH FLOW'!AN17:AN51</f>
        <v>174244.8478</v>
      </c>
    </row>
    <row r="18" ht="12.75" customHeight="1">
      <c r="A18" s="6"/>
      <c r="B18" s="24"/>
      <c r="C18" s="24"/>
      <c r="D18" s="24"/>
      <c r="E18" s="24"/>
      <c r="F18" s="24"/>
      <c r="G18" s="24"/>
      <c r="H18" s="24"/>
      <c r="I18" s="24"/>
      <c r="J18" s="24"/>
      <c r="K18" s="24"/>
      <c r="L18" s="24"/>
      <c r="M18" s="24"/>
    </row>
    <row r="19" ht="12.75" customHeight="1">
      <c r="A19" s="6" t="str">
        <f>'CASH FLOW'!A19</f>
        <v>Cash Flow from Investing Activities</v>
      </c>
      <c r="B19" s="24"/>
      <c r="C19" s="24"/>
      <c r="D19" s="24"/>
      <c r="E19" s="24"/>
      <c r="F19" s="24"/>
      <c r="G19" s="24"/>
      <c r="H19" s="24"/>
      <c r="I19" s="24"/>
      <c r="J19" s="24"/>
      <c r="K19" s="24"/>
      <c r="L19" s="24"/>
      <c r="M19" s="24"/>
    </row>
    <row r="20" ht="12.75" customHeight="1">
      <c r="A20" s="6" t="str">
        <f>'CASH FLOW'!A20</f>
        <v>  (Increase)/Decrease in Land</v>
      </c>
      <c r="B20" s="24">
        <f>'CASH FLOW'!AC20:AC54</f>
        <v>0</v>
      </c>
      <c r="C20" s="24" t="str">
        <f>'CASH FLOW'!AD20:AD54</f>
        <v/>
      </c>
      <c r="D20" s="24" t="str">
        <f>'CASH FLOW'!AE20:AE54</f>
        <v/>
      </c>
      <c r="E20" s="24" t="str">
        <f>'CASH FLOW'!AF20:AF54</f>
        <v/>
      </c>
      <c r="F20" s="24" t="str">
        <f>'CASH FLOW'!AG20:AG54</f>
        <v/>
      </c>
      <c r="G20" s="24" t="str">
        <f>'CASH FLOW'!AH20:AH54</f>
        <v/>
      </c>
      <c r="H20" s="24" t="str">
        <f>'CASH FLOW'!AI20:AI54</f>
        <v/>
      </c>
      <c r="I20" s="24" t="str">
        <f>'CASH FLOW'!AJ20:AJ54</f>
        <v/>
      </c>
      <c r="J20" s="24" t="str">
        <f>'CASH FLOW'!AK20:AK54</f>
        <v/>
      </c>
      <c r="K20" s="24" t="str">
        <f>'CASH FLOW'!AL20:AL54</f>
        <v/>
      </c>
      <c r="L20" s="24" t="str">
        <f>'CASH FLOW'!AM20:AM54</f>
        <v/>
      </c>
      <c r="M20" s="24" t="str">
        <f>'CASH FLOW'!AN20:AN54</f>
        <v/>
      </c>
    </row>
    <row r="21" ht="12.75" customHeight="1">
      <c r="A21" s="6" t="str">
        <f>'CASH FLOW'!A21</f>
        <v>  (Increase)/Decrease in Buildings</v>
      </c>
      <c r="B21" s="24">
        <f>'CASH FLOW'!AC21:AC55</f>
        <v>0</v>
      </c>
      <c r="C21" s="24" t="str">
        <f>'CASH FLOW'!AD21:AD55</f>
        <v/>
      </c>
      <c r="D21" s="24" t="str">
        <f>'CASH FLOW'!AE21:AE55</f>
        <v/>
      </c>
      <c r="E21" s="24" t="str">
        <f>'CASH FLOW'!AF21:AF55</f>
        <v/>
      </c>
      <c r="F21" s="24" t="str">
        <f>'CASH FLOW'!AG21:AG55</f>
        <v/>
      </c>
      <c r="G21" s="24" t="str">
        <f>'CASH FLOW'!AH21:AH55</f>
        <v/>
      </c>
      <c r="H21" s="24" t="str">
        <f>'CASH FLOW'!AI21:AI55</f>
        <v/>
      </c>
      <c r="I21" s="24" t="str">
        <f>'CASH FLOW'!AJ21:AJ55</f>
        <v/>
      </c>
      <c r="J21" s="24" t="str">
        <f>'CASH FLOW'!AK21:AK55</f>
        <v/>
      </c>
      <c r="K21" s="24" t="str">
        <f>'CASH FLOW'!AL21:AL55</f>
        <v/>
      </c>
      <c r="L21" s="24" t="str">
        <f>'CASH FLOW'!AM21:AM55</f>
        <v/>
      </c>
      <c r="M21" s="24" t="str">
        <f>'CASH FLOW'!AN21:AN55</f>
        <v/>
      </c>
    </row>
    <row r="22" ht="12.75" customHeight="1">
      <c r="A22" s="6" t="str">
        <f>'CASH FLOW'!A22</f>
        <v>  (Increase)/Decrease in Equipment</v>
      </c>
      <c r="B22" s="24">
        <f>'CASH FLOW'!AC22:AC56</f>
        <v>-102400</v>
      </c>
      <c r="C22" s="24" t="str">
        <f>'CASH FLOW'!AD22:AD56</f>
        <v/>
      </c>
      <c r="D22" s="24" t="str">
        <f>'CASH FLOW'!AE22:AE56</f>
        <v/>
      </c>
      <c r="E22" s="24" t="str">
        <f>'CASH FLOW'!AF22:AF56</f>
        <v/>
      </c>
      <c r="F22" s="24" t="str">
        <f>'CASH FLOW'!AG22:AG56</f>
        <v/>
      </c>
      <c r="G22" s="24" t="str">
        <f>'CASH FLOW'!AH22:AH56</f>
        <v/>
      </c>
      <c r="H22" s="24" t="str">
        <f>'CASH FLOW'!AI22:AI56</f>
        <v/>
      </c>
      <c r="I22" s="24" t="str">
        <f>'CASH FLOW'!AJ22:AJ56</f>
        <v/>
      </c>
      <c r="J22" s="24" t="str">
        <f>'CASH FLOW'!AK22:AK56</f>
        <v/>
      </c>
      <c r="K22" s="24" t="str">
        <f>'CASH FLOW'!AL22:AL56</f>
        <v/>
      </c>
      <c r="L22" s="24" t="str">
        <f>'CASH FLOW'!AM22:AM56</f>
        <v/>
      </c>
      <c r="M22" s="24" t="str">
        <f>'CASH FLOW'!AN22:AN56</f>
        <v/>
      </c>
    </row>
    <row r="23" ht="12.75" customHeight="1">
      <c r="A23" s="6" t="str">
        <f>'CASH FLOW'!A23</f>
        <v>  (Increase)/Decrease in Vehicles</v>
      </c>
      <c r="B23" s="24">
        <f>'CASH FLOW'!AC23:AC57</f>
        <v>-240000</v>
      </c>
      <c r="C23" s="24" t="str">
        <f>'CASH FLOW'!AD23:AD57</f>
        <v/>
      </c>
      <c r="D23" s="24" t="str">
        <f>'CASH FLOW'!AE23:AE57</f>
        <v/>
      </c>
      <c r="E23" s="24" t="str">
        <f>'CASH FLOW'!AF23:AF57</f>
        <v/>
      </c>
      <c r="F23" s="24" t="str">
        <f>'CASH FLOW'!AG23:AG57</f>
        <v/>
      </c>
      <c r="G23" s="24" t="str">
        <f>'CASH FLOW'!AH23:AH57</f>
        <v/>
      </c>
      <c r="H23" s="24" t="str">
        <f>'CASH FLOW'!AI23:AI57</f>
        <v/>
      </c>
      <c r="I23" s="24" t="str">
        <f>'CASH FLOW'!AJ23:AJ57</f>
        <v/>
      </c>
      <c r="J23" s="24" t="str">
        <f>'CASH FLOW'!AK23:AK57</f>
        <v/>
      </c>
      <c r="K23" s="24" t="str">
        <f>'CASH FLOW'!AL23:AL57</f>
        <v/>
      </c>
      <c r="L23" s="24" t="str">
        <f>'CASH FLOW'!AM23:AM57</f>
        <v/>
      </c>
      <c r="M23" s="24" t="str">
        <f>'CASH FLOW'!AN23:AN57</f>
        <v/>
      </c>
    </row>
    <row r="24" ht="12.75" customHeight="1">
      <c r="A24" s="6" t="str">
        <f>'CASH FLOW'!A24</f>
        <v>  Total Cash Flow from Investing Activities</v>
      </c>
      <c r="B24" s="24">
        <f>'CASH FLOW'!AC24:AC58</f>
        <v>-342400</v>
      </c>
      <c r="C24" s="24">
        <f>'CASH FLOW'!AD24:AD58</f>
        <v>0</v>
      </c>
      <c r="D24" s="24">
        <f>'CASH FLOW'!AE24:AE58</f>
        <v>0</v>
      </c>
      <c r="E24" s="24">
        <f>'CASH FLOW'!AF24:AF58</f>
        <v>0</v>
      </c>
      <c r="F24" s="24">
        <f>'CASH FLOW'!AG24:AG58</f>
        <v>0</v>
      </c>
      <c r="G24" s="24">
        <f>'CASH FLOW'!AH24:AH58</f>
        <v>0</v>
      </c>
      <c r="H24" s="24">
        <f>'CASH FLOW'!AI24:AI58</f>
        <v>0</v>
      </c>
      <c r="I24" s="24">
        <f>'CASH FLOW'!AJ24:AJ58</f>
        <v>0</v>
      </c>
      <c r="J24" s="24">
        <f>'CASH FLOW'!AK24:AK58</f>
        <v>0</v>
      </c>
      <c r="K24" s="24">
        <f>'CASH FLOW'!AL24:AL58</f>
        <v>0</v>
      </c>
      <c r="L24" s="24">
        <f>'CASH FLOW'!AM24:AM58</f>
        <v>0</v>
      </c>
      <c r="M24" s="24">
        <f>'CASH FLOW'!AN24:AN58</f>
        <v>0</v>
      </c>
    </row>
    <row r="25" ht="12.75" customHeight="1">
      <c r="A25" s="6"/>
      <c r="B25" s="24"/>
      <c r="C25" s="24"/>
      <c r="D25" s="24"/>
      <c r="E25" s="24"/>
      <c r="F25" s="24"/>
      <c r="G25" s="24"/>
      <c r="H25" s="24"/>
      <c r="I25" s="24"/>
      <c r="J25" s="24"/>
      <c r="K25" s="24"/>
      <c r="L25" s="24"/>
      <c r="M25" s="24"/>
    </row>
    <row r="26" ht="12.75" customHeight="1">
      <c r="A26" s="6" t="str">
        <f>'CASH FLOW'!A26</f>
        <v>Cash Flow from Financing Activities</v>
      </c>
      <c r="B26" s="24"/>
      <c r="C26" s="24"/>
      <c r="D26" s="24"/>
      <c r="E26" s="24"/>
      <c r="F26" s="24"/>
      <c r="G26" s="24"/>
      <c r="H26" s="24"/>
      <c r="I26" s="24"/>
      <c r="J26" s="24"/>
      <c r="K26" s="24"/>
      <c r="L26" s="24"/>
      <c r="M26" s="24"/>
    </row>
    <row r="27" ht="12.75" customHeight="1">
      <c r="A27" s="6" t="str">
        <f>'CASH FLOW'!A27</f>
        <v>  Increase in Borrowed Funds</v>
      </c>
      <c r="B27" s="24">
        <f>'CASH FLOW'!AC27:AC61</f>
        <v>250000</v>
      </c>
      <c r="C27" s="24">
        <f>'CASH FLOW'!AD27:AD61</f>
        <v>0</v>
      </c>
      <c r="D27" s="24">
        <f>'CASH FLOW'!AE27:AE61</f>
        <v>0</v>
      </c>
      <c r="E27" s="24">
        <f>'CASH FLOW'!AF27:AF61</f>
        <v>0</v>
      </c>
      <c r="F27" s="24">
        <f>'CASH FLOW'!AG27:AG61</f>
        <v>0</v>
      </c>
      <c r="G27" s="24">
        <f>'CASH FLOW'!AH27:AH61</f>
        <v>0</v>
      </c>
      <c r="H27" s="24">
        <f>'CASH FLOW'!AI27:AI61</f>
        <v>0</v>
      </c>
      <c r="I27" s="24">
        <f>'CASH FLOW'!AJ27:AJ61</f>
        <v>0</v>
      </c>
      <c r="J27" s="24">
        <f>'CASH FLOW'!AK27:AK61</f>
        <v>0</v>
      </c>
      <c r="K27" s="24">
        <f>'CASH FLOW'!AL27:AL61</f>
        <v>0</v>
      </c>
      <c r="L27" s="24">
        <f>'CASH FLOW'!AM27:AM61</f>
        <v>0</v>
      </c>
      <c r="M27" s="24">
        <f>'CASH FLOW'!AN27:AN61</f>
        <v>0</v>
      </c>
    </row>
    <row r="28" ht="12.75" customHeight="1">
      <c r="A28" s="6" t="str">
        <f>'CASH FLOW'!A28</f>
        <v>  (Loan Principal Payments)</v>
      </c>
      <c r="B28" s="24">
        <f>'CASH FLOW'!AC28:AC62</f>
        <v>-12639.29709</v>
      </c>
      <c r="C28" s="24">
        <f>'CASH FLOW'!AD28:AD62</f>
        <v>-12680.55377</v>
      </c>
      <c r="D28" s="24">
        <f>'CASH FLOW'!AE28:AE62</f>
        <v>-12743.84684</v>
      </c>
      <c r="E28" s="24">
        <f>'CASH FLOW'!AF28:AF62</f>
        <v>-12807.56552</v>
      </c>
      <c r="F28" s="24">
        <f>'CASH FLOW'!AG28:AG62</f>
        <v>-12871.60335</v>
      </c>
      <c r="G28" s="24">
        <f>'CASH FLOW'!AH28:AH62</f>
        <v>-12935.96136</v>
      </c>
      <c r="H28" s="24">
        <f>'CASH FLOW'!AI28:AI62</f>
        <v>-13000.64117</v>
      </c>
      <c r="I28" s="24">
        <f>'CASH FLOW'!AJ28:AJ62</f>
        <v>-13065.64438</v>
      </c>
      <c r="J28" s="24">
        <f>'CASH FLOW'!AK28:AK62</f>
        <v>-13130.9726</v>
      </c>
      <c r="K28" s="24">
        <f>'CASH FLOW'!AL28:AL62</f>
        <v>-13196.62746</v>
      </c>
      <c r="L28" s="24">
        <f>'CASH FLOW'!AM28:AM62</f>
        <v>-13262.6106</v>
      </c>
      <c r="M28" s="24">
        <f>'CASH FLOW'!AN28:AN62</f>
        <v>-13295.84857</v>
      </c>
    </row>
    <row r="29" ht="12.75" customHeight="1">
      <c r="A29" s="6" t="str">
        <f>'CASH FLOW'!A29</f>
        <v>  Increase/(Decrease) in Share Capital</v>
      </c>
      <c r="B29" s="24">
        <f>'CASH FLOW'!AC29:AC63</f>
        <v>10000</v>
      </c>
      <c r="C29" s="24" t="str">
        <f>'CASH FLOW'!AD29:AD63</f>
        <v/>
      </c>
      <c r="D29" s="24" t="str">
        <f>'CASH FLOW'!AE29:AE63</f>
        <v/>
      </c>
      <c r="E29" s="24" t="str">
        <f>'CASH FLOW'!AF29:AF63</f>
        <v/>
      </c>
      <c r="F29" s="24" t="str">
        <f>'CASH FLOW'!AG29:AG63</f>
        <v/>
      </c>
      <c r="G29" s="24" t="str">
        <f>'CASH FLOW'!AH29:AH63</f>
        <v/>
      </c>
      <c r="H29" s="24" t="str">
        <f>'CASH FLOW'!AI29:AI63</f>
        <v/>
      </c>
      <c r="I29" s="24" t="str">
        <f>'CASH FLOW'!AJ29:AJ63</f>
        <v/>
      </c>
      <c r="J29" s="24" t="str">
        <f>'CASH FLOW'!AK29:AK63</f>
        <v/>
      </c>
      <c r="K29" s="24" t="str">
        <f>'CASH FLOW'!AL29:AL63</f>
        <v/>
      </c>
      <c r="L29" s="24" t="str">
        <f>'CASH FLOW'!AM29:AM63</f>
        <v/>
      </c>
      <c r="M29" s="24" t="str">
        <f>'CASH FLOW'!AN29:AN63</f>
        <v/>
      </c>
    </row>
    <row r="30" ht="12.75" customHeight="1">
      <c r="A30" s="6" t="str">
        <f>'CASH FLOW'!A30</f>
        <v>  (Dividend Payments)</v>
      </c>
      <c r="B30" s="24">
        <f>'CASH FLOW'!AC30:AC64</f>
        <v>0</v>
      </c>
      <c r="C30" s="24">
        <f>'CASH FLOW'!AD30:AD64</f>
        <v>0</v>
      </c>
      <c r="D30" s="24">
        <f>'CASH FLOW'!AE30:AE64</f>
        <v>0</v>
      </c>
      <c r="E30" s="24">
        <f>'CASH FLOW'!AF30:AF64</f>
        <v>0</v>
      </c>
      <c r="F30" s="24">
        <f>'CASH FLOW'!AG30:AG64</f>
        <v>0</v>
      </c>
      <c r="G30" s="24">
        <f>'CASH FLOW'!AH30:AH64</f>
        <v>0</v>
      </c>
      <c r="H30" s="24">
        <f>'CASH FLOW'!AI30:AI64</f>
        <v>0</v>
      </c>
      <c r="I30" s="24">
        <f>'CASH FLOW'!AJ30:AJ64</f>
        <v>0</v>
      </c>
      <c r="J30" s="24">
        <f>'CASH FLOW'!AK30:AK64</f>
        <v>0</v>
      </c>
      <c r="K30" s="24">
        <f>'CASH FLOW'!AL30:AL64</f>
        <v>0</v>
      </c>
      <c r="L30" s="24">
        <f>'CASH FLOW'!AM30:AM64</f>
        <v>0</v>
      </c>
      <c r="M30" s="24">
        <f>'CASH FLOW'!AN30:AN64</f>
        <v>0</v>
      </c>
    </row>
    <row r="31" ht="12.75" customHeight="1">
      <c r="A31" s="6" t="str">
        <f>'CASH FLOW'!A31</f>
        <v>  Total Cash Flow from Financing Activities</v>
      </c>
      <c r="B31" s="24">
        <f>'CASH FLOW'!AC31:AC65</f>
        <v>247360.7029</v>
      </c>
      <c r="C31" s="24">
        <f>'CASH FLOW'!AD31:AD65</f>
        <v>-12680.55377</v>
      </c>
      <c r="D31" s="24">
        <f>'CASH FLOW'!AE31:AE65</f>
        <v>-12743.84684</v>
      </c>
      <c r="E31" s="24">
        <f>'CASH FLOW'!AF31:AF65</f>
        <v>-12807.56552</v>
      </c>
      <c r="F31" s="24">
        <f>'CASH FLOW'!AG31:AG65</f>
        <v>-12871.60335</v>
      </c>
      <c r="G31" s="24">
        <f>'CASH FLOW'!AH31:AH65</f>
        <v>-12935.96136</v>
      </c>
      <c r="H31" s="24">
        <f>'CASH FLOW'!AI31:AI65</f>
        <v>-13000.64117</v>
      </c>
      <c r="I31" s="24">
        <f>'CASH FLOW'!AJ31:AJ65</f>
        <v>-13065.64438</v>
      </c>
      <c r="J31" s="24">
        <f>'CASH FLOW'!AK31:AK65</f>
        <v>-13130.9726</v>
      </c>
      <c r="K31" s="24">
        <f>'CASH FLOW'!AL31:AL65</f>
        <v>-13196.62746</v>
      </c>
      <c r="L31" s="24">
        <f>'CASH FLOW'!AM31:AM65</f>
        <v>-13262.6106</v>
      </c>
      <c r="M31" s="24">
        <f>'CASH FLOW'!AN31:AN65</f>
        <v>-13295.84857</v>
      </c>
    </row>
    <row r="32" ht="12.75" customHeight="1">
      <c r="A32" s="6"/>
      <c r="B32" s="24"/>
      <c r="C32" s="24"/>
      <c r="D32" s="24"/>
      <c r="E32" s="24"/>
      <c r="F32" s="24"/>
      <c r="G32" s="24"/>
      <c r="H32" s="24"/>
      <c r="I32" s="24"/>
      <c r="J32" s="24"/>
      <c r="K32" s="24"/>
      <c r="L32" s="24"/>
      <c r="M32" s="24"/>
    </row>
    <row r="33" ht="12.75" customHeight="1">
      <c r="A33" s="6" t="str">
        <f>'CASH FLOW'!A33</f>
        <v>Net Cash Flow</v>
      </c>
      <c r="B33" s="24">
        <f>'CASH FLOW'!AC33:AC67</f>
        <v>-54964.12596</v>
      </c>
      <c r="C33" s="24">
        <f>'CASH FLOW'!AD33:AD67</f>
        <v>63842.93885</v>
      </c>
      <c r="D33" s="24">
        <f>'CASH FLOW'!AE33:AE67</f>
        <v>69040.92355</v>
      </c>
      <c r="E33" s="24">
        <f>'CASH FLOW'!AF33:AF67</f>
        <v>69040.9241</v>
      </c>
      <c r="F33" s="24">
        <f>'CASH FLOW'!AG33:AG67</f>
        <v>69040.9241</v>
      </c>
      <c r="G33" s="24">
        <f>'CASH FLOW'!AH33:AH67</f>
        <v>138778.0128</v>
      </c>
      <c r="H33" s="24">
        <f>'CASH FLOW'!AI33:AI67</f>
        <v>69040.9241</v>
      </c>
      <c r="I33" s="24">
        <f>'CASH FLOW'!AJ33:AJ67</f>
        <v>69040.9241</v>
      </c>
      <c r="J33" s="24">
        <f>'CASH FLOW'!AK33:AK67</f>
        <v>69040.9241</v>
      </c>
      <c r="K33" s="24">
        <f>'CASH FLOW'!AL33:AL67</f>
        <v>69040.9241</v>
      </c>
      <c r="L33" s="24">
        <f>'CASH FLOW'!AM33:AM67</f>
        <v>69040.9241</v>
      </c>
      <c r="M33" s="24">
        <f>'CASH FLOW'!AN33:AN67</f>
        <v>160948.9992</v>
      </c>
    </row>
    <row r="34" ht="12.75" customHeight="1">
      <c r="A34" s="6"/>
      <c r="B34" s="24"/>
      <c r="C34" s="24"/>
      <c r="D34" s="24"/>
      <c r="E34" s="24"/>
      <c r="F34" s="24"/>
      <c r="G34" s="24"/>
      <c r="H34" s="24"/>
      <c r="I34" s="24"/>
      <c r="J34" s="24"/>
      <c r="K34" s="24"/>
      <c r="L34" s="24"/>
      <c r="M34" s="24"/>
    </row>
    <row r="35" ht="12.75" customHeight="1">
      <c r="A35" s="6" t="str">
        <f>'CASH FLOW'!A35</f>
        <v>Closing Cash</v>
      </c>
      <c r="B35" s="24">
        <f>'CASH FLOW'!AC35:AC69</f>
        <v>31245.48604</v>
      </c>
      <c r="C35" s="24">
        <f>'CASH FLOW'!AD35:AD69</f>
        <v>95088.42489</v>
      </c>
      <c r="D35" s="24">
        <f>'CASH FLOW'!AE35:AE69</f>
        <v>164129.3484</v>
      </c>
      <c r="E35" s="24">
        <f>'CASH FLOW'!AF35:AF69</f>
        <v>233170.2725</v>
      </c>
      <c r="F35" s="24">
        <f>'CASH FLOW'!AG35:AG69</f>
        <v>302211.1966</v>
      </c>
      <c r="G35" s="24">
        <f>'CASH FLOW'!AH35:AH69</f>
        <v>440989.2094</v>
      </c>
      <c r="H35" s="24">
        <f>'CASH FLOW'!AI35:AI69</f>
        <v>510030.1335</v>
      </c>
      <c r="I35" s="24">
        <f>'CASH FLOW'!AJ35:AJ69</f>
        <v>579071.0576</v>
      </c>
      <c r="J35" s="24">
        <f>'CASH FLOW'!AK35:AK69</f>
        <v>648111.9817</v>
      </c>
      <c r="K35" s="24">
        <f>'CASH FLOW'!AL35:AL69</f>
        <v>717152.9058</v>
      </c>
      <c r="L35" s="24">
        <f>'CASH FLOW'!AM35:AM69</f>
        <v>786193.8299</v>
      </c>
      <c r="M35" s="24">
        <f>'CASH FLOW'!AN35:AN69</f>
        <v>947142.8291</v>
      </c>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31.86"/>
    <col customWidth="1" min="2" max="2" width="24.14"/>
    <col customWidth="1" min="3" max="5" width="24.43"/>
    <col customWidth="1" min="6" max="6" width="17.14"/>
    <col customWidth="1" min="7" max="7" width="16.43"/>
    <col customWidth="1" min="8" max="8" width="16.86"/>
    <col customWidth="1" min="9" max="10" width="8.86"/>
    <col customWidth="1" min="11" max="26" width="10.0"/>
  </cols>
  <sheetData>
    <row r="1" ht="15.75" customHeight="1">
      <c r="A1" s="12" t="s">
        <v>107</v>
      </c>
      <c r="B1" s="25"/>
      <c r="C1" s="25"/>
      <c r="D1" s="25"/>
      <c r="E1" s="25"/>
      <c r="F1" s="25" t="s">
        <v>108</v>
      </c>
      <c r="G1" s="25"/>
      <c r="H1" s="25"/>
    </row>
    <row r="2" ht="15.75" customHeight="1">
      <c r="A2" s="12" t="s">
        <v>110</v>
      </c>
      <c r="B2" s="12" t="s">
        <v>61</v>
      </c>
      <c r="C2" s="12" t="s">
        <v>62</v>
      </c>
      <c r="D2" s="12" t="s">
        <v>63</v>
      </c>
      <c r="E2" s="12" t="s">
        <v>111</v>
      </c>
      <c r="F2" s="12" t="s">
        <v>61</v>
      </c>
      <c r="G2" s="12" t="s">
        <v>62</v>
      </c>
      <c r="H2" s="12" t="s">
        <v>63</v>
      </c>
    </row>
    <row r="3" ht="15.75" customHeight="1">
      <c r="A3" s="26" t="s">
        <v>112</v>
      </c>
      <c r="B3" s="27">
        <v>15000.0</v>
      </c>
      <c r="C3" s="27">
        <v>15000.0</v>
      </c>
      <c r="D3" s="27">
        <v>15000.0</v>
      </c>
      <c r="E3" s="26" t="s">
        <v>92</v>
      </c>
      <c r="F3" s="29">
        <f>'INCOME STATEMENT'!B62</f>
        <v>161900</v>
      </c>
      <c r="G3" s="29">
        <f>'INCOME STATEMENT'!C62</f>
        <v>574120</v>
      </c>
      <c r="H3" s="29">
        <f>'INCOME STATEMENT'!D62</f>
        <v>1961610</v>
      </c>
    </row>
    <row r="4" ht="15.75" customHeight="1">
      <c r="A4" s="26" t="s">
        <v>113</v>
      </c>
      <c r="B4" s="30">
        <v>0.0</v>
      </c>
      <c r="C4" s="30">
        <v>0.0</v>
      </c>
      <c r="D4" s="30">
        <v>0.0</v>
      </c>
      <c r="E4" s="26" t="s">
        <v>114</v>
      </c>
      <c r="F4" s="29">
        <f>'INCOME STATEMENT'!B84</f>
        <v>-52267.2668</v>
      </c>
      <c r="G4" s="29">
        <f>'INCOME STATEMENT'!C84</f>
        <v>154209.1992</v>
      </c>
      <c r="H4" s="29">
        <f>'INCOME STATEMENT'!D84</f>
        <v>1070981.446</v>
      </c>
    </row>
    <row r="5" ht="15.75" customHeight="1">
      <c r="A5" s="26" t="s">
        <v>115</v>
      </c>
      <c r="B5" s="30">
        <v>0.0</v>
      </c>
      <c r="C5" s="30">
        <v>0.0</v>
      </c>
      <c r="D5" s="30">
        <v>0.0</v>
      </c>
      <c r="E5" s="26" t="s">
        <v>116</v>
      </c>
      <c r="F5" s="29">
        <f>'INCOME STATEMENT'!B90</f>
        <v>-42710.86131</v>
      </c>
      <c r="G5" s="29">
        <f>'INCOME STATEMENT'!C90</f>
        <v>109124.5953</v>
      </c>
      <c r="H5" s="29">
        <f>'INCOME STATEMENT'!D90</f>
        <v>791685.4666</v>
      </c>
    </row>
    <row r="6" ht="15.75" customHeight="1">
      <c r="A6" s="26" t="s">
        <v>117</v>
      </c>
      <c r="B6" s="30">
        <v>0.0</v>
      </c>
      <c r="C6" s="30">
        <v>0.0</v>
      </c>
      <c r="D6" s="30">
        <v>0.0</v>
      </c>
      <c r="E6" s="26" t="s">
        <v>118</v>
      </c>
      <c r="F6" s="31">
        <f t="shared" ref="F6:H6" si="1">(B3-B7)/B3</f>
        <v>1</v>
      </c>
      <c r="G6" s="31">
        <f t="shared" si="1"/>
        <v>1</v>
      </c>
      <c r="H6" s="31">
        <f t="shared" si="1"/>
        <v>1</v>
      </c>
    </row>
    <row r="7" ht="15.75" customHeight="1">
      <c r="A7" s="26" t="s">
        <v>91</v>
      </c>
      <c r="B7" s="32">
        <f t="shared" ref="B7:D7" si="2">SUM(B4:B6)</f>
        <v>0</v>
      </c>
      <c r="C7" s="32">
        <f t="shared" si="2"/>
        <v>0</v>
      </c>
      <c r="D7" s="32">
        <f t="shared" si="2"/>
        <v>0</v>
      </c>
      <c r="E7" s="26" t="s">
        <v>119</v>
      </c>
      <c r="F7" s="33">
        <f>'INCOME STATEMENT'!B105</f>
        <v>14.58985434</v>
      </c>
      <c r="G7" s="33">
        <f>'INCOME STATEMENT'!C105</f>
        <v>28.57470264</v>
      </c>
      <c r="H7" s="33">
        <f>'INCOME STATEMENT'!D105</f>
        <v>60.40195852</v>
      </c>
    </row>
    <row r="8" ht="15.75" customHeight="1">
      <c r="A8" s="26" t="s">
        <v>121</v>
      </c>
      <c r="B8" s="35" t="s">
        <v>95</v>
      </c>
      <c r="C8" s="35" t="s">
        <v>123</v>
      </c>
      <c r="D8" s="25"/>
      <c r="E8" s="26" t="s">
        <v>124</v>
      </c>
      <c r="F8" s="33">
        <f>'INCOME STATEMENT'!B106</f>
        <v>9.96</v>
      </c>
      <c r="G8" s="33">
        <f>'INCOME STATEMENT'!C106</f>
        <v>35.358</v>
      </c>
      <c r="H8" s="33">
        <f>'INCOME STATEMENT'!D106</f>
        <v>118.524</v>
      </c>
    </row>
    <row r="9" ht="15.75" customHeight="1">
      <c r="A9" s="26" t="s">
        <v>96</v>
      </c>
      <c r="B9" s="39">
        <v>0.6</v>
      </c>
      <c r="C9" s="39">
        <v>0.25</v>
      </c>
      <c r="D9" s="25"/>
      <c r="E9" s="26" t="s">
        <v>125</v>
      </c>
      <c r="F9" s="43">
        <f t="shared" ref="F9:H9" si="3">F3/F19</f>
        <v>1.120043162</v>
      </c>
      <c r="G9" s="43">
        <f t="shared" si="3"/>
        <v>1.7895537</v>
      </c>
      <c r="H9" s="43">
        <f t="shared" si="3"/>
        <v>1.344831384</v>
      </c>
      <c r="J9" s="24"/>
    </row>
    <row r="10" ht="15.75" customHeight="1">
      <c r="A10" s="26" t="s">
        <v>97</v>
      </c>
      <c r="B10" s="39">
        <v>0.35</v>
      </c>
      <c r="C10" s="39">
        <v>0.6</v>
      </c>
      <c r="D10" s="25"/>
      <c r="E10" s="26" t="s">
        <v>128</v>
      </c>
      <c r="F10" s="31">
        <f t="shared" ref="F10:H10" si="4">F5/F3</f>
        <v>-0.2638101378</v>
      </c>
      <c r="G10" s="31">
        <f t="shared" si="4"/>
        <v>0.190072799</v>
      </c>
      <c r="H10" s="31">
        <f t="shared" si="4"/>
        <v>0.4035896364</v>
      </c>
    </row>
    <row r="11" ht="15.75" customHeight="1">
      <c r="A11" s="26" t="s">
        <v>98</v>
      </c>
      <c r="B11" s="39">
        <v>0.05</v>
      </c>
      <c r="C11" s="39">
        <v>0.15</v>
      </c>
      <c r="D11" s="25"/>
      <c r="E11" s="26" t="s">
        <v>130</v>
      </c>
      <c r="F11" s="43">
        <f t="shared" ref="F11:H11" si="5">F19/F25</f>
        <v>1.347275248</v>
      </c>
      <c r="G11" s="43">
        <f t="shared" si="5"/>
        <v>1.448949952</v>
      </c>
      <c r="H11" s="43">
        <f t="shared" si="5"/>
        <v>1.425696508</v>
      </c>
    </row>
    <row r="12" ht="15.75" customHeight="1">
      <c r="A12" s="26" t="s">
        <v>131</v>
      </c>
      <c r="B12" s="39">
        <v>0.1</v>
      </c>
      <c r="C12" s="25"/>
      <c r="D12" s="25"/>
      <c r="E12" s="26" t="s">
        <v>132</v>
      </c>
      <c r="F12" s="31">
        <f t="shared" ref="F12:H12" si="6">F5/F25</f>
        <v>-0.3980911938</v>
      </c>
      <c r="G12" s="31">
        <f t="shared" si="6"/>
        <v>0.4928537781</v>
      </c>
      <c r="H12" s="31">
        <f t="shared" si="6"/>
        <v>0.7738110499</v>
      </c>
    </row>
    <row r="13" ht="15.75" customHeight="1">
      <c r="A13" s="26" t="s">
        <v>133</v>
      </c>
      <c r="B13" s="39">
        <v>0.05</v>
      </c>
      <c r="C13" s="25"/>
      <c r="D13" s="25"/>
      <c r="E13" s="26" t="s">
        <v>134</v>
      </c>
      <c r="F13" s="31">
        <f t="shared" ref="F13:H13" si="7">F5/F19</f>
        <v>-0.2954787409</v>
      </c>
      <c r="G13" s="31">
        <f t="shared" si="7"/>
        <v>0.3401454807</v>
      </c>
      <c r="H13" s="31">
        <f t="shared" si="7"/>
        <v>0.5427600094</v>
      </c>
    </row>
    <row r="14" ht="15.75" customHeight="1">
      <c r="A14" s="26" t="s">
        <v>136</v>
      </c>
      <c r="B14" s="39">
        <v>0.0</v>
      </c>
      <c r="C14" s="39">
        <v>0.0</v>
      </c>
      <c r="D14" s="39">
        <v>0.0</v>
      </c>
      <c r="E14" s="26" t="s">
        <v>137</v>
      </c>
      <c r="F14" s="31">
        <f t="shared" ref="F14:H14" si="8">F5/(F22+F25)</f>
        <v>-0.398009395</v>
      </c>
      <c r="G14" s="31">
        <f t="shared" si="8"/>
        <v>0.4927801659</v>
      </c>
      <c r="H14" s="31">
        <f t="shared" si="8"/>
        <v>0.7122888977</v>
      </c>
    </row>
    <row r="15" ht="15.75" customHeight="1">
      <c r="A15" s="26" t="s">
        <v>138</v>
      </c>
      <c r="B15" s="25"/>
      <c r="C15" s="25"/>
      <c r="D15" s="25"/>
      <c r="E15" s="26" t="s">
        <v>139</v>
      </c>
      <c r="F15" s="43">
        <f t="shared" ref="F15:H15" si="9">F18/F20</f>
        <v>1.794870824</v>
      </c>
      <c r="G15" s="43">
        <f t="shared" si="9"/>
        <v>1.067704895</v>
      </c>
      <c r="H15" s="43">
        <f t="shared" si="9"/>
        <v>2.920285455</v>
      </c>
    </row>
    <row r="16" ht="15.75" customHeight="1">
      <c r="A16" s="26" t="s">
        <v>141</v>
      </c>
      <c r="B16" s="39">
        <v>0.05</v>
      </c>
      <c r="C16" s="25"/>
      <c r="D16" s="25"/>
      <c r="E16" s="26" t="s">
        <v>142</v>
      </c>
      <c r="F16" s="43">
        <f t="shared" ref="F16:H16" si="10">F22/F25</f>
        <v>0.0002055199167</v>
      </c>
      <c r="G16" s="43">
        <f t="shared" si="10"/>
        <v>0.000149381349</v>
      </c>
      <c r="H16" s="43">
        <f t="shared" si="10"/>
        <v>0.08637247111</v>
      </c>
    </row>
    <row r="17" ht="15.75" customHeight="1">
      <c r="A17" s="26" t="s">
        <v>143</v>
      </c>
      <c r="B17" s="39">
        <v>0.3</v>
      </c>
      <c r="C17" s="25"/>
      <c r="D17" s="25"/>
      <c r="E17" s="26" t="s">
        <v>144</v>
      </c>
      <c r="F17" s="29">
        <f>SUM('CASH FLOW'!E33:P33)</f>
        <v>61232.7677</v>
      </c>
      <c r="G17" s="29">
        <f>SUM('CASH FLOW'!Q33:AB33)</f>
        <v>24976.8443</v>
      </c>
      <c r="H17" s="29">
        <f>SUM('CASH FLOW'!AC33:AN33)</f>
        <v>860933.2171</v>
      </c>
    </row>
    <row r="18" ht="15.75" customHeight="1">
      <c r="A18" s="26" t="s">
        <v>146</v>
      </c>
      <c r="B18" s="39">
        <v>0.2</v>
      </c>
      <c r="C18" s="25"/>
      <c r="D18" s="25"/>
      <c r="E18" s="26" t="s">
        <v>147</v>
      </c>
      <c r="F18" s="29">
        <f>'BALANCE SHEET'!N9</f>
        <v>66835.2677</v>
      </c>
      <c r="G18" s="29">
        <f>'BALANCE SHEET'!Z9</f>
        <v>106098.487</v>
      </c>
      <c r="H18" s="29">
        <f>'BALANCE SHEET'!AL9</f>
        <v>1013812.579</v>
      </c>
    </row>
    <row r="19" ht="15.75" customHeight="1">
      <c r="A19" s="26"/>
      <c r="B19" s="25"/>
      <c r="C19" s="25"/>
      <c r="D19" s="25"/>
      <c r="E19" s="26" t="s">
        <v>150</v>
      </c>
      <c r="F19" s="29">
        <f>'BALANCE SHEET'!N23</f>
        <v>144548.0009</v>
      </c>
      <c r="G19" s="29">
        <f>'BALANCE SHEET'!Z23</f>
        <v>320817.4194</v>
      </c>
      <c r="H19" s="29">
        <f>'BALANCE SHEET'!AL23</f>
        <v>1458628.957</v>
      </c>
    </row>
    <row r="20" ht="15.75" customHeight="1">
      <c r="A20" s="26"/>
      <c r="B20" s="25"/>
      <c r="C20" s="25"/>
      <c r="D20" s="25"/>
      <c r="E20" s="26" t="s">
        <v>153</v>
      </c>
      <c r="F20" s="29">
        <f>'BALANCE SHEET'!N31</f>
        <v>37236.81214</v>
      </c>
      <c r="G20" s="29">
        <f>'BALANCE SHEET'!Z31</f>
        <v>99370.61027</v>
      </c>
      <c r="H20" s="29">
        <f>'BALANCE SHEET'!AL31</f>
        <v>347162.1507</v>
      </c>
    </row>
    <row r="21" ht="15.75" customHeight="1">
      <c r="A21" s="26" t="s">
        <v>157</v>
      </c>
      <c r="B21" s="25"/>
      <c r="C21" s="25"/>
      <c r="D21" s="25"/>
      <c r="E21" s="26" t="s">
        <v>158</v>
      </c>
      <c r="F21" s="29">
        <f t="shared" ref="F21:H21" si="11">F18-F20</f>
        <v>29598.45555</v>
      </c>
      <c r="G21" s="29">
        <f t="shared" si="11"/>
        <v>6727.876723</v>
      </c>
      <c r="H21" s="29">
        <f t="shared" si="11"/>
        <v>666650.4284</v>
      </c>
    </row>
    <row r="22" ht="15.75" customHeight="1">
      <c r="A22" s="26" t="s">
        <v>160</v>
      </c>
      <c r="B22" s="39">
        <v>0.06</v>
      </c>
      <c r="C22" s="25"/>
      <c r="D22" s="25"/>
      <c r="E22" s="26" t="s">
        <v>161</v>
      </c>
      <c r="F22" s="29">
        <f>'BALANCE SHEET'!N36</f>
        <v>22.05005485</v>
      </c>
      <c r="G22" s="29">
        <f>'BALANCE SHEET'!Z36</f>
        <v>33.07508228</v>
      </c>
      <c r="H22" s="29">
        <f>'BALANCE SHEET'!AL36</f>
        <v>88367.60615</v>
      </c>
    </row>
    <row r="23" ht="15.75" customHeight="1">
      <c r="A23" s="26" t="s">
        <v>162</v>
      </c>
      <c r="B23" s="39">
        <v>0.05</v>
      </c>
      <c r="C23" s="25"/>
      <c r="D23" s="25"/>
      <c r="E23" s="26" t="s">
        <v>163</v>
      </c>
      <c r="F23" s="29">
        <f>'BALANCE SHEET'!N38</f>
        <v>150000</v>
      </c>
      <c r="G23" s="29">
        <f>'BALANCE SHEET'!Z38</f>
        <v>155000</v>
      </c>
      <c r="H23" s="29">
        <f>'BALANCE SHEET'!AL38</f>
        <v>165000</v>
      </c>
    </row>
    <row r="24" ht="15.75" customHeight="1">
      <c r="A24" s="26" t="s">
        <v>164</v>
      </c>
      <c r="B24" s="25"/>
      <c r="C24" s="25"/>
      <c r="D24" s="25"/>
      <c r="E24" s="26" t="s">
        <v>165</v>
      </c>
      <c r="F24" s="29">
        <f>'BALANCE SHEET'!N39</f>
        <v>-42710.86131</v>
      </c>
      <c r="G24" s="29">
        <f>'BALANCE SHEET'!Z39</f>
        <v>66413.73403</v>
      </c>
      <c r="H24" s="29">
        <f>'BALANCE SHEET'!AL39</f>
        <v>858099.2006</v>
      </c>
      <c r="J24" s="24"/>
    </row>
    <row r="25" ht="15.75" customHeight="1">
      <c r="A25" s="26" t="s">
        <v>168</v>
      </c>
      <c r="B25" s="39">
        <v>0.25</v>
      </c>
      <c r="C25" s="25"/>
      <c r="D25" s="25"/>
      <c r="E25" s="26" t="s">
        <v>169</v>
      </c>
      <c r="F25" s="29">
        <f t="shared" ref="F25:H25" si="12">F23+F24</f>
        <v>107289.1387</v>
      </c>
      <c r="G25" s="29">
        <f t="shared" si="12"/>
        <v>221413.734</v>
      </c>
      <c r="H25" s="29">
        <f t="shared" si="12"/>
        <v>1023099.201</v>
      </c>
    </row>
    <row r="26" ht="15.75" customHeight="1">
      <c r="C26" s="25"/>
      <c r="D26" s="25"/>
      <c r="E26" s="26" t="s">
        <v>170</v>
      </c>
      <c r="F26" s="29">
        <f>'INCOME STATEMENT'!B93</f>
        <v>0</v>
      </c>
      <c r="G26" s="29">
        <f>'INCOME STATEMENT'!C93</f>
        <v>0</v>
      </c>
      <c r="H26" s="29">
        <f>'INCOME STATEMENT'!D93</f>
        <v>0</v>
      </c>
    </row>
    <row r="27" ht="15.75" customHeight="1">
      <c r="A27" s="26" t="s">
        <v>163</v>
      </c>
      <c r="B27" s="50">
        <v>150000.0</v>
      </c>
      <c r="C27" s="50">
        <v>5000.0</v>
      </c>
      <c r="D27" s="50">
        <v>10000.0</v>
      </c>
    </row>
    <row r="28" ht="15.75" customHeight="1">
      <c r="A28" s="26" t="s">
        <v>171</v>
      </c>
    </row>
    <row r="29" ht="12.75" customHeight="1">
      <c r="A29" s="2" t="s">
        <v>23</v>
      </c>
      <c r="B29" s="2" t="s">
        <v>54</v>
      </c>
      <c r="C29" s="2" t="s">
        <v>55</v>
      </c>
      <c r="D29" s="2" t="s">
        <v>56</v>
      </c>
    </row>
    <row r="30" ht="12.75" customHeight="1">
      <c r="A30" s="51" t="s">
        <v>24</v>
      </c>
      <c r="B30" s="52">
        <v>10.0</v>
      </c>
      <c r="C30" s="52">
        <v>20.0</v>
      </c>
      <c r="D30" s="52">
        <v>40.0</v>
      </c>
    </row>
    <row r="31" ht="12.75" customHeight="1">
      <c r="A31" s="51" t="s">
        <v>38</v>
      </c>
      <c r="B31" s="52">
        <v>0.0</v>
      </c>
      <c r="C31" s="52">
        <v>15.0</v>
      </c>
      <c r="D31" s="52">
        <v>150.0</v>
      </c>
    </row>
    <row r="32" ht="12.75" customHeight="1">
      <c r="A32" s="51" t="s">
        <v>42</v>
      </c>
      <c r="B32" s="52">
        <v>0.0</v>
      </c>
      <c r="C32" s="52">
        <v>100.0</v>
      </c>
      <c r="D32" s="52">
        <v>200.0</v>
      </c>
    </row>
    <row r="33" ht="12.75" customHeight="1">
      <c r="A33" s="51" t="s">
        <v>48</v>
      </c>
      <c r="B33" s="52">
        <v>0.0</v>
      </c>
      <c r="C33" s="52">
        <v>100.0</v>
      </c>
      <c r="D33" s="52">
        <v>250.0</v>
      </c>
    </row>
    <row r="34" ht="12.75" customHeight="1">
      <c r="A34" s="51" t="s">
        <v>52</v>
      </c>
      <c r="B34" s="52">
        <v>0.0</v>
      </c>
      <c r="C34" s="52">
        <v>200.0</v>
      </c>
      <c r="D34" s="52">
        <v>400.0</v>
      </c>
    </row>
    <row r="35" ht="12.75" customHeight="1">
      <c r="A35" s="2"/>
      <c r="B35" s="2"/>
      <c r="C35" s="2"/>
      <c r="D35" s="2"/>
    </row>
    <row r="36" ht="12.75" customHeight="1">
      <c r="A36" s="2" t="s">
        <v>23</v>
      </c>
      <c r="B36" s="2" t="s">
        <v>57</v>
      </c>
      <c r="C36" s="2" t="s">
        <v>58</v>
      </c>
      <c r="D36" s="2" t="s">
        <v>59</v>
      </c>
    </row>
    <row r="37" ht="12.75" customHeight="1">
      <c r="A37" s="51" t="s">
        <v>24</v>
      </c>
      <c r="B37" s="19">
        <v>1.0</v>
      </c>
      <c r="C37" s="19">
        <v>0.95</v>
      </c>
      <c r="D37" s="19">
        <v>0.85</v>
      </c>
    </row>
    <row r="38" ht="12.75" customHeight="1">
      <c r="A38" s="51" t="s">
        <v>38</v>
      </c>
      <c r="B38" s="19">
        <v>0.0</v>
      </c>
      <c r="C38" s="19">
        <v>0.1</v>
      </c>
      <c r="D38" s="19">
        <v>0.2</v>
      </c>
    </row>
    <row r="39" ht="12.75" customHeight="1">
      <c r="A39" s="51" t="s">
        <v>42</v>
      </c>
      <c r="B39" s="19">
        <v>0.0</v>
      </c>
      <c r="C39" s="19">
        <v>0.1</v>
      </c>
      <c r="D39" s="19">
        <v>0.15</v>
      </c>
    </row>
    <row r="40" ht="12.75" customHeight="1">
      <c r="A40" s="51" t="s">
        <v>48</v>
      </c>
      <c r="B40" s="19">
        <v>0.0</v>
      </c>
      <c r="C40" s="19">
        <v>0.05</v>
      </c>
      <c r="D40" s="19">
        <v>0.1</v>
      </c>
    </row>
    <row r="41" ht="12.75" customHeight="1">
      <c r="A41" s="51" t="s">
        <v>52</v>
      </c>
      <c r="B41" s="19">
        <v>0.0</v>
      </c>
      <c r="C41" s="19">
        <v>0.0</v>
      </c>
      <c r="D41" s="19">
        <v>0.0</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33"/>
    <pageSetUpPr/>
  </sheetPr>
  <sheetViews>
    <sheetView workbookViewId="0"/>
  </sheetViews>
  <sheetFormatPr customHeight="1" defaultColWidth="14.43" defaultRowHeight="15.0"/>
  <cols>
    <col customWidth="1" min="1" max="1" width="40.0"/>
    <col customWidth="1" min="2" max="2" width="25.71"/>
    <col customWidth="1" min="3" max="3" width="26.86"/>
    <col customWidth="1" min="4" max="4" width="26.29"/>
    <col customWidth="1" min="5" max="5" width="22.71"/>
    <col customWidth="1" min="6" max="13" width="12.71"/>
    <col customWidth="1" min="14" max="14" width="12.14"/>
    <col customWidth="1" min="15" max="26" width="10.0"/>
  </cols>
  <sheetData>
    <row r="1" ht="12.75" customHeight="1">
      <c r="A1" s="2" t="str">
        <f>ASSUMPTIONS!A1</f>
        <v>ProMesh</v>
      </c>
      <c r="B1" t="s">
        <v>2</v>
      </c>
    </row>
    <row r="2" ht="12.75" customHeight="1"/>
    <row r="3" ht="12.75" customHeight="1">
      <c r="A3" s="4" t="s">
        <v>3</v>
      </c>
      <c r="B3" s="4" t="s">
        <v>5</v>
      </c>
      <c r="C3" s="4" t="s">
        <v>6</v>
      </c>
      <c r="D3" s="4" t="s">
        <v>7</v>
      </c>
      <c r="E3" s="4" t="s">
        <v>8</v>
      </c>
      <c r="F3" s="4"/>
      <c r="G3" s="4"/>
      <c r="H3" s="4"/>
      <c r="I3" s="4"/>
    </row>
    <row r="4" ht="12.75" customHeight="1">
      <c r="B4" t="s">
        <v>9</v>
      </c>
      <c r="C4" t="s">
        <v>10</v>
      </c>
      <c r="D4" t="s">
        <v>11</v>
      </c>
      <c r="E4" t="s">
        <v>12</v>
      </c>
      <c r="F4" s="4"/>
      <c r="G4" s="4"/>
      <c r="H4" s="4"/>
      <c r="I4" s="4"/>
    </row>
    <row r="5" ht="12.75" customHeight="1">
      <c r="B5" t="s">
        <v>13</v>
      </c>
      <c r="C5" t="s">
        <v>14</v>
      </c>
      <c r="D5" t="s">
        <v>15</v>
      </c>
      <c r="E5" t="s">
        <v>16</v>
      </c>
      <c r="F5" s="4"/>
      <c r="G5" s="4"/>
      <c r="H5" s="4"/>
      <c r="I5" s="4"/>
    </row>
    <row r="6" ht="12.75" customHeight="1">
      <c r="B6" t="s">
        <v>17</v>
      </c>
      <c r="C6" t="s">
        <v>18</v>
      </c>
      <c r="D6" t="s">
        <v>19</v>
      </c>
      <c r="E6" t="s">
        <v>20</v>
      </c>
      <c r="F6" s="4"/>
      <c r="G6" s="4"/>
      <c r="H6" s="4"/>
      <c r="I6" s="4"/>
    </row>
    <row r="7" ht="12.75" customHeight="1">
      <c r="B7" t="s">
        <v>21</v>
      </c>
      <c r="C7" t="s">
        <v>22</v>
      </c>
    </row>
    <row r="8" ht="12.75" customHeight="1"/>
    <row r="9" ht="12.75" customHeight="1">
      <c r="A9" s="4" t="s">
        <v>23</v>
      </c>
    </row>
    <row r="10" ht="12.75" customHeight="1">
      <c r="A10" s="6" t="s">
        <v>24</v>
      </c>
      <c r="B10" s="7" t="s">
        <v>28</v>
      </c>
      <c r="C10" s="7" t="s">
        <v>33</v>
      </c>
      <c r="D10" s="7" t="s">
        <v>34</v>
      </c>
      <c r="E10" s="7" t="s">
        <v>35</v>
      </c>
    </row>
    <row r="11" ht="12.75" customHeight="1">
      <c r="A11" s="6" t="s">
        <v>38</v>
      </c>
      <c r="B11" s="7" t="s">
        <v>39</v>
      </c>
      <c r="C11" s="7" t="s">
        <v>41</v>
      </c>
      <c r="D11" s="7" t="s">
        <v>34</v>
      </c>
      <c r="E11" s="7" t="s">
        <v>35</v>
      </c>
    </row>
    <row r="12" ht="12.75" customHeight="1">
      <c r="A12" s="6" t="s">
        <v>42</v>
      </c>
      <c r="B12" s="7" t="s">
        <v>43</v>
      </c>
      <c r="C12" s="7" t="s">
        <v>44</v>
      </c>
      <c r="D12" s="7" t="s">
        <v>45</v>
      </c>
      <c r="E12" s="7" t="s">
        <v>46</v>
      </c>
    </row>
    <row r="13" ht="12.75" customHeight="1">
      <c r="A13" s="6" t="s">
        <v>48</v>
      </c>
      <c r="B13" s="7" t="s">
        <v>49</v>
      </c>
      <c r="C13" s="7" t="s">
        <v>50</v>
      </c>
      <c r="D13" s="7" t="s">
        <v>51</v>
      </c>
      <c r="E13" s="7" t="s">
        <v>46</v>
      </c>
    </row>
    <row r="14" ht="12.75" customHeight="1">
      <c r="A14" s="6" t="s">
        <v>52</v>
      </c>
      <c r="B14" s="7" t="s">
        <v>53</v>
      </c>
      <c r="C14" s="7" t="s">
        <v>33</v>
      </c>
      <c r="D14" s="7" t="s">
        <v>34</v>
      </c>
      <c r="E14" s="7" t="s">
        <v>35</v>
      </c>
    </row>
    <row r="15" ht="12.75" customHeight="1">
      <c r="A15" s="4"/>
      <c r="B15" s="4"/>
      <c r="C15" s="4"/>
      <c r="D15" s="4"/>
      <c r="E15" s="4"/>
    </row>
    <row r="16" ht="12.75" customHeight="1">
      <c r="A16" s="4" t="s">
        <v>23</v>
      </c>
      <c r="B16" s="4" t="s">
        <v>54</v>
      </c>
      <c r="C16" s="4" t="s">
        <v>55</v>
      </c>
      <c r="D16" s="4" t="s">
        <v>56</v>
      </c>
      <c r="E16" s="4"/>
    </row>
    <row r="17" ht="12.75" customHeight="1">
      <c r="A17" s="6" t="s">
        <v>24</v>
      </c>
      <c r="B17" s="10">
        <f>ASSUMPTIONS!B30</f>
        <v>10</v>
      </c>
      <c r="C17" s="10">
        <f>ASSUMPTIONS!C30</f>
        <v>20</v>
      </c>
      <c r="D17" s="10">
        <f>ASSUMPTIONS!D30</f>
        <v>40</v>
      </c>
      <c r="E17" s="4"/>
    </row>
    <row r="18" ht="12.75" customHeight="1">
      <c r="A18" s="6" t="s">
        <v>38</v>
      </c>
      <c r="B18" s="10">
        <f>ASSUMPTIONS!B31</f>
        <v>0</v>
      </c>
      <c r="C18" s="10">
        <f>ASSUMPTIONS!C31</f>
        <v>15</v>
      </c>
      <c r="D18" s="10">
        <f>ASSUMPTIONS!D31</f>
        <v>150</v>
      </c>
      <c r="E18" s="4"/>
    </row>
    <row r="19" ht="12.75" customHeight="1">
      <c r="A19" s="6" t="s">
        <v>42</v>
      </c>
      <c r="B19" s="10">
        <f>ASSUMPTIONS!B32</f>
        <v>0</v>
      </c>
      <c r="C19" s="10">
        <f>ASSUMPTIONS!C32</f>
        <v>100</v>
      </c>
      <c r="D19" s="10">
        <f>ASSUMPTIONS!D32</f>
        <v>200</v>
      </c>
      <c r="E19" s="4"/>
    </row>
    <row r="20" ht="12.75" customHeight="1">
      <c r="A20" s="6" t="s">
        <v>48</v>
      </c>
      <c r="B20" s="10">
        <f>ASSUMPTIONS!B33</f>
        <v>0</v>
      </c>
      <c r="C20" s="10">
        <f>ASSUMPTIONS!C33</f>
        <v>100</v>
      </c>
      <c r="D20" s="10">
        <f>ASSUMPTIONS!D33</f>
        <v>250</v>
      </c>
      <c r="E20" s="4"/>
    </row>
    <row r="21" ht="12.75" customHeight="1">
      <c r="A21" s="6" t="s">
        <v>52</v>
      </c>
      <c r="B21" s="10">
        <f>ASSUMPTIONS!B34</f>
        <v>0</v>
      </c>
      <c r="C21" s="10">
        <f>ASSUMPTIONS!C34</f>
        <v>200</v>
      </c>
      <c r="D21" s="10">
        <f>ASSUMPTIONS!D34</f>
        <v>400</v>
      </c>
      <c r="E21" s="4"/>
    </row>
    <row r="22" ht="12.75" customHeight="1">
      <c r="A22" s="4"/>
      <c r="B22" s="4"/>
      <c r="C22" s="4"/>
      <c r="D22" s="4"/>
      <c r="E22" s="4"/>
    </row>
    <row r="23" ht="12.75" customHeight="1">
      <c r="A23" s="4" t="s">
        <v>23</v>
      </c>
      <c r="B23" s="4" t="s">
        <v>57</v>
      </c>
      <c r="C23" s="4" t="s">
        <v>58</v>
      </c>
      <c r="D23" s="4" t="s">
        <v>59</v>
      </c>
      <c r="E23" s="4"/>
    </row>
    <row r="24" ht="12.75" customHeight="1">
      <c r="A24" s="6" t="s">
        <v>24</v>
      </c>
      <c r="B24" s="11">
        <f>ASSUMPTIONS!B37</f>
        <v>1</v>
      </c>
      <c r="C24" s="11">
        <f>ASSUMPTIONS!C37</f>
        <v>0.95</v>
      </c>
      <c r="D24" s="11">
        <f>ASSUMPTIONS!D37</f>
        <v>0.85</v>
      </c>
      <c r="E24" s="4"/>
    </row>
    <row r="25" ht="12.75" customHeight="1">
      <c r="A25" s="6" t="s">
        <v>38</v>
      </c>
      <c r="B25" s="11">
        <f>ASSUMPTIONS!B38</f>
        <v>0</v>
      </c>
      <c r="C25" s="11">
        <f>ASSUMPTIONS!C38</f>
        <v>0.1</v>
      </c>
      <c r="D25" s="11">
        <f>ASSUMPTIONS!D38</f>
        <v>0.2</v>
      </c>
      <c r="E25" s="4"/>
    </row>
    <row r="26" ht="12.75" customHeight="1">
      <c r="A26" s="6" t="s">
        <v>42</v>
      </c>
      <c r="B26" s="11">
        <f>ASSUMPTIONS!B39</f>
        <v>0</v>
      </c>
      <c r="C26" s="11">
        <f>ASSUMPTIONS!C39</f>
        <v>0.1</v>
      </c>
      <c r="D26" s="11">
        <f>ASSUMPTIONS!D39</f>
        <v>0.15</v>
      </c>
      <c r="E26" s="4"/>
    </row>
    <row r="27" ht="12.75" customHeight="1">
      <c r="A27" s="6" t="s">
        <v>48</v>
      </c>
      <c r="B27" s="11">
        <f>ASSUMPTIONS!B40</f>
        <v>0</v>
      </c>
      <c r="C27" s="11">
        <f>ASSUMPTIONS!C40</f>
        <v>0.05</v>
      </c>
      <c r="D27" s="11">
        <f>ASSUMPTIONS!D40</f>
        <v>0.1</v>
      </c>
      <c r="E27" s="4"/>
    </row>
    <row r="28" ht="12.75" customHeight="1">
      <c r="A28" s="6" t="s">
        <v>52</v>
      </c>
      <c r="B28" s="11">
        <f>ASSUMPTIONS!B41</f>
        <v>0</v>
      </c>
      <c r="C28" s="11">
        <f>ASSUMPTIONS!C41</f>
        <v>0</v>
      </c>
      <c r="D28" s="11">
        <f>ASSUMPTIONS!D41</f>
        <v>0</v>
      </c>
      <c r="E28" s="4"/>
    </row>
    <row r="29" ht="12.75" customHeight="1">
      <c r="A29" s="4"/>
      <c r="B29" s="4"/>
      <c r="C29" s="4"/>
      <c r="D29" s="4"/>
      <c r="E29" s="4"/>
    </row>
    <row r="30" ht="12.75" customHeight="1">
      <c r="A30" s="4" t="s">
        <v>23</v>
      </c>
      <c r="B30" s="4" t="s">
        <v>79</v>
      </c>
      <c r="C30" s="4" t="s">
        <v>80</v>
      </c>
      <c r="D30" s="4" t="s">
        <v>81</v>
      </c>
      <c r="E30" s="4"/>
    </row>
    <row r="31" ht="12.75" customHeight="1">
      <c r="A31" s="6" t="s">
        <v>24</v>
      </c>
      <c r="B31" s="16">
        <f t="shared" ref="B31:D31" si="1">B17*B24</f>
        <v>10</v>
      </c>
      <c r="C31" s="16">
        <f t="shared" si="1"/>
        <v>19</v>
      </c>
      <c r="D31" s="16">
        <f t="shared" si="1"/>
        <v>34</v>
      </c>
      <c r="E31" s="4"/>
    </row>
    <row r="32" ht="12.75" customHeight="1">
      <c r="A32" s="6" t="s">
        <v>38</v>
      </c>
      <c r="B32" s="16">
        <f t="shared" ref="B32:D32" si="2">B18*B25</f>
        <v>0</v>
      </c>
      <c r="C32" s="16">
        <f t="shared" si="2"/>
        <v>1.5</v>
      </c>
      <c r="D32" s="16">
        <f t="shared" si="2"/>
        <v>30</v>
      </c>
      <c r="E32" s="4"/>
    </row>
    <row r="33" ht="12.75" customHeight="1">
      <c r="A33" s="6" t="s">
        <v>42</v>
      </c>
      <c r="B33" s="16">
        <f t="shared" ref="B33:D33" si="3">B19*B26</f>
        <v>0</v>
      </c>
      <c r="C33" s="16">
        <f t="shared" si="3"/>
        <v>10</v>
      </c>
      <c r="D33" s="16">
        <f t="shared" si="3"/>
        <v>30</v>
      </c>
      <c r="E33" s="4"/>
    </row>
    <row r="34" ht="12.75" customHeight="1">
      <c r="A34" s="6" t="s">
        <v>48</v>
      </c>
      <c r="B34" s="16">
        <f t="shared" ref="B34:D34" si="4">B20*B27</f>
        <v>0</v>
      </c>
      <c r="C34" s="16">
        <f t="shared" si="4"/>
        <v>5</v>
      </c>
      <c r="D34" s="16">
        <f t="shared" si="4"/>
        <v>25</v>
      </c>
      <c r="E34" s="4"/>
    </row>
    <row r="35" ht="12.75" customHeight="1">
      <c r="A35" s="6" t="s">
        <v>52</v>
      </c>
      <c r="B35" s="16">
        <f t="shared" ref="B35:D35" si="5">B21*B28</f>
        <v>0</v>
      </c>
      <c r="C35" s="16">
        <f t="shared" si="5"/>
        <v>0</v>
      </c>
      <c r="D35" s="16">
        <f t="shared" si="5"/>
        <v>0</v>
      </c>
      <c r="E35" s="4"/>
    </row>
    <row r="36" ht="12.75" customHeight="1">
      <c r="A36" s="4" t="s">
        <v>82</v>
      </c>
      <c r="B36" s="16">
        <f t="shared" ref="B36:D36" si="6">SUM(B31:B35)</f>
        <v>10</v>
      </c>
      <c r="C36" s="16">
        <f t="shared" si="6"/>
        <v>35.5</v>
      </c>
      <c r="D36" s="16">
        <f t="shared" si="6"/>
        <v>119</v>
      </c>
      <c r="E36" s="4"/>
    </row>
    <row r="37" ht="12.75" customHeight="1">
      <c r="A37" s="4"/>
      <c r="B37" s="4"/>
      <c r="C37" s="4"/>
      <c r="D37" s="4"/>
      <c r="E37" s="4"/>
    </row>
    <row r="38" ht="12.75" customHeight="1">
      <c r="A38" s="4" t="s">
        <v>83</v>
      </c>
      <c r="B38" s="17">
        <f>ASSUMPTIONS!B3</f>
        <v>15000</v>
      </c>
      <c r="C38" s="17">
        <f>ASSUMPTIONS!C3</f>
        <v>15000</v>
      </c>
      <c r="D38" s="17">
        <f>ASSUMPTIONS!D3</f>
        <v>15000</v>
      </c>
      <c r="E38" s="4"/>
    </row>
    <row r="39" ht="12.75" customHeight="1">
      <c r="A39" s="4"/>
      <c r="B39" s="4"/>
      <c r="C39" s="4"/>
      <c r="D39" s="4"/>
      <c r="E39" s="4"/>
    </row>
    <row r="40" ht="12.75" customHeight="1">
      <c r="A40" s="4" t="s">
        <v>23</v>
      </c>
      <c r="B40" s="4" t="s">
        <v>84</v>
      </c>
      <c r="C40" s="4" t="s">
        <v>85</v>
      </c>
      <c r="D40" s="4" t="s">
        <v>86</v>
      </c>
      <c r="E40" s="4"/>
    </row>
    <row r="41" ht="12.75" customHeight="1">
      <c r="A41" s="6" t="s">
        <v>24</v>
      </c>
      <c r="B41" s="18">
        <f t="shared" ref="B41:B45" si="7">B31*$B$38</f>
        <v>150000</v>
      </c>
      <c r="C41" s="18">
        <f t="shared" ref="C41:C45" si="8">C31*$C$38</f>
        <v>285000</v>
      </c>
      <c r="D41" s="18">
        <f t="shared" ref="D41:D45" si="9">D31*$D$38</f>
        <v>510000</v>
      </c>
      <c r="E41" s="4"/>
    </row>
    <row r="42" ht="12.75" customHeight="1">
      <c r="A42" s="6" t="s">
        <v>38</v>
      </c>
      <c r="B42" s="18">
        <f t="shared" si="7"/>
        <v>0</v>
      </c>
      <c r="C42" s="18">
        <f t="shared" si="8"/>
        <v>22500</v>
      </c>
      <c r="D42" s="18">
        <f t="shared" si="9"/>
        <v>450000</v>
      </c>
      <c r="E42" s="4"/>
    </row>
    <row r="43" ht="12.75" customHeight="1">
      <c r="A43" s="6" t="s">
        <v>42</v>
      </c>
      <c r="B43" s="18">
        <f t="shared" si="7"/>
        <v>0</v>
      </c>
      <c r="C43" s="18">
        <f t="shared" si="8"/>
        <v>150000</v>
      </c>
      <c r="D43" s="18">
        <f t="shared" si="9"/>
        <v>450000</v>
      </c>
      <c r="E43" s="4"/>
    </row>
    <row r="44" ht="12.75" customHeight="1">
      <c r="A44" s="6" t="s">
        <v>48</v>
      </c>
      <c r="B44" s="18">
        <f t="shared" si="7"/>
        <v>0</v>
      </c>
      <c r="C44" s="18">
        <f t="shared" si="8"/>
        <v>75000</v>
      </c>
      <c r="D44" s="18">
        <f t="shared" si="9"/>
        <v>375000</v>
      </c>
      <c r="E44" s="4"/>
    </row>
    <row r="45" ht="12.75" customHeight="1">
      <c r="A45" s="6" t="s">
        <v>52</v>
      </c>
      <c r="B45" s="18">
        <f t="shared" si="7"/>
        <v>0</v>
      </c>
      <c r="C45" s="18">
        <f t="shared" si="8"/>
        <v>0</v>
      </c>
      <c r="D45" s="18">
        <f t="shared" si="9"/>
        <v>0</v>
      </c>
      <c r="E45" s="4"/>
    </row>
    <row r="46" ht="12.75" customHeight="1">
      <c r="A46" s="4" t="s">
        <v>82</v>
      </c>
      <c r="B46" s="18">
        <f t="shared" ref="B46:D46" si="10">SUM(B41:B45)</f>
        <v>150000</v>
      </c>
      <c r="C46" s="18">
        <f t="shared" si="10"/>
        <v>532500</v>
      </c>
      <c r="D46" s="18">
        <f t="shared" si="10"/>
        <v>1785000</v>
      </c>
      <c r="E46" s="4"/>
    </row>
    <row r="47" ht="12.75" customHeight="1"/>
    <row r="48" ht="12.75" customHeight="1"/>
    <row r="49" ht="12.75" customHeight="1"/>
    <row r="50" ht="12.75" customHeight="1"/>
    <row r="51" ht="12.75" customHeight="1">
      <c r="A51" s="4" t="s">
        <v>87</v>
      </c>
      <c r="B51" s="6" t="s">
        <v>64</v>
      </c>
      <c r="C51" s="6" t="s">
        <v>65</v>
      </c>
      <c r="D51" s="6" t="s">
        <v>66</v>
      </c>
      <c r="E51" s="6" t="s">
        <v>67</v>
      </c>
      <c r="F51" s="6" t="s">
        <v>68</v>
      </c>
      <c r="G51" s="6" t="s">
        <v>69</v>
      </c>
      <c r="H51" s="6" t="s">
        <v>70</v>
      </c>
      <c r="I51" s="6" t="s">
        <v>71</v>
      </c>
      <c r="J51" s="6" t="s">
        <v>72</v>
      </c>
      <c r="K51" s="6" t="s">
        <v>73</v>
      </c>
      <c r="L51" s="6" t="s">
        <v>74</v>
      </c>
      <c r="M51" s="6" t="s">
        <v>75</v>
      </c>
      <c r="N51" s="6" t="s">
        <v>88</v>
      </c>
    </row>
    <row r="52" ht="12.75" customHeight="1"/>
    <row r="53" ht="12.75" customHeight="1">
      <c r="A53" t="s">
        <v>61</v>
      </c>
      <c r="B53" s="19">
        <v>0.083</v>
      </c>
      <c r="C53" s="19">
        <v>0.083</v>
      </c>
      <c r="D53" s="19">
        <v>0.083</v>
      </c>
      <c r="E53" s="19">
        <v>0.083</v>
      </c>
      <c r="F53" s="19">
        <v>0.083</v>
      </c>
      <c r="G53" s="19">
        <v>0.083</v>
      </c>
      <c r="H53" s="19">
        <v>0.083</v>
      </c>
      <c r="I53" s="19">
        <v>0.083</v>
      </c>
      <c r="J53" s="19">
        <v>0.083</v>
      </c>
      <c r="K53" s="19">
        <v>0.083</v>
      </c>
      <c r="L53" s="19">
        <v>0.083</v>
      </c>
      <c r="M53" s="19">
        <v>0.083</v>
      </c>
      <c r="N53" s="20">
        <f>SUM(B53:M53)</f>
        <v>0.996</v>
      </c>
    </row>
    <row r="54" ht="12.75" customHeight="1">
      <c r="B54" s="20"/>
      <c r="C54" s="20"/>
      <c r="D54" s="20"/>
      <c r="E54" s="20"/>
      <c r="F54" s="20"/>
      <c r="G54" s="20"/>
      <c r="H54" s="20"/>
      <c r="I54" s="20"/>
      <c r="J54" s="20"/>
      <c r="K54" s="20"/>
      <c r="L54" s="20"/>
      <c r="M54" s="20"/>
    </row>
    <row r="55" ht="12.75" customHeight="1">
      <c r="A55" t="s">
        <v>62</v>
      </c>
      <c r="B55" s="19">
        <v>0.083</v>
      </c>
      <c r="C55" s="19">
        <v>0.083</v>
      </c>
      <c r="D55" s="19">
        <v>0.083</v>
      </c>
      <c r="E55" s="19">
        <v>0.083</v>
      </c>
      <c r="F55" s="19">
        <v>0.083</v>
      </c>
      <c r="G55" s="19">
        <v>0.083</v>
      </c>
      <c r="H55" s="19">
        <v>0.083</v>
      </c>
      <c r="I55" s="19">
        <v>0.083</v>
      </c>
      <c r="J55" s="19">
        <v>0.083</v>
      </c>
      <c r="K55" s="19">
        <v>0.083</v>
      </c>
      <c r="L55" s="19">
        <v>0.083</v>
      </c>
      <c r="M55" s="19">
        <v>0.083</v>
      </c>
      <c r="N55" s="20">
        <f>SUM(B55:M55)</f>
        <v>0.996</v>
      </c>
    </row>
    <row r="56" ht="12.75" customHeight="1">
      <c r="B56" s="20"/>
      <c r="C56" s="20"/>
      <c r="D56" s="20"/>
      <c r="E56" s="20"/>
      <c r="F56" s="20"/>
      <c r="G56" s="20"/>
      <c r="H56" s="20"/>
      <c r="I56" s="20"/>
      <c r="J56" s="20"/>
      <c r="K56" s="20"/>
      <c r="L56" s="20"/>
      <c r="M56" s="20"/>
    </row>
    <row r="57" ht="12.75" customHeight="1">
      <c r="A57" t="s">
        <v>63</v>
      </c>
      <c r="B57" s="19">
        <v>0.083</v>
      </c>
      <c r="C57" s="19">
        <v>0.083</v>
      </c>
      <c r="D57" s="19">
        <v>0.083</v>
      </c>
      <c r="E57" s="19">
        <v>0.083</v>
      </c>
      <c r="F57" s="19">
        <v>0.083</v>
      </c>
      <c r="G57" s="19">
        <v>0.083</v>
      </c>
      <c r="H57" s="19">
        <v>0.083</v>
      </c>
      <c r="I57" s="19">
        <v>0.083</v>
      </c>
      <c r="J57" s="19">
        <v>0.083</v>
      </c>
      <c r="K57" s="19">
        <v>0.083</v>
      </c>
      <c r="L57" s="19">
        <v>0.083</v>
      </c>
      <c r="M57" s="19">
        <v>0.083</v>
      </c>
      <c r="N57" s="20">
        <f>SUM(B57:M57)</f>
        <v>0.996</v>
      </c>
    </row>
    <row r="58" ht="12.75" customHeight="1">
      <c r="N58" s="20"/>
    </row>
    <row r="59" ht="12.75" customHeight="1">
      <c r="A59" s="4" t="s">
        <v>89</v>
      </c>
      <c r="B59" s="6" t="s">
        <v>64</v>
      </c>
      <c r="C59" s="6" t="s">
        <v>65</v>
      </c>
      <c r="D59" s="6" t="s">
        <v>66</v>
      </c>
      <c r="E59" s="6" t="s">
        <v>67</v>
      </c>
      <c r="F59" s="6" t="s">
        <v>68</v>
      </c>
      <c r="G59" s="6" t="s">
        <v>69</v>
      </c>
      <c r="H59" s="6" t="s">
        <v>70</v>
      </c>
      <c r="I59" s="6" t="s">
        <v>71</v>
      </c>
      <c r="J59" s="6" t="s">
        <v>72</v>
      </c>
      <c r="K59" s="6" t="s">
        <v>73</v>
      </c>
      <c r="L59" s="6" t="s">
        <v>74</v>
      </c>
      <c r="M59" s="6" t="s">
        <v>75</v>
      </c>
      <c r="N59" s="20"/>
    </row>
    <row r="60" ht="12.75" customHeight="1">
      <c r="N60" s="20"/>
    </row>
    <row r="61" ht="12.75" customHeight="1">
      <c r="A61" s="4" t="s">
        <v>61</v>
      </c>
      <c r="B61" s="16">
        <f t="shared" ref="B61:M61" si="11">$B$36*B53</f>
        <v>0.83</v>
      </c>
      <c r="C61" s="16">
        <f t="shared" si="11"/>
        <v>0.83</v>
      </c>
      <c r="D61" s="16">
        <f t="shared" si="11"/>
        <v>0.83</v>
      </c>
      <c r="E61" s="16">
        <f t="shared" si="11"/>
        <v>0.83</v>
      </c>
      <c r="F61" s="16">
        <f t="shared" si="11"/>
        <v>0.83</v>
      </c>
      <c r="G61" s="16">
        <f t="shared" si="11"/>
        <v>0.83</v>
      </c>
      <c r="H61" s="16">
        <f t="shared" si="11"/>
        <v>0.83</v>
      </c>
      <c r="I61" s="16">
        <f t="shared" si="11"/>
        <v>0.83</v>
      </c>
      <c r="J61" s="16">
        <f t="shared" si="11"/>
        <v>0.83</v>
      </c>
      <c r="K61" s="16">
        <f t="shared" si="11"/>
        <v>0.83</v>
      </c>
      <c r="L61" s="16">
        <f t="shared" si="11"/>
        <v>0.83</v>
      </c>
      <c r="M61" s="16">
        <f t="shared" si="11"/>
        <v>0.83</v>
      </c>
      <c r="N61" s="20"/>
    </row>
    <row r="62" ht="12.75" customHeight="1">
      <c r="N62" s="20"/>
    </row>
    <row r="63" ht="12.75" customHeight="1">
      <c r="A63" s="4" t="s">
        <v>62</v>
      </c>
      <c r="B63" s="16">
        <f t="shared" ref="B63:M63" si="12">$C$36*B55</f>
        <v>2.9465</v>
      </c>
      <c r="C63" s="16">
        <f t="shared" si="12"/>
        <v>2.9465</v>
      </c>
      <c r="D63" s="16">
        <f t="shared" si="12"/>
        <v>2.9465</v>
      </c>
      <c r="E63" s="16">
        <f t="shared" si="12"/>
        <v>2.9465</v>
      </c>
      <c r="F63" s="16">
        <f t="shared" si="12"/>
        <v>2.9465</v>
      </c>
      <c r="G63" s="16">
        <f t="shared" si="12"/>
        <v>2.9465</v>
      </c>
      <c r="H63" s="16">
        <f t="shared" si="12"/>
        <v>2.9465</v>
      </c>
      <c r="I63" s="16">
        <f t="shared" si="12"/>
        <v>2.9465</v>
      </c>
      <c r="J63" s="16">
        <f t="shared" si="12"/>
        <v>2.9465</v>
      </c>
      <c r="K63" s="16">
        <f t="shared" si="12"/>
        <v>2.9465</v>
      </c>
      <c r="L63" s="16">
        <f t="shared" si="12"/>
        <v>2.9465</v>
      </c>
      <c r="M63" s="16">
        <f t="shared" si="12"/>
        <v>2.9465</v>
      </c>
      <c r="N63" s="20"/>
    </row>
    <row r="64" ht="12.75" customHeight="1">
      <c r="N64" s="20"/>
    </row>
    <row r="65" ht="12.75" customHeight="1">
      <c r="A65" s="4" t="s">
        <v>63</v>
      </c>
      <c r="B65" s="16">
        <f t="shared" ref="B65:M65" si="13">$D$36*B57</f>
        <v>9.877</v>
      </c>
      <c r="C65" s="16">
        <f t="shared" si="13"/>
        <v>9.877</v>
      </c>
      <c r="D65" s="16">
        <f t="shared" si="13"/>
        <v>9.877</v>
      </c>
      <c r="E65" s="16">
        <f t="shared" si="13"/>
        <v>9.877</v>
      </c>
      <c r="F65" s="16">
        <f t="shared" si="13"/>
        <v>9.877</v>
      </c>
      <c r="G65" s="16">
        <f t="shared" si="13"/>
        <v>9.877</v>
      </c>
      <c r="H65" s="16">
        <f t="shared" si="13"/>
        <v>9.877</v>
      </c>
      <c r="I65" s="16">
        <f t="shared" si="13"/>
        <v>9.877</v>
      </c>
      <c r="J65" s="16">
        <f t="shared" si="13"/>
        <v>9.877</v>
      </c>
      <c r="K65" s="16">
        <f t="shared" si="13"/>
        <v>9.877</v>
      </c>
      <c r="L65" s="16">
        <f t="shared" si="13"/>
        <v>9.877</v>
      </c>
      <c r="M65" s="16">
        <f t="shared" si="13"/>
        <v>9.877</v>
      </c>
      <c r="N65" s="20"/>
    </row>
    <row r="66" ht="12.75" customHeight="1"/>
    <row r="67" ht="12.75" customHeight="1">
      <c r="A67" s="4" t="s">
        <v>90</v>
      </c>
      <c r="B67" s="6" t="s">
        <v>64</v>
      </c>
      <c r="C67" s="6" t="s">
        <v>65</v>
      </c>
      <c r="D67" s="6" t="s">
        <v>66</v>
      </c>
      <c r="E67" s="6" t="s">
        <v>67</v>
      </c>
      <c r="F67" s="6" t="s">
        <v>68</v>
      </c>
      <c r="G67" s="6" t="s">
        <v>69</v>
      </c>
      <c r="H67" s="6" t="s">
        <v>70</v>
      </c>
      <c r="I67" s="6" t="s">
        <v>71</v>
      </c>
      <c r="J67" s="6" t="s">
        <v>72</v>
      </c>
      <c r="K67" s="6" t="s">
        <v>73</v>
      </c>
      <c r="L67" s="6" t="s">
        <v>74</v>
      </c>
      <c r="M67" s="6" t="s">
        <v>75</v>
      </c>
    </row>
    <row r="68" ht="12.75" customHeight="1"/>
    <row r="69" ht="12.75" customHeight="1">
      <c r="A69" s="4" t="s">
        <v>61</v>
      </c>
      <c r="B69" s="18">
        <f t="shared" ref="B69:M69" si="14">$B$38*B61</f>
        <v>12450</v>
      </c>
      <c r="C69" s="18">
        <f t="shared" si="14"/>
        <v>12450</v>
      </c>
      <c r="D69" s="18">
        <f t="shared" si="14"/>
        <v>12450</v>
      </c>
      <c r="E69" s="18">
        <f t="shared" si="14"/>
        <v>12450</v>
      </c>
      <c r="F69" s="18">
        <f t="shared" si="14"/>
        <v>12450</v>
      </c>
      <c r="G69" s="18">
        <f t="shared" si="14"/>
        <v>12450</v>
      </c>
      <c r="H69" s="18">
        <f t="shared" si="14"/>
        <v>12450</v>
      </c>
      <c r="I69" s="18">
        <f t="shared" si="14"/>
        <v>12450</v>
      </c>
      <c r="J69" s="18">
        <f t="shared" si="14"/>
        <v>12450</v>
      </c>
      <c r="K69" s="18">
        <f t="shared" si="14"/>
        <v>12450</v>
      </c>
      <c r="L69" s="18">
        <f t="shared" si="14"/>
        <v>12450</v>
      </c>
      <c r="M69" s="18">
        <f t="shared" si="14"/>
        <v>12450</v>
      </c>
    </row>
    <row r="70" ht="12.75" customHeight="1"/>
    <row r="71" ht="12.75" customHeight="1">
      <c r="A71" s="4" t="s">
        <v>62</v>
      </c>
      <c r="B71" s="18">
        <f t="shared" ref="B71:M71" si="15">$C$38*B63</f>
        <v>44197.5</v>
      </c>
      <c r="C71" s="18">
        <f t="shared" si="15"/>
        <v>44197.5</v>
      </c>
      <c r="D71" s="18">
        <f t="shared" si="15"/>
        <v>44197.5</v>
      </c>
      <c r="E71" s="18">
        <f t="shared" si="15"/>
        <v>44197.5</v>
      </c>
      <c r="F71" s="18">
        <f t="shared" si="15"/>
        <v>44197.5</v>
      </c>
      <c r="G71" s="18">
        <f t="shared" si="15"/>
        <v>44197.5</v>
      </c>
      <c r="H71" s="18">
        <f t="shared" si="15"/>
        <v>44197.5</v>
      </c>
      <c r="I71" s="18">
        <f t="shared" si="15"/>
        <v>44197.5</v>
      </c>
      <c r="J71" s="18">
        <f t="shared" si="15"/>
        <v>44197.5</v>
      </c>
      <c r="K71" s="18">
        <f t="shared" si="15"/>
        <v>44197.5</v>
      </c>
      <c r="L71" s="18">
        <f t="shared" si="15"/>
        <v>44197.5</v>
      </c>
      <c r="M71" s="18">
        <f t="shared" si="15"/>
        <v>44197.5</v>
      </c>
    </row>
    <row r="72" ht="12.75" customHeight="1"/>
    <row r="73" ht="12.75" customHeight="1">
      <c r="A73" s="4" t="s">
        <v>63</v>
      </c>
      <c r="B73" s="18">
        <f t="shared" ref="B73:M73" si="16">$D$38*B65</f>
        <v>148155</v>
      </c>
      <c r="C73" s="18">
        <f t="shared" si="16"/>
        <v>148155</v>
      </c>
      <c r="D73" s="18">
        <f t="shared" si="16"/>
        <v>148155</v>
      </c>
      <c r="E73" s="18">
        <f t="shared" si="16"/>
        <v>148155</v>
      </c>
      <c r="F73" s="18">
        <f t="shared" si="16"/>
        <v>148155</v>
      </c>
      <c r="G73" s="18">
        <f t="shared" si="16"/>
        <v>148155</v>
      </c>
      <c r="H73" s="18">
        <f t="shared" si="16"/>
        <v>148155</v>
      </c>
      <c r="I73" s="18">
        <f t="shared" si="16"/>
        <v>148155</v>
      </c>
      <c r="J73" s="18">
        <f t="shared" si="16"/>
        <v>148155</v>
      </c>
      <c r="K73" s="18">
        <f t="shared" si="16"/>
        <v>148155</v>
      </c>
      <c r="L73" s="18">
        <f t="shared" si="16"/>
        <v>148155</v>
      </c>
      <c r="M73" s="18">
        <f t="shared" si="16"/>
        <v>148155</v>
      </c>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33.43"/>
    <col customWidth="1" min="2" max="2" width="8.86"/>
    <col customWidth="1" min="3" max="38" width="15.71"/>
  </cols>
  <sheetData>
    <row r="1" ht="16.5" customHeight="1">
      <c r="A1" s="12" t="str">
        <f>ASSUMPTIONS!A1</f>
        <v>ProMesh</v>
      </c>
    </row>
    <row r="2" ht="13.5" customHeight="1">
      <c r="A2" s="6" t="s">
        <v>60</v>
      </c>
    </row>
    <row r="3" ht="12.75" customHeight="1">
      <c r="A3" s="6"/>
      <c r="C3" s="6" t="s">
        <v>61</v>
      </c>
      <c r="D3" s="6" t="s">
        <v>61</v>
      </c>
      <c r="E3" s="6" t="s">
        <v>61</v>
      </c>
      <c r="F3" s="6" t="s">
        <v>61</v>
      </c>
      <c r="G3" s="6" t="s">
        <v>61</v>
      </c>
      <c r="H3" s="6" t="s">
        <v>61</v>
      </c>
      <c r="I3" s="6" t="s">
        <v>61</v>
      </c>
      <c r="J3" s="6" t="s">
        <v>61</v>
      </c>
      <c r="K3" s="6" t="s">
        <v>61</v>
      </c>
      <c r="L3" s="6" t="s">
        <v>61</v>
      </c>
      <c r="M3" s="6" t="s">
        <v>61</v>
      </c>
      <c r="N3" s="6" t="s">
        <v>61</v>
      </c>
      <c r="O3" s="6" t="s">
        <v>62</v>
      </c>
      <c r="P3" s="6" t="s">
        <v>62</v>
      </c>
      <c r="Q3" s="6" t="s">
        <v>62</v>
      </c>
      <c r="R3" s="6" t="s">
        <v>62</v>
      </c>
      <c r="S3" s="6" t="s">
        <v>62</v>
      </c>
      <c r="T3" s="6" t="s">
        <v>62</v>
      </c>
      <c r="U3" s="6" t="s">
        <v>62</v>
      </c>
      <c r="V3" s="6" t="s">
        <v>62</v>
      </c>
      <c r="W3" s="6" t="s">
        <v>62</v>
      </c>
      <c r="X3" s="6" t="s">
        <v>62</v>
      </c>
      <c r="Y3" s="6" t="s">
        <v>62</v>
      </c>
      <c r="Z3" s="6" t="s">
        <v>62</v>
      </c>
      <c r="AA3" s="6" t="s">
        <v>63</v>
      </c>
      <c r="AB3" s="6" t="s">
        <v>63</v>
      </c>
      <c r="AC3" s="6" t="s">
        <v>63</v>
      </c>
      <c r="AD3" s="6" t="s">
        <v>63</v>
      </c>
      <c r="AE3" s="6" t="s">
        <v>63</v>
      </c>
      <c r="AF3" s="6" t="s">
        <v>63</v>
      </c>
      <c r="AG3" s="6" t="s">
        <v>63</v>
      </c>
      <c r="AH3" s="6" t="s">
        <v>63</v>
      </c>
      <c r="AI3" s="6" t="s">
        <v>63</v>
      </c>
      <c r="AJ3" s="6" t="s">
        <v>63</v>
      </c>
      <c r="AK3" s="6" t="s">
        <v>63</v>
      </c>
      <c r="AL3" s="6" t="s">
        <v>63</v>
      </c>
    </row>
    <row r="4" ht="12.75" customHeight="1">
      <c r="A4" s="6"/>
      <c r="C4" s="6" t="s">
        <v>64</v>
      </c>
      <c r="D4" s="6" t="s">
        <v>65</v>
      </c>
      <c r="E4" s="6" t="s">
        <v>66</v>
      </c>
      <c r="F4" s="6" t="s">
        <v>67</v>
      </c>
      <c r="G4" s="6" t="s">
        <v>68</v>
      </c>
      <c r="H4" s="6" t="s">
        <v>69</v>
      </c>
      <c r="I4" s="6" t="s">
        <v>70</v>
      </c>
      <c r="J4" s="6" t="s">
        <v>71</v>
      </c>
      <c r="K4" s="6" t="s">
        <v>72</v>
      </c>
      <c r="L4" s="6" t="s">
        <v>73</v>
      </c>
      <c r="M4" s="6" t="s">
        <v>74</v>
      </c>
      <c r="N4" s="6" t="s">
        <v>75</v>
      </c>
      <c r="O4" s="6" t="s">
        <v>64</v>
      </c>
      <c r="P4" s="6" t="s">
        <v>65</v>
      </c>
      <c r="Q4" s="6" t="s">
        <v>66</v>
      </c>
      <c r="R4" s="6" t="s">
        <v>67</v>
      </c>
      <c r="S4" s="6" t="s">
        <v>68</v>
      </c>
      <c r="T4" s="6" t="s">
        <v>69</v>
      </c>
      <c r="U4" s="6" t="s">
        <v>70</v>
      </c>
      <c r="V4" s="6" t="s">
        <v>71</v>
      </c>
      <c r="W4" s="6" t="s">
        <v>72</v>
      </c>
      <c r="X4" s="6" t="s">
        <v>73</v>
      </c>
      <c r="Y4" s="6" t="s">
        <v>74</v>
      </c>
      <c r="Z4" s="6" t="s">
        <v>75</v>
      </c>
      <c r="AA4" s="6" t="s">
        <v>64</v>
      </c>
      <c r="AB4" s="6" t="s">
        <v>65</v>
      </c>
      <c r="AC4" s="6" t="s">
        <v>66</v>
      </c>
      <c r="AD4" s="6" t="s">
        <v>67</v>
      </c>
      <c r="AE4" s="6" t="s">
        <v>68</v>
      </c>
      <c r="AF4" s="6" t="s">
        <v>69</v>
      </c>
      <c r="AG4" s="6" t="s">
        <v>70</v>
      </c>
      <c r="AH4" s="6" t="s">
        <v>71</v>
      </c>
      <c r="AI4" s="6" t="s">
        <v>72</v>
      </c>
      <c r="AJ4" s="6" t="s">
        <v>73</v>
      </c>
      <c r="AK4" s="6" t="s">
        <v>74</v>
      </c>
      <c r="AL4" s="6" t="s">
        <v>75</v>
      </c>
    </row>
    <row r="5" ht="12.75" customHeight="1">
      <c r="A5" s="6" t="s">
        <v>76</v>
      </c>
      <c r="C5" s="13"/>
      <c r="D5" s="13"/>
      <c r="E5" s="13"/>
      <c r="F5" s="13"/>
      <c r="G5" s="13"/>
      <c r="H5" s="13"/>
      <c r="I5" s="13"/>
      <c r="J5" s="13"/>
      <c r="K5" s="13"/>
      <c r="L5" s="13"/>
      <c r="M5" s="13"/>
      <c r="N5" s="13"/>
      <c r="O5" s="13"/>
      <c r="P5" s="13"/>
      <c r="Q5" s="13"/>
    </row>
    <row r="6" ht="12.75" customHeight="1">
      <c r="A6" s="6" t="s">
        <v>77</v>
      </c>
      <c r="C6" s="14">
        <f>SALES!B61</f>
        <v>0.83</v>
      </c>
      <c r="D6" s="14">
        <f>SALES!C61</f>
        <v>0.83</v>
      </c>
      <c r="E6" s="14">
        <f>SALES!D61</f>
        <v>0.83</v>
      </c>
      <c r="F6" s="14">
        <f>SALES!E61</f>
        <v>0.83</v>
      </c>
      <c r="G6" s="14">
        <f>SALES!F61</f>
        <v>0.83</v>
      </c>
      <c r="H6" s="14">
        <f>SALES!G61</f>
        <v>0.83</v>
      </c>
      <c r="I6" s="14">
        <f>SALES!H61</f>
        <v>0.83</v>
      </c>
      <c r="J6" s="14">
        <f>SALES!I61</f>
        <v>0.83</v>
      </c>
      <c r="K6" s="14">
        <f>SALES!J61</f>
        <v>0.83</v>
      </c>
      <c r="L6" s="14">
        <f>SALES!K61</f>
        <v>0.83</v>
      </c>
      <c r="M6" s="14">
        <f>SALES!L61</f>
        <v>0.83</v>
      </c>
      <c r="N6" s="14">
        <f>SALES!M61</f>
        <v>0.83</v>
      </c>
      <c r="O6" s="14">
        <f>SALES!B63</f>
        <v>2.9465</v>
      </c>
      <c r="P6" s="14">
        <f>SALES!C63</f>
        <v>2.9465</v>
      </c>
      <c r="Q6" s="14">
        <f>SALES!D63</f>
        <v>2.9465</v>
      </c>
      <c r="R6" s="14">
        <f>SALES!E63</f>
        <v>2.9465</v>
      </c>
      <c r="S6" s="14">
        <f>SALES!F63</f>
        <v>2.9465</v>
      </c>
      <c r="T6" s="14">
        <f>SALES!G63</f>
        <v>2.9465</v>
      </c>
      <c r="U6" s="14">
        <f>SALES!H63</f>
        <v>2.9465</v>
      </c>
      <c r="V6" s="14">
        <f>SALES!I63</f>
        <v>2.9465</v>
      </c>
      <c r="W6" s="14">
        <f>SALES!J63</f>
        <v>2.9465</v>
      </c>
      <c r="X6" s="14">
        <f>SALES!K63</f>
        <v>2.9465</v>
      </c>
      <c r="Y6" s="14">
        <f>SALES!L63</f>
        <v>2.9465</v>
      </c>
      <c r="Z6" s="14">
        <f>SALES!M63</f>
        <v>2.9465</v>
      </c>
      <c r="AA6" s="14">
        <f>SALES!B65</f>
        <v>9.877</v>
      </c>
      <c r="AB6" s="14">
        <f>SALES!C65</f>
        <v>9.877</v>
      </c>
      <c r="AC6" s="14">
        <f>SALES!D65</f>
        <v>9.877</v>
      </c>
      <c r="AD6" s="14">
        <f>SALES!E65</f>
        <v>9.877</v>
      </c>
      <c r="AE6" s="14">
        <f>SALES!F65</f>
        <v>9.877</v>
      </c>
      <c r="AF6" s="14">
        <f>SALES!G65</f>
        <v>9.877</v>
      </c>
      <c r="AG6" s="14">
        <f>SALES!H65</f>
        <v>9.877</v>
      </c>
      <c r="AH6" s="14">
        <f>SALES!I65</f>
        <v>9.877</v>
      </c>
      <c r="AI6" s="14">
        <f>SALES!J65</f>
        <v>9.877</v>
      </c>
      <c r="AJ6" s="14">
        <f>SALES!K65</f>
        <v>9.877</v>
      </c>
      <c r="AK6" s="14">
        <f>SALES!L65</f>
        <v>9.877</v>
      </c>
      <c r="AL6" s="14">
        <f>SALES!M65</f>
        <v>9.877</v>
      </c>
    </row>
    <row r="7" ht="12.75" customHeight="1">
      <c r="A7" s="6" t="s">
        <v>78</v>
      </c>
      <c r="C7" s="15">
        <f>ASSUMPTIONS!$B$7</f>
        <v>0</v>
      </c>
      <c r="D7" s="15">
        <f>ASSUMPTIONS!$B$7</f>
        <v>0</v>
      </c>
      <c r="E7" s="15">
        <f>ASSUMPTIONS!$B$7</f>
        <v>0</v>
      </c>
      <c r="F7" s="15">
        <f>ASSUMPTIONS!$B$7</f>
        <v>0</v>
      </c>
      <c r="G7" s="15">
        <f>ASSUMPTIONS!$B$7</f>
        <v>0</v>
      </c>
      <c r="H7" s="15">
        <f>ASSUMPTIONS!$B$7</f>
        <v>0</v>
      </c>
      <c r="I7" s="15">
        <f>ASSUMPTIONS!$B$7</f>
        <v>0</v>
      </c>
      <c r="J7" s="15">
        <f>ASSUMPTIONS!$B$7</f>
        <v>0</v>
      </c>
      <c r="K7" s="15">
        <f>ASSUMPTIONS!$B$7</f>
        <v>0</v>
      </c>
      <c r="L7" s="15">
        <f>ASSUMPTIONS!$B$7</f>
        <v>0</v>
      </c>
      <c r="M7" s="15">
        <f>ASSUMPTIONS!$B$7</f>
        <v>0</v>
      </c>
      <c r="N7" s="15">
        <f>ASSUMPTIONS!$B$7</f>
        <v>0</v>
      </c>
      <c r="O7" s="15">
        <f>ASSUMPTIONS!$C$7</f>
        <v>0</v>
      </c>
      <c r="P7" s="15">
        <f>ASSUMPTIONS!$C$7</f>
        <v>0</v>
      </c>
      <c r="Q7" s="15">
        <f>ASSUMPTIONS!$C$7</f>
        <v>0</v>
      </c>
      <c r="R7" s="15">
        <f>ASSUMPTIONS!$C$7</f>
        <v>0</v>
      </c>
      <c r="S7" s="15">
        <f>ASSUMPTIONS!$C$7</f>
        <v>0</v>
      </c>
      <c r="T7" s="15">
        <f>ASSUMPTIONS!$C$7</f>
        <v>0</v>
      </c>
      <c r="U7" s="15">
        <f>ASSUMPTIONS!$C$7</f>
        <v>0</v>
      </c>
      <c r="V7" s="15">
        <f>ASSUMPTIONS!$C$7</f>
        <v>0</v>
      </c>
      <c r="W7" s="15">
        <f>ASSUMPTIONS!$C$7</f>
        <v>0</v>
      </c>
      <c r="X7" s="15">
        <f>ASSUMPTIONS!$C$7</f>
        <v>0</v>
      </c>
      <c r="Y7" s="15">
        <f>ASSUMPTIONS!$C$7</f>
        <v>0</v>
      </c>
      <c r="Z7" s="15">
        <f>ASSUMPTIONS!$C$7</f>
        <v>0</v>
      </c>
      <c r="AA7" s="15">
        <f>ASSUMPTIONS!$D$7</f>
        <v>0</v>
      </c>
      <c r="AB7" s="15">
        <f>ASSUMPTIONS!$D$7</f>
        <v>0</v>
      </c>
      <c r="AC7" s="15">
        <f>ASSUMPTIONS!$D$7</f>
        <v>0</v>
      </c>
      <c r="AD7" s="15">
        <f>ASSUMPTIONS!$D$7</f>
        <v>0</v>
      </c>
      <c r="AE7" s="15">
        <f>ASSUMPTIONS!$D$7</f>
        <v>0</v>
      </c>
      <c r="AF7" s="15">
        <f>ASSUMPTIONS!$D$7</f>
        <v>0</v>
      </c>
      <c r="AG7" s="15">
        <f>ASSUMPTIONS!$D$7</f>
        <v>0</v>
      </c>
      <c r="AH7" s="15">
        <f>ASSUMPTIONS!$D$7</f>
        <v>0</v>
      </c>
      <c r="AI7" s="15">
        <f>ASSUMPTIONS!$D$7</f>
        <v>0</v>
      </c>
      <c r="AJ7" s="15">
        <f>ASSUMPTIONS!$D$7</f>
        <v>0</v>
      </c>
      <c r="AK7" s="15">
        <f>ASSUMPTIONS!$D$7</f>
        <v>0</v>
      </c>
      <c r="AL7" s="15">
        <f>ASSUMPTIONS!$D$7</f>
        <v>0</v>
      </c>
    </row>
    <row r="8" ht="12.75" customHeight="1">
      <c r="A8" s="6" t="s">
        <v>91</v>
      </c>
      <c r="C8" s="13">
        <f t="shared" ref="C8:AL8" si="1">C6*C7</f>
        <v>0</v>
      </c>
      <c r="D8" s="13">
        <f t="shared" si="1"/>
        <v>0</v>
      </c>
      <c r="E8" s="13">
        <f t="shared" si="1"/>
        <v>0</v>
      </c>
      <c r="F8" s="13">
        <f t="shared" si="1"/>
        <v>0</v>
      </c>
      <c r="G8" s="13">
        <f t="shared" si="1"/>
        <v>0</v>
      </c>
      <c r="H8" s="13">
        <f t="shared" si="1"/>
        <v>0</v>
      </c>
      <c r="I8" s="13">
        <f t="shared" si="1"/>
        <v>0</v>
      </c>
      <c r="J8" s="13">
        <f t="shared" si="1"/>
        <v>0</v>
      </c>
      <c r="K8" s="13">
        <f t="shared" si="1"/>
        <v>0</v>
      </c>
      <c r="L8" s="13">
        <f t="shared" si="1"/>
        <v>0</v>
      </c>
      <c r="M8" s="13">
        <f t="shared" si="1"/>
        <v>0</v>
      </c>
      <c r="N8" s="13">
        <f t="shared" si="1"/>
        <v>0</v>
      </c>
      <c r="O8" s="13">
        <f t="shared" si="1"/>
        <v>0</v>
      </c>
      <c r="P8" s="13">
        <f t="shared" si="1"/>
        <v>0</v>
      </c>
      <c r="Q8" s="13">
        <f t="shared" si="1"/>
        <v>0</v>
      </c>
      <c r="R8" s="13">
        <f t="shared" si="1"/>
        <v>0</v>
      </c>
      <c r="S8" s="13">
        <f t="shared" si="1"/>
        <v>0</v>
      </c>
      <c r="T8" s="13">
        <f t="shared" si="1"/>
        <v>0</v>
      </c>
      <c r="U8" s="13">
        <f t="shared" si="1"/>
        <v>0</v>
      </c>
      <c r="V8" s="13">
        <f t="shared" si="1"/>
        <v>0</v>
      </c>
      <c r="W8" s="13">
        <f t="shared" si="1"/>
        <v>0</v>
      </c>
      <c r="X8" s="13">
        <f t="shared" si="1"/>
        <v>0</v>
      </c>
      <c r="Y8" s="13">
        <f t="shared" si="1"/>
        <v>0</v>
      </c>
      <c r="Z8" s="13">
        <f t="shared" si="1"/>
        <v>0</v>
      </c>
      <c r="AA8" s="13">
        <f t="shared" si="1"/>
        <v>0</v>
      </c>
      <c r="AB8" s="13">
        <f t="shared" si="1"/>
        <v>0</v>
      </c>
      <c r="AC8" s="13">
        <f t="shared" si="1"/>
        <v>0</v>
      </c>
      <c r="AD8" s="13">
        <f t="shared" si="1"/>
        <v>0</v>
      </c>
      <c r="AE8" s="13">
        <f t="shared" si="1"/>
        <v>0</v>
      </c>
      <c r="AF8" s="13">
        <f t="shared" si="1"/>
        <v>0</v>
      </c>
      <c r="AG8" s="13">
        <f t="shared" si="1"/>
        <v>0</v>
      </c>
      <c r="AH8" s="13">
        <f t="shared" si="1"/>
        <v>0</v>
      </c>
      <c r="AI8" s="13">
        <f t="shared" si="1"/>
        <v>0</v>
      </c>
      <c r="AJ8" s="13">
        <f t="shared" si="1"/>
        <v>0</v>
      </c>
      <c r="AK8" s="13">
        <f t="shared" si="1"/>
        <v>0</v>
      </c>
      <c r="AL8" s="13">
        <f t="shared" si="1"/>
        <v>0</v>
      </c>
    </row>
    <row r="9" ht="12.75" customHeight="1">
      <c r="A9" s="6"/>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row>
    <row r="10" ht="12.75" customHeight="1">
      <c r="A10" s="6"/>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ht="12.75" customHeight="1">
      <c r="A11" s="6" t="s">
        <v>92</v>
      </c>
      <c r="C11" s="13"/>
      <c r="D11" s="13"/>
      <c r="E11" s="13"/>
      <c r="F11" s="13"/>
      <c r="G11" s="13"/>
      <c r="H11" s="13"/>
      <c r="I11" s="13"/>
      <c r="J11" s="13"/>
      <c r="K11" s="13"/>
      <c r="L11" s="13"/>
      <c r="M11" s="13"/>
      <c r="N11" s="13"/>
      <c r="O11" s="13"/>
      <c r="P11" s="13"/>
      <c r="Q11" s="13"/>
    </row>
    <row r="12" ht="12.75" customHeight="1">
      <c r="A12" s="6" t="s">
        <v>77</v>
      </c>
      <c r="C12" s="21">
        <f t="shared" ref="C12:AL12" si="2">C6</f>
        <v>0.83</v>
      </c>
      <c r="D12" s="21">
        <f t="shared" si="2"/>
        <v>0.83</v>
      </c>
      <c r="E12" s="21">
        <f t="shared" si="2"/>
        <v>0.83</v>
      </c>
      <c r="F12" s="21">
        <f t="shared" si="2"/>
        <v>0.83</v>
      </c>
      <c r="G12" s="21">
        <f t="shared" si="2"/>
        <v>0.83</v>
      </c>
      <c r="H12" s="21">
        <f t="shared" si="2"/>
        <v>0.83</v>
      </c>
      <c r="I12" s="21">
        <f t="shared" si="2"/>
        <v>0.83</v>
      </c>
      <c r="J12" s="21">
        <f t="shared" si="2"/>
        <v>0.83</v>
      </c>
      <c r="K12" s="21">
        <f t="shared" si="2"/>
        <v>0.83</v>
      </c>
      <c r="L12" s="21">
        <f t="shared" si="2"/>
        <v>0.83</v>
      </c>
      <c r="M12" s="21">
        <f t="shared" si="2"/>
        <v>0.83</v>
      </c>
      <c r="N12" s="21">
        <f t="shared" si="2"/>
        <v>0.83</v>
      </c>
      <c r="O12" s="21">
        <f t="shared" si="2"/>
        <v>2.9465</v>
      </c>
      <c r="P12" s="21">
        <f t="shared" si="2"/>
        <v>2.9465</v>
      </c>
      <c r="Q12" s="21">
        <f t="shared" si="2"/>
        <v>2.9465</v>
      </c>
      <c r="R12" s="21">
        <f t="shared" si="2"/>
        <v>2.9465</v>
      </c>
      <c r="S12" s="21">
        <f t="shared" si="2"/>
        <v>2.9465</v>
      </c>
      <c r="T12" s="21">
        <f t="shared" si="2"/>
        <v>2.9465</v>
      </c>
      <c r="U12" s="21">
        <f t="shared" si="2"/>
        <v>2.9465</v>
      </c>
      <c r="V12" s="21">
        <f t="shared" si="2"/>
        <v>2.9465</v>
      </c>
      <c r="W12" s="21">
        <f t="shared" si="2"/>
        <v>2.9465</v>
      </c>
      <c r="X12" s="21">
        <f t="shared" si="2"/>
        <v>2.9465</v>
      </c>
      <c r="Y12" s="21">
        <f t="shared" si="2"/>
        <v>2.9465</v>
      </c>
      <c r="Z12" s="21">
        <f t="shared" si="2"/>
        <v>2.9465</v>
      </c>
      <c r="AA12" s="21">
        <f t="shared" si="2"/>
        <v>9.877</v>
      </c>
      <c r="AB12" s="21">
        <f t="shared" si="2"/>
        <v>9.877</v>
      </c>
      <c r="AC12" s="21">
        <f t="shared" si="2"/>
        <v>9.877</v>
      </c>
      <c r="AD12" s="21">
        <f t="shared" si="2"/>
        <v>9.877</v>
      </c>
      <c r="AE12" s="21">
        <f t="shared" si="2"/>
        <v>9.877</v>
      </c>
      <c r="AF12" s="21">
        <f t="shared" si="2"/>
        <v>9.877</v>
      </c>
      <c r="AG12" s="21">
        <f t="shared" si="2"/>
        <v>9.877</v>
      </c>
      <c r="AH12" s="21">
        <f t="shared" si="2"/>
        <v>9.877</v>
      </c>
      <c r="AI12" s="21">
        <f t="shared" si="2"/>
        <v>9.877</v>
      </c>
      <c r="AJ12" s="21">
        <f t="shared" si="2"/>
        <v>9.877</v>
      </c>
      <c r="AK12" s="21">
        <f t="shared" si="2"/>
        <v>9.877</v>
      </c>
      <c r="AL12" s="21">
        <f t="shared" si="2"/>
        <v>9.877</v>
      </c>
    </row>
    <row r="13" ht="12.75" customHeight="1">
      <c r="A13" s="6" t="s">
        <v>93</v>
      </c>
      <c r="C13" s="22">
        <f>ASSUMPTIONS!$B$3</f>
        <v>15000</v>
      </c>
      <c r="D13" s="22">
        <f>ASSUMPTIONS!$B$3</f>
        <v>15000</v>
      </c>
      <c r="E13" s="22">
        <f>ASSUMPTIONS!$B$3</f>
        <v>15000</v>
      </c>
      <c r="F13" s="22">
        <f>ASSUMPTIONS!$B$3</f>
        <v>15000</v>
      </c>
      <c r="G13" s="22">
        <f>ASSUMPTIONS!$B$3</f>
        <v>15000</v>
      </c>
      <c r="H13" s="22">
        <f>ASSUMPTIONS!$B$3</f>
        <v>15000</v>
      </c>
      <c r="I13" s="22">
        <f>ASSUMPTIONS!$B$3</f>
        <v>15000</v>
      </c>
      <c r="J13" s="22">
        <f>ASSUMPTIONS!$B$3</f>
        <v>15000</v>
      </c>
      <c r="K13" s="22">
        <f>ASSUMPTIONS!$B$3</f>
        <v>15000</v>
      </c>
      <c r="L13" s="22">
        <f>ASSUMPTIONS!$B$3</f>
        <v>15000</v>
      </c>
      <c r="M13" s="22">
        <f>ASSUMPTIONS!$B$3</f>
        <v>15000</v>
      </c>
      <c r="N13" s="22">
        <f>ASSUMPTIONS!$B$3</f>
        <v>15000</v>
      </c>
      <c r="O13" s="22">
        <f>ASSUMPTIONS!$C$3</f>
        <v>15000</v>
      </c>
      <c r="P13" s="22">
        <f>ASSUMPTIONS!$C$3</f>
        <v>15000</v>
      </c>
      <c r="Q13" s="22">
        <f>ASSUMPTIONS!$C$3</f>
        <v>15000</v>
      </c>
      <c r="R13" s="22">
        <f>ASSUMPTIONS!$C$3</f>
        <v>15000</v>
      </c>
      <c r="S13" s="22">
        <f>ASSUMPTIONS!$C$3</f>
        <v>15000</v>
      </c>
      <c r="T13" s="22">
        <f>ASSUMPTIONS!$C$3</f>
        <v>15000</v>
      </c>
      <c r="U13" s="22">
        <f>ASSUMPTIONS!$C$3</f>
        <v>15000</v>
      </c>
      <c r="V13" s="22">
        <f>ASSUMPTIONS!$C$3</f>
        <v>15000</v>
      </c>
      <c r="W13" s="22">
        <f>ASSUMPTIONS!$C$3</f>
        <v>15000</v>
      </c>
      <c r="X13" s="22">
        <f>ASSUMPTIONS!$C$3</f>
        <v>15000</v>
      </c>
      <c r="Y13" s="22">
        <f>ASSUMPTIONS!$C$3</f>
        <v>15000</v>
      </c>
      <c r="Z13" s="22">
        <f>ASSUMPTIONS!$C$3</f>
        <v>15000</v>
      </c>
      <c r="AA13" s="22">
        <f>ASSUMPTIONS!$D$3</f>
        <v>15000</v>
      </c>
      <c r="AB13" s="22">
        <f>ASSUMPTIONS!$D$3</f>
        <v>15000</v>
      </c>
      <c r="AC13" s="22">
        <f>ASSUMPTIONS!$D$3</f>
        <v>15000</v>
      </c>
      <c r="AD13" s="22">
        <f>ASSUMPTIONS!$D$3</f>
        <v>15000</v>
      </c>
      <c r="AE13" s="22">
        <f>ASSUMPTIONS!$D$3</f>
        <v>15000</v>
      </c>
      <c r="AF13" s="22">
        <f>ASSUMPTIONS!$D$3</f>
        <v>15000</v>
      </c>
      <c r="AG13" s="22">
        <f>ASSUMPTIONS!$D$3</f>
        <v>15000</v>
      </c>
      <c r="AH13" s="22">
        <f>ASSUMPTIONS!$D$3</f>
        <v>15000</v>
      </c>
      <c r="AI13" s="22">
        <f>ASSUMPTIONS!$D$3</f>
        <v>15000</v>
      </c>
      <c r="AJ13" s="22">
        <f>ASSUMPTIONS!$D$3</f>
        <v>15000</v>
      </c>
      <c r="AK13" s="22">
        <f>ASSUMPTIONS!$D$3</f>
        <v>15000</v>
      </c>
      <c r="AL13" s="22">
        <f>ASSUMPTIONS!$D$3</f>
        <v>15000</v>
      </c>
    </row>
    <row r="14" ht="12.75" customHeight="1">
      <c r="A14" s="6" t="s">
        <v>94</v>
      </c>
      <c r="C14" s="13">
        <f t="shared" ref="C14:AL14" si="3">C12*C13</f>
        <v>12450</v>
      </c>
      <c r="D14" s="13">
        <f t="shared" si="3"/>
        <v>12450</v>
      </c>
      <c r="E14" s="13">
        <f t="shared" si="3"/>
        <v>12450</v>
      </c>
      <c r="F14" s="13">
        <f t="shared" si="3"/>
        <v>12450</v>
      </c>
      <c r="G14" s="13">
        <f t="shared" si="3"/>
        <v>12450</v>
      </c>
      <c r="H14" s="13">
        <f t="shared" si="3"/>
        <v>12450</v>
      </c>
      <c r="I14" s="13">
        <f t="shared" si="3"/>
        <v>12450</v>
      </c>
      <c r="J14" s="13">
        <f t="shared" si="3"/>
        <v>12450</v>
      </c>
      <c r="K14" s="13">
        <f t="shared" si="3"/>
        <v>12450</v>
      </c>
      <c r="L14" s="13">
        <f t="shared" si="3"/>
        <v>12450</v>
      </c>
      <c r="M14" s="13">
        <f t="shared" si="3"/>
        <v>12450</v>
      </c>
      <c r="N14" s="13">
        <f t="shared" si="3"/>
        <v>12450</v>
      </c>
      <c r="O14" s="13">
        <f t="shared" si="3"/>
        <v>44197.5</v>
      </c>
      <c r="P14" s="13">
        <f t="shared" si="3"/>
        <v>44197.5</v>
      </c>
      <c r="Q14" s="13">
        <f t="shared" si="3"/>
        <v>44197.5</v>
      </c>
      <c r="R14" s="13">
        <f t="shared" si="3"/>
        <v>44197.5</v>
      </c>
      <c r="S14" s="13">
        <f t="shared" si="3"/>
        <v>44197.5</v>
      </c>
      <c r="T14" s="13">
        <f t="shared" si="3"/>
        <v>44197.5</v>
      </c>
      <c r="U14" s="13">
        <f t="shared" si="3"/>
        <v>44197.5</v>
      </c>
      <c r="V14" s="13">
        <f t="shared" si="3"/>
        <v>44197.5</v>
      </c>
      <c r="W14" s="13">
        <f t="shared" si="3"/>
        <v>44197.5</v>
      </c>
      <c r="X14" s="13">
        <f t="shared" si="3"/>
        <v>44197.5</v>
      </c>
      <c r="Y14" s="13">
        <f t="shared" si="3"/>
        <v>44197.5</v>
      </c>
      <c r="Z14" s="13">
        <f t="shared" si="3"/>
        <v>44197.5</v>
      </c>
      <c r="AA14" s="13">
        <f t="shared" si="3"/>
        <v>148155</v>
      </c>
      <c r="AB14" s="13">
        <f t="shared" si="3"/>
        <v>148155</v>
      </c>
      <c r="AC14" s="13">
        <f t="shared" si="3"/>
        <v>148155</v>
      </c>
      <c r="AD14" s="13">
        <f t="shared" si="3"/>
        <v>148155</v>
      </c>
      <c r="AE14" s="13">
        <f t="shared" si="3"/>
        <v>148155</v>
      </c>
      <c r="AF14" s="13">
        <f t="shared" si="3"/>
        <v>148155</v>
      </c>
      <c r="AG14" s="13">
        <f t="shared" si="3"/>
        <v>148155</v>
      </c>
      <c r="AH14" s="13">
        <f t="shared" si="3"/>
        <v>148155</v>
      </c>
      <c r="AI14" s="13">
        <f t="shared" si="3"/>
        <v>148155</v>
      </c>
      <c r="AJ14" s="13">
        <f t="shared" si="3"/>
        <v>148155</v>
      </c>
      <c r="AK14" s="13">
        <f t="shared" si="3"/>
        <v>148155</v>
      </c>
      <c r="AL14" s="13">
        <f t="shared" si="3"/>
        <v>148155</v>
      </c>
    </row>
    <row r="15" ht="12.75" customHeight="1">
      <c r="A15" s="6"/>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row>
    <row r="16" ht="12.75" customHeight="1">
      <c r="A16" s="6" t="s">
        <v>95</v>
      </c>
      <c r="C16" s="13"/>
      <c r="D16" s="13"/>
      <c r="E16" s="13"/>
      <c r="F16" s="13"/>
      <c r="G16" s="13"/>
      <c r="H16" s="13"/>
      <c r="I16" s="13"/>
      <c r="J16" s="13"/>
      <c r="K16" s="13"/>
      <c r="L16" s="13"/>
      <c r="M16" s="13"/>
      <c r="N16" s="13"/>
      <c r="O16" s="13"/>
      <c r="P16" s="13"/>
      <c r="Q16" s="13"/>
    </row>
    <row r="17" ht="12.75" customHeight="1">
      <c r="A17" s="6" t="s">
        <v>96</v>
      </c>
      <c r="B17" s="23">
        <f>ASSUMPTIONS!B9</f>
        <v>0.6</v>
      </c>
      <c r="C17" s="13">
        <f t="shared" ref="C17:AL17" si="4">$B$17*C$14</f>
        <v>7470</v>
      </c>
      <c r="D17" s="13">
        <f t="shared" si="4"/>
        <v>7470</v>
      </c>
      <c r="E17" s="13">
        <f t="shared" si="4"/>
        <v>7470</v>
      </c>
      <c r="F17" s="13">
        <f t="shared" si="4"/>
        <v>7470</v>
      </c>
      <c r="G17" s="13">
        <f t="shared" si="4"/>
        <v>7470</v>
      </c>
      <c r="H17" s="13">
        <f t="shared" si="4"/>
        <v>7470</v>
      </c>
      <c r="I17" s="13">
        <f t="shared" si="4"/>
        <v>7470</v>
      </c>
      <c r="J17" s="13">
        <f t="shared" si="4"/>
        <v>7470</v>
      </c>
      <c r="K17" s="13">
        <f t="shared" si="4"/>
        <v>7470</v>
      </c>
      <c r="L17" s="13">
        <f t="shared" si="4"/>
        <v>7470</v>
      </c>
      <c r="M17" s="13">
        <f t="shared" si="4"/>
        <v>7470</v>
      </c>
      <c r="N17" s="13">
        <f t="shared" si="4"/>
        <v>7470</v>
      </c>
      <c r="O17" s="13">
        <f t="shared" si="4"/>
        <v>26518.5</v>
      </c>
      <c r="P17" s="13">
        <f t="shared" si="4"/>
        <v>26518.5</v>
      </c>
      <c r="Q17" s="13">
        <f t="shared" si="4"/>
        <v>26518.5</v>
      </c>
      <c r="R17" s="13">
        <f t="shared" si="4"/>
        <v>26518.5</v>
      </c>
      <c r="S17" s="13">
        <f t="shared" si="4"/>
        <v>26518.5</v>
      </c>
      <c r="T17" s="13">
        <f t="shared" si="4"/>
        <v>26518.5</v>
      </c>
      <c r="U17" s="13">
        <f t="shared" si="4"/>
        <v>26518.5</v>
      </c>
      <c r="V17" s="13">
        <f t="shared" si="4"/>
        <v>26518.5</v>
      </c>
      <c r="W17" s="13">
        <f t="shared" si="4"/>
        <v>26518.5</v>
      </c>
      <c r="X17" s="13">
        <f t="shared" si="4"/>
        <v>26518.5</v>
      </c>
      <c r="Y17" s="13">
        <f t="shared" si="4"/>
        <v>26518.5</v>
      </c>
      <c r="Z17" s="13">
        <f t="shared" si="4"/>
        <v>26518.5</v>
      </c>
      <c r="AA17" s="13">
        <f t="shared" si="4"/>
        <v>88893</v>
      </c>
      <c r="AB17" s="13">
        <f t="shared" si="4"/>
        <v>88893</v>
      </c>
      <c r="AC17" s="13">
        <f t="shared" si="4"/>
        <v>88893</v>
      </c>
      <c r="AD17" s="13">
        <f t="shared" si="4"/>
        <v>88893</v>
      </c>
      <c r="AE17" s="13">
        <f t="shared" si="4"/>
        <v>88893</v>
      </c>
      <c r="AF17" s="13">
        <f t="shared" si="4"/>
        <v>88893</v>
      </c>
      <c r="AG17" s="13">
        <f t="shared" si="4"/>
        <v>88893</v>
      </c>
      <c r="AH17" s="13">
        <f t="shared" si="4"/>
        <v>88893</v>
      </c>
      <c r="AI17" s="13">
        <f t="shared" si="4"/>
        <v>88893</v>
      </c>
      <c r="AJ17" s="13">
        <f t="shared" si="4"/>
        <v>88893</v>
      </c>
      <c r="AK17" s="13">
        <f t="shared" si="4"/>
        <v>88893</v>
      </c>
      <c r="AL17" s="13">
        <f t="shared" si="4"/>
        <v>88893</v>
      </c>
    </row>
    <row r="18" ht="12.75" customHeight="1">
      <c r="A18" s="6" t="s">
        <v>97</v>
      </c>
      <c r="B18" s="23">
        <f>ASSUMPTIONS!B10</f>
        <v>0.35</v>
      </c>
      <c r="C18" s="13"/>
      <c r="D18" s="13">
        <f t="shared" ref="D18:AL18" si="5">$B$18*C14</f>
        <v>4357.5</v>
      </c>
      <c r="E18" s="13">
        <f t="shared" si="5"/>
        <v>4357.5</v>
      </c>
      <c r="F18" s="13">
        <f t="shared" si="5"/>
        <v>4357.5</v>
      </c>
      <c r="G18" s="13">
        <f t="shared" si="5"/>
        <v>4357.5</v>
      </c>
      <c r="H18" s="13">
        <f t="shared" si="5"/>
        <v>4357.5</v>
      </c>
      <c r="I18" s="13">
        <f t="shared" si="5"/>
        <v>4357.5</v>
      </c>
      <c r="J18" s="13">
        <f t="shared" si="5"/>
        <v>4357.5</v>
      </c>
      <c r="K18" s="13">
        <f t="shared" si="5"/>
        <v>4357.5</v>
      </c>
      <c r="L18" s="13">
        <f t="shared" si="5"/>
        <v>4357.5</v>
      </c>
      <c r="M18" s="13">
        <f t="shared" si="5"/>
        <v>4357.5</v>
      </c>
      <c r="N18" s="13">
        <f t="shared" si="5"/>
        <v>4357.5</v>
      </c>
      <c r="O18" s="13">
        <f t="shared" si="5"/>
        <v>4357.5</v>
      </c>
      <c r="P18" s="13">
        <f t="shared" si="5"/>
        <v>15469.125</v>
      </c>
      <c r="Q18" s="13">
        <f t="shared" si="5"/>
        <v>15469.125</v>
      </c>
      <c r="R18" s="13">
        <f t="shared" si="5"/>
        <v>15469.125</v>
      </c>
      <c r="S18" s="13">
        <f t="shared" si="5"/>
        <v>15469.125</v>
      </c>
      <c r="T18" s="13">
        <f t="shared" si="5"/>
        <v>15469.125</v>
      </c>
      <c r="U18" s="13">
        <f t="shared" si="5"/>
        <v>15469.125</v>
      </c>
      <c r="V18" s="13">
        <f t="shared" si="5"/>
        <v>15469.125</v>
      </c>
      <c r="W18" s="13">
        <f t="shared" si="5"/>
        <v>15469.125</v>
      </c>
      <c r="X18" s="13">
        <f t="shared" si="5"/>
        <v>15469.125</v>
      </c>
      <c r="Y18" s="13">
        <f t="shared" si="5"/>
        <v>15469.125</v>
      </c>
      <c r="Z18" s="13">
        <f t="shared" si="5"/>
        <v>15469.125</v>
      </c>
      <c r="AA18" s="13">
        <f t="shared" si="5"/>
        <v>15469.125</v>
      </c>
      <c r="AB18" s="13">
        <f t="shared" si="5"/>
        <v>51854.25</v>
      </c>
      <c r="AC18" s="13">
        <f t="shared" si="5"/>
        <v>51854.25</v>
      </c>
      <c r="AD18" s="13">
        <f t="shared" si="5"/>
        <v>51854.25</v>
      </c>
      <c r="AE18" s="13">
        <f t="shared" si="5"/>
        <v>51854.25</v>
      </c>
      <c r="AF18" s="13">
        <f t="shared" si="5"/>
        <v>51854.25</v>
      </c>
      <c r="AG18" s="13">
        <f t="shared" si="5"/>
        <v>51854.25</v>
      </c>
      <c r="AH18" s="13">
        <f t="shared" si="5"/>
        <v>51854.25</v>
      </c>
      <c r="AI18" s="13">
        <f t="shared" si="5"/>
        <v>51854.25</v>
      </c>
      <c r="AJ18" s="13">
        <f t="shared" si="5"/>
        <v>51854.25</v>
      </c>
      <c r="AK18" s="13">
        <f t="shared" si="5"/>
        <v>51854.25</v>
      </c>
      <c r="AL18" s="13">
        <f t="shared" si="5"/>
        <v>51854.25</v>
      </c>
    </row>
    <row r="19" ht="12.75" customHeight="1">
      <c r="A19" s="6" t="s">
        <v>98</v>
      </c>
      <c r="B19" s="23">
        <f>ASSUMPTIONS!B11</f>
        <v>0.05</v>
      </c>
      <c r="C19" s="13"/>
      <c r="D19" s="13"/>
      <c r="E19" s="13">
        <f t="shared" ref="E19:AL19" si="6">$B$19*C14</f>
        <v>622.5</v>
      </c>
      <c r="F19" s="13">
        <f t="shared" si="6"/>
        <v>622.5</v>
      </c>
      <c r="G19" s="13">
        <f t="shared" si="6"/>
        <v>622.5</v>
      </c>
      <c r="H19" s="13">
        <f t="shared" si="6"/>
        <v>622.5</v>
      </c>
      <c r="I19" s="13">
        <f t="shared" si="6"/>
        <v>622.5</v>
      </c>
      <c r="J19" s="13">
        <f t="shared" si="6"/>
        <v>622.5</v>
      </c>
      <c r="K19" s="13">
        <f t="shared" si="6"/>
        <v>622.5</v>
      </c>
      <c r="L19" s="13">
        <f t="shared" si="6"/>
        <v>622.5</v>
      </c>
      <c r="M19" s="13">
        <f t="shared" si="6"/>
        <v>622.5</v>
      </c>
      <c r="N19" s="13">
        <f t="shared" si="6"/>
        <v>622.5</v>
      </c>
      <c r="O19" s="13">
        <f t="shared" si="6"/>
        <v>622.5</v>
      </c>
      <c r="P19" s="13">
        <f t="shared" si="6"/>
        <v>622.5</v>
      </c>
      <c r="Q19" s="13">
        <f t="shared" si="6"/>
        <v>2209.875</v>
      </c>
      <c r="R19" s="13">
        <f t="shared" si="6"/>
        <v>2209.875</v>
      </c>
      <c r="S19" s="13">
        <f t="shared" si="6"/>
        <v>2209.875</v>
      </c>
      <c r="T19" s="13">
        <f t="shared" si="6"/>
        <v>2209.875</v>
      </c>
      <c r="U19" s="13">
        <f t="shared" si="6"/>
        <v>2209.875</v>
      </c>
      <c r="V19" s="13">
        <f t="shared" si="6"/>
        <v>2209.875</v>
      </c>
      <c r="W19" s="13">
        <f t="shared" si="6"/>
        <v>2209.875</v>
      </c>
      <c r="X19" s="13">
        <f t="shared" si="6"/>
        <v>2209.875</v>
      </c>
      <c r="Y19" s="13">
        <f t="shared" si="6"/>
        <v>2209.875</v>
      </c>
      <c r="Z19" s="13">
        <f t="shared" si="6"/>
        <v>2209.875</v>
      </c>
      <c r="AA19" s="13">
        <f t="shared" si="6"/>
        <v>2209.875</v>
      </c>
      <c r="AB19" s="13">
        <f t="shared" si="6"/>
        <v>2209.875</v>
      </c>
      <c r="AC19" s="13">
        <f t="shared" si="6"/>
        <v>7407.75</v>
      </c>
      <c r="AD19" s="13">
        <f t="shared" si="6"/>
        <v>7407.75</v>
      </c>
      <c r="AE19" s="13">
        <f t="shared" si="6"/>
        <v>7407.75</v>
      </c>
      <c r="AF19" s="13">
        <f t="shared" si="6"/>
        <v>7407.75</v>
      </c>
      <c r="AG19" s="13">
        <f t="shared" si="6"/>
        <v>7407.75</v>
      </c>
      <c r="AH19" s="13">
        <f t="shared" si="6"/>
        <v>7407.75</v>
      </c>
      <c r="AI19" s="13">
        <f t="shared" si="6"/>
        <v>7407.75</v>
      </c>
      <c r="AJ19" s="13">
        <f t="shared" si="6"/>
        <v>7407.75</v>
      </c>
      <c r="AK19" s="13">
        <f t="shared" si="6"/>
        <v>7407.75</v>
      </c>
      <c r="AL19" s="13">
        <f t="shared" si="6"/>
        <v>7407.75</v>
      </c>
    </row>
    <row r="20" ht="12.75" customHeight="1">
      <c r="A20" s="6" t="s">
        <v>99</v>
      </c>
      <c r="C20" s="13">
        <f t="shared" ref="C20:AL20" si="7">SUM(C17:C19)</f>
        <v>7470</v>
      </c>
      <c r="D20" s="13">
        <f t="shared" si="7"/>
        <v>11827.5</v>
      </c>
      <c r="E20" s="13">
        <f t="shared" si="7"/>
        <v>12450</v>
      </c>
      <c r="F20" s="13">
        <f t="shared" si="7"/>
        <v>12450</v>
      </c>
      <c r="G20" s="13">
        <f t="shared" si="7"/>
        <v>12450</v>
      </c>
      <c r="H20" s="13">
        <f t="shared" si="7"/>
        <v>12450</v>
      </c>
      <c r="I20" s="13">
        <f t="shared" si="7"/>
        <v>12450</v>
      </c>
      <c r="J20" s="13">
        <f t="shared" si="7"/>
        <v>12450</v>
      </c>
      <c r="K20" s="13">
        <f t="shared" si="7"/>
        <v>12450</v>
      </c>
      <c r="L20" s="13">
        <f t="shared" si="7"/>
        <v>12450</v>
      </c>
      <c r="M20" s="13">
        <f t="shared" si="7"/>
        <v>12450</v>
      </c>
      <c r="N20" s="13">
        <f t="shared" si="7"/>
        <v>12450</v>
      </c>
      <c r="O20" s="13">
        <f t="shared" si="7"/>
        <v>31498.5</v>
      </c>
      <c r="P20" s="13">
        <f t="shared" si="7"/>
        <v>42610.125</v>
      </c>
      <c r="Q20" s="13">
        <f t="shared" si="7"/>
        <v>44197.5</v>
      </c>
      <c r="R20" s="13">
        <f t="shared" si="7"/>
        <v>44197.5</v>
      </c>
      <c r="S20" s="13">
        <f t="shared" si="7"/>
        <v>44197.5</v>
      </c>
      <c r="T20" s="13">
        <f t="shared" si="7"/>
        <v>44197.5</v>
      </c>
      <c r="U20" s="13">
        <f t="shared" si="7"/>
        <v>44197.5</v>
      </c>
      <c r="V20" s="13">
        <f t="shared" si="7"/>
        <v>44197.5</v>
      </c>
      <c r="W20" s="13">
        <f t="shared" si="7"/>
        <v>44197.5</v>
      </c>
      <c r="X20" s="13">
        <f t="shared" si="7"/>
        <v>44197.5</v>
      </c>
      <c r="Y20" s="13">
        <f t="shared" si="7"/>
        <v>44197.5</v>
      </c>
      <c r="Z20" s="13">
        <f t="shared" si="7"/>
        <v>44197.5</v>
      </c>
      <c r="AA20" s="13">
        <f t="shared" si="7"/>
        <v>106572</v>
      </c>
      <c r="AB20" s="13">
        <f t="shared" si="7"/>
        <v>142957.125</v>
      </c>
      <c r="AC20" s="13">
        <f t="shared" si="7"/>
        <v>148155</v>
      </c>
      <c r="AD20" s="13">
        <f t="shared" si="7"/>
        <v>148155</v>
      </c>
      <c r="AE20" s="13">
        <f t="shared" si="7"/>
        <v>148155</v>
      </c>
      <c r="AF20" s="13">
        <f t="shared" si="7"/>
        <v>148155</v>
      </c>
      <c r="AG20" s="13">
        <f t="shared" si="7"/>
        <v>148155</v>
      </c>
      <c r="AH20" s="13">
        <f t="shared" si="7"/>
        <v>148155</v>
      </c>
      <c r="AI20" s="13">
        <f t="shared" si="7"/>
        <v>148155</v>
      </c>
      <c r="AJ20" s="13">
        <f t="shared" si="7"/>
        <v>148155</v>
      </c>
      <c r="AK20" s="13">
        <f t="shared" si="7"/>
        <v>148155</v>
      </c>
      <c r="AL20" s="13">
        <f t="shared" si="7"/>
        <v>148155</v>
      </c>
    </row>
    <row r="21" ht="12.75" customHeight="1">
      <c r="A21" s="6"/>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ht="12.75" customHeight="1">
      <c r="A22" s="6" t="s">
        <v>100</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row>
    <row r="23" ht="12.75" customHeight="1">
      <c r="A23" s="6" t="s">
        <v>101</v>
      </c>
      <c r="C23" s="13" t="str">
        <f>'BALANCE SHEET'!B7</f>
        <v/>
      </c>
      <c r="D23" s="13">
        <f t="shared" ref="D23:AL23" si="8">C26</f>
        <v>4980</v>
      </c>
      <c r="E23" s="13">
        <f t="shared" si="8"/>
        <v>5602.5</v>
      </c>
      <c r="F23" s="13">
        <f t="shared" si="8"/>
        <v>5602.5</v>
      </c>
      <c r="G23" s="13">
        <f t="shared" si="8"/>
        <v>5602.5</v>
      </c>
      <c r="H23" s="13">
        <f t="shared" si="8"/>
        <v>5602.5</v>
      </c>
      <c r="I23" s="13">
        <f t="shared" si="8"/>
        <v>5602.5</v>
      </c>
      <c r="J23" s="13">
        <f t="shared" si="8"/>
        <v>5602.5</v>
      </c>
      <c r="K23" s="13">
        <f t="shared" si="8"/>
        <v>5602.5</v>
      </c>
      <c r="L23" s="13">
        <f t="shared" si="8"/>
        <v>5602.5</v>
      </c>
      <c r="M23" s="13">
        <f t="shared" si="8"/>
        <v>5602.5</v>
      </c>
      <c r="N23" s="13">
        <f t="shared" si="8"/>
        <v>5602.5</v>
      </c>
      <c r="O23" s="13">
        <f t="shared" si="8"/>
        <v>5602.5</v>
      </c>
      <c r="P23" s="13">
        <f t="shared" si="8"/>
        <v>18301.5</v>
      </c>
      <c r="Q23" s="13">
        <f t="shared" si="8"/>
        <v>19888.875</v>
      </c>
      <c r="R23" s="13">
        <f t="shared" si="8"/>
        <v>19888.875</v>
      </c>
      <c r="S23" s="13">
        <f t="shared" si="8"/>
        <v>19888.875</v>
      </c>
      <c r="T23" s="13">
        <f t="shared" si="8"/>
        <v>19888.875</v>
      </c>
      <c r="U23" s="13">
        <f t="shared" si="8"/>
        <v>19888.875</v>
      </c>
      <c r="V23" s="13">
        <f t="shared" si="8"/>
        <v>19888.875</v>
      </c>
      <c r="W23" s="13">
        <f t="shared" si="8"/>
        <v>19888.875</v>
      </c>
      <c r="X23" s="13">
        <f t="shared" si="8"/>
        <v>19888.875</v>
      </c>
      <c r="Y23" s="13">
        <f t="shared" si="8"/>
        <v>19888.875</v>
      </c>
      <c r="Z23" s="13">
        <f t="shared" si="8"/>
        <v>19888.875</v>
      </c>
      <c r="AA23" s="13">
        <f t="shared" si="8"/>
        <v>19888.875</v>
      </c>
      <c r="AB23" s="13">
        <f t="shared" si="8"/>
        <v>61471.875</v>
      </c>
      <c r="AC23" s="13">
        <f t="shared" si="8"/>
        <v>66669.75</v>
      </c>
      <c r="AD23" s="13">
        <f t="shared" si="8"/>
        <v>66669.75</v>
      </c>
      <c r="AE23" s="13">
        <f t="shared" si="8"/>
        <v>66669.75</v>
      </c>
      <c r="AF23" s="13">
        <f t="shared" si="8"/>
        <v>66669.75</v>
      </c>
      <c r="AG23" s="13">
        <f t="shared" si="8"/>
        <v>66669.75</v>
      </c>
      <c r="AH23" s="13">
        <f t="shared" si="8"/>
        <v>66669.75</v>
      </c>
      <c r="AI23" s="13">
        <f t="shared" si="8"/>
        <v>66669.75</v>
      </c>
      <c r="AJ23" s="13">
        <f t="shared" si="8"/>
        <v>66669.75</v>
      </c>
      <c r="AK23" s="13">
        <f t="shared" si="8"/>
        <v>66669.75</v>
      </c>
      <c r="AL23" s="13">
        <f t="shared" si="8"/>
        <v>66669.75</v>
      </c>
    </row>
    <row r="24" ht="12.75" customHeight="1">
      <c r="A24" s="6" t="s">
        <v>102</v>
      </c>
      <c r="C24" s="13">
        <f t="shared" ref="C24:AL24" si="9">C14</f>
        <v>12450</v>
      </c>
      <c r="D24" s="13">
        <f t="shared" si="9"/>
        <v>12450</v>
      </c>
      <c r="E24" s="13">
        <f t="shared" si="9"/>
        <v>12450</v>
      </c>
      <c r="F24" s="13">
        <f t="shared" si="9"/>
        <v>12450</v>
      </c>
      <c r="G24" s="13">
        <f t="shared" si="9"/>
        <v>12450</v>
      </c>
      <c r="H24" s="13">
        <f t="shared" si="9"/>
        <v>12450</v>
      </c>
      <c r="I24" s="13">
        <f t="shared" si="9"/>
        <v>12450</v>
      </c>
      <c r="J24" s="13">
        <f t="shared" si="9"/>
        <v>12450</v>
      </c>
      <c r="K24" s="13">
        <f t="shared" si="9"/>
        <v>12450</v>
      </c>
      <c r="L24" s="13">
        <f t="shared" si="9"/>
        <v>12450</v>
      </c>
      <c r="M24" s="13">
        <f t="shared" si="9"/>
        <v>12450</v>
      </c>
      <c r="N24" s="13">
        <f t="shared" si="9"/>
        <v>12450</v>
      </c>
      <c r="O24" s="13">
        <f t="shared" si="9"/>
        <v>44197.5</v>
      </c>
      <c r="P24" s="13">
        <f t="shared" si="9"/>
        <v>44197.5</v>
      </c>
      <c r="Q24" s="13">
        <f t="shared" si="9"/>
        <v>44197.5</v>
      </c>
      <c r="R24" s="13">
        <f t="shared" si="9"/>
        <v>44197.5</v>
      </c>
      <c r="S24" s="13">
        <f t="shared" si="9"/>
        <v>44197.5</v>
      </c>
      <c r="T24" s="13">
        <f t="shared" si="9"/>
        <v>44197.5</v>
      </c>
      <c r="U24" s="13">
        <f t="shared" si="9"/>
        <v>44197.5</v>
      </c>
      <c r="V24" s="13">
        <f t="shared" si="9"/>
        <v>44197.5</v>
      </c>
      <c r="W24" s="13">
        <f t="shared" si="9"/>
        <v>44197.5</v>
      </c>
      <c r="X24" s="13">
        <f t="shared" si="9"/>
        <v>44197.5</v>
      </c>
      <c r="Y24" s="13">
        <f t="shared" si="9"/>
        <v>44197.5</v>
      </c>
      <c r="Z24" s="13">
        <f t="shared" si="9"/>
        <v>44197.5</v>
      </c>
      <c r="AA24" s="13">
        <f t="shared" si="9"/>
        <v>148155</v>
      </c>
      <c r="AB24" s="13">
        <f t="shared" si="9"/>
        <v>148155</v>
      </c>
      <c r="AC24" s="13">
        <f t="shared" si="9"/>
        <v>148155</v>
      </c>
      <c r="AD24" s="13">
        <f t="shared" si="9"/>
        <v>148155</v>
      </c>
      <c r="AE24" s="13">
        <f t="shared" si="9"/>
        <v>148155</v>
      </c>
      <c r="AF24" s="13">
        <f t="shared" si="9"/>
        <v>148155</v>
      </c>
      <c r="AG24" s="13">
        <f t="shared" si="9"/>
        <v>148155</v>
      </c>
      <c r="AH24" s="13">
        <f t="shared" si="9"/>
        <v>148155</v>
      </c>
      <c r="AI24" s="13">
        <f t="shared" si="9"/>
        <v>148155</v>
      </c>
      <c r="AJ24" s="13">
        <f t="shared" si="9"/>
        <v>148155</v>
      </c>
      <c r="AK24" s="13">
        <f t="shared" si="9"/>
        <v>148155</v>
      </c>
      <c r="AL24" s="13">
        <f t="shared" si="9"/>
        <v>148155</v>
      </c>
    </row>
    <row r="25" ht="12.75" customHeight="1">
      <c r="A25" s="6" t="s">
        <v>103</v>
      </c>
      <c r="C25" s="13">
        <f t="shared" ref="C25:AL25" si="10">C20</f>
        <v>7470</v>
      </c>
      <c r="D25" s="13">
        <f t="shared" si="10"/>
        <v>11827.5</v>
      </c>
      <c r="E25" s="13">
        <f t="shared" si="10"/>
        <v>12450</v>
      </c>
      <c r="F25" s="13">
        <f t="shared" si="10"/>
        <v>12450</v>
      </c>
      <c r="G25" s="13">
        <f t="shared" si="10"/>
        <v>12450</v>
      </c>
      <c r="H25" s="13">
        <f t="shared" si="10"/>
        <v>12450</v>
      </c>
      <c r="I25" s="13">
        <f t="shared" si="10"/>
        <v>12450</v>
      </c>
      <c r="J25" s="13">
        <f t="shared" si="10"/>
        <v>12450</v>
      </c>
      <c r="K25" s="13">
        <f t="shared" si="10"/>
        <v>12450</v>
      </c>
      <c r="L25" s="13">
        <f t="shared" si="10"/>
        <v>12450</v>
      </c>
      <c r="M25" s="13">
        <f t="shared" si="10"/>
        <v>12450</v>
      </c>
      <c r="N25" s="13">
        <f t="shared" si="10"/>
        <v>12450</v>
      </c>
      <c r="O25" s="13">
        <f t="shared" si="10"/>
        <v>31498.5</v>
      </c>
      <c r="P25" s="13">
        <f t="shared" si="10"/>
        <v>42610.125</v>
      </c>
      <c r="Q25" s="13">
        <f t="shared" si="10"/>
        <v>44197.5</v>
      </c>
      <c r="R25" s="13">
        <f t="shared" si="10"/>
        <v>44197.5</v>
      </c>
      <c r="S25" s="13">
        <f t="shared" si="10"/>
        <v>44197.5</v>
      </c>
      <c r="T25" s="13">
        <f t="shared" si="10"/>
        <v>44197.5</v>
      </c>
      <c r="U25" s="13">
        <f t="shared" si="10"/>
        <v>44197.5</v>
      </c>
      <c r="V25" s="13">
        <f t="shared" si="10"/>
        <v>44197.5</v>
      </c>
      <c r="W25" s="13">
        <f t="shared" si="10"/>
        <v>44197.5</v>
      </c>
      <c r="X25" s="13">
        <f t="shared" si="10"/>
        <v>44197.5</v>
      </c>
      <c r="Y25" s="13">
        <f t="shared" si="10"/>
        <v>44197.5</v>
      </c>
      <c r="Z25" s="13">
        <f t="shared" si="10"/>
        <v>44197.5</v>
      </c>
      <c r="AA25" s="13">
        <f t="shared" si="10"/>
        <v>106572</v>
      </c>
      <c r="AB25" s="13">
        <f t="shared" si="10"/>
        <v>142957.125</v>
      </c>
      <c r="AC25" s="13">
        <f t="shared" si="10"/>
        <v>148155</v>
      </c>
      <c r="AD25" s="13">
        <f t="shared" si="10"/>
        <v>148155</v>
      </c>
      <c r="AE25" s="13">
        <f t="shared" si="10"/>
        <v>148155</v>
      </c>
      <c r="AF25" s="13">
        <f t="shared" si="10"/>
        <v>148155</v>
      </c>
      <c r="AG25" s="13">
        <f t="shared" si="10"/>
        <v>148155</v>
      </c>
      <c r="AH25" s="13">
        <f t="shared" si="10"/>
        <v>148155</v>
      </c>
      <c r="AI25" s="13">
        <f t="shared" si="10"/>
        <v>148155</v>
      </c>
      <c r="AJ25" s="13">
        <f t="shared" si="10"/>
        <v>148155</v>
      </c>
      <c r="AK25" s="13">
        <f t="shared" si="10"/>
        <v>148155</v>
      </c>
      <c r="AL25" s="13">
        <f t="shared" si="10"/>
        <v>148155</v>
      </c>
    </row>
    <row r="26" ht="12.75" customHeight="1">
      <c r="A26" s="6" t="s">
        <v>104</v>
      </c>
      <c r="C26" s="13">
        <f t="shared" ref="C26:AL26" si="11">C23+C24-C20</f>
        <v>4980</v>
      </c>
      <c r="D26" s="13">
        <f t="shared" si="11"/>
        <v>5602.5</v>
      </c>
      <c r="E26" s="13">
        <f t="shared" si="11"/>
        <v>5602.5</v>
      </c>
      <c r="F26" s="13">
        <f t="shared" si="11"/>
        <v>5602.5</v>
      </c>
      <c r="G26" s="13">
        <f t="shared" si="11"/>
        <v>5602.5</v>
      </c>
      <c r="H26" s="13">
        <f t="shared" si="11"/>
        <v>5602.5</v>
      </c>
      <c r="I26" s="13">
        <f t="shared" si="11"/>
        <v>5602.5</v>
      </c>
      <c r="J26" s="13">
        <f t="shared" si="11"/>
        <v>5602.5</v>
      </c>
      <c r="K26" s="13">
        <f t="shared" si="11"/>
        <v>5602.5</v>
      </c>
      <c r="L26" s="13">
        <f t="shared" si="11"/>
        <v>5602.5</v>
      </c>
      <c r="M26" s="13">
        <f t="shared" si="11"/>
        <v>5602.5</v>
      </c>
      <c r="N26" s="13">
        <f t="shared" si="11"/>
        <v>5602.5</v>
      </c>
      <c r="O26" s="13">
        <f t="shared" si="11"/>
        <v>18301.5</v>
      </c>
      <c r="P26" s="13">
        <f t="shared" si="11"/>
        <v>19888.875</v>
      </c>
      <c r="Q26" s="13">
        <f t="shared" si="11"/>
        <v>19888.875</v>
      </c>
      <c r="R26" s="13">
        <f t="shared" si="11"/>
        <v>19888.875</v>
      </c>
      <c r="S26" s="13">
        <f t="shared" si="11"/>
        <v>19888.875</v>
      </c>
      <c r="T26" s="13">
        <f t="shared" si="11"/>
        <v>19888.875</v>
      </c>
      <c r="U26" s="13">
        <f t="shared" si="11"/>
        <v>19888.875</v>
      </c>
      <c r="V26" s="13">
        <f t="shared" si="11"/>
        <v>19888.875</v>
      </c>
      <c r="W26" s="13">
        <f t="shared" si="11"/>
        <v>19888.875</v>
      </c>
      <c r="X26" s="13">
        <f t="shared" si="11"/>
        <v>19888.875</v>
      </c>
      <c r="Y26" s="13">
        <f t="shared" si="11"/>
        <v>19888.875</v>
      </c>
      <c r="Z26" s="13">
        <f t="shared" si="11"/>
        <v>19888.875</v>
      </c>
      <c r="AA26" s="13">
        <f t="shared" si="11"/>
        <v>61471.875</v>
      </c>
      <c r="AB26" s="13">
        <f t="shared" si="11"/>
        <v>66669.75</v>
      </c>
      <c r="AC26" s="13">
        <f t="shared" si="11"/>
        <v>66669.75</v>
      </c>
      <c r="AD26" s="13">
        <f t="shared" si="11"/>
        <v>66669.75</v>
      </c>
      <c r="AE26" s="13">
        <f t="shared" si="11"/>
        <v>66669.75</v>
      </c>
      <c r="AF26" s="13">
        <f t="shared" si="11"/>
        <v>66669.75</v>
      </c>
      <c r="AG26" s="13">
        <f t="shared" si="11"/>
        <v>66669.75</v>
      </c>
      <c r="AH26" s="13">
        <f t="shared" si="11"/>
        <v>66669.75</v>
      </c>
      <c r="AI26" s="13">
        <f t="shared" si="11"/>
        <v>66669.75</v>
      </c>
      <c r="AJ26" s="13">
        <f t="shared" si="11"/>
        <v>66669.75</v>
      </c>
      <c r="AK26" s="13">
        <f t="shared" si="11"/>
        <v>66669.75</v>
      </c>
      <c r="AL26" s="13">
        <f t="shared" si="11"/>
        <v>66669.75</v>
      </c>
    </row>
    <row r="27" ht="12.75" customHeight="1">
      <c r="A27" s="6" t="s">
        <v>105</v>
      </c>
      <c r="C27" s="13">
        <f t="shared" ref="C27:AL27" si="12">C23-C26</f>
        <v>-4980</v>
      </c>
      <c r="D27" s="13">
        <f t="shared" si="12"/>
        <v>-622.5</v>
      </c>
      <c r="E27" s="13">
        <f t="shared" si="12"/>
        <v>0</v>
      </c>
      <c r="F27" s="13">
        <f t="shared" si="12"/>
        <v>0</v>
      </c>
      <c r="G27" s="13">
        <f t="shared" si="12"/>
        <v>0</v>
      </c>
      <c r="H27" s="13">
        <f t="shared" si="12"/>
        <v>0</v>
      </c>
      <c r="I27" s="13">
        <f t="shared" si="12"/>
        <v>0</v>
      </c>
      <c r="J27" s="13">
        <f t="shared" si="12"/>
        <v>0</v>
      </c>
      <c r="K27" s="13">
        <f t="shared" si="12"/>
        <v>0</v>
      </c>
      <c r="L27" s="13">
        <f t="shared" si="12"/>
        <v>0</v>
      </c>
      <c r="M27" s="13">
        <f t="shared" si="12"/>
        <v>0</v>
      </c>
      <c r="N27" s="13">
        <f t="shared" si="12"/>
        <v>0</v>
      </c>
      <c r="O27" s="13">
        <f t="shared" si="12"/>
        <v>-12699</v>
      </c>
      <c r="P27" s="13">
        <f t="shared" si="12"/>
        <v>-1587.375</v>
      </c>
      <c r="Q27" s="13">
        <f t="shared" si="12"/>
        <v>0</v>
      </c>
      <c r="R27" s="13">
        <f t="shared" si="12"/>
        <v>0</v>
      </c>
      <c r="S27" s="13">
        <f t="shared" si="12"/>
        <v>0</v>
      </c>
      <c r="T27" s="13">
        <f t="shared" si="12"/>
        <v>0</v>
      </c>
      <c r="U27" s="13">
        <f t="shared" si="12"/>
        <v>0</v>
      </c>
      <c r="V27" s="13">
        <f t="shared" si="12"/>
        <v>0</v>
      </c>
      <c r="W27" s="13">
        <f t="shared" si="12"/>
        <v>0</v>
      </c>
      <c r="X27" s="13">
        <f t="shared" si="12"/>
        <v>0</v>
      </c>
      <c r="Y27" s="13">
        <f t="shared" si="12"/>
        <v>0</v>
      </c>
      <c r="Z27" s="13">
        <f t="shared" si="12"/>
        <v>0</v>
      </c>
      <c r="AA27" s="13">
        <f t="shared" si="12"/>
        <v>-41583</v>
      </c>
      <c r="AB27" s="13">
        <f t="shared" si="12"/>
        <v>-5197.875</v>
      </c>
      <c r="AC27" s="13">
        <f t="shared" si="12"/>
        <v>0</v>
      </c>
      <c r="AD27" s="13">
        <f t="shared" si="12"/>
        <v>0</v>
      </c>
      <c r="AE27" s="13">
        <f t="shared" si="12"/>
        <v>0</v>
      </c>
      <c r="AF27" s="13">
        <f t="shared" si="12"/>
        <v>0</v>
      </c>
      <c r="AG27" s="13">
        <f t="shared" si="12"/>
        <v>0</v>
      </c>
      <c r="AH27" s="13">
        <f t="shared" si="12"/>
        <v>0</v>
      </c>
      <c r="AI27" s="13">
        <f t="shared" si="12"/>
        <v>0</v>
      </c>
      <c r="AJ27" s="13">
        <f t="shared" si="12"/>
        <v>0</v>
      </c>
      <c r="AK27" s="13">
        <f t="shared" si="12"/>
        <v>0</v>
      </c>
      <c r="AL27" s="13">
        <f t="shared" si="12"/>
        <v>0</v>
      </c>
    </row>
    <row r="28" ht="12.75" customHeight="1">
      <c r="A28" s="6"/>
      <c r="C28" s="13"/>
      <c r="D28" s="13"/>
      <c r="E28" s="13"/>
      <c r="F28" s="13"/>
      <c r="G28" s="13"/>
      <c r="H28" s="13"/>
      <c r="I28" s="13"/>
      <c r="J28" s="13"/>
      <c r="K28" s="13"/>
      <c r="L28" s="13"/>
      <c r="M28" s="13"/>
      <c r="N28" s="13"/>
      <c r="O28" s="13"/>
      <c r="P28" s="13"/>
      <c r="Q28" s="13"/>
    </row>
    <row r="29" ht="12.75" customHeight="1">
      <c r="A29" s="6"/>
      <c r="C29" s="13"/>
      <c r="D29" s="13"/>
      <c r="E29" s="13"/>
      <c r="F29" s="13"/>
      <c r="G29" s="13"/>
      <c r="H29" s="13"/>
      <c r="I29" s="13"/>
      <c r="J29" s="13"/>
      <c r="K29" s="13"/>
      <c r="L29" s="13"/>
      <c r="M29" s="13"/>
      <c r="N29" s="13"/>
      <c r="O29" s="13"/>
      <c r="P29" s="13"/>
      <c r="Q29" s="13"/>
    </row>
    <row r="30" ht="12.75" customHeight="1">
      <c r="C30" s="13"/>
      <c r="D30" s="13"/>
      <c r="E30" s="13"/>
      <c r="F30" s="13"/>
      <c r="G30" s="13"/>
      <c r="H30" s="13"/>
      <c r="I30" s="13"/>
      <c r="J30" s="13"/>
      <c r="K30" s="13"/>
      <c r="L30" s="13"/>
      <c r="M30" s="13"/>
      <c r="N30" s="13"/>
      <c r="O30" s="13"/>
      <c r="P30" s="13"/>
      <c r="Q30" s="13"/>
    </row>
    <row r="31" ht="12.75" customHeight="1">
      <c r="C31" s="13"/>
      <c r="D31" s="13"/>
      <c r="E31" s="13"/>
      <c r="F31" s="13"/>
      <c r="G31" s="13"/>
      <c r="H31" s="13"/>
      <c r="I31" s="13"/>
      <c r="J31" s="13"/>
      <c r="K31" s="13"/>
      <c r="L31" s="13"/>
      <c r="M31" s="13"/>
      <c r="N31" s="13"/>
      <c r="O31" s="13"/>
      <c r="P31" s="13"/>
      <c r="Q31" s="13"/>
    </row>
    <row r="32" ht="12.75" customHeight="1">
      <c r="C32" s="13"/>
      <c r="D32" s="13"/>
      <c r="E32" s="13"/>
      <c r="F32" s="13"/>
      <c r="G32" s="13"/>
      <c r="H32" s="13"/>
      <c r="I32" s="13"/>
      <c r="J32" s="13"/>
      <c r="K32" s="13"/>
      <c r="L32" s="13"/>
      <c r="M32" s="13"/>
      <c r="N32" s="13"/>
      <c r="O32" s="13"/>
      <c r="P32" s="13"/>
      <c r="Q32" s="13"/>
    </row>
    <row r="33" ht="12.75" customHeight="1">
      <c r="C33" s="13"/>
      <c r="D33" s="13"/>
      <c r="E33" s="13"/>
      <c r="F33" s="13"/>
      <c r="G33" s="13"/>
      <c r="H33" s="13"/>
      <c r="I33" s="13"/>
      <c r="J33" s="13"/>
      <c r="K33" s="13"/>
      <c r="L33" s="13"/>
      <c r="M33" s="13"/>
      <c r="N33" s="13"/>
      <c r="O33" s="13"/>
      <c r="P33" s="13"/>
      <c r="Q33" s="13"/>
    </row>
    <row r="34" ht="12.75" customHeight="1">
      <c r="C34" s="13"/>
      <c r="D34" s="13"/>
      <c r="E34" s="13"/>
      <c r="F34" s="13"/>
      <c r="G34" s="13"/>
      <c r="H34" s="13"/>
      <c r="I34" s="13"/>
      <c r="J34" s="13"/>
      <c r="K34" s="13"/>
      <c r="L34" s="13"/>
      <c r="M34" s="13"/>
      <c r="N34" s="13"/>
      <c r="O34" s="13"/>
      <c r="P34" s="13"/>
      <c r="Q34" s="13"/>
    </row>
    <row r="35" ht="12.75" customHeight="1">
      <c r="C35" s="13"/>
      <c r="D35" s="13"/>
      <c r="E35" s="13"/>
      <c r="F35" s="13"/>
      <c r="G35" s="13"/>
      <c r="H35" s="13"/>
      <c r="I35" s="13"/>
      <c r="J35" s="13"/>
      <c r="K35" s="13"/>
      <c r="L35" s="13"/>
      <c r="M35" s="13"/>
      <c r="N35" s="13"/>
      <c r="O35" s="13"/>
      <c r="P35" s="13"/>
      <c r="Q35" s="13"/>
    </row>
    <row r="36" ht="12.75" customHeight="1">
      <c r="C36" s="13"/>
      <c r="D36" s="13"/>
      <c r="E36" s="13"/>
      <c r="F36" s="13"/>
      <c r="G36" s="13"/>
      <c r="H36" s="13"/>
      <c r="I36" s="13"/>
      <c r="J36" s="13"/>
      <c r="K36" s="13"/>
      <c r="L36" s="13"/>
      <c r="M36" s="13"/>
      <c r="N36" s="13"/>
      <c r="O36" s="13"/>
      <c r="P36" s="13"/>
      <c r="Q36" s="13"/>
    </row>
    <row r="37" ht="12.75" customHeight="1">
      <c r="C37" s="13"/>
      <c r="D37" s="13"/>
      <c r="E37" s="13"/>
      <c r="F37" s="13"/>
      <c r="G37" s="13"/>
      <c r="H37" s="13"/>
      <c r="I37" s="13"/>
      <c r="J37" s="13"/>
      <c r="K37" s="13"/>
      <c r="L37" s="13"/>
      <c r="M37" s="13"/>
      <c r="N37" s="13"/>
      <c r="O37" s="13"/>
      <c r="P37" s="13"/>
      <c r="Q37" s="13"/>
    </row>
    <row r="38" ht="12.75" customHeight="1">
      <c r="C38" s="13"/>
      <c r="D38" s="13"/>
      <c r="E38" s="13"/>
      <c r="F38" s="13"/>
      <c r="G38" s="13"/>
      <c r="H38" s="13"/>
      <c r="I38" s="13"/>
      <c r="J38" s="13"/>
      <c r="K38" s="13"/>
      <c r="L38" s="13"/>
      <c r="M38" s="13"/>
      <c r="N38" s="13"/>
      <c r="O38" s="13"/>
      <c r="P38" s="13"/>
      <c r="Q38" s="13"/>
    </row>
    <row r="39" ht="12.75" customHeight="1">
      <c r="C39" s="13"/>
      <c r="D39" s="13"/>
      <c r="E39" s="13"/>
      <c r="F39" s="13"/>
      <c r="G39" s="13"/>
      <c r="H39" s="13"/>
      <c r="I39" s="13"/>
      <c r="J39" s="13"/>
      <c r="K39" s="13"/>
      <c r="L39" s="13"/>
      <c r="M39" s="13"/>
      <c r="N39" s="13"/>
      <c r="O39" s="13"/>
      <c r="P39" s="13"/>
      <c r="Q39" s="13"/>
    </row>
    <row r="40" ht="12.75" customHeight="1">
      <c r="C40" s="13"/>
      <c r="D40" s="13"/>
      <c r="E40" s="13"/>
      <c r="F40" s="13"/>
      <c r="G40" s="13"/>
      <c r="H40" s="13"/>
      <c r="I40" s="13"/>
      <c r="J40" s="13"/>
      <c r="K40" s="13"/>
      <c r="L40" s="13"/>
      <c r="M40" s="13"/>
      <c r="N40" s="13"/>
      <c r="O40" s="13"/>
      <c r="P40" s="13"/>
      <c r="Q40" s="13"/>
    </row>
    <row r="41" ht="12.75" customHeight="1">
      <c r="C41" s="13"/>
      <c r="D41" s="13"/>
      <c r="E41" s="13"/>
      <c r="F41" s="13"/>
      <c r="G41" s="13"/>
      <c r="H41" s="13"/>
      <c r="I41" s="13"/>
      <c r="J41" s="13"/>
      <c r="K41" s="13"/>
      <c r="L41" s="13"/>
      <c r="M41" s="13"/>
      <c r="N41" s="13"/>
      <c r="O41" s="13"/>
      <c r="P41" s="13"/>
      <c r="Q41" s="13"/>
    </row>
    <row r="42" ht="12.75" customHeight="1">
      <c r="C42" s="13"/>
      <c r="D42" s="13"/>
      <c r="E42" s="13"/>
      <c r="F42" s="13"/>
      <c r="G42" s="13"/>
      <c r="H42" s="13"/>
      <c r="I42" s="13"/>
      <c r="J42" s="13"/>
      <c r="K42" s="13"/>
      <c r="L42" s="13"/>
      <c r="M42" s="13"/>
      <c r="N42" s="13"/>
      <c r="O42" s="13"/>
      <c r="P42" s="13"/>
      <c r="Q42" s="13"/>
    </row>
    <row r="43" ht="12.75" customHeight="1">
      <c r="C43" s="13"/>
      <c r="D43" s="13"/>
      <c r="E43" s="13"/>
      <c r="F43" s="13"/>
      <c r="G43" s="13"/>
      <c r="H43" s="13"/>
      <c r="I43" s="13"/>
      <c r="J43" s="13"/>
      <c r="K43" s="13"/>
      <c r="L43" s="13"/>
      <c r="M43" s="13"/>
      <c r="N43" s="13"/>
      <c r="O43" s="13"/>
      <c r="P43" s="13"/>
      <c r="Q43" s="13"/>
    </row>
    <row r="44" ht="12.75" customHeight="1">
      <c r="C44" s="13"/>
      <c r="D44" s="13"/>
      <c r="E44" s="13"/>
      <c r="F44" s="13"/>
      <c r="G44" s="13"/>
      <c r="H44" s="13"/>
      <c r="I44" s="13"/>
      <c r="J44" s="13"/>
      <c r="K44" s="13"/>
      <c r="L44" s="13"/>
      <c r="M44" s="13"/>
      <c r="N44" s="13"/>
      <c r="O44" s="13"/>
      <c r="P44" s="13"/>
      <c r="Q44" s="13"/>
    </row>
    <row r="45" ht="12.75" customHeight="1">
      <c r="C45" s="13"/>
      <c r="D45" s="13"/>
      <c r="E45" s="13"/>
      <c r="F45" s="13"/>
      <c r="G45" s="13"/>
      <c r="H45" s="13"/>
      <c r="I45" s="13"/>
      <c r="J45" s="13"/>
      <c r="K45" s="13"/>
      <c r="L45" s="13"/>
      <c r="M45" s="13"/>
      <c r="N45" s="13"/>
      <c r="O45" s="13"/>
      <c r="P45" s="13"/>
      <c r="Q45" s="13"/>
    </row>
    <row r="46" ht="12.75" customHeight="1">
      <c r="C46" s="13"/>
      <c r="D46" s="13"/>
      <c r="E46" s="13"/>
      <c r="F46" s="13"/>
      <c r="G46" s="13"/>
      <c r="H46" s="13"/>
      <c r="I46" s="13"/>
      <c r="J46" s="13"/>
      <c r="K46" s="13"/>
      <c r="L46" s="13"/>
      <c r="M46" s="13"/>
      <c r="N46" s="13"/>
      <c r="O46" s="13"/>
      <c r="P46" s="13"/>
      <c r="Q46" s="13"/>
    </row>
    <row r="47" ht="12.75" customHeight="1">
      <c r="C47" s="13"/>
      <c r="D47" s="13"/>
      <c r="E47" s="13"/>
      <c r="F47" s="13"/>
      <c r="G47" s="13"/>
      <c r="H47" s="13"/>
      <c r="I47" s="13"/>
      <c r="J47" s="13"/>
      <c r="K47" s="13"/>
      <c r="L47" s="13"/>
      <c r="M47" s="13"/>
      <c r="N47" s="13"/>
      <c r="O47" s="13"/>
      <c r="P47" s="13"/>
      <c r="Q47" s="13"/>
    </row>
    <row r="48" ht="12.75" customHeight="1">
      <c r="C48" s="13"/>
      <c r="D48" s="13"/>
      <c r="E48" s="13"/>
      <c r="F48" s="13"/>
      <c r="G48" s="13"/>
      <c r="H48" s="13"/>
      <c r="I48" s="13"/>
      <c r="J48" s="13"/>
      <c r="K48" s="13"/>
      <c r="L48" s="13"/>
      <c r="M48" s="13"/>
      <c r="N48" s="13"/>
      <c r="O48" s="13"/>
      <c r="P48" s="13"/>
      <c r="Q48" s="13"/>
    </row>
    <row r="49" ht="12.75" customHeight="1">
      <c r="C49" s="13"/>
      <c r="D49" s="13"/>
      <c r="E49" s="13"/>
      <c r="F49" s="13"/>
      <c r="G49" s="13"/>
      <c r="H49" s="13"/>
      <c r="I49" s="13"/>
      <c r="J49" s="13"/>
      <c r="K49" s="13"/>
      <c r="L49" s="13"/>
      <c r="M49" s="13"/>
      <c r="N49" s="13"/>
      <c r="O49" s="13"/>
      <c r="P49" s="13"/>
      <c r="Q49" s="13"/>
    </row>
    <row r="50" ht="12.75" customHeight="1">
      <c r="C50" s="13"/>
      <c r="D50" s="13"/>
      <c r="E50" s="13"/>
      <c r="F50" s="13"/>
      <c r="G50" s="13"/>
      <c r="H50" s="13"/>
      <c r="I50" s="13"/>
      <c r="J50" s="13"/>
      <c r="K50" s="13"/>
      <c r="L50" s="13"/>
      <c r="M50" s="13"/>
      <c r="N50" s="13"/>
      <c r="O50" s="13"/>
      <c r="P50" s="13"/>
      <c r="Q50" s="13"/>
    </row>
    <row r="51" ht="12.75" customHeight="1">
      <c r="C51" s="13"/>
      <c r="D51" s="13"/>
      <c r="E51" s="13"/>
      <c r="F51" s="13"/>
      <c r="G51" s="13"/>
      <c r="H51" s="13"/>
      <c r="I51" s="13"/>
      <c r="J51" s="13"/>
      <c r="K51" s="13"/>
      <c r="L51" s="13"/>
      <c r="M51" s="13"/>
      <c r="N51" s="13"/>
      <c r="O51" s="13"/>
      <c r="P51" s="13"/>
      <c r="Q51" s="13"/>
    </row>
    <row r="52" ht="12.75" customHeight="1">
      <c r="C52" s="13"/>
      <c r="D52" s="13"/>
      <c r="E52" s="13"/>
      <c r="F52" s="13"/>
      <c r="G52" s="13"/>
      <c r="H52" s="13"/>
      <c r="I52" s="13"/>
      <c r="J52" s="13"/>
      <c r="K52" s="13"/>
      <c r="L52" s="13"/>
      <c r="M52" s="13"/>
      <c r="N52" s="13"/>
      <c r="O52" s="13"/>
      <c r="P52" s="13"/>
      <c r="Q52" s="13"/>
    </row>
    <row r="53" ht="12.75" customHeight="1">
      <c r="C53" s="13"/>
      <c r="D53" s="13"/>
      <c r="E53" s="13"/>
      <c r="F53" s="13"/>
      <c r="G53" s="13"/>
      <c r="H53" s="13"/>
      <c r="I53" s="13"/>
      <c r="J53" s="13"/>
      <c r="K53" s="13"/>
      <c r="L53" s="13"/>
      <c r="M53" s="13"/>
      <c r="N53" s="13"/>
      <c r="O53" s="13"/>
      <c r="P53" s="13"/>
      <c r="Q53" s="13"/>
    </row>
    <row r="54" ht="12.75" customHeight="1">
      <c r="C54" s="13"/>
      <c r="D54" s="13"/>
      <c r="E54" s="13"/>
      <c r="F54" s="13"/>
      <c r="G54" s="13"/>
      <c r="H54" s="13"/>
      <c r="I54" s="13"/>
      <c r="J54" s="13"/>
      <c r="K54" s="13"/>
      <c r="L54" s="13"/>
      <c r="M54" s="13"/>
      <c r="N54" s="13"/>
      <c r="O54" s="13"/>
      <c r="P54" s="13"/>
      <c r="Q54" s="13"/>
    </row>
    <row r="55" ht="12.75" customHeight="1">
      <c r="C55" s="13"/>
      <c r="D55" s="13"/>
      <c r="E55" s="13"/>
      <c r="F55" s="13"/>
      <c r="G55" s="13"/>
      <c r="H55" s="13"/>
      <c r="I55" s="13"/>
      <c r="J55" s="13"/>
      <c r="K55" s="13"/>
      <c r="L55" s="13"/>
      <c r="M55" s="13"/>
      <c r="N55" s="13"/>
      <c r="O55" s="13"/>
      <c r="P55" s="13"/>
      <c r="Q55" s="13"/>
    </row>
    <row r="56" ht="12.75" customHeight="1">
      <c r="C56" s="13"/>
      <c r="D56" s="13"/>
      <c r="E56" s="13"/>
      <c r="F56" s="13"/>
      <c r="G56" s="13"/>
      <c r="H56" s="13"/>
      <c r="I56" s="13"/>
      <c r="J56" s="13"/>
      <c r="K56" s="13"/>
      <c r="L56" s="13"/>
      <c r="M56" s="13"/>
      <c r="N56" s="13"/>
      <c r="O56" s="13"/>
      <c r="P56" s="13"/>
      <c r="Q56" s="13"/>
    </row>
    <row r="57" ht="12.75" customHeight="1">
      <c r="C57" s="13"/>
      <c r="D57" s="13"/>
      <c r="E57" s="13"/>
      <c r="F57" s="13"/>
      <c r="G57" s="13"/>
      <c r="H57" s="13"/>
      <c r="I57" s="13"/>
      <c r="J57" s="13"/>
      <c r="K57" s="13"/>
      <c r="L57" s="13"/>
      <c r="M57" s="13"/>
      <c r="N57" s="13"/>
      <c r="O57" s="13"/>
      <c r="P57" s="13"/>
      <c r="Q57" s="13"/>
    </row>
    <row r="58" ht="12.75" customHeight="1">
      <c r="C58" s="13"/>
      <c r="D58" s="13"/>
      <c r="E58" s="13"/>
      <c r="F58" s="13"/>
      <c r="G58" s="13"/>
      <c r="H58" s="13"/>
      <c r="I58" s="13"/>
      <c r="J58" s="13"/>
      <c r="K58" s="13"/>
      <c r="L58" s="13"/>
      <c r="M58" s="13"/>
      <c r="N58" s="13"/>
      <c r="O58" s="13"/>
      <c r="P58" s="13"/>
      <c r="Q58" s="13"/>
    </row>
    <row r="59" ht="12.75" customHeight="1">
      <c r="C59" s="13"/>
      <c r="D59" s="13"/>
      <c r="E59" s="13"/>
      <c r="F59" s="13"/>
      <c r="G59" s="13"/>
      <c r="H59" s="13"/>
      <c r="I59" s="13"/>
      <c r="J59" s="13"/>
      <c r="K59" s="13"/>
      <c r="L59" s="13"/>
      <c r="M59" s="13"/>
      <c r="N59" s="13"/>
      <c r="O59" s="13"/>
      <c r="P59" s="13"/>
      <c r="Q59" s="13"/>
    </row>
    <row r="60" ht="12.75" customHeight="1">
      <c r="C60" s="13"/>
      <c r="D60" s="13"/>
      <c r="E60" s="13"/>
      <c r="F60" s="13"/>
      <c r="G60" s="13"/>
      <c r="H60" s="13"/>
      <c r="I60" s="13"/>
      <c r="J60" s="13"/>
      <c r="K60" s="13"/>
      <c r="L60" s="13"/>
      <c r="M60" s="13"/>
      <c r="N60" s="13"/>
      <c r="O60" s="13"/>
      <c r="P60" s="13"/>
      <c r="Q60" s="13"/>
    </row>
    <row r="61" ht="12.75" customHeight="1">
      <c r="C61" s="13"/>
      <c r="D61" s="13"/>
      <c r="E61" s="13"/>
      <c r="F61" s="13"/>
      <c r="G61" s="13"/>
      <c r="H61" s="13"/>
      <c r="I61" s="13"/>
      <c r="J61" s="13"/>
      <c r="K61" s="13"/>
      <c r="L61" s="13"/>
      <c r="M61" s="13"/>
      <c r="N61" s="13"/>
      <c r="O61" s="13"/>
      <c r="P61" s="13"/>
      <c r="Q61" s="13"/>
    </row>
    <row r="62" ht="12.75" customHeight="1">
      <c r="C62" s="13"/>
      <c r="D62" s="13"/>
      <c r="E62" s="13"/>
      <c r="F62" s="13"/>
      <c r="G62" s="13"/>
      <c r="H62" s="13"/>
      <c r="I62" s="13"/>
      <c r="J62" s="13"/>
      <c r="K62" s="13"/>
      <c r="L62" s="13"/>
      <c r="M62" s="13"/>
      <c r="N62" s="13"/>
      <c r="O62" s="13"/>
      <c r="P62" s="13"/>
      <c r="Q62" s="13"/>
    </row>
    <row r="63" ht="12.75" customHeight="1">
      <c r="C63" s="13"/>
      <c r="D63" s="13"/>
      <c r="E63" s="13"/>
      <c r="F63" s="13"/>
      <c r="G63" s="13"/>
      <c r="H63" s="13"/>
      <c r="I63" s="13"/>
      <c r="J63" s="13"/>
      <c r="K63" s="13"/>
      <c r="L63" s="13"/>
      <c r="M63" s="13"/>
      <c r="N63" s="13"/>
      <c r="O63" s="13"/>
      <c r="P63" s="13"/>
      <c r="Q63" s="13"/>
    </row>
    <row r="64" ht="12.75" customHeight="1">
      <c r="C64" s="13"/>
      <c r="D64" s="13"/>
      <c r="E64" s="13"/>
      <c r="F64" s="13"/>
      <c r="G64" s="13"/>
      <c r="H64" s="13"/>
      <c r="I64" s="13"/>
      <c r="J64" s="13"/>
      <c r="K64" s="13"/>
      <c r="L64" s="13"/>
      <c r="M64" s="13"/>
      <c r="N64" s="13"/>
      <c r="O64" s="13"/>
      <c r="P64" s="13"/>
      <c r="Q64" s="13"/>
    </row>
    <row r="65" ht="12.75" customHeight="1">
      <c r="C65" s="13"/>
      <c r="D65" s="13"/>
      <c r="E65" s="13"/>
      <c r="F65" s="13"/>
      <c r="G65" s="13"/>
      <c r="H65" s="13"/>
      <c r="I65" s="13"/>
      <c r="J65" s="13"/>
      <c r="K65" s="13"/>
      <c r="L65" s="13"/>
      <c r="M65" s="13"/>
      <c r="N65" s="13"/>
      <c r="O65" s="13"/>
      <c r="P65" s="13"/>
      <c r="Q65" s="13"/>
    </row>
    <row r="66" ht="12.75" customHeight="1">
      <c r="C66" s="13"/>
      <c r="D66" s="13"/>
      <c r="E66" s="13"/>
      <c r="F66" s="13"/>
      <c r="G66" s="13"/>
      <c r="H66" s="13"/>
      <c r="I66" s="13"/>
      <c r="J66" s="13"/>
      <c r="K66" s="13"/>
      <c r="L66" s="13"/>
      <c r="M66" s="13"/>
      <c r="N66" s="13"/>
      <c r="O66" s="13"/>
      <c r="P66" s="13"/>
      <c r="Q66" s="13"/>
    </row>
    <row r="67" ht="12.75" customHeight="1">
      <c r="C67" s="13"/>
      <c r="D67" s="13"/>
      <c r="E67" s="13"/>
      <c r="F67" s="13"/>
      <c r="G67" s="13"/>
      <c r="H67" s="13"/>
      <c r="I67" s="13"/>
      <c r="J67" s="13"/>
      <c r="K67" s="13"/>
      <c r="L67" s="13"/>
      <c r="M67" s="13"/>
      <c r="N67" s="13"/>
      <c r="O67" s="13"/>
      <c r="P67" s="13"/>
      <c r="Q67" s="13"/>
    </row>
    <row r="68" ht="12.75" customHeight="1">
      <c r="C68" s="13"/>
      <c r="D68" s="13"/>
      <c r="E68" s="13"/>
      <c r="F68" s="13"/>
      <c r="G68" s="13"/>
      <c r="H68" s="13"/>
      <c r="I68" s="13"/>
      <c r="J68" s="13"/>
      <c r="K68" s="13"/>
      <c r="L68" s="13"/>
      <c r="M68" s="13"/>
      <c r="N68" s="13"/>
      <c r="O68" s="13"/>
      <c r="P68" s="13"/>
      <c r="Q68" s="13"/>
    </row>
    <row r="69" ht="12.75" customHeight="1">
      <c r="C69" s="13"/>
      <c r="D69" s="13"/>
      <c r="E69" s="13"/>
      <c r="F69" s="13"/>
      <c r="G69" s="13"/>
      <c r="H69" s="13"/>
      <c r="I69" s="13"/>
      <c r="J69" s="13"/>
      <c r="K69" s="13"/>
      <c r="L69" s="13"/>
      <c r="M69" s="13"/>
      <c r="N69" s="13"/>
      <c r="O69" s="13"/>
      <c r="P69" s="13"/>
      <c r="Q69" s="13"/>
    </row>
    <row r="70" ht="12.75" customHeight="1">
      <c r="C70" s="13"/>
      <c r="D70" s="13"/>
      <c r="E70" s="13"/>
      <c r="F70" s="13"/>
      <c r="G70" s="13"/>
      <c r="H70" s="13"/>
      <c r="I70" s="13"/>
      <c r="J70" s="13"/>
      <c r="K70" s="13"/>
      <c r="L70" s="13"/>
      <c r="M70" s="13"/>
      <c r="N70" s="13"/>
      <c r="O70" s="13"/>
      <c r="P70" s="13"/>
      <c r="Q70" s="13"/>
    </row>
    <row r="71" ht="12.75" customHeight="1">
      <c r="C71" s="13"/>
      <c r="D71" s="13"/>
      <c r="E71" s="13"/>
      <c r="F71" s="13"/>
      <c r="G71" s="13"/>
      <c r="H71" s="13"/>
      <c r="I71" s="13"/>
      <c r="J71" s="13"/>
      <c r="K71" s="13"/>
      <c r="L71" s="13"/>
      <c r="M71" s="13"/>
      <c r="N71" s="13"/>
      <c r="O71" s="13"/>
      <c r="P71" s="13"/>
      <c r="Q71" s="13"/>
    </row>
    <row r="72" ht="12.75" customHeight="1">
      <c r="C72" s="13"/>
      <c r="D72" s="13"/>
      <c r="E72" s="13"/>
      <c r="F72" s="13"/>
      <c r="G72" s="13"/>
      <c r="H72" s="13"/>
      <c r="I72" s="13"/>
      <c r="J72" s="13"/>
      <c r="K72" s="13"/>
      <c r="L72" s="13"/>
      <c r="M72" s="13"/>
      <c r="N72" s="13"/>
      <c r="O72" s="13"/>
      <c r="P72" s="13"/>
      <c r="Q72" s="13"/>
    </row>
    <row r="73" ht="12.75" customHeight="1">
      <c r="C73" s="13"/>
      <c r="D73" s="13"/>
      <c r="E73" s="13"/>
      <c r="F73" s="13"/>
      <c r="G73" s="13"/>
      <c r="H73" s="13"/>
      <c r="I73" s="13"/>
      <c r="J73" s="13"/>
      <c r="K73" s="13"/>
      <c r="L73" s="13"/>
      <c r="M73" s="13"/>
      <c r="N73" s="13"/>
      <c r="O73" s="13"/>
      <c r="P73" s="13"/>
      <c r="Q73" s="13"/>
    </row>
    <row r="74" ht="12.75" customHeight="1">
      <c r="C74" s="13"/>
      <c r="D74" s="13"/>
      <c r="E74" s="13"/>
      <c r="F74" s="13"/>
      <c r="G74" s="13"/>
      <c r="H74" s="13"/>
      <c r="I74" s="13"/>
      <c r="J74" s="13"/>
      <c r="K74" s="13"/>
      <c r="L74" s="13"/>
      <c r="M74" s="13"/>
      <c r="N74" s="13"/>
      <c r="O74" s="13"/>
      <c r="P74" s="13"/>
      <c r="Q74" s="13"/>
    </row>
    <row r="75" ht="12.75" customHeight="1">
      <c r="C75" s="13"/>
      <c r="D75" s="13"/>
      <c r="E75" s="13"/>
      <c r="F75" s="13"/>
      <c r="G75" s="13"/>
      <c r="H75" s="13"/>
      <c r="I75" s="13"/>
      <c r="J75" s="13"/>
      <c r="K75" s="13"/>
      <c r="L75" s="13"/>
      <c r="M75" s="13"/>
      <c r="N75" s="13"/>
      <c r="O75" s="13"/>
      <c r="P75" s="13"/>
      <c r="Q75" s="13"/>
    </row>
    <row r="76" ht="12.75" customHeight="1">
      <c r="C76" s="13"/>
      <c r="D76" s="13"/>
      <c r="E76" s="13"/>
      <c r="F76" s="13"/>
      <c r="G76" s="13"/>
      <c r="H76" s="13"/>
      <c r="I76" s="13"/>
      <c r="J76" s="13"/>
      <c r="K76" s="13"/>
      <c r="L76" s="13"/>
      <c r="M76" s="13"/>
      <c r="N76" s="13"/>
      <c r="O76" s="13"/>
      <c r="P76" s="13"/>
      <c r="Q76" s="13"/>
    </row>
    <row r="77" ht="12.75" customHeight="1">
      <c r="C77" s="13"/>
      <c r="D77" s="13"/>
      <c r="E77" s="13"/>
      <c r="F77" s="13"/>
      <c r="G77" s="13"/>
      <c r="H77" s="13"/>
      <c r="I77" s="13"/>
      <c r="J77" s="13"/>
      <c r="K77" s="13"/>
      <c r="L77" s="13"/>
      <c r="M77" s="13"/>
      <c r="N77" s="13"/>
      <c r="O77" s="13"/>
      <c r="P77" s="13"/>
      <c r="Q77" s="13"/>
    </row>
    <row r="78" ht="12.75" customHeight="1">
      <c r="C78" s="13"/>
      <c r="D78" s="13"/>
      <c r="E78" s="13"/>
      <c r="F78" s="13"/>
      <c r="G78" s="13"/>
      <c r="H78" s="13"/>
      <c r="I78" s="13"/>
      <c r="J78" s="13"/>
      <c r="K78" s="13"/>
      <c r="L78" s="13"/>
      <c r="M78" s="13"/>
      <c r="N78" s="13"/>
      <c r="O78" s="13"/>
      <c r="P78" s="13"/>
      <c r="Q78" s="13"/>
    </row>
    <row r="79" ht="12.75" customHeight="1">
      <c r="C79" s="13"/>
      <c r="D79" s="13"/>
      <c r="E79" s="13"/>
      <c r="F79" s="13"/>
      <c r="G79" s="13"/>
      <c r="H79" s="13"/>
      <c r="I79" s="13"/>
      <c r="J79" s="13"/>
      <c r="K79" s="13"/>
      <c r="L79" s="13"/>
      <c r="M79" s="13"/>
      <c r="N79" s="13"/>
      <c r="O79" s="13"/>
      <c r="P79" s="13"/>
      <c r="Q79" s="13"/>
    </row>
    <row r="80" ht="12.75" customHeight="1">
      <c r="C80" s="13"/>
      <c r="D80" s="13"/>
      <c r="E80" s="13"/>
      <c r="F80" s="13"/>
      <c r="G80" s="13"/>
      <c r="H80" s="13"/>
      <c r="I80" s="13"/>
      <c r="J80" s="13"/>
      <c r="K80" s="13"/>
      <c r="L80" s="13"/>
      <c r="M80" s="13"/>
      <c r="N80" s="13"/>
      <c r="O80" s="13"/>
      <c r="P80" s="13"/>
      <c r="Q80" s="13"/>
    </row>
    <row r="81" ht="12.75" customHeight="1">
      <c r="C81" s="13"/>
      <c r="D81" s="13"/>
      <c r="E81" s="13"/>
      <c r="F81" s="13"/>
      <c r="G81" s="13"/>
      <c r="H81" s="13"/>
      <c r="I81" s="13"/>
      <c r="J81" s="13"/>
      <c r="K81" s="13"/>
      <c r="L81" s="13"/>
      <c r="M81" s="13"/>
      <c r="N81" s="13"/>
      <c r="O81" s="13"/>
      <c r="P81" s="13"/>
      <c r="Q81" s="13"/>
    </row>
    <row r="82" ht="12.75" customHeight="1">
      <c r="C82" s="13"/>
      <c r="D82" s="13"/>
      <c r="E82" s="13"/>
      <c r="F82" s="13"/>
      <c r="G82" s="13"/>
      <c r="H82" s="13"/>
      <c r="I82" s="13"/>
      <c r="J82" s="13"/>
      <c r="K82" s="13"/>
      <c r="L82" s="13"/>
      <c r="M82" s="13"/>
      <c r="N82" s="13"/>
      <c r="O82" s="13"/>
      <c r="P82" s="13"/>
      <c r="Q82" s="13"/>
    </row>
    <row r="83" ht="12.75" customHeight="1">
      <c r="C83" s="13"/>
      <c r="D83" s="13"/>
      <c r="E83" s="13"/>
      <c r="F83" s="13"/>
      <c r="G83" s="13"/>
      <c r="H83" s="13"/>
      <c r="I83" s="13"/>
      <c r="J83" s="13"/>
      <c r="K83" s="13"/>
      <c r="L83" s="13"/>
      <c r="M83" s="13"/>
      <c r="N83" s="13"/>
      <c r="O83" s="13"/>
      <c r="P83" s="13"/>
      <c r="Q83" s="13"/>
    </row>
    <row r="84" ht="12.75" customHeight="1">
      <c r="C84" s="13"/>
      <c r="D84" s="13"/>
      <c r="E84" s="13"/>
      <c r="F84" s="13"/>
      <c r="G84" s="13"/>
      <c r="H84" s="13"/>
      <c r="I84" s="13"/>
      <c r="J84" s="13"/>
      <c r="K84" s="13"/>
      <c r="L84" s="13"/>
      <c r="M84" s="13"/>
      <c r="N84" s="13"/>
      <c r="O84" s="13"/>
      <c r="P84" s="13"/>
      <c r="Q84" s="13"/>
    </row>
    <row r="85" ht="12.75" customHeight="1">
      <c r="C85" s="13"/>
      <c r="D85" s="13"/>
      <c r="E85" s="13"/>
      <c r="F85" s="13"/>
      <c r="G85" s="13"/>
      <c r="H85" s="13"/>
      <c r="I85" s="13"/>
      <c r="J85" s="13"/>
      <c r="K85" s="13"/>
      <c r="L85" s="13"/>
      <c r="M85" s="13"/>
      <c r="N85" s="13"/>
      <c r="O85" s="13"/>
      <c r="P85" s="13"/>
      <c r="Q85" s="13"/>
    </row>
    <row r="86" ht="12.75" customHeight="1">
      <c r="C86" s="13"/>
      <c r="D86" s="13"/>
      <c r="E86" s="13"/>
      <c r="F86" s="13"/>
      <c r="G86" s="13"/>
      <c r="H86" s="13"/>
      <c r="I86" s="13"/>
      <c r="J86" s="13"/>
      <c r="K86" s="13"/>
      <c r="L86" s="13"/>
      <c r="M86" s="13"/>
      <c r="N86" s="13"/>
      <c r="O86" s="13"/>
      <c r="P86" s="13"/>
      <c r="Q86" s="13"/>
    </row>
    <row r="87" ht="12.75" customHeight="1">
      <c r="C87" s="13"/>
      <c r="D87" s="13"/>
      <c r="E87" s="13"/>
      <c r="F87" s="13"/>
      <c r="G87" s="13"/>
      <c r="H87" s="13"/>
      <c r="I87" s="13"/>
      <c r="J87" s="13"/>
      <c r="K87" s="13"/>
      <c r="L87" s="13"/>
      <c r="M87" s="13"/>
      <c r="N87" s="13"/>
      <c r="O87" s="13"/>
      <c r="P87" s="13"/>
      <c r="Q87" s="13"/>
    </row>
    <row r="88" ht="12.75" customHeight="1">
      <c r="C88" s="13"/>
      <c r="D88" s="13"/>
      <c r="E88" s="13"/>
      <c r="F88" s="13"/>
      <c r="G88" s="13"/>
      <c r="H88" s="13"/>
      <c r="I88" s="13"/>
      <c r="J88" s="13"/>
      <c r="K88" s="13"/>
      <c r="L88" s="13"/>
      <c r="M88" s="13"/>
      <c r="N88" s="13"/>
      <c r="O88" s="13"/>
      <c r="P88" s="13"/>
      <c r="Q88" s="13"/>
    </row>
    <row r="89" ht="12.75" customHeight="1">
      <c r="C89" s="13"/>
      <c r="D89" s="13"/>
      <c r="E89" s="13"/>
      <c r="F89" s="13"/>
      <c r="G89" s="13"/>
      <c r="H89" s="13"/>
      <c r="I89" s="13"/>
      <c r="J89" s="13"/>
      <c r="K89" s="13"/>
      <c r="L89" s="13"/>
      <c r="M89" s="13"/>
      <c r="N89" s="13"/>
      <c r="O89" s="13"/>
      <c r="P89" s="13"/>
      <c r="Q89" s="13"/>
    </row>
    <row r="90" ht="12.75" customHeight="1">
      <c r="C90" s="13"/>
      <c r="D90" s="13"/>
      <c r="E90" s="13"/>
      <c r="F90" s="13"/>
      <c r="G90" s="13"/>
      <c r="H90" s="13"/>
      <c r="I90" s="13"/>
      <c r="J90" s="13"/>
      <c r="K90" s="13"/>
      <c r="L90" s="13"/>
      <c r="M90" s="13"/>
      <c r="N90" s="13"/>
      <c r="O90" s="13"/>
      <c r="P90" s="13"/>
      <c r="Q90" s="13"/>
    </row>
    <row r="91" ht="12.75" customHeight="1">
      <c r="C91" s="13"/>
      <c r="D91" s="13"/>
      <c r="E91" s="13"/>
      <c r="F91" s="13"/>
      <c r="G91" s="13"/>
      <c r="H91" s="13"/>
      <c r="I91" s="13"/>
      <c r="J91" s="13"/>
      <c r="K91" s="13"/>
      <c r="L91" s="13"/>
      <c r="M91" s="13"/>
      <c r="N91" s="13"/>
      <c r="O91" s="13"/>
      <c r="P91" s="13"/>
      <c r="Q91" s="13"/>
    </row>
    <row r="92" ht="12.75" customHeight="1">
      <c r="C92" s="13"/>
      <c r="D92" s="13"/>
      <c r="E92" s="13"/>
      <c r="F92" s="13"/>
      <c r="G92" s="13"/>
      <c r="H92" s="13"/>
      <c r="I92" s="13"/>
      <c r="J92" s="13"/>
      <c r="K92" s="13"/>
      <c r="L92" s="13"/>
      <c r="M92" s="13"/>
      <c r="N92" s="13"/>
      <c r="O92" s="13"/>
      <c r="P92" s="13"/>
      <c r="Q92" s="13"/>
    </row>
    <row r="93" ht="12.75" customHeight="1">
      <c r="C93" s="13"/>
      <c r="D93" s="13"/>
      <c r="E93" s="13"/>
      <c r="F93" s="13"/>
      <c r="G93" s="13"/>
      <c r="H93" s="13"/>
      <c r="I93" s="13"/>
      <c r="J93" s="13"/>
      <c r="K93" s="13"/>
      <c r="L93" s="13"/>
      <c r="M93" s="13"/>
      <c r="N93" s="13"/>
      <c r="O93" s="13"/>
      <c r="P93" s="13"/>
      <c r="Q93" s="13"/>
    </row>
    <row r="94" ht="12.75" customHeight="1">
      <c r="C94" s="13"/>
      <c r="D94" s="13"/>
      <c r="E94" s="13"/>
      <c r="F94" s="13"/>
      <c r="G94" s="13"/>
      <c r="H94" s="13"/>
      <c r="I94" s="13"/>
      <c r="J94" s="13"/>
      <c r="K94" s="13"/>
      <c r="L94" s="13"/>
      <c r="M94" s="13"/>
      <c r="N94" s="13"/>
      <c r="O94" s="13"/>
      <c r="P94" s="13"/>
      <c r="Q94" s="13"/>
    </row>
    <row r="95" ht="12.75" customHeight="1">
      <c r="C95" s="13"/>
      <c r="D95" s="13"/>
      <c r="E95" s="13"/>
      <c r="F95" s="13"/>
      <c r="G95" s="13"/>
      <c r="H95" s="13"/>
      <c r="I95" s="13"/>
      <c r="J95" s="13"/>
      <c r="K95" s="13"/>
      <c r="L95" s="13"/>
      <c r="M95" s="13"/>
      <c r="N95" s="13"/>
      <c r="O95" s="13"/>
      <c r="P95" s="13"/>
      <c r="Q95" s="13"/>
    </row>
    <row r="96" ht="12.75" customHeight="1">
      <c r="C96" s="13"/>
      <c r="D96" s="13"/>
      <c r="E96" s="13"/>
      <c r="F96" s="13"/>
      <c r="G96" s="13"/>
      <c r="H96" s="13"/>
      <c r="I96" s="13"/>
      <c r="J96" s="13"/>
      <c r="K96" s="13"/>
      <c r="L96" s="13"/>
      <c r="M96" s="13"/>
      <c r="N96" s="13"/>
      <c r="O96" s="13"/>
      <c r="P96" s="13"/>
      <c r="Q96" s="13"/>
    </row>
    <row r="97" ht="12.75" customHeight="1">
      <c r="C97" s="13"/>
      <c r="D97" s="13"/>
      <c r="E97" s="13"/>
      <c r="F97" s="13"/>
      <c r="G97" s="13"/>
      <c r="H97" s="13"/>
      <c r="I97" s="13"/>
      <c r="J97" s="13"/>
      <c r="K97" s="13"/>
      <c r="L97" s="13"/>
      <c r="M97" s="13"/>
      <c r="N97" s="13"/>
      <c r="O97" s="13"/>
      <c r="P97" s="13"/>
      <c r="Q97" s="13"/>
    </row>
    <row r="98" ht="12.75" customHeight="1">
      <c r="C98" s="13"/>
      <c r="D98" s="13"/>
      <c r="E98" s="13"/>
      <c r="F98" s="13"/>
      <c r="G98" s="13"/>
      <c r="H98" s="13"/>
      <c r="I98" s="13"/>
      <c r="J98" s="13"/>
      <c r="K98" s="13"/>
      <c r="L98" s="13"/>
      <c r="M98" s="13"/>
      <c r="N98" s="13"/>
      <c r="O98" s="13"/>
      <c r="P98" s="13"/>
      <c r="Q98" s="13"/>
    </row>
    <row r="99" ht="12.75" customHeight="1">
      <c r="C99" s="13"/>
      <c r="D99" s="13"/>
      <c r="E99" s="13"/>
      <c r="F99" s="13"/>
      <c r="G99" s="13"/>
      <c r="H99" s="13"/>
      <c r="I99" s="13"/>
      <c r="J99" s="13"/>
      <c r="K99" s="13"/>
      <c r="L99" s="13"/>
      <c r="M99" s="13"/>
      <c r="N99" s="13"/>
      <c r="O99" s="13"/>
      <c r="P99" s="13"/>
      <c r="Q99" s="13"/>
    </row>
    <row r="100" ht="12.75" customHeight="1">
      <c r="C100" s="13"/>
      <c r="D100" s="13"/>
      <c r="E100" s="13"/>
      <c r="F100" s="13"/>
      <c r="G100" s="13"/>
      <c r="H100" s="13"/>
      <c r="I100" s="13"/>
      <c r="J100" s="13"/>
      <c r="K100" s="13"/>
      <c r="L100" s="13"/>
      <c r="M100" s="13"/>
      <c r="N100" s="13"/>
      <c r="O100" s="13"/>
      <c r="P100" s="13"/>
      <c r="Q100" s="13"/>
    </row>
    <row r="101" ht="12.75" customHeight="1">
      <c r="C101" s="13"/>
      <c r="D101" s="13"/>
      <c r="E101" s="13"/>
      <c r="F101" s="13"/>
      <c r="G101" s="13"/>
      <c r="H101" s="13"/>
      <c r="I101" s="13"/>
      <c r="J101" s="13"/>
      <c r="K101" s="13"/>
      <c r="L101" s="13"/>
      <c r="M101" s="13"/>
      <c r="N101" s="13"/>
      <c r="O101" s="13"/>
      <c r="P101" s="13"/>
      <c r="Q101" s="13"/>
    </row>
    <row r="102" ht="12.75" customHeight="1">
      <c r="C102" s="13"/>
      <c r="D102" s="13"/>
      <c r="E102" s="13"/>
      <c r="F102" s="13"/>
      <c r="G102" s="13"/>
      <c r="H102" s="13"/>
      <c r="I102" s="13"/>
      <c r="J102" s="13"/>
      <c r="K102" s="13"/>
      <c r="L102" s="13"/>
      <c r="M102" s="13"/>
      <c r="N102" s="13"/>
      <c r="O102" s="13"/>
      <c r="P102" s="13"/>
      <c r="Q102" s="13"/>
    </row>
    <row r="103" ht="12.75" customHeight="1">
      <c r="C103" s="13"/>
      <c r="D103" s="13"/>
      <c r="E103" s="13"/>
      <c r="F103" s="13"/>
      <c r="G103" s="13"/>
      <c r="H103" s="13"/>
      <c r="I103" s="13"/>
      <c r="J103" s="13"/>
      <c r="K103" s="13"/>
      <c r="L103" s="13"/>
      <c r="M103" s="13"/>
      <c r="N103" s="13"/>
      <c r="O103" s="13"/>
      <c r="P103" s="13"/>
      <c r="Q103" s="13"/>
    </row>
    <row r="104" ht="12.75" customHeight="1">
      <c r="C104" s="13"/>
      <c r="D104" s="13"/>
      <c r="E104" s="13"/>
      <c r="F104" s="13"/>
      <c r="G104" s="13"/>
      <c r="H104" s="13"/>
      <c r="I104" s="13"/>
      <c r="J104" s="13"/>
      <c r="K104" s="13"/>
      <c r="L104" s="13"/>
      <c r="M104" s="13"/>
      <c r="N104" s="13"/>
      <c r="O104" s="13"/>
      <c r="P104" s="13"/>
      <c r="Q104" s="13"/>
    </row>
    <row r="105" ht="12.75" customHeight="1">
      <c r="C105" s="13"/>
      <c r="D105" s="13"/>
      <c r="E105" s="13"/>
      <c r="F105" s="13"/>
      <c r="G105" s="13"/>
      <c r="H105" s="13"/>
      <c r="I105" s="13"/>
      <c r="J105" s="13"/>
      <c r="K105" s="13"/>
      <c r="L105" s="13"/>
      <c r="M105" s="13"/>
      <c r="N105" s="13"/>
      <c r="O105" s="13"/>
      <c r="P105" s="13"/>
      <c r="Q105" s="13"/>
    </row>
    <row r="106" ht="12.75" customHeight="1">
      <c r="C106" s="13"/>
      <c r="D106" s="13"/>
      <c r="E106" s="13"/>
      <c r="F106" s="13"/>
      <c r="G106" s="13"/>
      <c r="H106" s="13"/>
      <c r="I106" s="13"/>
      <c r="J106" s="13"/>
      <c r="K106" s="13"/>
      <c r="L106" s="13"/>
      <c r="M106" s="13"/>
      <c r="N106" s="13"/>
      <c r="O106" s="13"/>
      <c r="P106" s="13"/>
      <c r="Q106" s="13"/>
    </row>
    <row r="107" ht="12.75" customHeight="1">
      <c r="C107" s="13"/>
      <c r="D107" s="13"/>
      <c r="E107" s="13"/>
      <c r="F107" s="13"/>
      <c r="G107" s="13"/>
      <c r="H107" s="13"/>
      <c r="I107" s="13"/>
      <c r="J107" s="13"/>
      <c r="K107" s="13"/>
      <c r="L107" s="13"/>
      <c r="M107" s="13"/>
      <c r="N107" s="13"/>
      <c r="O107" s="13"/>
      <c r="P107" s="13"/>
      <c r="Q107" s="13"/>
    </row>
    <row r="108" ht="12.75" customHeight="1">
      <c r="C108" s="13"/>
      <c r="D108" s="13"/>
      <c r="E108" s="13"/>
      <c r="F108" s="13"/>
      <c r="G108" s="13"/>
      <c r="H108" s="13"/>
      <c r="I108" s="13"/>
      <c r="J108" s="13"/>
      <c r="K108" s="13"/>
      <c r="L108" s="13"/>
      <c r="M108" s="13"/>
      <c r="N108" s="13"/>
      <c r="O108" s="13"/>
      <c r="P108" s="13"/>
      <c r="Q108" s="13"/>
    </row>
    <row r="109" ht="12.75" customHeight="1">
      <c r="C109" s="13"/>
      <c r="D109" s="13"/>
      <c r="E109" s="13"/>
      <c r="F109" s="13"/>
      <c r="G109" s="13"/>
      <c r="H109" s="13"/>
      <c r="I109" s="13"/>
      <c r="J109" s="13"/>
      <c r="K109" s="13"/>
      <c r="L109" s="13"/>
      <c r="M109" s="13"/>
      <c r="N109" s="13"/>
      <c r="O109" s="13"/>
      <c r="P109" s="13"/>
      <c r="Q109" s="13"/>
    </row>
    <row r="110" ht="12.75" customHeight="1">
      <c r="C110" s="13"/>
      <c r="D110" s="13"/>
      <c r="E110" s="13"/>
      <c r="F110" s="13"/>
      <c r="G110" s="13"/>
      <c r="H110" s="13"/>
      <c r="I110" s="13"/>
      <c r="J110" s="13"/>
      <c r="K110" s="13"/>
      <c r="L110" s="13"/>
      <c r="M110" s="13"/>
      <c r="N110" s="13"/>
      <c r="O110" s="13"/>
      <c r="P110" s="13"/>
      <c r="Q110" s="13"/>
    </row>
    <row r="111" ht="12.75" customHeight="1">
      <c r="C111" s="13"/>
      <c r="D111" s="13"/>
      <c r="E111" s="13"/>
      <c r="F111" s="13"/>
      <c r="G111" s="13"/>
      <c r="H111" s="13"/>
      <c r="I111" s="13"/>
      <c r="J111" s="13"/>
      <c r="K111" s="13"/>
      <c r="L111" s="13"/>
      <c r="M111" s="13"/>
      <c r="N111" s="13"/>
      <c r="O111" s="13"/>
      <c r="P111" s="13"/>
      <c r="Q111" s="13"/>
    </row>
    <row r="112" ht="12.75" customHeight="1">
      <c r="C112" s="13"/>
      <c r="D112" s="13"/>
      <c r="E112" s="13"/>
      <c r="F112" s="13"/>
      <c r="G112" s="13"/>
      <c r="H112" s="13"/>
      <c r="I112" s="13"/>
      <c r="J112" s="13"/>
      <c r="K112" s="13"/>
      <c r="L112" s="13"/>
      <c r="M112" s="13"/>
      <c r="N112" s="13"/>
      <c r="O112" s="13"/>
      <c r="P112" s="13"/>
      <c r="Q112" s="13"/>
    </row>
    <row r="113" ht="12.75" customHeight="1">
      <c r="C113" s="13"/>
      <c r="D113" s="13"/>
      <c r="E113" s="13"/>
      <c r="F113" s="13"/>
      <c r="G113" s="13"/>
      <c r="H113" s="13"/>
      <c r="I113" s="13"/>
      <c r="J113" s="13"/>
      <c r="K113" s="13"/>
      <c r="L113" s="13"/>
      <c r="M113" s="13"/>
      <c r="N113" s="13"/>
      <c r="O113" s="13"/>
      <c r="P113" s="13"/>
      <c r="Q113" s="13"/>
    </row>
    <row r="114" ht="12.75" customHeight="1">
      <c r="C114" s="13"/>
      <c r="D114" s="13"/>
      <c r="E114" s="13"/>
      <c r="F114" s="13"/>
      <c r="G114" s="13"/>
      <c r="H114" s="13"/>
      <c r="I114" s="13"/>
      <c r="J114" s="13"/>
      <c r="K114" s="13"/>
      <c r="L114" s="13"/>
      <c r="M114" s="13"/>
      <c r="N114" s="13"/>
      <c r="O114" s="13"/>
      <c r="P114" s="13"/>
      <c r="Q114" s="13"/>
    </row>
    <row r="115" ht="12.75" customHeight="1">
      <c r="C115" s="13"/>
      <c r="D115" s="13"/>
      <c r="E115" s="13"/>
      <c r="F115" s="13"/>
      <c r="G115" s="13"/>
      <c r="H115" s="13"/>
      <c r="I115" s="13"/>
      <c r="J115" s="13"/>
      <c r="K115" s="13"/>
      <c r="L115" s="13"/>
      <c r="M115" s="13"/>
      <c r="N115" s="13"/>
      <c r="O115" s="13"/>
      <c r="P115" s="13"/>
      <c r="Q115" s="13"/>
    </row>
    <row r="116" ht="12.75" customHeight="1">
      <c r="C116" s="13"/>
      <c r="D116" s="13"/>
      <c r="E116" s="13"/>
      <c r="F116" s="13"/>
      <c r="G116" s="13"/>
      <c r="H116" s="13"/>
      <c r="I116" s="13"/>
      <c r="J116" s="13"/>
      <c r="K116" s="13"/>
      <c r="L116" s="13"/>
      <c r="M116" s="13"/>
      <c r="N116" s="13"/>
      <c r="O116" s="13"/>
      <c r="P116" s="13"/>
      <c r="Q116" s="13"/>
    </row>
    <row r="117" ht="12.75" customHeight="1">
      <c r="C117" s="13"/>
      <c r="D117" s="13"/>
      <c r="E117" s="13"/>
      <c r="F117" s="13"/>
      <c r="G117" s="13"/>
      <c r="H117" s="13"/>
      <c r="I117" s="13"/>
      <c r="J117" s="13"/>
      <c r="K117" s="13"/>
      <c r="L117" s="13"/>
      <c r="M117" s="13"/>
      <c r="N117" s="13"/>
      <c r="O117" s="13"/>
      <c r="P117" s="13"/>
      <c r="Q117" s="13"/>
    </row>
    <row r="118" ht="12.75" customHeight="1">
      <c r="C118" s="13"/>
      <c r="D118" s="13"/>
      <c r="E118" s="13"/>
      <c r="F118" s="13"/>
      <c r="G118" s="13"/>
      <c r="H118" s="13"/>
      <c r="I118" s="13"/>
      <c r="J118" s="13"/>
      <c r="K118" s="13"/>
      <c r="L118" s="13"/>
      <c r="M118" s="13"/>
      <c r="N118" s="13"/>
      <c r="O118" s="13"/>
      <c r="P118" s="13"/>
      <c r="Q118" s="13"/>
    </row>
    <row r="119" ht="12.75" customHeight="1">
      <c r="C119" s="13"/>
      <c r="D119" s="13"/>
      <c r="E119" s="13"/>
      <c r="F119" s="13"/>
      <c r="G119" s="13"/>
      <c r="H119" s="13"/>
      <c r="I119" s="13"/>
      <c r="J119" s="13"/>
      <c r="K119" s="13"/>
      <c r="L119" s="13"/>
      <c r="M119" s="13"/>
      <c r="N119" s="13"/>
      <c r="O119" s="13"/>
      <c r="P119" s="13"/>
      <c r="Q119" s="13"/>
    </row>
    <row r="120" ht="12.75" customHeight="1">
      <c r="C120" s="13"/>
      <c r="D120" s="13"/>
      <c r="E120" s="13"/>
      <c r="F120" s="13"/>
      <c r="G120" s="13"/>
      <c r="H120" s="13"/>
      <c r="I120" s="13"/>
      <c r="J120" s="13"/>
      <c r="K120" s="13"/>
      <c r="L120" s="13"/>
      <c r="M120" s="13"/>
      <c r="N120" s="13"/>
      <c r="O120" s="13"/>
      <c r="P120" s="13"/>
      <c r="Q120" s="13"/>
    </row>
    <row r="121" ht="12.75" customHeight="1">
      <c r="C121" s="13"/>
      <c r="D121" s="13"/>
      <c r="E121" s="13"/>
      <c r="F121" s="13"/>
      <c r="G121" s="13"/>
      <c r="H121" s="13"/>
      <c r="I121" s="13"/>
      <c r="J121" s="13"/>
      <c r="K121" s="13"/>
      <c r="L121" s="13"/>
      <c r="M121" s="13"/>
      <c r="N121" s="13"/>
      <c r="O121" s="13"/>
      <c r="P121" s="13"/>
      <c r="Q121" s="13"/>
    </row>
    <row r="122" ht="12.75" customHeight="1">
      <c r="C122" s="13"/>
      <c r="D122" s="13"/>
      <c r="E122" s="13"/>
      <c r="F122" s="13"/>
      <c r="G122" s="13"/>
      <c r="H122" s="13"/>
      <c r="I122" s="13"/>
      <c r="J122" s="13"/>
      <c r="K122" s="13"/>
      <c r="L122" s="13"/>
      <c r="M122" s="13"/>
      <c r="N122" s="13"/>
      <c r="O122" s="13"/>
      <c r="P122" s="13"/>
      <c r="Q122" s="13"/>
    </row>
    <row r="123" ht="12.75" customHeight="1">
      <c r="C123" s="13"/>
      <c r="D123" s="13"/>
      <c r="E123" s="13"/>
      <c r="F123" s="13"/>
      <c r="G123" s="13"/>
      <c r="H123" s="13"/>
      <c r="I123" s="13"/>
      <c r="J123" s="13"/>
      <c r="K123" s="13"/>
      <c r="L123" s="13"/>
      <c r="M123" s="13"/>
      <c r="N123" s="13"/>
      <c r="O123" s="13"/>
      <c r="P123" s="13"/>
      <c r="Q123" s="13"/>
    </row>
    <row r="124" ht="12.75" customHeight="1">
      <c r="C124" s="13"/>
      <c r="D124" s="13"/>
      <c r="E124" s="13"/>
      <c r="F124" s="13"/>
      <c r="G124" s="13"/>
      <c r="H124" s="13"/>
      <c r="I124" s="13"/>
      <c r="J124" s="13"/>
      <c r="K124" s="13"/>
      <c r="L124" s="13"/>
      <c r="M124" s="13"/>
      <c r="N124" s="13"/>
      <c r="O124" s="13"/>
      <c r="P124" s="13"/>
      <c r="Q124" s="13"/>
    </row>
    <row r="125" ht="12.75" customHeight="1">
      <c r="C125" s="13"/>
      <c r="D125" s="13"/>
      <c r="E125" s="13"/>
      <c r="F125" s="13"/>
      <c r="G125" s="13"/>
      <c r="H125" s="13"/>
      <c r="I125" s="13"/>
      <c r="J125" s="13"/>
      <c r="K125" s="13"/>
      <c r="L125" s="13"/>
      <c r="M125" s="13"/>
      <c r="N125" s="13"/>
      <c r="O125" s="13"/>
      <c r="P125" s="13"/>
      <c r="Q125" s="13"/>
    </row>
    <row r="126" ht="12.75" customHeight="1">
      <c r="C126" s="13"/>
      <c r="D126" s="13"/>
      <c r="E126" s="13"/>
      <c r="F126" s="13"/>
      <c r="G126" s="13"/>
      <c r="H126" s="13"/>
      <c r="I126" s="13"/>
      <c r="J126" s="13"/>
      <c r="K126" s="13"/>
      <c r="L126" s="13"/>
      <c r="M126" s="13"/>
      <c r="N126" s="13"/>
      <c r="O126" s="13"/>
      <c r="P126" s="13"/>
      <c r="Q126" s="13"/>
    </row>
    <row r="127" ht="12.75" customHeight="1">
      <c r="C127" s="13"/>
      <c r="D127" s="13"/>
      <c r="E127" s="13"/>
      <c r="F127" s="13"/>
      <c r="G127" s="13"/>
      <c r="H127" s="13"/>
      <c r="I127" s="13"/>
      <c r="J127" s="13"/>
      <c r="K127" s="13"/>
      <c r="L127" s="13"/>
      <c r="M127" s="13"/>
      <c r="N127" s="13"/>
      <c r="O127" s="13"/>
      <c r="P127" s="13"/>
      <c r="Q127" s="13"/>
    </row>
    <row r="128" ht="12.75" customHeight="1">
      <c r="C128" s="13"/>
      <c r="D128" s="13"/>
      <c r="E128" s="13"/>
      <c r="F128" s="13"/>
      <c r="G128" s="13"/>
      <c r="H128" s="13"/>
      <c r="I128" s="13"/>
      <c r="J128" s="13"/>
      <c r="K128" s="13"/>
      <c r="L128" s="13"/>
      <c r="M128" s="13"/>
      <c r="N128" s="13"/>
      <c r="O128" s="13"/>
      <c r="P128" s="13"/>
      <c r="Q128" s="13"/>
    </row>
    <row r="129" ht="12.75" customHeight="1">
      <c r="C129" s="13"/>
      <c r="D129" s="13"/>
      <c r="E129" s="13"/>
      <c r="F129" s="13"/>
      <c r="G129" s="13"/>
      <c r="H129" s="13"/>
      <c r="I129" s="13"/>
      <c r="J129" s="13"/>
      <c r="K129" s="13"/>
      <c r="L129" s="13"/>
      <c r="M129" s="13"/>
      <c r="N129" s="13"/>
      <c r="O129" s="13"/>
      <c r="P129" s="13"/>
      <c r="Q129" s="13"/>
    </row>
    <row r="130" ht="12.75" customHeight="1">
      <c r="C130" s="13"/>
      <c r="D130" s="13"/>
      <c r="E130" s="13"/>
      <c r="F130" s="13"/>
      <c r="G130" s="13"/>
      <c r="H130" s="13"/>
      <c r="I130" s="13"/>
      <c r="J130" s="13"/>
      <c r="K130" s="13"/>
      <c r="L130" s="13"/>
      <c r="M130" s="13"/>
      <c r="N130" s="13"/>
      <c r="O130" s="13"/>
      <c r="P130" s="13"/>
      <c r="Q130" s="13"/>
    </row>
    <row r="131" ht="12.75" customHeight="1">
      <c r="C131" s="13"/>
      <c r="D131" s="13"/>
      <c r="E131" s="13"/>
      <c r="F131" s="13"/>
      <c r="G131" s="13"/>
      <c r="H131" s="13"/>
      <c r="I131" s="13"/>
      <c r="J131" s="13"/>
      <c r="K131" s="13"/>
      <c r="L131" s="13"/>
      <c r="M131" s="13"/>
      <c r="N131" s="13"/>
      <c r="O131" s="13"/>
      <c r="P131" s="13"/>
      <c r="Q131" s="13"/>
    </row>
    <row r="132" ht="12.75" customHeight="1">
      <c r="C132" s="13"/>
      <c r="D132" s="13"/>
      <c r="E132" s="13"/>
      <c r="F132" s="13"/>
      <c r="G132" s="13"/>
      <c r="H132" s="13"/>
      <c r="I132" s="13"/>
      <c r="J132" s="13"/>
      <c r="K132" s="13"/>
      <c r="L132" s="13"/>
      <c r="M132" s="13"/>
      <c r="N132" s="13"/>
      <c r="O132" s="13"/>
      <c r="P132" s="13"/>
      <c r="Q132" s="13"/>
    </row>
    <row r="133" ht="12.75" customHeight="1">
      <c r="C133" s="13"/>
      <c r="D133" s="13"/>
      <c r="E133" s="13"/>
      <c r="F133" s="13"/>
      <c r="G133" s="13"/>
      <c r="H133" s="13"/>
      <c r="I133" s="13"/>
      <c r="J133" s="13"/>
      <c r="K133" s="13"/>
      <c r="L133" s="13"/>
      <c r="M133" s="13"/>
      <c r="N133" s="13"/>
      <c r="O133" s="13"/>
      <c r="P133" s="13"/>
      <c r="Q133" s="13"/>
    </row>
    <row r="134" ht="12.75" customHeight="1">
      <c r="C134" s="13"/>
      <c r="D134" s="13"/>
      <c r="E134" s="13"/>
      <c r="F134" s="13"/>
      <c r="G134" s="13"/>
      <c r="H134" s="13"/>
      <c r="I134" s="13"/>
      <c r="J134" s="13"/>
      <c r="K134" s="13"/>
      <c r="L134" s="13"/>
      <c r="M134" s="13"/>
      <c r="N134" s="13"/>
      <c r="O134" s="13"/>
      <c r="P134" s="13"/>
      <c r="Q134" s="13"/>
    </row>
    <row r="135" ht="12.75" customHeight="1">
      <c r="C135" s="13"/>
      <c r="D135" s="13"/>
      <c r="E135" s="13"/>
      <c r="F135" s="13"/>
      <c r="G135" s="13"/>
      <c r="H135" s="13"/>
      <c r="I135" s="13"/>
      <c r="J135" s="13"/>
      <c r="K135" s="13"/>
      <c r="L135" s="13"/>
      <c r="M135" s="13"/>
      <c r="N135" s="13"/>
      <c r="O135" s="13"/>
      <c r="P135" s="13"/>
      <c r="Q135" s="13"/>
    </row>
    <row r="136" ht="12.75" customHeight="1">
      <c r="C136" s="13"/>
      <c r="D136" s="13"/>
      <c r="E136" s="13"/>
      <c r="F136" s="13"/>
      <c r="G136" s="13"/>
      <c r="H136" s="13"/>
      <c r="I136" s="13"/>
      <c r="J136" s="13"/>
      <c r="K136" s="13"/>
      <c r="L136" s="13"/>
      <c r="M136" s="13"/>
      <c r="N136" s="13"/>
      <c r="O136" s="13"/>
      <c r="P136" s="13"/>
      <c r="Q136" s="13"/>
    </row>
    <row r="137" ht="12.75" customHeight="1">
      <c r="C137" s="13"/>
      <c r="D137" s="13"/>
      <c r="E137" s="13"/>
      <c r="F137" s="13"/>
      <c r="G137" s="13"/>
      <c r="H137" s="13"/>
      <c r="I137" s="13"/>
      <c r="J137" s="13"/>
      <c r="K137" s="13"/>
      <c r="L137" s="13"/>
      <c r="M137" s="13"/>
      <c r="N137" s="13"/>
      <c r="O137" s="13"/>
      <c r="P137" s="13"/>
      <c r="Q137" s="13"/>
    </row>
    <row r="138" ht="12.75" customHeight="1">
      <c r="C138" s="13"/>
      <c r="D138" s="13"/>
      <c r="E138" s="13"/>
      <c r="F138" s="13"/>
      <c r="G138" s="13"/>
      <c r="H138" s="13"/>
      <c r="I138" s="13"/>
      <c r="J138" s="13"/>
      <c r="K138" s="13"/>
      <c r="L138" s="13"/>
      <c r="M138" s="13"/>
      <c r="N138" s="13"/>
      <c r="O138" s="13"/>
      <c r="P138" s="13"/>
      <c r="Q138" s="13"/>
    </row>
    <row r="139" ht="12.75" customHeight="1">
      <c r="C139" s="13"/>
      <c r="D139" s="13"/>
      <c r="E139" s="13"/>
      <c r="F139" s="13"/>
      <c r="G139" s="13"/>
      <c r="H139" s="13"/>
      <c r="I139" s="13"/>
      <c r="J139" s="13"/>
      <c r="K139" s="13"/>
      <c r="L139" s="13"/>
      <c r="M139" s="13"/>
      <c r="N139" s="13"/>
      <c r="O139" s="13"/>
      <c r="P139" s="13"/>
      <c r="Q139" s="13"/>
    </row>
    <row r="140" ht="12.75" customHeight="1">
      <c r="C140" s="13"/>
      <c r="D140" s="13"/>
      <c r="E140" s="13"/>
      <c r="F140" s="13"/>
      <c r="G140" s="13"/>
      <c r="H140" s="13"/>
      <c r="I140" s="13"/>
      <c r="J140" s="13"/>
      <c r="K140" s="13"/>
      <c r="L140" s="13"/>
      <c r="M140" s="13"/>
      <c r="N140" s="13"/>
      <c r="O140" s="13"/>
      <c r="P140" s="13"/>
      <c r="Q140" s="13"/>
    </row>
    <row r="141" ht="12.75" customHeight="1">
      <c r="C141" s="13"/>
      <c r="D141" s="13"/>
      <c r="E141" s="13"/>
      <c r="F141" s="13"/>
      <c r="G141" s="13"/>
      <c r="H141" s="13"/>
      <c r="I141" s="13"/>
      <c r="J141" s="13"/>
      <c r="K141" s="13"/>
      <c r="L141" s="13"/>
      <c r="M141" s="13"/>
      <c r="N141" s="13"/>
      <c r="O141" s="13"/>
      <c r="P141" s="13"/>
      <c r="Q141" s="13"/>
    </row>
    <row r="142" ht="12.75" customHeight="1">
      <c r="C142" s="13"/>
      <c r="D142" s="13"/>
      <c r="E142" s="13"/>
      <c r="F142" s="13"/>
      <c r="G142" s="13"/>
      <c r="H142" s="13"/>
      <c r="I142" s="13"/>
      <c r="J142" s="13"/>
      <c r="K142" s="13"/>
      <c r="L142" s="13"/>
      <c r="M142" s="13"/>
      <c r="N142" s="13"/>
      <c r="O142" s="13"/>
      <c r="P142" s="13"/>
      <c r="Q142" s="13"/>
    </row>
    <row r="143" ht="12.75" customHeight="1">
      <c r="C143" s="13"/>
      <c r="D143" s="13"/>
      <c r="E143" s="13"/>
      <c r="F143" s="13"/>
      <c r="G143" s="13"/>
      <c r="H143" s="13"/>
      <c r="I143" s="13"/>
      <c r="J143" s="13"/>
      <c r="K143" s="13"/>
      <c r="L143" s="13"/>
      <c r="M143" s="13"/>
      <c r="N143" s="13"/>
      <c r="O143" s="13"/>
      <c r="P143" s="13"/>
      <c r="Q143" s="13"/>
    </row>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0.71"/>
    <col customWidth="1" min="2" max="2" width="8.86"/>
    <col customWidth="1" min="3" max="38" width="12.71"/>
  </cols>
  <sheetData>
    <row r="1" ht="16.5" customHeight="1">
      <c r="A1" s="12" t="str">
        <f>ASSUMPTIONS!A1</f>
        <v>ProMesh</v>
      </c>
    </row>
    <row r="2" ht="13.5" customHeight="1">
      <c r="A2" s="6" t="s">
        <v>106</v>
      </c>
    </row>
    <row r="3" ht="12.75" customHeight="1">
      <c r="A3" s="6"/>
      <c r="C3" s="6" t="s">
        <v>61</v>
      </c>
      <c r="D3" s="6" t="s">
        <v>61</v>
      </c>
      <c r="E3" s="6" t="s">
        <v>61</v>
      </c>
      <c r="F3" s="6" t="s">
        <v>61</v>
      </c>
      <c r="G3" s="6" t="s">
        <v>61</v>
      </c>
      <c r="H3" s="6" t="s">
        <v>61</v>
      </c>
      <c r="I3" s="6" t="s">
        <v>61</v>
      </c>
      <c r="J3" s="6" t="s">
        <v>61</v>
      </c>
      <c r="K3" s="6" t="s">
        <v>61</v>
      </c>
      <c r="L3" s="6" t="s">
        <v>61</v>
      </c>
      <c r="M3" s="6" t="s">
        <v>61</v>
      </c>
      <c r="N3" s="6" t="s">
        <v>61</v>
      </c>
      <c r="O3" s="6" t="s">
        <v>62</v>
      </c>
      <c r="P3" s="6" t="s">
        <v>62</v>
      </c>
      <c r="Q3" s="6" t="s">
        <v>62</v>
      </c>
      <c r="R3" s="6" t="s">
        <v>62</v>
      </c>
      <c r="S3" s="6" t="s">
        <v>62</v>
      </c>
      <c r="T3" s="6" t="s">
        <v>62</v>
      </c>
      <c r="U3" s="6" t="s">
        <v>62</v>
      </c>
      <c r="V3" s="6" t="s">
        <v>62</v>
      </c>
      <c r="W3" s="6" t="s">
        <v>62</v>
      </c>
      <c r="X3" s="6" t="s">
        <v>62</v>
      </c>
      <c r="Y3" s="6" t="s">
        <v>62</v>
      </c>
      <c r="Z3" s="6" t="s">
        <v>62</v>
      </c>
      <c r="AA3" s="6" t="s">
        <v>63</v>
      </c>
      <c r="AB3" s="6" t="s">
        <v>63</v>
      </c>
      <c r="AC3" s="6" t="s">
        <v>63</v>
      </c>
      <c r="AD3" s="6" t="s">
        <v>63</v>
      </c>
      <c r="AE3" s="6" t="s">
        <v>63</v>
      </c>
      <c r="AF3" s="6" t="s">
        <v>63</v>
      </c>
      <c r="AG3" s="6" t="s">
        <v>63</v>
      </c>
      <c r="AH3" s="6" t="s">
        <v>63</v>
      </c>
      <c r="AI3" s="6" t="s">
        <v>63</v>
      </c>
      <c r="AJ3" s="6" t="s">
        <v>63</v>
      </c>
      <c r="AK3" s="6" t="s">
        <v>63</v>
      </c>
      <c r="AL3" s="6" t="s">
        <v>63</v>
      </c>
    </row>
    <row r="4" ht="12.75" customHeight="1">
      <c r="A4" s="6"/>
      <c r="C4" s="6" t="s">
        <v>64</v>
      </c>
      <c r="D4" s="6" t="s">
        <v>65</v>
      </c>
      <c r="E4" s="6" t="s">
        <v>66</v>
      </c>
      <c r="F4" s="6" t="s">
        <v>67</v>
      </c>
      <c r="G4" s="6" t="s">
        <v>68</v>
      </c>
      <c r="H4" s="6" t="s">
        <v>69</v>
      </c>
      <c r="I4" s="6" t="s">
        <v>70</v>
      </c>
      <c r="J4" s="6" t="s">
        <v>71</v>
      </c>
      <c r="K4" s="6" t="s">
        <v>72</v>
      </c>
      <c r="L4" s="6" t="s">
        <v>73</v>
      </c>
      <c r="M4" s="6" t="s">
        <v>74</v>
      </c>
      <c r="N4" s="6" t="s">
        <v>75</v>
      </c>
      <c r="O4" s="6" t="s">
        <v>64</v>
      </c>
      <c r="P4" s="6" t="s">
        <v>65</v>
      </c>
      <c r="Q4" s="6" t="s">
        <v>66</v>
      </c>
      <c r="R4" s="6" t="s">
        <v>67</v>
      </c>
      <c r="S4" s="6" t="s">
        <v>68</v>
      </c>
      <c r="T4" s="6" t="s">
        <v>69</v>
      </c>
      <c r="U4" s="6" t="s">
        <v>70</v>
      </c>
      <c r="V4" s="6" t="s">
        <v>71</v>
      </c>
      <c r="W4" s="6" t="s">
        <v>72</v>
      </c>
      <c r="X4" s="6" t="s">
        <v>73</v>
      </c>
      <c r="Y4" s="6" t="s">
        <v>74</v>
      </c>
      <c r="Z4" s="6" t="s">
        <v>75</v>
      </c>
      <c r="AA4" s="6" t="s">
        <v>64</v>
      </c>
      <c r="AB4" s="6" t="s">
        <v>65</v>
      </c>
      <c r="AC4" s="6" t="s">
        <v>66</v>
      </c>
      <c r="AD4" s="6" t="s">
        <v>67</v>
      </c>
      <c r="AE4" s="6" t="s">
        <v>68</v>
      </c>
      <c r="AF4" s="6" t="s">
        <v>69</v>
      </c>
      <c r="AG4" s="6" t="s">
        <v>70</v>
      </c>
      <c r="AH4" s="6" t="s">
        <v>71</v>
      </c>
      <c r="AI4" s="6" t="s">
        <v>72</v>
      </c>
      <c r="AJ4" s="6" t="s">
        <v>73</v>
      </c>
      <c r="AK4" s="6" t="s">
        <v>74</v>
      </c>
      <c r="AL4" s="6" t="s">
        <v>75</v>
      </c>
    </row>
    <row r="5" ht="12.75" customHeight="1"/>
    <row r="6" ht="12.75" customHeight="1">
      <c r="A6" t="s">
        <v>92</v>
      </c>
      <c r="C6" s="24">
        <f>'COGS ACCOUNTS RECEIVABLE'!C14</f>
        <v>12450</v>
      </c>
      <c r="D6" s="24">
        <f>'COGS ACCOUNTS RECEIVABLE'!D14</f>
        <v>12450</v>
      </c>
      <c r="E6" s="24">
        <f>'COGS ACCOUNTS RECEIVABLE'!E14</f>
        <v>12450</v>
      </c>
      <c r="F6" s="24">
        <f>'COGS ACCOUNTS RECEIVABLE'!F14</f>
        <v>12450</v>
      </c>
      <c r="G6" s="24">
        <f>'COGS ACCOUNTS RECEIVABLE'!G14</f>
        <v>12450</v>
      </c>
      <c r="H6" s="24">
        <f>'COGS ACCOUNTS RECEIVABLE'!H14</f>
        <v>12450</v>
      </c>
      <c r="I6" s="24">
        <f>'COGS ACCOUNTS RECEIVABLE'!I14</f>
        <v>12450</v>
      </c>
      <c r="J6" s="24">
        <f>'COGS ACCOUNTS RECEIVABLE'!J14</f>
        <v>12450</v>
      </c>
      <c r="K6" s="24">
        <f>'COGS ACCOUNTS RECEIVABLE'!K14</f>
        <v>12450</v>
      </c>
      <c r="L6" s="24">
        <f>'COGS ACCOUNTS RECEIVABLE'!L14</f>
        <v>12450</v>
      </c>
      <c r="M6" s="24">
        <f>'COGS ACCOUNTS RECEIVABLE'!M14</f>
        <v>12450</v>
      </c>
      <c r="N6" s="24">
        <f>'COGS ACCOUNTS RECEIVABLE'!N14</f>
        <v>12450</v>
      </c>
      <c r="O6" s="24">
        <f>'COGS ACCOUNTS RECEIVABLE'!O14</f>
        <v>44197.5</v>
      </c>
      <c r="P6" s="24">
        <f>'COGS ACCOUNTS RECEIVABLE'!P14</f>
        <v>44197.5</v>
      </c>
      <c r="Q6" s="24">
        <f>'COGS ACCOUNTS RECEIVABLE'!Q14</f>
        <v>44197.5</v>
      </c>
      <c r="R6" s="24">
        <f>'COGS ACCOUNTS RECEIVABLE'!R14</f>
        <v>44197.5</v>
      </c>
      <c r="S6" s="24">
        <f>'COGS ACCOUNTS RECEIVABLE'!S14</f>
        <v>44197.5</v>
      </c>
      <c r="T6" s="24">
        <f>'COGS ACCOUNTS RECEIVABLE'!T14</f>
        <v>44197.5</v>
      </c>
      <c r="U6" s="24">
        <f>'COGS ACCOUNTS RECEIVABLE'!U14</f>
        <v>44197.5</v>
      </c>
      <c r="V6" s="24">
        <f>'COGS ACCOUNTS RECEIVABLE'!V14</f>
        <v>44197.5</v>
      </c>
      <c r="W6" s="24">
        <f>'COGS ACCOUNTS RECEIVABLE'!W14</f>
        <v>44197.5</v>
      </c>
      <c r="X6" s="24">
        <f>'COGS ACCOUNTS RECEIVABLE'!X14</f>
        <v>44197.5</v>
      </c>
      <c r="Y6" s="24">
        <f>'COGS ACCOUNTS RECEIVABLE'!Y14</f>
        <v>44197.5</v>
      </c>
      <c r="Z6" s="24">
        <f>'COGS ACCOUNTS RECEIVABLE'!Z14</f>
        <v>44197.5</v>
      </c>
      <c r="AA6" s="24">
        <f>'COGS ACCOUNTS RECEIVABLE'!AA14</f>
        <v>148155</v>
      </c>
      <c r="AB6" s="24">
        <f>'COGS ACCOUNTS RECEIVABLE'!AB14</f>
        <v>148155</v>
      </c>
      <c r="AC6" s="24">
        <f>'COGS ACCOUNTS RECEIVABLE'!AC14</f>
        <v>148155</v>
      </c>
      <c r="AD6" s="24">
        <f>'COGS ACCOUNTS RECEIVABLE'!AD14</f>
        <v>148155</v>
      </c>
      <c r="AE6" s="24">
        <f>'COGS ACCOUNTS RECEIVABLE'!AE14</f>
        <v>148155</v>
      </c>
      <c r="AF6" s="24">
        <f>'COGS ACCOUNTS RECEIVABLE'!AF14</f>
        <v>148155</v>
      </c>
      <c r="AG6" s="24">
        <f>'COGS ACCOUNTS RECEIVABLE'!AG14</f>
        <v>148155</v>
      </c>
      <c r="AH6" s="24">
        <f>'COGS ACCOUNTS RECEIVABLE'!AH14</f>
        <v>148155</v>
      </c>
      <c r="AI6" s="24">
        <f>'COGS ACCOUNTS RECEIVABLE'!AI14</f>
        <v>148155</v>
      </c>
      <c r="AJ6" s="24">
        <f>'COGS ACCOUNTS RECEIVABLE'!AJ14</f>
        <v>148155</v>
      </c>
      <c r="AK6" s="24">
        <f>'COGS ACCOUNTS RECEIVABLE'!AK14</f>
        <v>148155</v>
      </c>
      <c r="AL6" s="24">
        <f>'COGS ACCOUNTS RECEIVABLE'!AL14</f>
        <v>148155</v>
      </c>
    </row>
    <row r="7" ht="12.75" customHeight="1"/>
    <row r="8" ht="12.75" customHeight="1">
      <c r="B8" s="34" t="s">
        <v>120</v>
      </c>
    </row>
    <row r="9" ht="12.75" customHeight="1">
      <c r="A9" s="36" t="s">
        <v>122</v>
      </c>
      <c r="B9" s="37">
        <v>0.0</v>
      </c>
      <c r="C9" s="38">
        <f t="shared" ref="C9:AL9" si="1">$B9*C6</f>
        <v>0</v>
      </c>
      <c r="D9" s="38">
        <f t="shared" si="1"/>
        <v>0</v>
      </c>
      <c r="E9" s="38">
        <f t="shared" si="1"/>
        <v>0</v>
      </c>
      <c r="F9" s="38">
        <f t="shared" si="1"/>
        <v>0</v>
      </c>
      <c r="G9" s="38">
        <f t="shared" si="1"/>
        <v>0</v>
      </c>
      <c r="H9" s="38">
        <f t="shared" si="1"/>
        <v>0</v>
      </c>
      <c r="I9" s="38">
        <f t="shared" si="1"/>
        <v>0</v>
      </c>
      <c r="J9" s="38">
        <f t="shared" si="1"/>
        <v>0</v>
      </c>
      <c r="K9" s="38">
        <f t="shared" si="1"/>
        <v>0</v>
      </c>
      <c r="L9" s="38">
        <f t="shared" si="1"/>
        <v>0</v>
      </c>
      <c r="M9" s="38">
        <f t="shared" si="1"/>
        <v>0</v>
      </c>
      <c r="N9" s="38">
        <f t="shared" si="1"/>
        <v>0</v>
      </c>
      <c r="O9" s="38">
        <f t="shared" si="1"/>
        <v>0</v>
      </c>
      <c r="P9" s="38">
        <f t="shared" si="1"/>
        <v>0</v>
      </c>
      <c r="Q9" s="38">
        <f t="shared" si="1"/>
        <v>0</v>
      </c>
      <c r="R9" s="38">
        <f t="shared" si="1"/>
        <v>0</v>
      </c>
      <c r="S9" s="38">
        <f t="shared" si="1"/>
        <v>0</v>
      </c>
      <c r="T9" s="38">
        <f t="shared" si="1"/>
        <v>0</v>
      </c>
      <c r="U9" s="38">
        <f t="shared" si="1"/>
        <v>0</v>
      </c>
      <c r="V9" s="38">
        <f t="shared" si="1"/>
        <v>0</v>
      </c>
      <c r="W9" s="38">
        <f t="shared" si="1"/>
        <v>0</v>
      </c>
      <c r="X9" s="38">
        <f t="shared" si="1"/>
        <v>0</v>
      </c>
      <c r="Y9" s="38">
        <f t="shared" si="1"/>
        <v>0</v>
      </c>
      <c r="Z9" s="38">
        <f t="shared" si="1"/>
        <v>0</v>
      </c>
      <c r="AA9" s="38">
        <f t="shared" si="1"/>
        <v>0</v>
      </c>
      <c r="AB9" s="38">
        <f t="shared" si="1"/>
        <v>0</v>
      </c>
      <c r="AC9" s="38">
        <f t="shared" si="1"/>
        <v>0</v>
      </c>
      <c r="AD9" s="38">
        <f t="shared" si="1"/>
        <v>0</v>
      </c>
      <c r="AE9" s="38">
        <f t="shared" si="1"/>
        <v>0</v>
      </c>
      <c r="AF9" s="38">
        <f t="shared" si="1"/>
        <v>0</v>
      </c>
      <c r="AG9" s="38">
        <f t="shared" si="1"/>
        <v>0</v>
      </c>
      <c r="AH9" s="38">
        <f t="shared" si="1"/>
        <v>0</v>
      </c>
      <c r="AI9" s="38">
        <f t="shared" si="1"/>
        <v>0</v>
      </c>
      <c r="AJ9" s="38">
        <f t="shared" si="1"/>
        <v>0</v>
      </c>
      <c r="AK9" s="38">
        <f t="shared" si="1"/>
        <v>0</v>
      </c>
      <c r="AL9" s="38">
        <f t="shared" si="1"/>
        <v>0</v>
      </c>
    </row>
    <row r="10" ht="12.75" customHeight="1">
      <c r="A10" s="36" t="s">
        <v>129</v>
      </c>
      <c r="B10" s="37">
        <v>0.0</v>
      </c>
      <c r="C10" s="38">
        <f t="shared" ref="C10:AL10" si="2">$B10*C6</f>
        <v>0</v>
      </c>
      <c r="D10" s="38">
        <f t="shared" si="2"/>
        <v>0</v>
      </c>
      <c r="E10" s="38">
        <f t="shared" si="2"/>
        <v>0</v>
      </c>
      <c r="F10" s="38">
        <f t="shared" si="2"/>
        <v>0</v>
      </c>
      <c r="G10" s="38">
        <f t="shared" si="2"/>
        <v>0</v>
      </c>
      <c r="H10" s="38">
        <f t="shared" si="2"/>
        <v>0</v>
      </c>
      <c r="I10" s="38">
        <f t="shared" si="2"/>
        <v>0</v>
      </c>
      <c r="J10" s="38">
        <f t="shared" si="2"/>
        <v>0</v>
      </c>
      <c r="K10" s="38">
        <f t="shared" si="2"/>
        <v>0</v>
      </c>
      <c r="L10" s="38">
        <f t="shared" si="2"/>
        <v>0</v>
      </c>
      <c r="M10" s="38">
        <f t="shared" si="2"/>
        <v>0</v>
      </c>
      <c r="N10" s="38">
        <f t="shared" si="2"/>
        <v>0</v>
      </c>
      <c r="O10" s="38">
        <f t="shared" si="2"/>
        <v>0</v>
      </c>
      <c r="P10" s="38">
        <f t="shared" si="2"/>
        <v>0</v>
      </c>
      <c r="Q10" s="38">
        <f t="shared" si="2"/>
        <v>0</v>
      </c>
      <c r="R10" s="38">
        <f t="shared" si="2"/>
        <v>0</v>
      </c>
      <c r="S10" s="38">
        <f t="shared" si="2"/>
        <v>0</v>
      </c>
      <c r="T10" s="38">
        <f t="shared" si="2"/>
        <v>0</v>
      </c>
      <c r="U10" s="38">
        <f t="shared" si="2"/>
        <v>0</v>
      </c>
      <c r="V10" s="38">
        <f t="shared" si="2"/>
        <v>0</v>
      </c>
      <c r="W10" s="38">
        <f t="shared" si="2"/>
        <v>0</v>
      </c>
      <c r="X10" s="38">
        <f t="shared" si="2"/>
        <v>0</v>
      </c>
      <c r="Y10" s="38">
        <f t="shared" si="2"/>
        <v>0</v>
      </c>
      <c r="Z10" s="38">
        <f t="shared" si="2"/>
        <v>0</v>
      </c>
      <c r="AA10" s="38">
        <f t="shared" si="2"/>
        <v>0</v>
      </c>
      <c r="AB10" s="38">
        <f t="shared" si="2"/>
        <v>0</v>
      </c>
      <c r="AC10" s="38">
        <f t="shared" si="2"/>
        <v>0</v>
      </c>
      <c r="AD10" s="38">
        <f t="shared" si="2"/>
        <v>0</v>
      </c>
      <c r="AE10" s="38">
        <f t="shared" si="2"/>
        <v>0</v>
      </c>
      <c r="AF10" s="38">
        <f t="shared" si="2"/>
        <v>0</v>
      </c>
      <c r="AG10" s="38">
        <f t="shared" si="2"/>
        <v>0</v>
      </c>
      <c r="AH10" s="38">
        <f t="shared" si="2"/>
        <v>0</v>
      </c>
      <c r="AI10" s="38">
        <f t="shared" si="2"/>
        <v>0</v>
      </c>
      <c r="AJ10" s="38">
        <f t="shared" si="2"/>
        <v>0</v>
      </c>
      <c r="AK10" s="38">
        <f t="shared" si="2"/>
        <v>0</v>
      </c>
      <c r="AL10" s="38">
        <f t="shared" si="2"/>
        <v>0</v>
      </c>
    </row>
    <row r="11" ht="12.75" customHeight="1">
      <c r="A11" s="36" t="s">
        <v>140</v>
      </c>
      <c r="B11" s="46"/>
      <c r="C11" s="48">
        <v>0.0</v>
      </c>
      <c r="D11" s="48">
        <v>0.0</v>
      </c>
      <c r="E11" s="48">
        <v>0.0</v>
      </c>
      <c r="F11" s="48">
        <v>0.0</v>
      </c>
      <c r="G11" s="48">
        <v>0.0</v>
      </c>
      <c r="H11" s="48">
        <v>0.0</v>
      </c>
      <c r="I11" s="48">
        <v>0.0</v>
      </c>
      <c r="J11" s="48">
        <v>0.0</v>
      </c>
      <c r="K11" s="48">
        <v>0.0</v>
      </c>
      <c r="L11" s="48">
        <v>0.0</v>
      </c>
      <c r="M11" s="48">
        <v>0.0</v>
      </c>
      <c r="N11" s="48">
        <v>0.0</v>
      </c>
      <c r="O11" s="48">
        <v>0.0</v>
      </c>
      <c r="P11" s="48">
        <v>0.0</v>
      </c>
      <c r="Q11" s="48">
        <v>0.0</v>
      </c>
      <c r="R11" s="48">
        <v>0.0</v>
      </c>
      <c r="S11" s="48">
        <v>0.0</v>
      </c>
      <c r="T11" s="48">
        <v>0.0</v>
      </c>
      <c r="U11" s="48">
        <v>0.0</v>
      </c>
      <c r="V11" s="48">
        <v>0.0</v>
      </c>
      <c r="W11" s="48">
        <v>0.0</v>
      </c>
      <c r="X11" s="48">
        <v>0.0</v>
      </c>
      <c r="Y11" s="48">
        <v>0.0</v>
      </c>
      <c r="Z11" s="48">
        <v>0.0</v>
      </c>
      <c r="AA11" s="48">
        <v>1000.0</v>
      </c>
      <c r="AB11" s="48">
        <v>1000.0</v>
      </c>
      <c r="AC11" s="48">
        <v>1000.0</v>
      </c>
      <c r="AD11" s="48">
        <v>1000.0</v>
      </c>
      <c r="AE11" s="48">
        <v>1000.0</v>
      </c>
      <c r="AF11" s="48">
        <v>1000.0</v>
      </c>
      <c r="AG11" s="48">
        <v>1000.0</v>
      </c>
      <c r="AH11" s="48">
        <v>1000.0</v>
      </c>
      <c r="AI11" s="48">
        <v>1000.0</v>
      </c>
      <c r="AJ11" s="48">
        <v>1000.0</v>
      </c>
      <c r="AK11" s="48">
        <v>1000.0</v>
      </c>
      <c r="AL11" s="48">
        <v>1000.0</v>
      </c>
    </row>
    <row r="12" ht="12.75" customHeight="1">
      <c r="A12" s="36" t="s">
        <v>145</v>
      </c>
      <c r="B12" s="46"/>
      <c r="C12" s="48">
        <v>0.0</v>
      </c>
      <c r="D12" s="48">
        <v>0.0</v>
      </c>
      <c r="E12" s="48">
        <v>0.0</v>
      </c>
      <c r="F12" s="48">
        <v>0.0</v>
      </c>
      <c r="G12" s="48">
        <v>0.0</v>
      </c>
      <c r="H12" s="48">
        <v>0.0</v>
      </c>
      <c r="I12" s="48">
        <v>0.0</v>
      </c>
      <c r="J12" s="48">
        <v>0.0</v>
      </c>
      <c r="K12" s="48">
        <v>0.0</v>
      </c>
      <c r="L12" s="48">
        <v>0.0</v>
      </c>
      <c r="M12" s="48">
        <v>0.0</v>
      </c>
      <c r="N12" s="48">
        <v>0.0</v>
      </c>
      <c r="O12" s="48">
        <v>0.0</v>
      </c>
      <c r="P12" s="48">
        <v>0.0</v>
      </c>
      <c r="Q12" s="48">
        <v>0.0</v>
      </c>
      <c r="R12" s="48">
        <v>0.0</v>
      </c>
      <c r="S12" s="48">
        <v>0.0</v>
      </c>
      <c r="T12" s="48">
        <v>0.0</v>
      </c>
      <c r="U12" s="48">
        <v>0.0</v>
      </c>
      <c r="V12" s="48">
        <v>0.0</v>
      </c>
      <c r="W12" s="48">
        <v>0.0</v>
      </c>
      <c r="X12" s="48">
        <v>0.0</v>
      </c>
      <c r="Y12" s="48">
        <v>0.0</v>
      </c>
      <c r="Z12" s="48">
        <v>0.0</v>
      </c>
      <c r="AA12" s="48">
        <v>0.0</v>
      </c>
      <c r="AB12" s="48">
        <v>0.0</v>
      </c>
      <c r="AC12" s="48">
        <v>0.0</v>
      </c>
      <c r="AD12" s="48">
        <v>0.0</v>
      </c>
      <c r="AE12" s="48">
        <v>0.0</v>
      </c>
      <c r="AF12" s="48">
        <v>0.0</v>
      </c>
      <c r="AG12" s="48">
        <v>0.0</v>
      </c>
      <c r="AH12" s="48">
        <v>0.0</v>
      </c>
      <c r="AI12" s="48">
        <v>0.0</v>
      </c>
      <c r="AJ12" s="48">
        <v>0.0</v>
      </c>
      <c r="AK12" s="48">
        <v>0.0</v>
      </c>
      <c r="AL12" s="48">
        <v>0.0</v>
      </c>
    </row>
    <row r="13" ht="12.75" customHeight="1">
      <c r="A13" s="36" t="s">
        <v>148</v>
      </c>
      <c r="B13" s="46"/>
      <c r="C13" s="48">
        <v>0.0</v>
      </c>
      <c r="D13" s="48">
        <v>0.0</v>
      </c>
      <c r="E13" s="48">
        <v>0.0</v>
      </c>
      <c r="F13" s="48">
        <v>0.0</v>
      </c>
      <c r="G13" s="48">
        <v>0.0</v>
      </c>
      <c r="H13" s="48">
        <v>0.0</v>
      </c>
      <c r="I13" s="48">
        <v>0.0</v>
      </c>
      <c r="J13" s="48">
        <v>0.0</v>
      </c>
      <c r="K13" s="48">
        <v>0.0</v>
      </c>
      <c r="L13" s="48">
        <v>0.0</v>
      </c>
      <c r="M13" s="48">
        <v>0.0</v>
      </c>
      <c r="N13" s="48">
        <v>0.0</v>
      </c>
      <c r="O13" s="48">
        <v>0.0</v>
      </c>
      <c r="P13" s="48">
        <v>0.0</v>
      </c>
      <c r="Q13" s="48">
        <v>0.0</v>
      </c>
      <c r="R13" s="48">
        <v>0.0</v>
      </c>
      <c r="S13" s="48">
        <v>0.0</v>
      </c>
      <c r="T13" s="48">
        <v>0.0</v>
      </c>
      <c r="U13" s="48">
        <v>0.0</v>
      </c>
      <c r="V13" s="48">
        <v>0.0</v>
      </c>
      <c r="W13" s="48">
        <v>0.0</v>
      </c>
      <c r="X13" s="48">
        <v>0.0</v>
      </c>
      <c r="Y13" s="48">
        <v>0.0</v>
      </c>
      <c r="Z13" s="48">
        <v>0.0</v>
      </c>
      <c r="AA13" s="48">
        <v>0.0</v>
      </c>
      <c r="AB13" s="48">
        <v>0.0</v>
      </c>
      <c r="AC13" s="48">
        <v>0.0</v>
      </c>
      <c r="AD13" s="48">
        <v>0.0</v>
      </c>
      <c r="AE13" s="48">
        <v>0.0</v>
      </c>
      <c r="AF13" s="48">
        <v>0.0</v>
      </c>
      <c r="AG13" s="48">
        <v>0.0</v>
      </c>
      <c r="AH13" s="48">
        <v>0.0</v>
      </c>
      <c r="AI13" s="48">
        <v>0.0</v>
      </c>
      <c r="AJ13" s="48">
        <v>0.0</v>
      </c>
      <c r="AK13" s="48">
        <v>0.0</v>
      </c>
      <c r="AL13" s="48">
        <v>0.0</v>
      </c>
    </row>
    <row r="14" ht="12.75" customHeight="1">
      <c r="A14" s="36" t="s">
        <v>149</v>
      </c>
      <c r="B14" s="46"/>
      <c r="C14" s="48">
        <v>0.0</v>
      </c>
      <c r="D14" s="48">
        <v>0.0</v>
      </c>
      <c r="E14" s="48">
        <v>0.0</v>
      </c>
      <c r="F14" s="48">
        <v>0.0</v>
      </c>
      <c r="G14" s="48">
        <v>0.0</v>
      </c>
      <c r="H14" s="48">
        <v>0.0</v>
      </c>
      <c r="I14" s="48">
        <v>0.0</v>
      </c>
      <c r="J14" s="48">
        <v>0.0</v>
      </c>
      <c r="K14" s="48">
        <v>0.0</v>
      </c>
      <c r="L14" s="48">
        <v>0.0</v>
      </c>
      <c r="M14" s="48">
        <v>0.0</v>
      </c>
      <c r="N14" s="48">
        <v>0.0</v>
      </c>
      <c r="O14" s="48">
        <v>0.0</v>
      </c>
      <c r="P14" s="48">
        <v>0.0</v>
      </c>
      <c r="Q14" s="48">
        <v>0.0</v>
      </c>
      <c r="R14" s="48">
        <v>0.0</v>
      </c>
      <c r="S14" s="48">
        <v>0.0</v>
      </c>
      <c r="T14" s="48">
        <v>0.0</v>
      </c>
      <c r="U14" s="48">
        <v>0.0</v>
      </c>
      <c r="V14" s="48">
        <v>0.0</v>
      </c>
      <c r="W14" s="48">
        <v>0.0</v>
      </c>
      <c r="X14" s="48">
        <v>0.0</v>
      </c>
      <c r="Y14" s="48">
        <v>0.0</v>
      </c>
      <c r="Z14" s="48">
        <v>0.0</v>
      </c>
      <c r="AA14" s="48">
        <v>0.0</v>
      </c>
      <c r="AB14" s="48">
        <v>0.0</v>
      </c>
      <c r="AC14" s="48">
        <v>0.0</v>
      </c>
      <c r="AD14" s="48">
        <v>0.0</v>
      </c>
      <c r="AE14" s="48">
        <v>0.0</v>
      </c>
      <c r="AF14" s="48">
        <v>0.0</v>
      </c>
      <c r="AG14" s="48">
        <v>0.0</v>
      </c>
      <c r="AH14" s="48">
        <v>0.0</v>
      </c>
      <c r="AI14" s="48">
        <v>0.0</v>
      </c>
      <c r="AJ14" s="48">
        <v>0.0</v>
      </c>
      <c r="AK14" s="48">
        <v>0.0</v>
      </c>
      <c r="AL14" s="48">
        <v>0.0</v>
      </c>
    </row>
    <row r="15" ht="12.75" customHeight="1">
      <c r="A15" s="36" t="s">
        <v>151</v>
      </c>
      <c r="B15" s="46"/>
      <c r="C15" s="48">
        <v>1000.0</v>
      </c>
      <c r="D15" s="48">
        <v>1000.0</v>
      </c>
      <c r="E15" s="48">
        <v>1000.0</v>
      </c>
      <c r="F15" s="48">
        <v>1000.0</v>
      </c>
      <c r="G15" s="48">
        <v>1000.0</v>
      </c>
      <c r="H15" s="48">
        <v>1000.0</v>
      </c>
      <c r="I15" s="48">
        <v>1000.0</v>
      </c>
      <c r="J15" s="48">
        <v>1000.0</v>
      </c>
      <c r="K15" s="48">
        <v>1000.0</v>
      </c>
      <c r="L15" s="48">
        <v>1000.0</v>
      </c>
      <c r="M15" s="48">
        <v>1000.0</v>
      </c>
      <c r="N15" s="48">
        <v>1000.0</v>
      </c>
      <c r="O15" s="48">
        <v>2000.0</v>
      </c>
      <c r="P15" s="48">
        <v>2000.0</v>
      </c>
      <c r="Q15" s="48">
        <v>2000.0</v>
      </c>
      <c r="R15" s="48">
        <v>2000.0</v>
      </c>
      <c r="S15" s="48">
        <v>2000.0</v>
      </c>
      <c r="T15" s="48">
        <v>2000.0</v>
      </c>
      <c r="U15" s="48">
        <v>2000.0</v>
      </c>
      <c r="V15" s="48">
        <v>2000.0</v>
      </c>
      <c r="W15" s="48">
        <v>2000.0</v>
      </c>
      <c r="X15" s="48">
        <v>2000.0</v>
      </c>
      <c r="Y15" s="48">
        <v>2000.0</v>
      </c>
      <c r="Z15" s="48">
        <v>2000.0</v>
      </c>
      <c r="AA15" s="48">
        <v>2000.0</v>
      </c>
      <c r="AB15" s="48">
        <v>2000.0</v>
      </c>
      <c r="AC15" s="48">
        <v>2000.0</v>
      </c>
      <c r="AD15" s="48">
        <v>2000.0</v>
      </c>
      <c r="AE15" s="48">
        <v>2000.0</v>
      </c>
      <c r="AF15" s="48">
        <v>2000.0</v>
      </c>
      <c r="AG15" s="48">
        <v>2000.0</v>
      </c>
      <c r="AH15" s="48">
        <v>2000.0</v>
      </c>
      <c r="AI15" s="48">
        <v>2000.0</v>
      </c>
      <c r="AJ15" s="48">
        <v>2000.0</v>
      </c>
      <c r="AK15" s="48">
        <v>2000.0</v>
      </c>
      <c r="AL15" s="48">
        <v>2000.0</v>
      </c>
    </row>
    <row r="16" ht="12.75" customHeight="1">
      <c r="A16" s="36" t="s">
        <v>152</v>
      </c>
      <c r="B16" s="46"/>
      <c r="C16" s="48">
        <v>0.0</v>
      </c>
      <c r="D16" s="48">
        <v>0.0</v>
      </c>
      <c r="E16" s="48">
        <v>0.0</v>
      </c>
      <c r="F16" s="48">
        <v>0.0</v>
      </c>
      <c r="G16" s="48">
        <v>0.0</v>
      </c>
      <c r="H16" s="48">
        <v>0.0</v>
      </c>
      <c r="I16" s="48">
        <v>0.0</v>
      </c>
      <c r="J16" s="48">
        <v>0.0</v>
      </c>
      <c r="K16" s="48">
        <v>0.0</v>
      </c>
      <c r="L16" s="48">
        <v>0.0</v>
      </c>
      <c r="M16" s="48">
        <v>0.0</v>
      </c>
      <c r="N16" s="48">
        <v>0.0</v>
      </c>
      <c r="O16" s="48">
        <v>0.0</v>
      </c>
      <c r="P16" s="48">
        <v>0.0</v>
      </c>
      <c r="Q16" s="48">
        <v>0.0</v>
      </c>
      <c r="R16" s="48">
        <v>0.0</v>
      </c>
      <c r="S16" s="48">
        <v>0.0</v>
      </c>
      <c r="T16" s="48">
        <v>0.0</v>
      </c>
      <c r="U16" s="48">
        <v>0.0</v>
      </c>
      <c r="V16" s="48">
        <v>0.0</v>
      </c>
      <c r="W16" s="48">
        <v>0.0</v>
      </c>
      <c r="X16" s="48">
        <v>0.0</v>
      </c>
      <c r="Y16" s="48">
        <v>0.0</v>
      </c>
      <c r="Z16" s="48">
        <v>0.0</v>
      </c>
      <c r="AA16" s="48">
        <v>0.0</v>
      </c>
      <c r="AB16" s="48">
        <v>0.0</v>
      </c>
      <c r="AC16" s="48">
        <v>0.0</v>
      </c>
      <c r="AD16" s="48">
        <v>0.0</v>
      </c>
      <c r="AE16" s="48">
        <v>0.0</v>
      </c>
      <c r="AF16" s="48">
        <v>0.0</v>
      </c>
      <c r="AG16" s="48">
        <v>0.0</v>
      </c>
      <c r="AH16" s="48">
        <v>0.0</v>
      </c>
      <c r="AI16" s="48">
        <v>0.0</v>
      </c>
      <c r="AJ16" s="48">
        <v>0.0</v>
      </c>
      <c r="AK16" s="48">
        <v>0.0</v>
      </c>
      <c r="AL16" s="48">
        <v>0.0</v>
      </c>
    </row>
    <row r="17" ht="12.75" customHeight="1">
      <c r="A17" s="36" t="s">
        <v>154</v>
      </c>
      <c r="B17" s="46"/>
      <c r="C17" s="48">
        <v>1000.0</v>
      </c>
      <c r="D17" s="48">
        <v>1000.0</v>
      </c>
      <c r="E17" s="48">
        <v>1000.0</v>
      </c>
      <c r="F17" s="48">
        <v>1000.0</v>
      </c>
      <c r="G17" s="48">
        <v>1000.0</v>
      </c>
      <c r="H17" s="48">
        <v>1000.0</v>
      </c>
      <c r="I17" s="48">
        <v>1000.0</v>
      </c>
      <c r="J17" s="48">
        <v>1000.0</v>
      </c>
      <c r="K17" s="48">
        <v>1000.0</v>
      </c>
      <c r="L17" s="48">
        <v>1000.0</v>
      </c>
      <c r="M17" s="48">
        <v>1000.0</v>
      </c>
      <c r="N17" s="48">
        <v>1000.0</v>
      </c>
      <c r="O17" s="48">
        <v>2000.0</v>
      </c>
      <c r="P17" s="48">
        <v>2000.0</v>
      </c>
      <c r="Q17" s="48">
        <v>2000.0</v>
      </c>
      <c r="R17" s="48">
        <v>2000.0</v>
      </c>
      <c r="S17" s="48">
        <v>2000.0</v>
      </c>
      <c r="T17" s="48">
        <v>2000.0</v>
      </c>
      <c r="U17" s="48">
        <v>2000.0</v>
      </c>
      <c r="V17" s="48">
        <v>2000.0</v>
      </c>
      <c r="W17" s="48">
        <v>2000.0</v>
      </c>
      <c r="X17" s="48">
        <v>2000.0</v>
      </c>
      <c r="Y17" s="48">
        <v>2000.0</v>
      </c>
      <c r="Z17" s="48">
        <v>2000.0</v>
      </c>
      <c r="AA17" s="48">
        <v>2000.0</v>
      </c>
      <c r="AB17" s="48">
        <v>2000.0</v>
      </c>
      <c r="AC17" s="48">
        <v>2000.0</v>
      </c>
      <c r="AD17" s="48">
        <v>2000.0</v>
      </c>
      <c r="AE17" s="48">
        <v>2000.0</v>
      </c>
      <c r="AF17" s="48">
        <v>2000.0</v>
      </c>
      <c r="AG17" s="48">
        <v>2000.0</v>
      </c>
      <c r="AH17" s="48">
        <v>2000.0</v>
      </c>
      <c r="AI17" s="48">
        <v>2000.0</v>
      </c>
      <c r="AJ17" s="48">
        <v>2000.0</v>
      </c>
      <c r="AK17" s="48">
        <v>2000.0</v>
      </c>
      <c r="AL17" s="48">
        <v>2000.0</v>
      </c>
    </row>
    <row r="18" ht="12.75" customHeight="1">
      <c r="A18" s="36" t="s">
        <v>156</v>
      </c>
      <c r="B18" s="46"/>
      <c r="C18" s="48">
        <v>0.0</v>
      </c>
      <c r="D18" s="48">
        <v>0.0</v>
      </c>
      <c r="E18" s="48">
        <v>0.0</v>
      </c>
      <c r="F18" s="48">
        <v>0.0</v>
      </c>
      <c r="G18" s="48">
        <v>0.0</v>
      </c>
      <c r="H18" s="48">
        <v>0.0</v>
      </c>
      <c r="I18" s="48">
        <v>0.0</v>
      </c>
      <c r="J18" s="48">
        <v>0.0</v>
      </c>
      <c r="K18" s="48">
        <v>0.0</v>
      </c>
      <c r="L18" s="48">
        <v>0.0</v>
      </c>
      <c r="M18" s="48">
        <v>0.0</v>
      </c>
      <c r="N18" s="48">
        <v>0.0</v>
      </c>
      <c r="O18" s="48">
        <v>0.0</v>
      </c>
      <c r="P18" s="48">
        <v>0.0</v>
      </c>
      <c r="Q18" s="48">
        <v>0.0</v>
      </c>
      <c r="R18" s="48">
        <v>0.0</v>
      </c>
      <c r="S18" s="48">
        <v>0.0</v>
      </c>
      <c r="T18" s="48">
        <v>0.0</v>
      </c>
      <c r="U18" s="48">
        <v>0.0</v>
      </c>
      <c r="V18" s="48">
        <v>0.0</v>
      </c>
      <c r="W18" s="48">
        <v>0.0</v>
      </c>
      <c r="X18" s="48">
        <v>0.0</v>
      </c>
      <c r="Y18" s="48">
        <v>0.0</v>
      </c>
      <c r="Z18" s="48">
        <v>0.0</v>
      </c>
      <c r="AA18" s="48">
        <v>0.0</v>
      </c>
      <c r="AB18" s="48">
        <v>0.0</v>
      </c>
      <c r="AC18" s="48">
        <v>0.0</v>
      </c>
      <c r="AD18" s="48">
        <v>0.0</v>
      </c>
      <c r="AE18" s="48">
        <v>0.0</v>
      </c>
      <c r="AF18" s="48">
        <v>0.0</v>
      </c>
      <c r="AG18" s="48">
        <v>0.0</v>
      </c>
      <c r="AH18" s="48">
        <v>0.0</v>
      </c>
      <c r="AI18" s="48">
        <v>0.0</v>
      </c>
      <c r="AJ18" s="48">
        <v>0.0</v>
      </c>
      <c r="AK18" s="48">
        <v>0.0</v>
      </c>
      <c r="AL18" s="48">
        <v>0.0</v>
      </c>
    </row>
    <row r="19" ht="12.75" customHeight="1">
      <c r="A19" t="s">
        <v>159</v>
      </c>
      <c r="C19" s="24">
        <f t="shared" ref="C19:AL19" si="3">SUM(C9:C18)</f>
        <v>2000</v>
      </c>
      <c r="D19" s="24">
        <f t="shared" si="3"/>
        <v>2000</v>
      </c>
      <c r="E19" s="24">
        <f t="shared" si="3"/>
        <v>2000</v>
      </c>
      <c r="F19" s="24">
        <f t="shared" si="3"/>
        <v>2000</v>
      </c>
      <c r="G19" s="24">
        <f t="shared" si="3"/>
        <v>2000</v>
      </c>
      <c r="H19" s="24">
        <f t="shared" si="3"/>
        <v>2000</v>
      </c>
      <c r="I19" s="24">
        <f t="shared" si="3"/>
        <v>2000</v>
      </c>
      <c r="J19" s="24">
        <f t="shared" si="3"/>
        <v>2000</v>
      </c>
      <c r="K19" s="24">
        <f t="shared" si="3"/>
        <v>2000</v>
      </c>
      <c r="L19" s="24">
        <f t="shared" si="3"/>
        <v>2000</v>
      </c>
      <c r="M19" s="24">
        <f t="shared" si="3"/>
        <v>2000</v>
      </c>
      <c r="N19" s="24">
        <f t="shared" si="3"/>
        <v>2000</v>
      </c>
      <c r="O19" s="24">
        <f t="shared" si="3"/>
        <v>4000</v>
      </c>
      <c r="P19" s="24">
        <f t="shared" si="3"/>
        <v>4000</v>
      </c>
      <c r="Q19" s="24">
        <f t="shared" si="3"/>
        <v>4000</v>
      </c>
      <c r="R19" s="24">
        <f t="shared" si="3"/>
        <v>4000</v>
      </c>
      <c r="S19" s="24">
        <f t="shared" si="3"/>
        <v>4000</v>
      </c>
      <c r="T19" s="24">
        <f t="shared" si="3"/>
        <v>4000</v>
      </c>
      <c r="U19" s="24">
        <f t="shared" si="3"/>
        <v>4000</v>
      </c>
      <c r="V19" s="24">
        <f t="shared" si="3"/>
        <v>4000</v>
      </c>
      <c r="W19" s="24">
        <f t="shared" si="3"/>
        <v>4000</v>
      </c>
      <c r="X19" s="24">
        <f t="shared" si="3"/>
        <v>4000</v>
      </c>
      <c r="Y19" s="24">
        <f t="shared" si="3"/>
        <v>4000</v>
      </c>
      <c r="Z19" s="24">
        <f t="shared" si="3"/>
        <v>4000</v>
      </c>
      <c r="AA19" s="24">
        <f t="shared" si="3"/>
        <v>5000</v>
      </c>
      <c r="AB19" s="24">
        <f t="shared" si="3"/>
        <v>5000</v>
      </c>
      <c r="AC19" s="24">
        <f t="shared" si="3"/>
        <v>5000</v>
      </c>
      <c r="AD19" s="24">
        <f t="shared" si="3"/>
        <v>5000</v>
      </c>
      <c r="AE19" s="24">
        <f t="shared" si="3"/>
        <v>5000</v>
      </c>
      <c r="AF19" s="24">
        <f t="shared" si="3"/>
        <v>5000</v>
      </c>
      <c r="AG19" s="24">
        <f t="shared" si="3"/>
        <v>5000</v>
      </c>
      <c r="AH19" s="24">
        <f t="shared" si="3"/>
        <v>5000</v>
      </c>
      <c r="AI19" s="24">
        <f t="shared" si="3"/>
        <v>5000</v>
      </c>
      <c r="AJ19" s="24">
        <f t="shared" si="3"/>
        <v>5000</v>
      </c>
      <c r="AK19" s="24">
        <f t="shared" si="3"/>
        <v>5000</v>
      </c>
      <c r="AL19" s="24">
        <f t="shared" si="3"/>
        <v>5000</v>
      </c>
    </row>
    <row r="20" ht="12.75" customHeight="1"/>
    <row r="21" ht="12.75" customHeight="1">
      <c r="A21" s="40" t="s">
        <v>167</v>
      </c>
      <c r="C21" s="49">
        <f t="shared" ref="C21:AL21" si="4">C19/C6</f>
        <v>0.1606425703</v>
      </c>
      <c r="D21" s="49">
        <f t="shared" si="4"/>
        <v>0.1606425703</v>
      </c>
      <c r="E21" s="49">
        <f t="shared" si="4"/>
        <v>0.1606425703</v>
      </c>
      <c r="F21" s="49">
        <f t="shared" si="4"/>
        <v>0.1606425703</v>
      </c>
      <c r="G21" s="49">
        <f t="shared" si="4"/>
        <v>0.1606425703</v>
      </c>
      <c r="H21" s="49">
        <f t="shared" si="4"/>
        <v>0.1606425703</v>
      </c>
      <c r="I21" s="49">
        <f t="shared" si="4"/>
        <v>0.1606425703</v>
      </c>
      <c r="J21" s="49">
        <f t="shared" si="4"/>
        <v>0.1606425703</v>
      </c>
      <c r="K21" s="49">
        <f t="shared" si="4"/>
        <v>0.1606425703</v>
      </c>
      <c r="L21" s="49">
        <f t="shared" si="4"/>
        <v>0.1606425703</v>
      </c>
      <c r="M21" s="49">
        <f t="shared" si="4"/>
        <v>0.1606425703</v>
      </c>
      <c r="N21" s="49">
        <f t="shared" si="4"/>
        <v>0.1606425703</v>
      </c>
      <c r="O21" s="49">
        <f t="shared" si="4"/>
        <v>0.0905028565</v>
      </c>
      <c r="P21" s="49">
        <f t="shared" si="4"/>
        <v>0.0905028565</v>
      </c>
      <c r="Q21" s="49">
        <f t="shared" si="4"/>
        <v>0.0905028565</v>
      </c>
      <c r="R21" s="49">
        <f t="shared" si="4"/>
        <v>0.0905028565</v>
      </c>
      <c r="S21" s="49">
        <f t="shared" si="4"/>
        <v>0.0905028565</v>
      </c>
      <c r="T21" s="49">
        <f t="shared" si="4"/>
        <v>0.0905028565</v>
      </c>
      <c r="U21" s="49">
        <f t="shared" si="4"/>
        <v>0.0905028565</v>
      </c>
      <c r="V21" s="49">
        <f t="shared" si="4"/>
        <v>0.0905028565</v>
      </c>
      <c r="W21" s="49">
        <f t="shared" si="4"/>
        <v>0.0905028565</v>
      </c>
      <c r="X21" s="49">
        <f t="shared" si="4"/>
        <v>0.0905028565</v>
      </c>
      <c r="Y21" s="49">
        <f t="shared" si="4"/>
        <v>0.0905028565</v>
      </c>
      <c r="Z21" s="49">
        <f t="shared" si="4"/>
        <v>0.0905028565</v>
      </c>
      <c r="AA21" s="49">
        <f t="shared" si="4"/>
        <v>0.03374843913</v>
      </c>
      <c r="AB21" s="49">
        <f t="shared" si="4"/>
        <v>0.03374843913</v>
      </c>
      <c r="AC21" s="49">
        <f t="shared" si="4"/>
        <v>0.03374843913</v>
      </c>
      <c r="AD21" s="49">
        <f t="shared" si="4"/>
        <v>0.03374843913</v>
      </c>
      <c r="AE21" s="49">
        <f t="shared" si="4"/>
        <v>0.03374843913</v>
      </c>
      <c r="AF21" s="49">
        <f t="shared" si="4"/>
        <v>0.03374843913</v>
      </c>
      <c r="AG21" s="49">
        <f t="shared" si="4"/>
        <v>0.03374843913</v>
      </c>
      <c r="AH21" s="49">
        <f t="shared" si="4"/>
        <v>0.03374843913</v>
      </c>
      <c r="AI21" s="49">
        <f t="shared" si="4"/>
        <v>0.03374843913</v>
      </c>
      <c r="AJ21" s="49">
        <f t="shared" si="4"/>
        <v>0.03374843913</v>
      </c>
      <c r="AK21" s="49">
        <f t="shared" si="4"/>
        <v>0.03374843913</v>
      </c>
      <c r="AL21" s="49">
        <f t="shared" si="4"/>
        <v>0.03374843913</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6666"/>
    <pageSetUpPr/>
  </sheetPr>
  <sheetViews>
    <sheetView workbookViewId="0"/>
  </sheetViews>
  <sheetFormatPr customHeight="1" defaultColWidth="14.43" defaultRowHeight="15.0"/>
  <cols>
    <col customWidth="1" min="1" max="1" width="32.86"/>
    <col customWidth="1" min="2" max="2" width="11.43"/>
    <col customWidth="1" min="3" max="3" width="11.86"/>
    <col customWidth="1" min="4" max="4" width="12.0"/>
    <col customWidth="1" min="5" max="40" width="12.71"/>
  </cols>
  <sheetData>
    <row r="1" ht="16.5" customHeight="1">
      <c r="A1" s="12" t="str">
        <f>ASSUMPTIONS!A1</f>
        <v>ProMesh</v>
      </c>
    </row>
    <row r="2" ht="13.5" customHeight="1">
      <c r="A2" s="6" t="s">
        <v>109</v>
      </c>
    </row>
    <row r="3" ht="12.75" customHeight="1">
      <c r="A3" s="6"/>
      <c r="E3" s="6" t="s">
        <v>61</v>
      </c>
      <c r="F3" s="6" t="s">
        <v>61</v>
      </c>
      <c r="G3" s="6" t="s">
        <v>61</v>
      </c>
      <c r="H3" s="6" t="s">
        <v>61</v>
      </c>
      <c r="I3" s="6" t="s">
        <v>61</v>
      </c>
      <c r="J3" s="6" t="s">
        <v>61</v>
      </c>
      <c r="K3" s="6" t="s">
        <v>61</v>
      </c>
      <c r="L3" s="6" t="s">
        <v>61</v>
      </c>
      <c r="M3" s="6" t="s">
        <v>61</v>
      </c>
      <c r="N3" s="6" t="s">
        <v>61</v>
      </c>
      <c r="O3" s="6" t="s">
        <v>61</v>
      </c>
      <c r="P3" s="6" t="s">
        <v>61</v>
      </c>
      <c r="Q3" s="6" t="s">
        <v>62</v>
      </c>
      <c r="R3" s="6" t="s">
        <v>62</v>
      </c>
      <c r="S3" s="6" t="s">
        <v>62</v>
      </c>
      <c r="T3" s="6" t="s">
        <v>62</v>
      </c>
      <c r="U3" s="6" t="s">
        <v>62</v>
      </c>
      <c r="V3" s="6" t="s">
        <v>62</v>
      </c>
      <c r="W3" s="6" t="s">
        <v>62</v>
      </c>
      <c r="X3" s="6" t="s">
        <v>62</v>
      </c>
      <c r="Y3" s="6" t="s">
        <v>62</v>
      </c>
      <c r="Z3" s="6" t="s">
        <v>62</v>
      </c>
      <c r="AA3" s="6" t="s">
        <v>62</v>
      </c>
      <c r="AB3" s="6" t="s">
        <v>62</v>
      </c>
      <c r="AC3" s="6" t="s">
        <v>63</v>
      </c>
      <c r="AD3" s="6" t="s">
        <v>63</v>
      </c>
      <c r="AE3" s="6" t="s">
        <v>63</v>
      </c>
      <c r="AF3" s="6" t="s">
        <v>63</v>
      </c>
      <c r="AG3" s="6" t="s">
        <v>63</v>
      </c>
      <c r="AH3" s="6" t="s">
        <v>63</v>
      </c>
      <c r="AI3" s="6" t="s">
        <v>63</v>
      </c>
      <c r="AJ3" s="6" t="s">
        <v>63</v>
      </c>
      <c r="AK3" s="6" t="s">
        <v>63</v>
      </c>
      <c r="AL3" s="6" t="s">
        <v>63</v>
      </c>
      <c r="AM3" s="6" t="s">
        <v>63</v>
      </c>
      <c r="AN3" s="6" t="s">
        <v>63</v>
      </c>
    </row>
    <row r="4" ht="12.75" customHeight="1">
      <c r="A4" s="6"/>
      <c r="E4" s="6" t="s">
        <v>64</v>
      </c>
      <c r="F4" s="6" t="s">
        <v>65</v>
      </c>
      <c r="G4" s="6" t="s">
        <v>66</v>
      </c>
      <c r="H4" s="6" t="s">
        <v>67</v>
      </c>
      <c r="I4" s="6" t="s">
        <v>68</v>
      </c>
      <c r="J4" s="6" t="s">
        <v>69</v>
      </c>
      <c r="K4" s="6" t="s">
        <v>70</v>
      </c>
      <c r="L4" s="6" t="s">
        <v>71</v>
      </c>
      <c r="M4" s="28" t="s">
        <v>67</v>
      </c>
      <c r="N4" s="6" t="s">
        <v>73</v>
      </c>
      <c r="O4" s="6" t="s">
        <v>74</v>
      </c>
      <c r="P4" s="6" t="s">
        <v>75</v>
      </c>
      <c r="Q4" s="6" t="s">
        <v>64</v>
      </c>
      <c r="R4" s="6" t="s">
        <v>65</v>
      </c>
      <c r="S4" s="6" t="s">
        <v>66</v>
      </c>
      <c r="T4" s="6" t="s">
        <v>67</v>
      </c>
      <c r="U4" s="6" t="s">
        <v>68</v>
      </c>
      <c r="V4" s="6" t="s">
        <v>69</v>
      </c>
      <c r="W4" s="6" t="s">
        <v>70</v>
      </c>
      <c r="X4" s="6" t="s">
        <v>71</v>
      </c>
      <c r="Y4" s="6" t="s">
        <v>72</v>
      </c>
      <c r="Z4" s="6" t="s">
        <v>73</v>
      </c>
      <c r="AA4" s="6" t="s">
        <v>74</v>
      </c>
      <c r="AB4" s="6" t="s">
        <v>75</v>
      </c>
      <c r="AC4" s="6" t="s">
        <v>64</v>
      </c>
      <c r="AD4" s="6" t="s">
        <v>65</v>
      </c>
      <c r="AE4" s="6" t="s">
        <v>66</v>
      </c>
      <c r="AF4" s="6" t="s">
        <v>67</v>
      </c>
      <c r="AG4" s="6" t="s">
        <v>68</v>
      </c>
      <c r="AH4" s="6" t="s">
        <v>69</v>
      </c>
      <c r="AI4" s="6" t="s">
        <v>70</v>
      </c>
      <c r="AJ4" s="6" t="s">
        <v>71</v>
      </c>
      <c r="AK4" s="6" t="s">
        <v>72</v>
      </c>
      <c r="AL4" s="6" t="s">
        <v>73</v>
      </c>
      <c r="AM4" s="6" t="s">
        <v>74</v>
      </c>
      <c r="AN4" s="6" t="s">
        <v>75</v>
      </c>
    </row>
    <row r="5" ht="12.75" customHeight="1"/>
    <row r="6" ht="12.75" customHeight="1">
      <c r="A6" t="s">
        <v>92</v>
      </c>
      <c r="E6" s="24">
        <f>'COGS ACCOUNTS RECEIVABLE'!C14</f>
        <v>12450</v>
      </c>
      <c r="F6" s="24">
        <f>'COGS ACCOUNTS RECEIVABLE'!D14</f>
        <v>12450</v>
      </c>
      <c r="G6" s="24">
        <f>'COGS ACCOUNTS RECEIVABLE'!E14</f>
        <v>12450</v>
      </c>
      <c r="H6" s="24">
        <f>'COGS ACCOUNTS RECEIVABLE'!F14</f>
        <v>12450</v>
      </c>
      <c r="I6" s="24">
        <f>'COGS ACCOUNTS RECEIVABLE'!G14</f>
        <v>12450</v>
      </c>
      <c r="J6" s="24">
        <f>'COGS ACCOUNTS RECEIVABLE'!H14</f>
        <v>12450</v>
      </c>
      <c r="K6" s="24">
        <f>'COGS ACCOUNTS RECEIVABLE'!I14</f>
        <v>12450</v>
      </c>
      <c r="L6" s="24">
        <f>'COGS ACCOUNTS RECEIVABLE'!J14</f>
        <v>12450</v>
      </c>
      <c r="M6" s="24">
        <f>'COGS ACCOUNTS RECEIVABLE'!K14</f>
        <v>12450</v>
      </c>
      <c r="N6" s="24">
        <f>'COGS ACCOUNTS RECEIVABLE'!L14</f>
        <v>12450</v>
      </c>
      <c r="O6" s="24">
        <f>'COGS ACCOUNTS RECEIVABLE'!M14</f>
        <v>12450</v>
      </c>
      <c r="P6" s="24">
        <f>'COGS ACCOUNTS RECEIVABLE'!N14</f>
        <v>12450</v>
      </c>
      <c r="Q6" s="24">
        <f>'COGS ACCOUNTS RECEIVABLE'!O14</f>
        <v>44197.5</v>
      </c>
      <c r="R6" s="24">
        <f>'COGS ACCOUNTS RECEIVABLE'!P14</f>
        <v>44197.5</v>
      </c>
      <c r="S6" s="24">
        <f>'COGS ACCOUNTS RECEIVABLE'!Q14</f>
        <v>44197.5</v>
      </c>
      <c r="T6" s="24">
        <f>'COGS ACCOUNTS RECEIVABLE'!R14</f>
        <v>44197.5</v>
      </c>
      <c r="U6" s="24">
        <f>'COGS ACCOUNTS RECEIVABLE'!S14</f>
        <v>44197.5</v>
      </c>
      <c r="V6" s="24">
        <f>'COGS ACCOUNTS RECEIVABLE'!T14</f>
        <v>44197.5</v>
      </c>
      <c r="W6" s="24">
        <f>'COGS ACCOUNTS RECEIVABLE'!U14</f>
        <v>44197.5</v>
      </c>
      <c r="X6" s="24">
        <f>'COGS ACCOUNTS RECEIVABLE'!V14</f>
        <v>44197.5</v>
      </c>
      <c r="Y6" s="24">
        <f>'COGS ACCOUNTS RECEIVABLE'!W14</f>
        <v>44197.5</v>
      </c>
      <c r="Z6" s="24">
        <f>'COGS ACCOUNTS RECEIVABLE'!X14</f>
        <v>44197.5</v>
      </c>
      <c r="AA6" s="24">
        <f>'COGS ACCOUNTS RECEIVABLE'!Y14</f>
        <v>44197.5</v>
      </c>
      <c r="AB6" s="24">
        <f>'COGS ACCOUNTS RECEIVABLE'!Z14</f>
        <v>44197.5</v>
      </c>
      <c r="AC6" s="24">
        <f>'COGS ACCOUNTS RECEIVABLE'!AA14</f>
        <v>148155</v>
      </c>
      <c r="AD6" s="24">
        <f>'COGS ACCOUNTS RECEIVABLE'!AB14</f>
        <v>148155</v>
      </c>
      <c r="AE6" s="24">
        <f>'COGS ACCOUNTS RECEIVABLE'!AC14</f>
        <v>148155</v>
      </c>
      <c r="AF6" s="24">
        <f>'COGS ACCOUNTS RECEIVABLE'!AD14</f>
        <v>148155</v>
      </c>
      <c r="AG6" s="24">
        <f>'COGS ACCOUNTS RECEIVABLE'!AE14</f>
        <v>148155</v>
      </c>
      <c r="AH6" s="24">
        <f>'COGS ACCOUNTS RECEIVABLE'!AF14</f>
        <v>148155</v>
      </c>
      <c r="AI6" s="24">
        <f>'COGS ACCOUNTS RECEIVABLE'!AG14</f>
        <v>148155</v>
      </c>
      <c r="AJ6" s="24">
        <f>'COGS ACCOUNTS RECEIVABLE'!AH14</f>
        <v>148155</v>
      </c>
      <c r="AK6" s="24">
        <f>'COGS ACCOUNTS RECEIVABLE'!AI14</f>
        <v>148155</v>
      </c>
      <c r="AL6" s="24">
        <f>'COGS ACCOUNTS RECEIVABLE'!AJ14</f>
        <v>148155</v>
      </c>
      <c r="AM6" s="24">
        <f>'COGS ACCOUNTS RECEIVABLE'!AK14</f>
        <v>148155</v>
      </c>
      <c r="AN6" s="24">
        <f>'COGS ACCOUNTS RECEIVABLE'!AL14</f>
        <v>148155</v>
      </c>
    </row>
    <row r="7" ht="12.75" customHeight="1">
      <c r="B7" t="s">
        <v>126</v>
      </c>
      <c r="C7" s="4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row>
    <row r="8" ht="12.75" customHeight="1">
      <c r="A8" t="s">
        <v>127</v>
      </c>
      <c r="B8" s="41">
        <f>ASSUMPTIONS!B12</f>
        <v>0.1</v>
      </c>
      <c r="C8" s="42"/>
      <c r="D8" s="42"/>
      <c r="E8" s="24">
        <f t="shared" ref="E8:AN8" si="1">$B8*E6</f>
        <v>1245</v>
      </c>
      <c r="F8" s="24">
        <f t="shared" si="1"/>
        <v>1245</v>
      </c>
      <c r="G8" s="24">
        <f t="shared" si="1"/>
        <v>1245</v>
      </c>
      <c r="H8" s="24">
        <f t="shared" si="1"/>
        <v>1245</v>
      </c>
      <c r="I8" s="24">
        <f t="shared" si="1"/>
        <v>1245</v>
      </c>
      <c r="J8" s="24">
        <f t="shared" si="1"/>
        <v>1245</v>
      </c>
      <c r="K8" s="24">
        <f t="shared" si="1"/>
        <v>1245</v>
      </c>
      <c r="L8" s="24">
        <f t="shared" si="1"/>
        <v>1245</v>
      </c>
      <c r="M8" s="24">
        <f t="shared" si="1"/>
        <v>1245</v>
      </c>
      <c r="N8" s="24">
        <f t="shared" si="1"/>
        <v>1245</v>
      </c>
      <c r="O8" s="24">
        <f t="shared" si="1"/>
        <v>1245</v>
      </c>
      <c r="P8" s="24">
        <f t="shared" si="1"/>
        <v>1245</v>
      </c>
      <c r="Q8" s="24">
        <f t="shared" si="1"/>
        <v>4419.75</v>
      </c>
      <c r="R8" s="24">
        <f t="shared" si="1"/>
        <v>4419.75</v>
      </c>
      <c r="S8" s="24">
        <f t="shared" si="1"/>
        <v>4419.75</v>
      </c>
      <c r="T8" s="24">
        <f t="shared" si="1"/>
        <v>4419.75</v>
      </c>
      <c r="U8" s="24">
        <f t="shared" si="1"/>
        <v>4419.75</v>
      </c>
      <c r="V8" s="24">
        <f t="shared" si="1"/>
        <v>4419.75</v>
      </c>
      <c r="W8" s="24">
        <f t="shared" si="1"/>
        <v>4419.75</v>
      </c>
      <c r="X8" s="24">
        <f t="shared" si="1"/>
        <v>4419.75</v>
      </c>
      <c r="Y8" s="24">
        <f t="shared" si="1"/>
        <v>4419.75</v>
      </c>
      <c r="Z8" s="24">
        <f t="shared" si="1"/>
        <v>4419.75</v>
      </c>
      <c r="AA8" s="24">
        <f t="shared" si="1"/>
        <v>4419.75</v>
      </c>
      <c r="AB8" s="24">
        <f t="shared" si="1"/>
        <v>4419.75</v>
      </c>
      <c r="AC8" s="24">
        <f t="shared" si="1"/>
        <v>14815.5</v>
      </c>
      <c r="AD8" s="24">
        <f t="shared" si="1"/>
        <v>14815.5</v>
      </c>
      <c r="AE8" s="24">
        <f t="shared" si="1"/>
        <v>14815.5</v>
      </c>
      <c r="AF8" s="24">
        <f t="shared" si="1"/>
        <v>14815.5</v>
      </c>
      <c r="AG8" s="24">
        <f t="shared" si="1"/>
        <v>14815.5</v>
      </c>
      <c r="AH8" s="24">
        <f t="shared" si="1"/>
        <v>14815.5</v>
      </c>
      <c r="AI8" s="24">
        <f t="shared" si="1"/>
        <v>14815.5</v>
      </c>
      <c r="AJ8" s="24">
        <f t="shared" si="1"/>
        <v>14815.5</v>
      </c>
      <c r="AK8" s="24">
        <f t="shared" si="1"/>
        <v>14815.5</v>
      </c>
      <c r="AL8" s="24">
        <f t="shared" si="1"/>
        <v>14815.5</v>
      </c>
      <c r="AM8" s="24">
        <f t="shared" si="1"/>
        <v>14815.5</v>
      </c>
      <c r="AN8" s="24">
        <f t="shared" si="1"/>
        <v>14815.5</v>
      </c>
    </row>
    <row r="9" ht="12.75" customHeight="1"/>
    <row r="10" ht="12.75" customHeight="1"/>
    <row r="11" ht="12.75" customHeight="1">
      <c r="A11" s="44" t="s">
        <v>135</v>
      </c>
      <c r="B11" s="45" t="s">
        <v>61</v>
      </c>
      <c r="C11" s="45" t="s">
        <v>62</v>
      </c>
      <c r="D11" s="45" t="s">
        <v>63</v>
      </c>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row>
    <row r="12" ht="12.75" customHeight="1">
      <c r="A12" s="36" t="s">
        <v>25</v>
      </c>
      <c r="B12" s="47">
        <v>40000.0</v>
      </c>
      <c r="C12" s="48">
        <v>70000.0</v>
      </c>
      <c r="D12" s="48">
        <v>120000.0</v>
      </c>
      <c r="E12" s="38">
        <f t="shared" ref="E12:P12" si="2">$B12/12</f>
        <v>3333.333333</v>
      </c>
      <c r="F12" s="38">
        <f t="shared" si="2"/>
        <v>3333.333333</v>
      </c>
      <c r="G12" s="38">
        <f t="shared" si="2"/>
        <v>3333.333333</v>
      </c>
      <c r="H12" s="38">
        <f t="shared" si="2"/>
        <v>3333.333333</v>
      </c>
      <c r="I12" s="38">
        <f t="shared" si="2"/>
        <v>3333.333333</v>
      </c>
      <c r="J12" s="38">
        <f t="shared" si="2"/>
        <v>3333.333333</v>
      </c>
      <c r="K12" s="38">
        <f t="shared" si="2"/>
        <v>3333.333333</v>
      </c>
      <c r="L12" s="38">
        <f t="shared" si="2"/>
        <v>3333.333333</v>
      </c>
      <c r="M12" s="38">
        <f t="shared" si="2"/>
        <v>3333.333333</v>
      </c>
      <c r="N12" s="38">
        <f t="shared" si="2"/>
        <v>3333.333333</v>
      </c>
      <c r="O12" s="38">
        <f t="shared" si="2"/>
        <v>3333.333333</v>
      </c>
      <c r="P12" s="38">
        <f t="shared" si="2"/>
        <v>3333.333333</v>
      </c>
      <c r="Q12" s="38">
        <f t="shared" ref="Q12:AB12" si="3">$C12/12</f>
        <v>5833.333333</v>
      </c>
      <c r="R12" s="38">
        <f t="shared" si="3"/>
        <v>5833.333333</v>
      </c>
      <c r="S12" s="38">
        <f t="shared" si="3"/>
        <v>5833.333333</v>
      </c>
      <c r="T12" s="38">
        <f t="shared" si="3"/>
        <v>5833.333333</v>
      </c>
      <c r="U12" s="38">
        <f t="shared" si="3"/>
        <v>5833.333333</v>
      </c>
      <c r="V12" s="38">
        <f t="shared" si="3"/>
        <v>5833.333333</v>
      </c>
      <c r="W12" s="38">
        <f t="shared" si="3"/>
        <v>5833.333333</v>
      </c>
      <c r="X12" s="38">
        <f t="shared" si="3"/>
        <v>5833.333333</v>
      </c>
      <c r="Y12" s="38">
        <f t="shared" si="3"/>
        <v>5833.333333</v>
      </c>
      <c r="Z12" s="38">
        <f t="shared" si="3"/>
        <v>5833.333333</v>
      </c>
      <c r="AA12" s="38">
        <f t="shared" si="3"/>
        <v>5833.333333</v>
      </c>
      <c r="AB12" s="38">
        <f t="shared" si="3"/>
        <v>5833.333333</v>
      </c>
      <c r="AC12" s="38">
        <f t="shared" ref="AC12:AN12" si="4">$D12/12</f>
        <v>10000</v>
      </c>
      <c r="AD12" s="38">
        <f t="shared" si="4"/>
        <v>10000</v>
      </c>
      <c r="AE12" s="38">
        <f t="shared" si="4"/>
        <v>10000</v>
      </c>
      <c r="AF12" s="38">
        <f t="shared" si="4"/>
        <v>10000</v>
      </c>
      <c r="AG12" s="38">
        <f t="shared" si="4"/>
        <v>10000</v>
      </c>
      <c r="AH12" s="38">
        <f t="shared" si="4"/>
        <v>10000</v>
      </c>
      <c r="AI12" s="38">
        <f t="shared" si="4"/>
        <v>10000</v>
      </c>
      <c r="AJ12" s="38">
        <f t="shared" si="4"/>
        <v>10000</v>
      </c>
      <c r="AK12" s="38">
        <f t="shared" si="4"/>
        <v>10000</v>
      </c>
      <c r="AL12" s="38">
        <f t="shared" si="4"/>
        <v>10000</v>
      </c>
      <c r="AM12" s="38">
        <f t="shared" si="4"/>
        <v>10000</v>
      </c>
      <c r="AN12" s="38">
        <f t="shared" si="4"/>
        <v>10000</v>
      </c>
    </row>
    <row r="13" ht="12.75" customHeight="1">
      <c r="A13" s="36" t="s">
        <v>155</v>
      </c>
      <c r="B13" s="47">
        <v>30000.0</v>
      </c>
      <c r="C13" s="48">
        <v>50000.0</v>
      </c>
      <c r="D13" s="48">
        <v>90000.0</v>
      </c>
      <c r="E13" s="38">
        <f t="shared" ref="E13:P13" si="5">$B13/12</f>
        <v>2500</v>
      </c>
      <c r="F13" s="38">
        <f t="shared" si="5"/>
        <v>2500</v>
      </c>
      <c r="G13" s="38">
        <f t="shared" si="5"/>
        <v>2500</v>
      </c>
      <c r="H13" s="38">
        <f t="shared" si="5"/>
        <v>2500</v>
      </c>
      <c r="I13" s="38">
        <f t="shared" si="5"/>
        <v>2500</v>
      </c>
      <c r="J13" s="38">
        <f t="shared" si="5"/>
        <v>2500</v>
      </c>
      <c r="K13" s="38">
        <f t="shared" si="5"/>
        <v>2500</v>
      </c>
      <c r="L13" s="38">
        <f t="shared" si="5"/>
        <v>2500</v>
      </c>
      <c r="M13" s="38">
        <f t="shared" si="5"/>
        <v>2500</v>
      </c>
      <c r="N13" s="38">
        <f t="shared" si="5"/>
        <v>2500</v>
      </c>
      <c r="O13" s="38">
        <f t="shared" si="5"/>
        <v>2500</v>
      </c>
      <c r="P13" s="38">
        <f t="shared" si="5"/>
        <v>2500</v>
      </c>
      <c r="Q13" s="38">
        <f t="shared" ref="Q13:AB13" si="6">$C13/12</f>
        <v>4166.666667</v>
      </c>
      <c r="R13" s="38">
        <f t="shared" si="6"/>
        <v>4166.666667</v>
      </c>
      <c r="S13" s="38">
        <f t="shared" si="6"/>
        <v>4166.666667</v>
      </c>
      <c r="T13" s="38">
        <f t="shared" si="6"/>
        <v>4166.666667</v>
      </c>
      <c r="U13" s="38">
        <f t="shared" si="6"/>
        <v>4166.666667</v>
      </c>
      <c r="V13" s="38">
        <f t="shared" si="6"/>
        <v>4166.666667</v>
      </c>
      <c r="W13" s="38">
        <f t="shared" si="6"/>
        <v>4166.666667</v>
      </c>
      <c r="X13" s="38">
        <f t="shared" si="6"/>
        <v>4166.666667</v>
      </c>
      <c r="Y13" s="38">
        <f t="shared" si="6"/>
        <v>4166.666667</v>
      </c>
      <c r="Z13" s="38">
        <f t="shared" si="6"/>
        <v>4166.666667</v>
      </c>
      <c r="AA13" s="38">
        <f t="shared" si="6"/>
        <v>4166.666667</v>
      </c>
      <c r="AB13" s="38">
        <f t="shared" si="6"/>
        <v>4166.666667</v>
      </c>
      <c r="AC13" s="38">
        <f t="shared" ref="AC13:AN13" si="7">$D13/12</f>
        <v>7500</v>
      </c>
      <c r="AD13" s="38">
        <f t="shared" si="7"/>
        <v>7500</v>
      </c>
      <c r="AE13" s="38">
        <f t="shared" si="7"/>
        <v>7500</v>
      </c>
      <c r="AF13" s="38">
        <f t="shared" si="7"/>
        <v>7500</v>
      </c>
      <c r="AG13" s="38">
        <f t="shared" si="7"/>
        <v>7500</v>
      </c>
      <c r="AH13" s="38">
        <f t="shared" si="7"/>
        <v>7500</v>
      </c>
      <c r="AI13" s="38">
        <f t="shared" si="7"/>
        <v>7500</v>
      </c>
      <c r="AJ13" s="38">
        <f t="shared" si="7"/>
        <v>7500</v>
      </c>
      <c r="AK13" s="38">
        <f t="shared" si="7"/>
        <v>7500</v>
      </c>
      <c r="AL13" s="38">
        <f t="shared" si="7"/>
        <v>7500</v>
      </c>
      <c r="AM13" s="38">
        <f t="shared" si="7"/>
        <v>7500</v>
      </c>
      <c r="AN13" s="38">
        <f t="shared" si="7"/>
        <v>7500</v>
      </c>
    </row>
    <row r="14" ht="12.75" customHeight="1">
      <c r="A14" s="36" t="s">
        <v>166</v>
      </c>
      <c r="B14" s="47">
        <v>30000.0</v>
      </c>
      <c r="C14" s="48">
        <v>50000.0</v>
      </c>
      <c r="D14" s="48">
        <v>90000.0</v>
      </c>
      <c r="E14" s="38">
        <f t="shared" ref="E14:P14" si="8">$B14/12</f>
        <v>2500</v>
      </c>
      <c r="F14" s="38">
        <f t="shared" si="8"/>
        <v>2500</v>
      </c>
      <c r="G14" s="38">
        <f t="shared" si="8"/>
        <v>2500</v>
      </c>
      <c r="H14" s="38">
        <f t="shared" si="8"/>
        <v>2500</v>
      </c>
      <c r="I14" s="38">
        <f t="shared" si="8"/>
        <v>2500</v>
      </c>
      <c r="J14" s="38">
        <f t="shared" si="8"/>
        <v>2500</v>
      </c>
      <c r="K14" s="38">
        <f t="shared" si="8"/>
        <v>2500</v>
      </c>
      <c r="L14" s="38">
        <f t="shared" si="8"/>
        <v>2500</v>
      </c>
      <c r="M14" s="38">
        <f t="shared" si="8"/>
        <v>2500</v>
      </c>
      <c r="N14" s="38">
        <f t="shared" si="8"/>
        <v>2500</v>
      </c>
      <c r="O14" s="38">
        <f t="shared" si="8"/>
        <v>2500</v>
      </c>
      <c r="P14" s="38">
        <f t="shared" si="8"/>
        <v>2500</v>
      </c>
      <c r="Q14" s="38">
        <f t="shared" ref="Q14:AB14" si="9">$C14/12</f>
        <v>4166.666667</v>
      </c>
      <c r="R14" s="38">
        <f t="shared" si="9"/>
        <v>4166.666667</v>
      </c>
      <c r="S14" s="38">
        <f t="shared" si="9"/>
        <v>4166.666667</v>
      </c>
      <c r="T14" s="38">
        <f t="shared" si="9"/>
        <v>4166.666667</v>
      </c>
      <c r="U14" s="38">
        <f t="shared" si="9"/>
        <v>4166.666667</v>
      </c>
      <c r="V14" s="38">
        <f t="shared" si="9"/>
        <v>4166.666667</v>
      </c>
      <c r="W14" s="38">
        <f t="shared" si="9"/>
        <v>4166.666667</v>
      </c>
      <c r="X14" s="38">
        <f t="shared" si="9"/>
        <v>4166.666667</v>
      </c>
      <c r="Y14" s="38">
        <f t="shared" si="9"/>
        <v>4166.666667</v>
      </c>
      <c r="Z14" s="38">
        <f t="shared" si="9"/>
        <v>4166.666667</v>
      </c>
      <c r="AA14" s="38">
        <f t="shared" si="9"/>
        <v>4166.666667</v>
      </c>
      <c r="AB14" s="38">
        <f t="shared" si="9"/>
        <v>4166.666667</v>
      </c>
      <c r="AC14" s="38">
        <f t="shared" ref="AC14:AN14" si="10">$D14/12</f>
        <v>7500</v>
      </c>
      <c r="AD14" s="38">
        <f t="shared" si="10"/>
        <v>7500</v>
      </c>
      <c r="AE14" s="38">
        <f t="shared" si="10"/>
        <v>7500</v>
      </c>
      <c r="AF14" s="38">
        <f t="shared" si="10"/>
        <v>7500</v>
      </c>
      <c r="AG14" s="38">
        <f t="shared" si="10"/>
        <v>7500</v>
      </c>
      <c r="AH14" s="38">
        <f t="shared" si="10"/>
        <v>7500</v>
      </c>
      <c r="AI14" s="38">
        <f t="shared" si="10"/>
        <v>7500</v>
      </c>
      <c r="AJ14" s="38">
        <f t="shared" si="10"/>
        <v>7500</v>
      </c>
      <c r="AK14" s="38">
        <f t="shared" si="10"/>
        <v>7500</v>
      </c>
      <c r="AL14" s="38">
        <f t="shared" si="10"/>
        <v>7500</v>
      </c>
      <c r="AM14" s="38">
        <f t="shared" si="10"/>
        <v>7500</v>
      </c>
      <c r="AN14" s="38">
        <f t="shared" si="10"/>
        <v>7500</v>
      </c>
    </row>
    <row r="15" ht="12.75" customHeight="1">
      <c r="A15" s="36" t="s">
        <v>172</v>
      </c>
      <c r="B15" s="47">
        <v>30000.0</v>
      </c>
      <c r="C15" s="47">
        <v>60000.0</v>
      </c>
      <c r="D15" s="47">
        <v>150000.0</v>
      </c>
      <c r="E15" s="38">
        <f t="shared" ref="E15:P15" si="11">$B15/12</f>
        <v>2500</v>
      </c>
      <c r="F15" s="38">
        <f t="shared" si="11"/>
        <v>2500</v>
      </c>
      <c r="G15" s="38">
        <f t="shared" si="11"/>
        <v>2500</v>
      </c>
      <c r="H15" s="38">
        <f t="shared" si="11"/>
        <v>2500</v>
      </c>
      <c r="I15" s="38">
        <f t="shared" si="11"/>
        <v>2500</v>
      </c>
      <c r="J15" s="38">
        <f t="shared" si="11"/>
        <v>2500</v>
      </c>
      <c r="K15" s="38">
        <f t="shared" si="11"/>
        <v>2500</v>
      </c>
      <c r="L15" s="38">
        <f t="shared" si="11"/>
        <v>2500</v>
      </c>
      <c r="M15" s="38">
        <f t="shared" si="11"/>
        <v>2500</v>
      </c>
      <c r="N15" s="38">
        <f t="shared" si="11"/>
        <v>2500</v>
      </c>
      <c r="O15" s="38">
        <f t="shared" si="11"/>
        <v>2500</v>
      </c>
      <c r="P15" s="38">
        <f t="shared" si="11"/>
        <v>2500</v>
      </c>
      <c r="Q15" s="38">
        <f t="shared" ref="Q15:AB15" si="12">$C15/12</f>
        <v>5000</v>
      </c>
      <c r="R15" s="38">
        <f t="shared" si="12"/>
        <v>5000</v>
      </c>
      <c r="S15" s="38">
        <f t="shared" si="12"/>
        <v>5000</v>
      </c>
      <c r="T15" s="38">
        <f t="shared" si="12"/>
        <v>5000</v>
      </c>
      <c r="U15" s="38">
        <f t="shared" si="12"/>
        <v>5000</v>
      </c>
      <c r="V15" s="38">
        <f t="shared" si="12"/>
        <v>5000</v>
      </c>
      <c r="W15" s="38">
        <f t="shared" si="12"/>
        <v>5000</v>
      </c>
      <c r="X15" s="38">
        <f t="shared" si="12"/>
        <v>5000</v>
      </c>
      <c r="Y15" s="38">
        <f t="shared" si="12"/>
        <v>5000</v>
      </c>
      <c r="Z15" s="38">
        <f t="shared" si="12"/>
        <v>5000</v>
      </c>
      <c r="AA15" s="38">
        <f t="shared" si="12"/>
        <v>5000</v>
      </c>
      <c r="AB15" s="38">
        <f t="shared" si="12"/>
        <v>5000</v>
      </c>
      <c r="AC15" s="38">
        <f t="shared" ref="AC15:AN15" si="13">$D15/12</f>
        <v>12500</v>
      </c>
      <c r="AD15" s="38">
        <f t="shared" si="13"/>
        <v>12500</v>
      </c>
      <c r="AE15" s="38">
        <f t="shared" si="13"/>
        <v>12500</v>
      </c>
      <c r="AF15" s="38">
        <f t="shared" si="13"/>
        <v>12500</v>
      </c>
      <c r="AG15" s="38">
        <f t="shared" si="13"/>
        <v>12500</v>
      </c>
      <c r="AH15" s="38">
        <f t="shared" si="13"/>
        <v>12500</v>
      </c>
      <c r="AI15" s="38">
        <f t="shared" si="13"/>
        <v>12500</v>
      </c>
      <c r="AJ15" s="38">
        <f t="shared" si="13"/>
        <v>12500</v>
      </c>
      <c r="AK15" s="38">
        <f t="shared" si="13"/>
        <v>12500</v>
      </c>
      <c r="AL15" s="38">
        <f t="shared" si="13"/>
        <v>12500</v>
      </c>
      <c r="AM15" s="38">
        <f t="shared" si="13"/>
        <v>12500</v>
      </c>
      <c r="AN15" s="38">
        <f t="shared" si="13"/>
        <v>12500</v>
      </c>
    </row>
    <row r="16" ht="12.75" customHeight="1">
      <c r="A16" s="36"/>
      <c r="B16" s="47"/>
      <c r="C16" s="47"/>
      <c r="D16" s="47"/>
      <c r="E16" s="38">
        <f t="shared" ref="E16:P16" si="14">$B16/12</f>
        <v>0</v>
      </c>
      <c r="F16" s="38">
        <f t="shared" si="14"/>
        <v>0</v>
      </c>
      <c r="G16" s="38">
        <f t="shared" si="14"/>
        <v>0</v>
      </c>
      <c r="H16" s="38">
        <f t="shared" si="14"/>
        <v>0</v>
      </c>
      <c r="I16" s="38">
        <f t="shared" si="14"/>
        <v>0</v>
      </c>
      <c r="J16" s="38">
        <f t="shared" si="14"/>
        <v>0</v>
      </c>
      <c r="K16" s="38">
        <f t="shared" si="14"/>
        <v>0</v>
      </c>
      <c r="L16" s="38">
        <f t="shared" si="14"/>
        <v>0</v>
      </c>
      <c r="M16" s="38">
        <f t="shared" si="14"/>
        <v>0</v>
      </c>
      <c r="N16" s="38">
        <f t="shared" si="14"/>
        <v>0</v>
      </c>
      <c r="O16" s="38">
        <f t="shared" si="14"/>
        <v>0</v>
      </c>
      <c r="P16" s="38">
        <f t="shared" si="14"/>
        <v>0</v>
      </c>
      <c r="Q16" s="38">
        <f t="shared" ref="Q16:AB16" si="15">$C16/12</f>
        <v>0</v>
      </c>
      <c r="R16" s="38">
        <f t="shared" si="15"/>
        <v>0</v>
      </c>
      <c r="S16" s="38">
        <f t="shared" si="15"/>
        <v>0</v>
      </c>
      <c r="T16" s="38">
        <f t="shared" si="15"/>
        <v>0</v>
      </c>
      <c r="U16" s="38">
        <f t="shared" si="15"/>
        <v>0</v>
      </c>
      <c r="V16" s="38">
        <f t="shared" si="15"/>
        <v>0</v>
      </c>
      <c r="W16" s="38">
        <f t="shared" si="15"/>
        <v>0</v>
      </c>
      <c r="X16" s="38">
        <f t="shared" si="15"/>
        <v>0</v>
      </c>
      <c r="Y16" s="38">
        <f t="shared" si="15"/>
        <v>0</v>
      </c>
      <c r="Z16" s="38">
        <f t="shared" si="15"/>
        <v>0</v>
      </c>
      <c r="AA16" s="38">
        <f t="shared" si="15"/>
        <v>0</v>
      </c>
      <c r="AB16" s="38">
        <f t="shared" si="15"/>
        <v>0</v>
      </c>
      <c r="AC16" s="38">
        <f t="shared" ref="AC16:AN16" si="16">$D16/12</f>
        <v>0</v>
      </c>
      <c r="AD16" s="38">
        <f t="shared" si="16"/>
        <v>0</v>
      </c>
      <c r="AE16" s="38">
        <f t="shared" si="16"/>
        <v>0</v>
      </c>
      <c r="AF16" s="38">
        <f t="shared" si="16"/>
        <v>0</v>
      </c>
      <c r="AG16" s="38">
        <f t="shared" si="16"/>
        <v>0</v>
      </c>
      <c r="AH16" s="38">
        <f t="shared" si="16"/>
        <v>0</v>
      </c>
      <c r="AI16" s="38">
        <f t="shared" si="16"/>
        <v>0</v>
      </c>
      <c r="AJ16" s="38">
        <f t="shared" si="16"/>
        <v>0</v>
      </c>
      <c r="AK16" s="38">
        <f t="shared" si="16"/>
        <v>0</v>
      </c>
      <c r="AL16" s="38">
        <f t="shared" si="16"/>
        <v>0</v>
      </c>
      <c r="AM16" s="38">
        <f t="shared" si="16"/>
        <v>0</v>
      </c>
      <c r="AN16" s="38">
        <f t="shared" si="16"/>
        <v>0</v>
      </c>
    </row>
    <row r="17" ht="12.75" customHeight="1">
      <c r="A17" s="36"/>
      <c r="B17" s="47"/>
      <c r="C17" s="47"/>
      <c r="D17" s="47"/>
      <c r="E17" s="38">
        <f t="shared" ref="E17:P17" si="17">$B17/12</f>
        <v>0</v>
      </c>
      <c r="F17" s="38">
        <f t="shared" si="17"/>
        <v>0</v>
      </c>
      <c r="G17" s="38">
        <f t="shared" si="17"/>
        <v>0</v>
      </c>
      <c r="H17" s="38">
        <f t="shared" si="17"/>
        <v>0</v>
      </c>
      <c r="I17" s="38">
        <f t="shared" si="17"/>
        <v>0</v>
      </c>
      <c r="J17" s="38">
        <f t="shared" si="17"/>
        <v>0</v>
      </c>
      <c r="K17" s="38">
        <f t="shared" si="17"/>
        <v>0</v>
      </c>
      <c r="L17" s="38">
        <f t="shared" si="17"/>
        <v>0</v>
      </c>
      <c r="M17" s="38">
        <f t="shared" si="17"/>
        <v>0</v>
      </c>
      <c r="N17" s="38">
        <f t="shared" si="17"/>
        <v>0</v>
      </c>
      <c r="O17" s="38">
        <f t="shared" si="17"/>
        <v>0</v>
      </c>
      <c r="P17" s="38">
        <f t="shared" si="17"/>
        <v>0</v>
      </c>
      <c r="Q17" s="38">
        <f t="shared" ref="Q17:AB17" si="18">$C17/12</f>
        <v>0</v>
      </c>
      <c r="R17" s="38">
        <f t="shared" si="18"/>
        <v>0</v>
      </c>
      <c r="S17" s="38">
        <f t="shared" si="18"/>
        <v>0</v>
      </c>
      <c r="T17" s="38">
        <f t="shared" si="18"/>
        <v>0</v>
      </c>
      <c r="U17" s="38">
        <f t="shared" si="18"/>
        <v>0</v>
      </c>
      <c r="V17" s="38">
        <f t="shared" si="18"/>
        <v>0</v>
      </c>
      <c r="W17" s="38">
        <f t="shared" si="18"/>
        <v>0</v>
      </c>
      <c r="X17" s="38">
        <f t="shared" si="18"/>
        <v>0</v>
      </c>
      <c r="Y17" s="38">
        <f t="shared" si="18"/>
        <v>0</v>
      </c>
      <c r="Z17" s="38">
        <f t="shared" si="18"/>
        <v>0</v>
      </c>
      <c r="AA17" s="38">
        <f t="shared" si="18"/>
        <v>0</v>
      </c>
      <c r="AB17" s="38">
        <f t="shared" si="18"/>
        <v>0</v>
      </c>
      <c r="AC17" s="38">
        <f t="shared" ref="AC17:AN17" si="19">$D17/12</f>
        <v>0</v>
      </c>
      <c r="AD17" s="38">
        <f t="shared" si="19"/>
        <v>0</v>
      </c>
      <c r="AE17" s="38">
        <f t="shared" si="19"/>
        <v>0</v>
      </c>
      <c r="AF17" s="38">
        <f t="shared" si="19"/>
        <v>0</v>
      </c>
      <c r="AG17" s="38">
        <f t="shared" si="19"/>
        <v>0</v>
      </c>
      <c r="AH17" s="38">
        <f t="shared" si="19"/>
        <v>0</v>
      </c>
      <c r="AI17" s="38">
        <f t="shared" si="19"/>
        <v>0</v>
      </c>
      <c r="AJ17" s="38">
        <f t="shared" si="19"/>
        <v>0</v>
      </c>
      <c r="AK17" s="38">
        <f t="shared" si="19"/>
        <v>0</v>
      </c>
      <c r="AL17" s="38">
        <f t="shared" si="19"/>
        <v>0</v>
      </c>
      <c r="AM17" s="38">
        <f t="shared" si="19"/>
        <v>0</v>
      </c>
      <c r="AN17" s="38">
        <f t="shared" si="19"/>
        <v>0</v>
      </c>
    </row>
    <row r="18" ht="12.75" customHeight="1">
      <c r="A18" s="36"/>
      <c r="B18" s="47"/>
      <c r="C18" s="47"/>
      <c r="D18" s="47"/>
      <c r="E18" s="38">
        <f t="shared" ref="E18:P18" si="20">$B18/12</f>
        <v>0</v>
      </c>
      <c r="F18" s="38">
        <f t="shared" si="20"/>
        <v>0</v>
      </c>
      <c r="G18" s="38">
        <f t="shared" si="20"/>
        <v>0</v>
      </c>
      <c r="H18" s="38">
        <f t="shared" si="20"/>
        <v>0</v>
      </c>
      <c r="I18" s="38">
        <f t="shared" si="20"/>
        <v>0</v>
      </c>
      <c r="J18" s="38">
        <f t="shared" si="20"/>
        <v>0</v>
      </c>
      <c r="K18" s="38">
        <f t="shared" si="20"/>
        <v>0</v>
      </c>
      <c r="L18" s="38">
        <f t="shared" si="20"/>
        <v>0</v>
      </c>
      <c r="M18" s="38">
        <f t="shared" si="20"/>
        <v>0</v>
      </c>
      <c r="N18" s="38">
        <f t="shared" si="20"/>
        <v>0</v>
      </c>
      <c r="O18" s="38">
        <f t="shared" si="20"/>
        <v>0</v>
      </c>
      <c r="P18" s="38">
        <f t="shared" si="20"/>
        <v>0</v>
      </c>
      <c r="Q18" s="38">
        <f t="shared" ref="Q18:AB18" si="21">$C18/12</f>
        <v>0</v>
      </c>
      <c r="R18" s="38">
        <f t="shared" si="21"/>
        <v>0</v>
      </c>
      <c r="S18" s="38">
        <f t="shared" si="21"/>
        <v>0</v>
      </c>
      <c r="T18" s="38">
        <f t="shared" si="21"/>
        <v>0</v>
      </c>
      <c r="U18" s="38">
        <f t="shared" si="21"/>
        <v>0</v>
      </c>
      <c r="V18" s="38">
        <f t="shared" si="21"/>
        <v>0</v>
      </c>
      <c r="W18" s="38">
        <f t="shared" si="21"/>
        <v>0</v>
      </c>
      <c r="X18" s="38">
        <f t="shared" si="21"/>
        <v>0</v>
      </c>
      <c r="Y18" s="38">
        <f t="shared" si="21"/>
        <v>0</v>
      </c>
      <c r="Z18" s="38">
        <f t="shared" si="21"/>
        <v>0</v>
      </c>
      <c r="AA18" s="38">
        <f t="shared" si="21"/>
        <v>0</v>
      </c>
      <c r="AB18" s="38">
        <f t="shared" si="21"/>
        <v>0</v>
      </c>
      <c r="AC18" s="38">
        <f t="shared" ref="AC18:AN18" si="22">$D18/12</f>
        <v>0</v>
      </c>
      <c r="AD18" s="38">
        <f t="shared" si="22"/>
        <v>0</v>
      </c>
      <c r="AE18" s="38">
        <f t="shared" si="22"/>
        <v>0</v>
      </c>
      <c r="AF18" s="38">
        <f t="shared" si="22"/>
        <v>0</v>
      </c>
      <c r="AG18" s="38">
        <f t="shared" si="22"/>
        <v>0</v>
      </c>
      <c r="AH18" s="38">
        <f t="shared" si="22"/>
        <v>0</v>
      </c>
      <c r="AI18" s="38">
        <f t="shared" si="22"/>
        <v>0</v>
      </c>
      <c r="AJ18" s="38">
        <f t="shared" si="22"/>
        <v>0</v>
      </c>
      <c r="AK18" s="38">
        <f t="shared" si="22"/>
        <v>0</v>
      </c>
      <c r="AL18" s="38">
        <f t="shared" si="22"/>
        <v>0</v>
      </c>
      <c r="AM18" s="38">
        <f t="shared" si="22"/>
        <v>0</v>
      </c>
      <c r="AN18" s="38">
        <f t="shared" si="22"/>
        <v>0</v>
      </c>
    </row>
    <row r="19" ht="12.75" customHeight="1">
      <c r="A19" s="36"/>
      <c r="B19" s="47"/>
      <c r="C19" s="47"/>
      <c r="D19" s="47"/>
      <c r="E19" s="38">
        <f t="shared" ref="E19:P19" si="23">$B19/12</f>
        <v>0</v>
      </c>
      <c r="F19" s="38">
        <f t="shared" si="23"/>
        <v>0</v>
      </c>
      <c r="G19" s="38">
        <f t="shared" si="23"/>
        <v>0</v>
      </c>
      <c r="H19" s="38">
        <f t="shared" si="23"/>
        <v>0</v>
      </c>
      <c r="I19" s="38">
        <f t="shared" si="23"/>
        <v>0</v>
      </c>
      <c r="J19" s="38">
        <f t="shared" si="23"/>
        <v>0</v>
      </c>
      <c r="K19" s="38">
        <f t="shared" si="23"/>
        <v>0</v>
      </c>
      <c r="L19" s="38">
        <f t="shared" si="23"/>
        <v>0</v>
      </c>
      <c r="M19" s="38">
        <f t="shared" si="23"/>
        <v>0</v>
      </c>
      <c r="N19" s="38">
        <f t="shared" si="23"/>
        <v>0</v>
      </c>
      <c r="O19" s="38">
        <f t="shared" si="23"/>
        <v>0</v>
      </c>
      <c r="P19" s="38">
        <f t="shared" si="23"/>
        <v>0</v>
      </c>
      <c r="Q19" s="38">
        <f t="shared" ref="Q19:AB19" si="24">$C19/12</f>
        <v>0</v>
      </c>
      <c r="R19" s="38">
        <f t="shared" si="24"/>
        <v>0</v>
      </c>
      <c r="S19" s="38">
        <f t="shared" si="24"/>
        <v>0</v>
      </c>
      <c r="T19" s="38">
        <f t="shared" si="24"/>
        <v>0</v>
      </c>
      <c r="U19" s="38">
        <f t="shared" si="24"/>
        <v>0</v>
      </c>
      <c r="V19" s="38">
        <f t="shared" si="24"/>
        <v>0</v>
      </c>
      <c r="W19" s="38">
        <f t="shared" si="24"/>
        <v>0</v>
      </c>
      <c r="X19" s="38">
        <f t="shared" si="24"/>
        <v>0</v>
      </c>
      <c r="Y19" s="38">
        <f t="shared" si="24"/>
        <v>0</v>
      </c>
      <c r="Z19" s="38">
        <f t="shared" si="24"/>
        <v>0</v>
      </c>
      <c r="AA19" s="38">
        <f t="shared" si="24"/>
        <v>0</v>
      </c>
      <c r="AB19" s="38">
        <f t="shared" si="24"/>
        <v>0</v>
      </c>
      <c r="AC19" s="38">
        <f t="shared" ref="AC19:AN19" si="25">$D19/12</f>
        <v>0</v>
      </c>
      <c r="AD19" s="38">
        <f t="shared" si="25"/>
        <v>0</v>
      </c>
      <c r="AE19" s="38">
        <f t="shared" si="25"/>
        <v>0</v>
      </c>
      <c r="AF19" s="38">
        <f t="shared" si="25"/>
        <v>0</v>
      </c>
      <c r="AG19" s="38">
        <f t="shared" si="25"/>
        <v>0</v>
      </c>
      <c r="AH19" s="38">
        <f t="shared" si="25"/>
        <v>0</v>
      </c>
      <c r="AI19" s="38">
        <f t="shared" si="25"/>
        <v>0</v>
      </c>
      <c r="AJ19" s="38">
        <f t="shared" si="25"/>
        <v>0</v>
      </c>
      <c r="AK19" s="38">
        <f t="shared" si="25"/>
        <v>0</v>
      </c>
      <c r="AL19" s="38">
        <f t="shared" si="25"/>
        <v>0</v>
      </c>
      <c r="AM19" s="38">
        <f t="shared" si="25"/>
        <v>0</v>
      </c>
      <c r="AN19" s="38">
        <f t="shared" si="25"/>
        <v>0</v>
      </c>
    </row>
    <row r="20" ht="12.75" customHeight="1">
      <c r="A20" s="36"/>
      <c r="B20" s="47"/>
      <c r="C20" s="47"/>
      <c r="D20" s="47"/>
      <c r="E20" s="38">
        <f t="shared" ref="E20:P20" si="26">$B20/12</f>
        <v>0</v>
      </c>
      <c r="F20" s="38">
        <f t="shared" si="26"/>
        <v>0</v>
      </c>
      <c r="G20" s="38">
        <f t="shared" si="26"/>
        <v>0</v>
      </c>
      <c r="H20" s="38">
        <f t="shared" si="26"/>
        <v>0</v>
      </c>
      <c r="I20" s="38">
        <f t="shared" si="26"/>
        <v>0</v>
      </c>
      <c r="J20" s="38">
        <f t="shared" si="26"/>
        <v>0</v>
      </c>
      <c r="K20" s="38">
        <f t="shared" si="26"/>
        <v>0</v>
      </c>
      <c r="L20" s="38">
        <f t="shared" si="26"/>
        <v>0</v>
      </c>
      <c r="M20" s="38">
        <f t="shared" si="26"/>
        <v>0</v>
      </c>
      <c r="N20" s="38">
        <f t="shared" si="26"/>
        <v>0</v>
      </c>
      <c r="O20" s="38">
        <f t="shared" si="26"/>
        <v>0</v>
      </c>
      <c r="P20" s="38">
        <f t="shared" si="26"/>
        <v>0</v>
      </c>
      <c r="Q20" s="38">
        <f t="shared" ref="Q20:AB20" si="27">$C20/12</f>
        <v>0</v>
      </c>
      <c r="R20" s="38">
        <f t="shared" si="27"/>
        <v>0</v>
      </c>
      <c r="S20" s="38">
        <f t="shared" si="27"/>
        <v>0</v>
      </c>
      <c r="T20" s="38">
        <f t="shared" si="27"/>
        <v>0</v>
      </c>
      <c r="U20" s="38">
        <f t="shared" si="27"/>
        <v>0</v>
      </c>
      <c r="V20" s="38">
        <f t="shared" si="27"/>
        <v>0</v>
      </c>
      <c r="W20" s="38">
        <f t="shared" si="27"/>
        <v>0</v>
      </c>
      <c r="X20" s="38">
        <f t="shared" si="27"/>
        <v>0</v>
      </c>
      <c r="Y20" s="38">
        <f t="shared" si="27"/>
        <v>0</v>
      </c>
      <c r="Z20" s="38">
        <f t="shared" si="27"/>
        <v>0</v>
      </c>
      <c r="AA20" s="38">
        <f t="shared" si="27"/>
        <v>0</v>
      </c>
      <c r="AB20" s="38">
        <f t="shared" si="27"/>
        <v>0</v>
      </c>
      <c r="AC20" s="38">
        <f t="shared" ref="AC20:AN20" si="28">$D20/12</f>
        <v>0</v>
      </c>
      <c r="AD20" s="38">
        <f t="shared" si="28"/>
        <v>0</v>
      </c>
      <c r="AE20" s="38">
        <f t="shared" si="28"/>
        <v>0</v>
      </c>
      <c r="AF20" s="38">
        <f t="shared" si="28"/>
        <v>0</v>
      </c>
      <c r="AG20" s="38">
        <f t="shared" si="28"/>
        <v>0</v>
      </c>
      <c r="AH20" s="38">
        <f t="shared" si="28"/>
        <v>0</v>
      </c>
      <c r="AI20" s="38">
        <f t="shared" si="28"/>
        <v>0</v>
      </c>
      <c r="AJ20" s="38">
        <f t="shared" si="28"/>
        <v>0</v>
      </c>
      <c r="AK20" s="38">
        <f t="shared" si="28"/>
        <v>0</v>
      </c>
      <c r="AL20" s="38">
        <f t="shared" si="28"/>
        <v>0</v>
      </c>
      <c r="AM20" s="38">
        <f t="shared" si="28"/>
        <v>0</v>
      </c>
      <c r="AN20" s="38">
        <f t="shared" si="28"/>
        <v>0</v>
      </c>
    </row>
    <row r="21" ht="12.75" customHeight="1">
      <c r="A21" t="s">
        <v>178</v>
      </c>
      <c r="B21" s="24"/>
      <c r="C21" s="24"/>
      <c r="D21" s="24"/>
      <c r="E21" s="24">
        <f t="shared" ref="E21:AN21" si="29">SUM(E11:E20)</f>
        <v>10833.33333</v>
      </c>
      <c r="F21" s="24">
        <f t="shared" si="29"/>
        <v>10833.33333</v>
      </c>
      <c r="G21" s="24">
        <f t="shared" si="29"/>
        <v>10833.33333</v>
      </c>
      <c r="H21" s="24">
        <f t="shared" si="29"/>
        <v>10833.33333</v>
      </c>
      <c r="I21" s="24">
        <f t="shared" si="29"/>
        <v>10833.33333</v>
      </c>
      <c r="J21" s="24">
        <f t="shared" si="29"/>
        <v>10833.33333</v>
      </c>
      <c r="K21" s="24">
        <f t="shared" si="29"/>
        <v>10833.33333</v>
      </c>
      <c r="L21" s="24">
        <f t="shared" si="29"/>
        <v>10833.33333</v>
      </c>
      <c r="M21" s="24">
        <f t="shared" si="29"/>
        <v>10833.33333</v>
      </c>
      <c r="N21" s="24">
        <f t="shared" si="29"/>
        <v>10833.33333</v>
      </c>
      <c r="O21" s="24">
        <f t="shared" si="29"/>
        <v>10833.33333</v>
      </c>
      <c r="P21" s="24">
        <f t="shared" si="29"/>
        <v>10833.33333</v>
      </c>
      <c r="Q21" s="24">
        <f t="shared" si="29"/>
        <v>19166.66667</v>
      </c>
      <c r="R21" s="24">
        <f t="shared" si="29"/>
        <v>19166.66667</v>
      </c>
      <c r="S21" s="24">
        <f t="shared" si="29"/>
        <v>19166.66667</v>
      </c>
      <c r="T21" s="24">
        <f t="shared" si="29"/>
        <v>19166.66667</v>
      </c>
      <c r="U21" s="24">
        <f t="shared" si="29"/>
        <v>19166.66667</v>
      </c>
      <c r="V21" s="24">
        <f t="shared" si="29"/>
        <v>19166.66667</v>
      </c>
      <c r="W21" s="24">
        <f t="shared" si="29"/>
        <v>19166.66667</v>
      </c>
      <c r="X21" s="24">
        <f t="shared" si="29"/>
        <v>19166.66667</v>
      </c>
      <c r="Y21" s="24">
        <f t="shared" si="29"/>
        <v>19166.66667</v>
      </c>
      <c r="Z21" s="24">
        <f t="shared" si="29"/>
        <v>19166.66667</v>
      </c>
      <c r="AA21" s="24">
        <f t="shared" si="29"/>
        <v>19166.66667</v>
      </c>
      <c r="AB21" s="24">
        <f t="shared" si="29"/>
        <v>19166.66667</v>
      </c>
      <c r="AC21" s="24">
        <f t="shared" si="29"/>
        <v>37500</v>
      </c>
      <c r="AD21" s="24">
        <f t="shared" si="29"/>
        <v>37500</v>
      </c>
      <c r="AE21" s="24">
        <f t="shared" si="29"/>
        <v>37500</v>
      </c>
      <c r="AF21" s="24">
        <f t="shared" si="29"/>
        <v>37500</v>
      </c>
      <c r="AG21" s="24">
        <f t="shared" si="29"/>
        <v>37500</v>
      </c>
      <c r="AH21" s="24">
        <f t="shared" si="29"/>
        <v>37500</v>
      </c>
      <c r="AI21" s="24">
        <f t="shared" si="29"/>
        <v>37500</v>
      </c>
      <c r="AJ21" s="24">
        <f t="shared" si="29"/>
        <v>37500</v>
      </c>
      <c r="AK21" s="24">
        <f t="shared" si="29"/>
        <v>37500</v>
      </c>
      <c r="AL21" s="24">
        <f t="shared" si="29"/>
        <v>37500</v>
      </c>
      <c r="AM21" s="24">
        <f t="shared" si="29"/>
        <v>37500</v>
      </c>
      <c r="AN21" s="24">
        <f t="shared" si="29"/>
        <v>37500</v>
      </c>
    </row>
    <row r="22" ht="12.75" customHeight="1">
      <c r="B22" t="s">
        <v>180</v>
      </c>
    </row>
    <row r="23" ht="12.75" customHeight="1">
      <c r="A23" s="40" t="s">
        <v>181</v>
      </c>
      <c r="B23" s="41">
        <f>ASSUMPTIONS!B13</f>
        <v>0.05</v>
      </c>
      <c r="C23" s="42"/>
      <c r="D23" s="42"/>
      <c r="E23" s="24">
        <f t="shared" ref="E23:AN23" si="30">$B23*E21</f>
        <v>541.6666667</v>
      </c>
      <c r="F23" s="24">
        <f t="shared" si="30"/>
        <v>541.6666667</v>
      </c>
      <c r="G23" s="24">
        <f t="shared" si="30"/>
        <v>541.6666667</v>
      </c>
      <c r="H23" s="24">
        <f t="shared" si="30"/>
        <v>541.6666667</v>
      </c>
      <c r="I23" s="24">
        <f t="shared" si="30"/>
        <v>541.6666667</v>
      </c>
      <c r="J23" s="24">
        <f t="shared" si="30"/>
        <v>541.6666667</v>
      </c>
      <c r="K23" s="24">
        <f t="shared" si="30"/>
        <v>541.6666667</v>
      </c>
      <c r="L23" s="24">
        <f t="shared" si="30"/>
        <v>541.6666667</v>
      </c>
      <c r="M23" s="24">
        <f t="shared" si="30"/>
        <v>541.6666667</v>
      </c>
      <c r="N23" s="24">
        <f t="shared" si="30"/>
        <v>541.6666667</v>
      </c>
      <c r="O23" s="24">
        <f t="shared" si="30"/>
        <v>541.6666667</v>
      </c>
      <c r="P23" s="24">
        <f t="shared" si="30"/>
        <v>541.6666667</v>
      </c>
      <c r="Q23" s="24">
        <f t="shared" si="30"/>
        <v>958.3333333</v>
      </c>
      <c r="R23" s="24">
        <f t="shared" si="30"/>
        <v>958.3333333</v>
      </c>
      <c r="S23" s="24">
        <f t="shared" si="30"/>
        <v>958.3333333</v>
      </c>
      <c r="T23" s="24">
        <f t="shared" si="30"/>
        <v>958.3333333</v>
      </c>
      <c r="U23" s="24">
        <f t="shared" si="30"/>
        <v>958.3333333</v>
      </c>
      <c r="V23" s="24">
        <f t="shared" si="30"/>
        <v>958.3333333</v>
      </c>
      <c r="W23" s="24">
        <f t="shared" si="30"/>
        <v>958.3333333</v>
      </c>
      <c r="X23" s="24">
        <f t="shared" si="30"/>
        <v>958.3333333</v>
      </c>
      <c r="Y23" s="24">
        <f t="shared" si="30"/>
        <v>958.3333333</v>
      </c>
      <c r="Z23" s="24">
        <f t="shared" si="30"/>
        <v>958.3333333</v>
      </c>
      <c r="AA23" s="24">
        <f t="shared" si="30"/>
        <v>958.3333333</v>
      </c>
      <c r="AB23" s="24">
        <f t="shared" si="30"/>
        <v>958.3333333</v>
      </c>
      <c r="AC23" s="24">
        <f t="shared" si="30"/>
        <v>1875</v>
      </c>
      <c r="AD23" s="24">
        <f t="shared" si="30"/>
        <v>1875</v>
      </c>
      <c r="AE23" s="24">
        <f t="shared" si="30"/>
        <v>1875</v>
      </c>
      <c r="AF23" s="24">
        <f t="shared" si="30"/>
        <v>1875</v>
      </c>
      <c r="AG23" s="24">
        <f t="shared" si="30"/>
        <v>1875</v>
      </c>
      <c r="AH23" s="24">
        <f t="shared" si="30"/>
        <v>1875</v>
      </c>
      <c r="AI23" s="24">
        <f t="shared" si="30"/>
        <v>1875</v>
      </c>
      <c r="AJ23" s="24">
        <f t="shared" si="30"/>
        <v>1875</v>
      </c>
      <c r="AK23" s="24">
        <f t="shared" si="30"/>
        <v>1875</v>
      </c>
      <c r="AL23" s="24">
        <f t="shared" si="30"/>
        <v>1875</v>
      </c>
      <c r="AM23" s="24">
        <f t="shared" si="30"/>
        <v>1875</v>
      </c>
      <c r="AN23" s="24">
        <f t="shared" si="30"/>
        <v>1875</v>
      </c>
    </row>
    <row r="24" ht="12.75" customHeight="1"/>
    <row r="25" ht="12.75" customHeight="1">
      <c r="A25" t="s">
        <v>182</v>
      </c>
      <c r="E25" s="24">
        <f t="shared" ref="E25:AN25" si="31">E21+E23</f>
        <v>11375</v>
      </c>
      <c r="F25" s="24">
        <f t="shared" si="31"/>
        <v>11375</v>
      </c>
      <c r="G25" s="24">
        <f t="shared" si="31"/>
        <v>11375</v>
      </c>
      <c r="H25" s="24">
        <f t="shared" si="31"/>
        <v>11375</v>
      </c>
      <c r="I25" s="24">
        <f t="shared" si="31"/>
        <v>11375</v>
      </c>
      <c r="J25" s="24">
        <f t="shared" si="31"/>
        <v>11375</v>
      </c>
      <c r="K25" s="24">
        <f t="shared" si="31"/>
        <v>11375</v>
      </c>
      <c r="L25" s="24">
        <f t="shared" si="31"/>
        <v>11375</v>
      </c>
      <c r="M25" s="24">
        <f t="shared" si="31"/>
        <v>11375</v>
      </c>
      <c r="N25" s="24">
        <f t="shared" si="31"/>
        <v>11375</v>
      </c>
      <c r="O25" s="24">
        <f t="shared" si="31"/>
        <v>11375</v>
      </c>
      <c r="P25" s="24">
        <f t="shared" si="31"/>
        <v>11375</v>
      </c>
      <c r="Q25" s="24">
        <f t="shared" si="31"/>
        <v>20125</v>
      </c>
      <c r="R25" s="24">
        <f t="shared" si="31"/>
        <v>20125</v>
      </c>
      <c r="S25" s="24">
        <f t="shared" si="31"/>
        <v>20125</v>
      </c>
      <c r="T25" s="24">
        <f t="shared" si="31"/>
        <v>20125</v>
      </c>
      <c r="U25" s="24">
        <f t="shared" si="31"/>
        <v>20125</v>
      </c>
      <c r="V25" s="24">
        <f t="shared" si="31"/>
        <v>20125</v>
      </c>
      <c r="W25" s="24">
        <f t="shared" si="31"/>
        <v>20125</v>
      </c>
      <c r="X25" s="24">
        <f t="shared" si="31"/>
        <v>20125</v>
      </c>
      <c r="Y25" s="24">
        <f t="shared" si="31"/>
        <v>20125</v>
      </c>
      <c r="Z25" s="24">
        <f t="shared" si="31"/>
        <v>20125</v>
      </c>
      <c r="AA25" s="24">
        <f t="shared" si="31"/>
        <v>20125</v>
      </c>
      <c r="AB25" s="24">
        <f t="shared" si="31"/>
        <v>20125</v>
      </c>
      <c r="AC25" s="24">
        <f t="shared" si="31"/>
        <v>39375</v>
      </c>
      <c r="AD25" s="24">
        <f t="shared" si="31"/>
        <v>39375</v>
      </c>
      <c r="AE25" s="24">
        <f t="shared" si="31"/>
        <v>39375</v>
      </c>
      <c r="AF25" s="24">
        <f t="shared" si="31"/>
        <v>39375</v>
      </c>
      <c r="AG25" s="24">
        <f t="shared" si="31"/>
        <v>39375</v>
      </c>
      <c r="AH25" s="24">
        <f t="shared" si="31"/>
        <v>39375</v>
      </c>
      <c r="AI25" s="24">
        <f t="shared" si="31"/>
        <v>39375</v>
      </c>
      <c r="AJ25" s="24">
        <f t="shared" si="31"/>
        <v>39375</v>
      </c>
      <c r="AK25" s="24">
        <f t="shared" si="31"/>
        <v>39375</v>
      </c>
      <c r="AL25" s="24">
        <f t="shared" si="31"/>
        <v>39375</v>
      </c>
      <c r="AM25" s="24">
        <f t="shared" si="31"/>
        <v>39375</v>
      </c>
      <c r="AN25" s="24">
        <f t="shared" si="31"/>
        <v>39375</v>
      </c>
    </row>
    <row r="26" ht="12.75" customHeight="1"/>
    <row r="27" ht="12.75" customHeight="1"/>
    <row r="28" ht="12.75" customHeight="1"/>
    <row r="29" ht="12.75" customHeight="1"/>
    <row r="30" ht="12.75" customHeight="1">
      <c r="C30" s="24"/>
    </row>
    <row r="31" ht="12.75" customHeight="1">
      <c r="C31" s="24"/>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4.43" defaultRowHeight="15.0"/>
  <cols>
    <col customWidth="1" min="1" max="1" width="37.14"/>
    <col customWidth="1" min="2" max="2" width="8.43"/>
    <col customWidth="1" min="3" max="38" width="15.71"/>
    <col customWidth="1" min="39" max="39" width="8.86"/>
  </cols>
  <sheetData>
    <row r="1" ht="16.5" customHeight="1">
      <c r="A1" s="12" t="str">
        <f>ASSUMPTIONS!A1</f>
        <v>ProMesh</v>
      </c>
      <c r="B1" s="6"/>
      <c r="C1" s="6"/>
      <c r="D1" s="6"/>
      <c r="E1" s="6"/>
      <c r="F1" s="6"/>
      <c r="G1" s="6"/>
      <c r="H1" s="6"/>
      <c r="I1" s="6"/>
      <c r="J1" s="6"/>
      <c r="K1" s="6"/>
      <c r="L1" s="6"/>
      <c r="M1" s="6"/>
      <c r="N1" s="6"/>
      <c r="O1" s="6"/>
    </row>
    <row r="2" ht="13.5" customHeight="1">
      <c r="A2" s="6" t="s">
        <v>173</v>
      </c>
      <c r="B2" s="6"/>
      <c r="C2" s="6"/>
      <c r="D2" s="6"/>
      <c r="E2" s="6"/>
      <c r="F2" s="6"/>
      <c r="G2" s="6"/>
      <c r="H2" s="6"/>
      <c r="I2" s="6"/>
      <c r="J2" s="6"/>
      <c r="K2" s="6"/>
      <c r="L2" s="6"/>
      <c r="M2" s="6"/>
      <c r="N2" s="6"/>
      <c r="O2" s="6"/>
    </row>
    <row r="3" ht="12.75" customHeight="1">
      <c r="A3" s="6"/>
      <c r="B3" s="6"/>
      <c r="C3" s="6" t="s">
        <v>61</v>
      </c>
      <c r="D3" s="6" t="s">
        <v>61</v>
      </c>
      <c r="E3" s="6" t="s">
        <v>61</v>
      </c>
      <c r="F3" s="6" t="s">
        <v>61</v>
      </c>
      <c r="G3" s="6" t="s">
        <v>61</v>
      </c>
      <c r="H3" s="6" t="s">
        <v>61</v>
      </c>
      <c r="I3" s="6" t="s">
        <v>61</v>
      </c>
      <c r="J3" s="6" t="s">
        <v>61</v>
      </c>
      <c r="K3" s="6" t="s">
        <v>61</v>
      </c>
      <c r="L3" s="6" t="s">
        <v>61</v>
      </c>
      <c r="M3" s="6" t="s">
        <v>61</v>
      </c>
      <c r="N3" s="6" t="s">
        <v>61</v>
      </c>
      <c r="O3" s="6" t="s">
        <v>62</v>
      </c>
      <c r="P3" s="6" t="s">
        <v>62</v>
      </c>
      <c r="Q3" s="6" t="s">
        <v>62</v>
      </c>
      <c r="R3" s="6" t="s">
        <v>62</v>
      </c>
      <c r="S3" s="6" t="s">
        <v>62</v>
      </c>
      <c r="T3" s="6" t="s">
        <v>62</v>
      </c>
      <c r="U3" s="6" t="s">
        <v>62</v>
      </c>
      <c r="V3" s="6" t="s">
        <v>62</v>
      </c>
      <c r="W3" s="6" t="s">
        <v>62</v>
      </c>
      <c r="X3" s="6" t="s">
        <v>62</v>
      </c>
      <c r="Y3" s="6" t="s">
        <v>62</v>
      </c>
      <c r="Z3" s="6" t="s">
        <v>62</v>
      </c>
      <c r="AA3" s="6" t="s">
        <v>63</v>
      </c>
      <c r="AB3" s="6" t="s">
        <v>63</v>
      </c>
      <c r="AC3" s="6" t="s">
        <v>63</v>
      </c>
      <c r="AD3" s="6" t="s">
        <v>63</v>
      </c>
      <c r="AE3" s="6" t="s">
        <v>63</v>
      </c>
      <c r="AF3" s="6" t="s">
        <v>63</v>
      </c>
      <c r="AG3" s="6" t="s">
        <v>63</v>
      </c>
      <c r="AH3" s="6" t="s">
        <v>63</v>
      </c>
      <c r="AI3" s="6" t="s">
        <v>63</v>
      </c>
      <c r="AJ3" s="6" t="s">
        <v>63</v>
      </c>
      <c r="AK3" s="6" t="s">
        <v>63</v>
      </c>
      <c r="AL3" s="6" t="s">
        <v>63</v>
      </c>
      <c r="AM3" s="6"/>
    </row>
    <row r="4" ht="12.75" customHeight="1">
      <c r="A4" s="6"/>
      <c r="B4" s="6"/>
      <c r="C4" s="6" t="s">
        <v>64</v>
      </c>
      <c r="D4" s="6" t="s">
        <v>65</v>
      </c>
      <c r="E4" s="6" t="s">
        <v>66</v>
      </c>
      <c r="F4" s="6" t="s">
        <v>67</v>
      </c>
      <c r="G4" s="6" t="s">
        <v>68</v>
      </c>
      <c r="H4" s="6" t="s">
        <v>69</v>
      </c>
      <c r="I4" s="6" t="s">
        <v>70</v>
      </c>
      <c r="J4" s="6" t="s">
        <v>71</v>
      </c>
      <c r="K4" s="6" t="s">
        <v>72</v>
      </c>
      <c r="L4" s="6" t="s">
        <v>73</v>
      </c>
      <c r="M4" s="6" t="s">
        <v>74</v>
      </c>
      <c r="N4" s="6" t="s">
        <v>75</v>
      </c>
      <c r="O4" s="6" t="s">
        <v>64</v>
      </c>
      <c r="P4" s="6" t="s">
        <v>65</v>
      </c>
      <c r="Q4" s="6" t="s">
        <v>66</v>
      </c>
      <c r="R4" s="6" t="s">
        <v>67</v>
      </c>
      <c r="S4" s="6" t="s">
        <v>68</v>
      </c>
      <c r="T4" s="6" t="s">
        <v>69</v>
      </c>
      <c r="U4" s="6" t="s">
        <v>70</v>
      </c>
      <c r="V4" s="6" t="s">
        <v>71</v>
      </c>
      <c r="W4" s="6" t="s">
        <v>72</v>
      </c>
      <c r="X4" s="6" t="s">
        <v>73</v>
      </c>
      <c r="Y4" s="6" t="s">
        <v>74</v>
      </c>
      <c r="Z4" s="6" t="s">
        <v>75</v>
      </c>
      <c r="AA4" s="6" t="s">
        <v>64</v>
      </c>
      <c r="AB4" s="6" t="s">
        <v>65</v>
      </c>
      <c r="AC4" s="6" t="s">
        <v>66</v>
      </c>
      <c r="AD4" s="6" t="s">
        <v>67</v>
      </c>
      <c r="AE4" s="6" t="s">
        <v>68</v>
      </c>
      <c r="AF4" s="6" t="s">
        <v>69</v>
      </c>
      <c r="AG4" s="6" t="s">
        <v>70</v>
      </c>
      <c r="AH4" s="6" t="s">
        <v>71</v>
      </c>
      <c r="AI4" s="6" t="s">
        <v>72</v>
      </c>
      <c r="AJ4" s="6" t="s">
        <v>73</v>
      </c>
      <c r="AK4" s="6" t="s">
        <v>74</v>
      </c>
      <c r="AL4" s="6" t="s">
        <v>75</v>
      </c>
    </row>
    <row r="5" ht="12.75" customHeight="1"/>
    <row r="6" ht="12.75" customHeight="1">
      <c r="C6" s="13"/>
      <c r="D6" s="13"/>
      <c r="E6" s="13"/>
      <c r="F6" s="13"/>
      <c r="G6" s="13"/>
      <c r="H6" s="13"/>
      <c r="I6" s="13"/>
      <c r="J6" s="13"/>
      <c r="K6" s="13"/>
      <c r="L6" s="13"/>
      <c r="M6" s="13"/>
      <c r="N6" s="13"/>
      <c r="O6" s="13"/>
      <c r="P6" s="13"/>
      <c r="Q6" s="13"/>
      <c r="R6" s="13"/>
    </row>
    <row r="7" ht="12.75" customHeight="1">
      <c r="A7" s="6" t="s">
        <v>174</v>
      </c>
      <c r="C7" s="7">
        <v>0.0</v>
      </c>
      <c r="D7" s="7">
        <v>0.0</v>
      </c>
      <c r="E7" s="7">
        <v>0.0</v>
      </c>
      <c r="F7" s="7">
        <v>0.0</v>
      </c>
      <c r="G7" s="7">
        <v>0.0</v>
      </c>
      <c r="H7" s="7">
        <v>0.0</v>
      </c>
      <c r="I7" s="7">
        <v>0.0</v>
      </c>
      <c r="J7" s="7">
        <v>0.0</v>
      </c>
      <c r="K7" s="7">
        <v>0.0</v>
      </c>
      <c r="L7" s="7">
        <v>0.0</v>
      </c>
      <c r="M7" s="7">
        <v>0.0</v>
      </c>
      <c r="N7" s="7">
        <v>0.0</v>
      </c>
      <c r="O7" s="7">
        <v>0.0</v>
      </c>
      <c r="P7" s="7">
        <v>0.0</v>
      </c>
      <c r="Q7" s="7">
        <v>0.0</v>
      </c>
      <c r="R7" s="7">
        <v>0.0</v>
      </c>
      <c r="S7" s="7">
        <v>0.0</v>
      </c>
      <c r="T7" s="7">
        <v>0.0</v>
      </c>
      <c r="U7" s="7">
        <v>0.0</v>
      </c>
      <c r="V7" s="7">
        <v>0.0</v>
      </c>
      <c r="W7" s="7">
        <v>0.0</v>
      </c>
      <c r="X7" s="7">
        <v>0.0</v>
      </c>
      <c r="Y7" s="7">
        <v>0.0</v>
      </c>
      <c r="Z7" s="7">
        <v>0.0</v>
      </c>
      <c r="AA7" s="7">
        <v>0.0</v>
      </c>
      <c r="AB7" s="7">
        <v>0.0</v>
      </c>
      <c r="AC7" s="7">
        <v>0.0</v>
      </c>
      <c r="AD7" s="7">
        <v>0.0</v>
      </c>
      <c r="AE7" s="7">
        <v>0.0</v>
      </c>
      <c r="AF7" s="7">
        <v>0.0</v>
      </c>
      <c r="AG7" s="7">
        <v>0.0</v>
      </c>
      <c r="AH7" s="7">
        <v>0.0</v>
      </c>
      <c r="AI7" s="7">
        <v>0.0</v>
      </c>
      <c r="AJ7" s="7">
        <v>0.0</v>
      </c>
      <c r="AK7" s="7">
        <v>0.0</v>
      </c>
      <c r="AL7" s="7">
        <v>0.0</v>
      </c>
    </row>
    <row r="8" ht="12.75" customHeight="1">
      <c r="C8" s="13"/>
      <c r="D8" s="13"/>
      <c r="E8" s="13"/>
      <c r="F8" s="13"/>
      <c r="G8" s="13"/>
      <c r="H8" s="13"/>
      <c r="I8" s="13"/>
      <c r="J8" s="13"/>
      <c r="K8" s="13"/>
      <c r="L8" s="13"/>
      <c r="M8" s="13"/>
      <c r="N8" s="13"/>
      <c r="O8" s="13"/>
      <c r="P8" s="13"/>
      <c r="Q8" s="13"/>
      <c r="R8" s="13"/>
    </row>
    <row r="9" ht="12.75" customHeight="1">
      <c r="A9" s="4" t="s">
        <v>175</v>
      </c>
      <c r="C9" s="13"/>
      <c r="D9" s="13"/>
      <c r="E9" s="13"/>
      <c r="F9" s="13"/>
      <c r="G9" s="13"/>
      <c r="H9" s="13"/>
      <c r="I9" s="13"/>
      <c r="J9" s="13"/>
      <c r="K9" s="13"/>
      <c r="L9" s="13"/>
      <c r="M9" s="13"/>
      <c r="N9" s="13"/>
      <c r="O9" s="13"/>
      <c r="P9" s="13"/>
      <c r="Q9" s="13"/>
      <c r="R9" s="13"/>
    </row>
    <row r="10" ht="12.75" customHeight="1">
      <c r="A10" s="6" t="s">
        <v>176</v>
      </c>
      <c r="C10" s="13">
        <v>0.0</v>
      </c>
      <c r="D10" s="13">
        <f t="shared" ref="D10:AL10" si="1">C13</f>
        <v>0</v>
      </c>
      <c r="E10" s="13">
        <f t="shared" si="1"/>
        <v>0</v>
      </c>
      <c r="F10" s="13">
        <f t="shared" si="1"/>
        <v>0</v>
      </c>
      <c r="G10" s="13">
        <f t="shared" si="1"/>
        <v>0</v>
      </c>
      <c r="H10" s="13">
        <f t="shared" si="1"/>
        <v>0</v>
      </c>
      <c r="I10" s="13">
        <f t="shared" si="1"/>
        <v>0</v>
      </c>
      <c r="J10" s="13">
        <f t="shared" si="1"/>
        <v>0</v>
      </c>
      <c r="K10" s="13">
        <f t="shared" si="1"/>
        <v>0</v>
      </c>
      <c r="L10" s="13">
        <f t="shared" si="1"/>
        <v>0</v>
      </c>
      <c r="M10" s="13">
        <f t="shared" si="1"/>
        <v>0</v>
      </c>
      <c r="N10" s="13">
        <f t="shared" si="1"/>
        <v>0</v>
      </c>
      <c r="O10" s="13">
        <f t="shared" si="1"/>
        <v>0</v>
      </c>
      <c r="P10" s="13">
        <f t="shared" si="1"/>
        <v>0</v>
      </c>
      <c r="Q10" s="13">
        <f t="shared" si="1"/>
        <v>0</v>
      </c>
      <c r="R10" s="13">
        <f t="shared" si="1"/>
        <v>0</v>
      </c>
      <c r="S10" s="13">
        <f t="shared" si="1"/>
        <v>0</v>
      </c>
      <c r="T10" s="13">
        <f t="shared" si="1"/>
        <v>0</v>
      </c>
      <c r="U10" s="13">
        <f t="shared" si="1"/>
        <v>0</v>
      </c>
      <c r="V10" s="13">
        <f t="shared" si="1"/>
        <v>0</v>
      </c>
      <c r="W10" s="13">
        <f t="shared" si="1"/>
        <v>0</v>
      </c>
      <c r="X10" s="13">
        <f t="shared" si="1"/>
        <v>0</v>
      </c>
      <c r="Y10" s="13">
        <f t="shared" si="1"/>
        <v>0</v>
      </c>
      <c r="Z10" s="13">
        <f t="shared" si="1"/>
        <v>0</v>
      </c>
      <c r="AA10" s="13">
        <f t="shared" si="1"/>
        <v>0</v>
      </c>
      <c r="AB10" s="13">
        <f t="shared" si="1"/>
        <v>0</v>
      </c>
      <c r="AC10" s="13">
        <f t="shared" si="1"/>
        <v>0</v>
      </c>
      <c r="AD10" s="13">
        <f t="shared" si="1"/>
        <v>0</v>
      </c>
      <c r="AE10" s="13">
        <f t="shared" si="1"/>
        <v>0</v>
      </c>
      <c r="AF10" s="13">
        <f t="shared" si="1"/>
        <v>0</v>
      </c>
      <c r="AG10" s="13">
        <f t="shared" si="1"/>
        <v>0</v>
      </c>
      <c r="AH10" s="13">
        <f t="shared" si="1"/>
        <v>0</v>
      </c>
      <c r="AI10" s="13">
        <f t="shared" si="1"/>
        <v>0</v>
      </c>
      <c r="AJ10" s="13">
        <f t="shared" si="1"/>
        <v>0</v>
      </c>
      <c r="AK10" s="13">
        <f t="shared" si="1"/>
        <v>0</v>
      </c>
      <c r="AL10" s="13">
        <f t="shared" si="1"/>
        <v>0</v>
      </c>
    </row>
    <row r="11" ht="12.75" customHeight="1">
      <c r="A11" s="6" t="s">
        <v>177</v>
      </c>
      <c r="C11" s="13">
        <f t="shared" ref="C11:AL11" si="2">C7</f>
        <v>0</v>
      </c>
      <c r="D11" s="13">
        <f t="shared" si="2"/>
        <v>0</v>
      </c>
      <c r="E11" s="13">
        <f t="shared" si="2"/>
        <v>0</v>
      </c>
      <c r="F11" s="13">
        <f t="shared" si="2"/>
        <v>0</v>
      </c>
      <c r="G11" s="13">
        <f t="shared" si="2"/>
        <v>0</v>
      </c>
      <c r="H11" s="13">
        <f t="shared" si="2"/>
        <v>0</v>
      </c>
      <c r="I11" s="13">
        <f t="shared" si="2"/>
        <v>0</v>
      </c>
      <c r="J11" s="13">
        <f t="shared" si="2"/>
        <v>0</v>
      </c>
      <c r="K11" s="13">
        <f t="shared" si="2"/>
        <v>0</v>
      </c>
      <c r="L11" s="13">
        <f t="shared" si="2"/>
        <v>0</v>
      </c>
      <c r="M11" s="13">
        <f t="shared" si="2"/>
        <v>0</v>
      </c>
      <c r="N11" s="13">
        <f t="shared" si="2"/>
        <v>0</v>
      </c>
      <c r="O11" s="13">
        <f t="shared" si="2"/>
        <v>0</v>
      </c>
      <c r="P11" s="13">
        <f t="shared" si="2"/>
        <v>0</v>
      </c>
      <c r="Q11" s="13">
        <f t="shared" si="2"/>
        <v>0</v>
      </c>
      <c r="R11" s="13">
        <f t="shared" si="2"/>
        <v>0</v>
      </c>
      <c r="S11" s="13">
        <f t="shared" si="2"/>
        <v>0</v>
      </c>
      <c r="T11" s="13">
        <f t="shared" si="2"/>
        <v>0</v>
      </c>
      <c r="U11" s="13">
        <f t="shared" si="2"/>
        <v>0</v>
      </c>
      <c r="V11" s="13">
        <f t="shared" si="2"/>
        <v>0</v>
      </c>
      <c r="W11" s="13">
        <f t="shared" si="2"/>
        <v>0</v>
      </c>
      <c r="X11" s="13">
        <f t="shared" si="2"/>
        <v>0</v>
      </c>
      <c r="Y11" s="13">
        <f t="shared" si="2"/>
        <v>0</v>
      </c>
      <c r="Z11" s="13">
        <f t="shared" si="2"/>
        <v>0</v>
      </c>
      <c r="AA11" s="13">
        <f t="shared" si="2"/>
        <v>0</v>
      </c>
      <c r="AB11" s="13">
        <f t="shared" si="2"/>
        <v>0</v>
      </c>
      <c r="AC11" s="13">
        <f t="shared" si="2"/>
        <v>0</v>
      </c>
      <c r="AD11" s="13">
        <f t="shared" si="2"/>
        <v>0</v>
      </c>
      <c r="AE11" s="13">
        <f t="shared" si="2"/>
        <v>0</v>
      </c>
      <c r="AF11" s="13">
        <f t="shared" si="2"/>
        <v>0</v>
      </c>
      <c r="AG11" s="13">
        <f t="shared" si="2"/>
        <v>0</v>
      </c>
      <c r="AH11" s="13">
        <f t="shared" si="2"/>
        <v>0</v>
      </c>
      <c r="AI11" s="13">
        <f t="shared" si="2"/>
        <v>0</v>
      </c>
      <c r="AJ11" s="13">
        <f t="shared" si="2"/>
        <v>0</v>
      </c>
      <c r="AK11" s="13">
        <f t="shared" si="2"/>
        <v>0</v>
      </c>
      <c r="AL11" s="13">
        <f t="shared" si="2"/>
        <v>0</v>
      </c>
    </row>
    <row r="12" ht="12.75" customHeight="1">
      <c r="A12" s="53" t="s">
        <v>179</v>
      </c>
      <c r="C12" s="54">
        <f>'COGS ACCOUNTS RECEIVABLE'!C8</f>
        <v>0</v>
      </c>
      <c r="D12" s="54">
        <f>'COGS ACCOUNTS RECEIVABLE'!D8</f>
        <v>0</v>
      </c>
      <c r="E12" s="54">
        <f>'COGS ACCOUNTS RECEIVABLE'!E8</f>
        <v>0</v>
      </c>
      <c r="F12" s="54">
        <f>'COGS ACCOUNTS RECEIVABLE'!F8</f>
        <v>0</v>
      </c>
      <c r="G12" s="54">
        <f>'COGS ACCOUNTS RECEIVABLE'!G8</f>
        <v>0</v>
      </c>
      <c r="H12" s="54">
        <f>'COGS ACCOUNTS RECEIVABLE'!H8</f>
        <v>0</v>
      </c>
      <c r="I12" s="54">
        <f>'COGS ACCOUNTS RECEIVABLE'!I8</f>
        <v>0</v>
      </c>
      <c r="J12" s="54">
        <f>'COGS ACCOUNTS RECEIVABLE'!J8</f>
        <v>0</v>
      </c>
      <c r="K12" s="54">
        <f>'COGS ACCOUNTS RECEIVABLE'!K8</f>
        <v>0</v>
      </c>
      <c r="L12" s="54">
        <f>'COGS ACCOUNTS RECEIVABLE'!L8</f>
        <v>0</v>
      </c>
      <c r="M12" s="54">
        <f>'COGS ACCOUNTS RECEIVABLE'!M8</f>
        <v>0</v>
      </c>
      <c r="N12" s="54">
        <f>'COGS ACCOUNTS RECEIVABLE'!N8</f>
        <v>0</v>
      </c>
      <c r="O12" s="54">
        <f>'COGS ACCOUNTS RECEIVABLE'!O8</f>
        <v>0</v>
      </c>
      <c r="P12" s="54">
        <f>'COGS ACCOUNTS RECEIVABLE'!P8</f>
        <v>0</v>
      </c>
      <c r="Q12" s="54">
        <f>'COGS ACCOUNTS RECEIVABLE'!Q8</f>
        <v>0</v>
      </c>
      <c r="R12" s="54">
        <f>'COGS ACCOUNTS RECEIVABLE'!R8</f>
        <v>0</v>
      </c>
      <c r="S12" s="54">
        <f>'COGS ACCOUNTS RECEIVABLE'!S8</f>
        <v>0</v>
      </c>
      <c r="T12" s="54">
        <f>'COGS ACCOUNTS RECEIVABLE'!T8</f>
        <v>0</v>
      </c>
      <c r="U12" s="54">
        <f>'COGS ACCOUNTS RECEIVABLE'!U8</f>
        <v>0</v>
      </c>
      <c r="V12" s="54">
        <f>'COGS ACCOUNTS RECEIVABLE'!V8</f>
        <v>0</v>
      </c>
      <c r="W12" s="54">
        <f>'COGS ACCOUNTS RECEIVABLE'!W8</f>
        <v>0</v>
      </c>
      <c r="X12" s="54">
        <f>'COGS ACCOUNTS RECEIVABLE'!X8</f>
        <v>0</v>
      </c>
      <c r="Y12" s="54">
        <f>'COGS ACCOUNTS RECEIVABLE'!Y8</f>
        <v>0</v>
      </c>
      <c r="Z12" s="54">
        <f>'COGS ACCOUNTS RECEIVABLE'!Z8</f>
        <v>0</v>
      </c>
      <c r="AA12" s="54">
        <f>'COGS ACCOUNTS RECEIVABLE'!AA8</f>
        <v>0</v>
      </c>
      <c r="AB12" s="54">
        <f>'COGS ACCOUNTS RECEIVABLE'!AB8</f>
        <v>0</v>
      </c>
      <c r="AC12" s="54">
        <f>'COGS ACCOUNTS RECEIVABLE'!AC8</f>
        <v>0</v>
      </c>
      <c r="AD12" s="54">
        <f>'COGS ACCOUNTS RECEIVABLE'!AD8</f>
        <v>0</v>
      </c>
      <c r="AE12" s="54">
        <f>'COGS ACCOUNTS RECEIVABLE'!AE8</f>
        <v>0</v>
      </c>
      <c r="AF12" s="54">
        <f>'COGS ACCOUNTS RECEIVABLE'!AF8</f>
        <v>0</v>
      </c>
      <c r="AG12" s="54">
        <f>'COGS ACCOUNTS RECEIVABLE'!AG8</f>
        <v>0</v>
      </c>
      <c r="AH12" s="54">
        <f>'COGS ACCOUNTS RECEIVABLE'!AH8</f>
        <v>0</v>
      </c>
      <c r="AI12" s="54">
        <f>'COGS ACCOUNTS RECEIVABLE'!AI8</f>
        <v>0</v>
      </c>
      <c r="AJ12" s="54">
        <f>'COGS ACCOUNTS RECEIVABLE'!AJ8</f>
        <v>0</v>
      </c>
      <c r="AK12" s="54">
        <f>'COGS ACCOUNTS RECEIVABLE'!AK8</f>
        <v>0</v>
      </c>
      <c r="AL12" s="54">
        <f>'COGS ACCOUNTS RECEIVABLE'!AL8</f>
        <v>0</v>
      </c>
    </row>
    <row r="13" ht="12.75" customHeight="1">
      <c r="A13" s="55" t="s">
        <v>183</v>
      </c>
      <c r="C13" s="56">
        <f t="shared" ref="C13:AL13" si="3">C10+C11-C12</f>
        <v>0</v>
      </c>
      <c r="D13" s="56">
        <f t="shared" si="3"/>
        <v>0</v>
      </c>
      <c r="E13" s="56">
        <f t="shared" si="3"/>
        <v>0</v>
      </c>
      <c r="F13" s="56">
        <f t="shared" si="3"/>
        <v>0</v>
      </c>
      <c r="G13" s="56">
        <f t="shared" si="3"/>
        <v>0</v>
      </c>
      <c r="H13" s="56">
        <f t="shared" si="3"/>
        <v>0</v>
      </c>
      <c r="I13" s="56">
        <f t="shared" si="3"/>
        <v>0</v>
      </c>
      <c r="J13" s="56">
        <f t="shared" si="3"/>
        <v>0</v>
      </c>
      <c r="K13" s="56">
        <f t="shared" si="3"/>
        <v>0</v>
      </c>
      <c r="L13" s="56">
        <f t="shared" si="3"/>
        <v>0</v>
      </c>
      <c r="M13" s="56">
        <f t="shared" si="3"/>
        <v>0</v>
      </c>
      <c r="N13" s="56">
        <f t="shared" si="3"/>
        <v>0</v>
      </c>
      <c r="O13" s="56">
        <f t="shared" si="3"/>
        <v>0</v>
      </c>
      <c r="P13" s="56">
        <f t="shared" si="3"/>
        <v>0</v>
      </c>
      <c r="Q13" s="56">
        <f t="shared" si="3"/>
        <v>0</v>
      </c>
      <c r="R13" s="56">
        <f t="shared" si="3"/>
        <v>0</v>
      </c>
      <c r="S13" s="56">
        <f t="shared" si="3"/>
        <v>0</v>
      </c>
      <c r="T13" s="56">
        <f t="shared" si="3"/>
        <v>0</v>
      </c>
      <c r="U13" s="56">
        <f t="shared" si="3"/>
        <v>0</v>
      </c>
      <c r="V13" s="56">
        <f t="shared" si="3"/>
        <v>0</v>
      </c>
      <c r="W13" s="56">
        <f t="shared" si="3"/>
        <v>0</v>
      </c>
      <c r="X13" s="56">
        <f t="shared" si="3"/>
        <v>0</v>
      </c>
      <c r="Y13" s="56">
        <f t="shared" si="3"/>
        <v>0</v>
      </c>
      <c r="Z13" s="56">
        <f t="shared" si="3"/>
        <v>0</v>
      </c>
      <c r="AA13" s="56">
        <f t="shared" si="3"/>
        <v>0</v>
      </c>
      <c r="AB13" s="56">
        <f t="shared" si="3"/>
        <v>0</v>
      </c>
      <c r="AC13" s="56">
        <f t="shared" si="3"/>
        <v>0</v>
      </c>
      <c r="AD13" s="56">
        <f t="shared" si="3"/>
        <v>0</v>
      </c>
      <c r="AE13" s="56">
        <f t="shared" si="3"/>
        <v>0</v>
      </c>
      <c r="AF13" s="56">
        <f t="shared" si="3"/>
        <v>0</v>
      </c>
      <c r="AG13" s="56">
        <f t="shared" si="3"/>
        <v>0</v>
      </c>
      <c r="AH13" s="56">
        <f t="shared" si="3"/>
        <v>0</v>
      </c>
      <c r="AI13" s="56">
        <f t="shared" si="3"/>
        <v>0</v>
      </c>
      <c r="AJ13" s="56">
        <f t="shared" si="3"/>
        <v>0</v>
      </c>
      <c r="AK13" s="56">
        <f t="shared" si="3"/>
        <v>0</v>
      </c>
      <c r="AL13" s="56">
        <f t="shared" si="3"/>
        <v>0</v>
      </c>
    </row>
    <row r="14" ht="12.75" customHeight="1">
      <c r="A14" s="6" t="s">
        <v>105</v>
      </c>
      <c r="C14" s="13">
        <f t="shared" ref="C14:AL14" si="4">C10-C13</f>
        <v>0</v>
      </c>
      <c r="D14" s="13">
        <f t="shared" si="4"/>
        <v>0</v>
      </c>
      <c r="E14" s="13">
        <f t="shared" si="4"/>
        <v>0</v>
      </c>
      <c r="F14" s="13">
        <f t="shared" si="4"/>
        <v>0</v>
      </c>
      <c r="G14" s="13">
        <f t="shared" si="4"/>
        <v>0</v>
      </c>
      <c r="H14" s="13">
        <f t="shared" si="4"/>
        <v>0</v>
      </c>
      <c r="I14" s="13">
        <f t="shared" si="4"/>
        <v>0</v>
      </c>
      <c r="J14" s="13">
        <f t="shared" si="4"/>
        <v>0</v>
      </c>
      <c r="K14" s="13">
        <f t="shared" si="4"/>
        <v>0</v>
      </c>
      <c r="L14" s="13">
        <f t="shared" si="4"/>
        <v>0</v>
      </c>
      <c r="M14" s="13">
        <f t="shared" si="4"/>
        <v>0</v>
      </c>
      <c r="N14" s="13">
        <f t="shared" si="4"/>
        <v>0</v>
      </c>
      <c r="O14" s="13">
        <f t="shared" si="4"/>
        <v>0</v>
      </c>
      <c r="P14" s="13">
        <f t="shared" si="4"/>
        <v>0</v>
      </c>
      <c r="Q14" s="13">
        <f t="shared" si="4"/>
        <v>0</v>
      </c>
      <c r="R14" s="13">
        <f t="shared" si="4"/>
        <v>0</v>
      </c>
      <c r="S14" s="13">
        <f t="shared" si="4"/>
        <v>0</v>
      </c>
      <c r="T14" s="13">
        <f t="shared" si="4"/>
        <v>0</v>
      </c>
      <c r="U14" s="13">
        <f t="shared" si="4"/>
        <v>0</v>
      </c>
      <c r="V14" s="13">
        <f t="shared" si="4"/>
        <v>0</v>
      </c>
      <c r="W14" s="13">
        <f t="shared" si="4"/>
        <v>0</v>
      </c>
      <c r="X14" s="13">
        <f t="shared" si="4"/>
        <v>0</v>
      </c>
      <c r="Y14" s="13">
        <f t="shared" si="4"/>
        <v>0</v>
      </c>
      <c r="Z14" s="13">
        <f t="shared" si="4"/>
        <v>0</v>
      </c>
      <c r="AA14" s="13">
        <f t="shared" si="4"/>
        <v>0</v>
      </c>
      <c r="AB14" s="13">
        <f t="shared" si="4"/>
        <v>0</v>
      </c>
      <c r="AC14" s="13">
        <f t="shared" si="4"/>
        <v>0</v>
      </c>
      <c r="AD14" s="13">
        <f t="shared" si="4"/>
        <v>0</v>
      </c>
      <c r="AE14" s="13">
        <f t="shared" si="4"/>
        <v>0</v>
      </c>
      <c r="AF14" s="13">
        <f t="shared" si="4"/>
        <v>0</v>
      </c>
      <c r="AG14" s="13">
        <f t="shared" si="4"/>
        <v>0</v>
      </c>
      <c r="AH14" s="13">
        <f t="shared" si="4"/>
        <v>0</v>
      </c>
      <c r="AI14" s="13">
        <f t="shared" si="4"/>
        <v>0</v>
      </c>
      <c r="AJ14" s="13">
        <f t="shared" si="4"/>
        <v>0</v>
      </c>
      <c r="AK14" s="13">
        <f t="shared" si="4"/>
        <v>0</v>
      </c>
      <c r="AL14" s="13">
        <f t="shared" si="4"/>
        <v>0</v>
      </c>
    </row>
    <row r="15" ht="12.75" customHeight="1">
      <c r="A15" s="6"/>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row>
    <row r="16" ht="12.75" customHeight="1">
      <c r="A16" s="57" t="s">
        <v>191</v>
      </c>
      <c r="C16" s="13"/>
      <c r="D16" s="13"/>
      <c r="E16" s="13"/>
      <c r="F16" s="13"/>
      <c r="G16" s="13"/>
      <c r="H16" s="13"/>
      <c r="I16" s="13"/>
      <c r="J16" s="13"/>
      <c r="K16" s="13"/>
      <c r="L16" s="13"/>
      <c r="M16" s="13"/>
      <c r="N16" s="13"/>
      <c r="O16" s="13"/>
      <c r="P16" s="13"/>
      <c r="Q16" s="13"/>
      <c r="R16" s="13"/>
    </row>
    <row r="17" ht="12.75" customHeight="1">
      <c r="A17" s="57" t="s">
        <v>96</v>
      </c>
      <c r="B17" s="23">
        <f>ASSUMPTIONS!C9</f>
        <v>0.25</v>
      </c>
      <c r="C17" s="13">
        <f t="shared" ref="C17:AL17" si="5">C7*$B$17</f>
        <v>0</v>
      </c>
      <c r="D17" s="13">
        <f t="shared" si="5"/>
        <v>0</v>
      </c>
      <c r="E17" s="13">
        <f t="shared" si="5"/>
        <v>0</v>
      </c>
      <c r="F17" s="13">
        <f t="shared" si="5"/>
        <v>0</v>
      </c>
      <c r="G17" s="13">
        <f t="shared" si="5"/>
        <v>0</v>
      </c>
      <c r="H17" s="13">
        <f t="shared" si="5"/>
        <v>0</v>
      </c>
      <c r="I17" s="13">
        <f t="shared" si="5"/>
        <v>0</v>
      </c>
      <c r="J17" s="13">
        <f t="shared" si="5"/>
        <v>0</v>
      </c>
      <c r="K17" s="13">
        <f t="shared" si="5"/>
        <v>0</v>
      </c>
      <c r="L17" s="13">
        <f t="shared" si="5"/>
        <v>0</v>
      </c>
      <c r="M17" s="13">
        <f t="shared" si="5"/>
        <v>0</v>
      </c>
      <c r="N17" s="13">
        <f t="shared" si="5"/>
        <v>0</v>
      </c>
      <c r="O17" s="13">
        <f t="shared" si="5"/>
        <v>0</v>
      </c>
      <c r="P17" s="13">
        <f t="shared" si="5"/>
        <v>0</v>
      </c>
      <c r="Q17" s="13">
        <f t="shared" si="5"/>
        <v>0</v>
      </c>
      <c r="R17" s="13">
        <f t="shared" si="5"/>
        <v>0</v>
      </c>
      <c r="S17" s="13">
        <f t="shared" si="5"/>
        <v>0</v>
      </c>
      <c r="T17" s="13">
        <f t="shared" si="5"/>
        <v>0</v>
      </c>
      <c r="U17" s="13">
        <f t="shared" si="5"/>
        <v>0</v>
      </c>
      <c r="V17" s="13">
        <f t="shared" si="5"/>
        <v>0</v>
      </c>
      <c r="W17" s="13">
        <f t="shared" si="5"/>
        <v>0</v>
      </c>
      <c r="X17" s="13">
        <f t="shared" si="5"/>
        <v>0</v>
      </c>
      <c r="Y17" s="13">
        <f t="shared" si="5"/>
        <v>0</v>
      </c>
      <c r="Z17" s="13">
        <f t="shared" si="5"/>
        <v>0</v>
      </c>
      <c r="AA17" s="13">
        <f t="shared" si="5"/>
        <v>0</v>
      </c>
      <c r="AB17" s="13">
        <f t="shared" si="5"/>
        <v>0</v>
      </c>
      <c r="AC17" s="13">
        <f t="shared" si="5"/>
        <v>0</v>
      </c>
      <c r="AD17" s="13">
        <f t="shared" si="5"/>
        <v>0</v>
      </c>
      <c r="AE17" s="13">
        <f t="shared" si="5"/>
        <v>0</v>
      </c>
      <c r="AF17" s="13">
        <f t="shared" si="5"/>
        <v>0</v>
      </c>
      <c r="AG17" s="13">
        <f t="shared" si="5"/>
        <v>0</v>
      </c>
      <c r="AH17" s="13">
        <f t="shared" si="5"/>
        <v>0</v>
      </c>
      <c r="AI17" s="13">
        <f t="shared" si="5"/>
        <v>0</v>
      </c>
      <c r="AJ17" s="13">
        <f t="shared" si="5"/>
        <v>0</v>
      </c>
      <c r="AK17" s="13">
        <f t="shared" si="5"/>
        <v>0</v>
      </c>
      <c r="AL17" s="13">
        <f t="shared" si="5"/>
        <v>0</v>
      </c>
    </row>
    <row r="18" ht="12.75" customHeight="1">
      <c r="A18" s="57" t="s">
        <v>97</v>
      </c>
      <c r="B18" s="23">
        <f>ASSUMPTIONS!C10</f>
        <v>0.6</v>
      </c>
      <c r="C18" s="13"/>
      <c r="D18" s="13">
        <f t="shared" ref="D18:AL18" si="6">C7*$B$18</f>
        <v>0</v>
      </c>
      <c r="E18" s="13">
        <f t="shared" si="6"/>
        <v>0</v>
      </c>
      <c r="F18" s="13">
        <f t="shared" si="6"/>
        <v>0</v>
      </c>
      <c r="G18" s="13">
        <f t="shared" si="6"/>
        <v>0</v>
      </c>
      <c r="H18" s="13">
        <f t="shared" si="6"/>
        <v>0</v>
      </c>
      <c r="I18" s="13">
        <f t="shared" si="6"/>
        <v>0</v>
      </c>
      <c r="J18" s="13">
        <f t="shared" si="6"/>
        <v>0</v>
      </c>
      <c r="K18" s="13">
        <f t="shared" si="6"/>
        <v>0</v>
      </c>
      <c r="L18" s="13">
        <f t="shared" si="6"/>
        <v>0</v>
      </c>
      <c r="M18" s="13">
        <f t="shared" si="6"/>
        <v>0</v>
      </c>
      <c r="N18" s="13">
        <f t="shared" si="6"/>
        <v>0</v>
      </c>
      <c r="O18" s="13">
        <f t="shared" si="6"/>
        <v>0</v>
      </c>
      <c r="P18" s="13">
        <f t="shared" si="6"/>
        <v>0</v>
      </c>
      <c r="Q18" s="13">
        <f t="shared" si="6"/>
        <v>0</v>
      </c>
      <c r="R18" s="13">
        <f t="shared" si="6"/>
        <v>0</v>
      </c>
      <c r="S18" s="13">
        <f t="shared" si="6"/>
        <v>0</v>
      </c>
      <c r="T18" s="13">
        <f t="shared" si="6"/>
        <v>0</v>
      </c>
      <c r="U18" s="13">
        <f t="shared" si="6"/>
        <v>0</v>
      </c>
      <c r="V18" s="13">
        <f t="shared" si="6"/>
        <v>0</v>
      </c>
      <c r="W18" s="13">
        <f t="shared" si="6"/>
        <v>0</v>
      </c>
      <c r="X18" s="13">
        <f t="shared" si="6"/>
        <v>0</v>
      </c>
      <c r="Y18" s="13">
        <f t="shared" si="6"/>
        <v>0</v>
      </c>
      <c r="Z18" s="13">
        <f t="shared" si="6"/>
        <v>0</v>
      </c>
      <c r="AA18" s="13">
        <f t="shared" si="6"/>
        <v>0</v>
      </c>
      <c r="AB18" s="13">
        <f t="shared" si="6"/>
        <v>0</v>
      </c>
      <c r="AC18" s="13">
        <f t="shared" si="6"/>
        <v>0</v>
      </c>
      <c r="AD18" s="13">
        <f t="shared" si="6"/>
        <v>0</v>
      </c>
      <c r="AE18" s="13">
        <f t="shared" si="6"/>
        <v>0</v>
      </c>
      <c r="AF18" s="13">
        <f t="shared" si="6"/>
        <v>0</v>
      </c>
      <c r="AG18" s="13">
        <f t="shared" si="6"/>
        <v>0</v>
      </c>
      <c r="AH18" s="13">
        <f t="shared" si="6"/>
        <v>0</v>
      </c>
      <c r="AI18" s="13">
        <f t="shared" si="6"/>
        <v>0</v>
      </c>
      <c r="AJ18" s="13">
        <f t="shared" si="6"/>
        <v>0</v>
      </c>
      <c r="AK18" s="13">
        <f t="shared" si="6"/>
        <v>0</v>
      </c>
      <c r="AL18" s="13">
        <f t="shared" si="6"/>
        <v>0</v>
      </c>
    </row>
    <row r="19" ht="12.75" customHeight="1">
      <c r="A19" s="57" t="s">
        <v>98</v>
      </c>
      <c r="B19" s="23">
        <f>ASSUMPTIONS!C11</f>
        <v>0.15</v>
      </c>
      <c r="C19" s="13"/>
      <c r="D19" s="13"/>
      <c r="E19" s="13">
        <f t="shared" ref="E19:AL19" si="7">C7*$B$19</f>
        <v>0</v>
      </c>
      <c r="F19" s="13">
        <f t="shared" si="7"/>
        <v>0</v>
      </c>
      <c r="G19" s="13">
        <f t="shared" si="7"/>
        <v>0</v>
      </c>
      <c r="H19" s="13">
        <f t="shared" si="7"/>
        <v>0</v>
      </c>
      <c r="I19" s="13">
        <f t="shared" si="7"/>
        <v>0</v>
      </c>
      <c r="J19" s="13">
        <f t="shared" si="7"/>
        <v>0</v>
      </c>
      <c r="K19" s="13">
        <f t="shared" si="7"/>
        <v>0</v>
      </c>
      <c r="L19" s="13">
        <f t="shared" si="7"/>
        <v>0</v>
      </c>
      <c r="M19" s="13">
        <f t="shared" si="7"/>
        <v>0</v>
      </c>
      <c r="N19" s="13">
        <f t="shared" si="7"/>
        <v>0</v>
      </c>
      <c r="O19" s="13">
        <f t="shared" si="7"/>
        <v>0</v>
      </c>
      <c r="P19" s="13">
        <f t="shared" si="7"/>
        <v>0</v>
      </c>
      <c r="Q19" s="13">
        <f t="shared" si="7"/>
        <v>0</v>
      </c>
      <c r="R19" s="13">
        <f t="shared" si="7"/>
        <v>0</v>
      </c>
      <c r="S19" s="13">
        <f t="shared" si="7"/>
        <v>0</v>
      </c>
      <c r="T19" s="13">
        <f t="shared" si="7"/>
        <v>0</v>
      </c>
      <c r="U19" s="13">
        <f t="shared" si="7"/>
        <v>0</v>
      </c>
      <c r="V19" s="13">
        <f t="shared" si="7"/>
        <v>0</v>
      </c>
      <c r="W19" s="13">
        <f t="shared" si="7"/>
        <v>0</v>
      </c>
      <c r="X19" s="13">
        <f t="shared" si="7"/>
        <v>0</v>
      </c>
      <c r="Y19" s="13">
        <f t="shared" si="7"/>
        <v>0</v>
      </c>
      <c r="Z19" s="13">
        <f t="shared" si="7"/>
        <v>0</v>
      </c>
      <c r="AA19" s="13">
        <f t="shared" si="7"/>
        <v>0</v>
      </c>
      <c r="AB19" s="13">
        <f t="shared" si="7"/>
        <v>0</v>
      </c>
      <c r="AC19" s="13">
        <f t="shared" si="7"/>
        <v>0</v>
      </c>
      <c r="AD19" s="13">
        <f t="shared" si="7"/>
        <v>0</v>
      </c>
      <c r="AE19" s="13">
        <f t="shared" si="7"/>
        <v>0</v>
      </c>
      <c r="AF19" s="13">
        <f t="shared" si="7"/>
        <v>0</v>
      </c>
      <c r="AG19" s="13">
        <f t="shared" si="7"/>
        <v>0</v>
      </c>
      <c r="AH19" s="13">
        <f t="shared" si="7"/>
        <v>0</v>
      </c>
      <c r="AI19" s="13">
        <f t="shared" si="7"/>
        <v>0</v>
      </c>
      <c r="AJ19" s="13">
        <f t="shared" si="7"/>
        <v>0</v>
      </c>
      <c r="AK19" s="13">
        <f t="shared" si="7"/>
        <v>0</v>
      </c>
      <c r="AL19" s="13">
        <f t="shared" si="7"/>
        <v>0</v>
      </c>
    </row>
    <row r="20" ht="12.75" customHeight="1">
      <c r="A20" s="6" t="s">
        <v>194</v>
      </c>
      <c r="C20" s="13">
        <f t="shared" ref="C20:AL20" si="8">SUM(C17:C19)</f>
        <v>0</v>
      </c>
      <c r="D20" s="13">
        <f t="shared" si="8"/>
        <v>0</v>
      </c>
      <c r="E20" s="13">
        <f t="shared" si="8"/>
        <v>0</v>
      </c>
      <c r="F20" s="13">
        <f t="shared" si="8"/>
        <v>0</v>
      </c>
      <c r="G20" s="13">
        <f t="shared" si="8"/>
        <v>0</v>
      </c>
      <c r="H20" s="13">
        <f t="shared" si="8"/>
        <v>0</v>
      </c>
      <c r="I20" s="13">
        <f t="shared" si="8"/>
        <v>0</v>
      </c>
      <c r="J20" s="13">
        <f t="shared" si="8"/>
        <v>0</v>
      </c>
      <c r="K20" s="13">
        <f t="shared" si="8"/>
        <v>0</v>
      </c>
      <c r="L20" s="13">
        <f t="shared" si="8"/>
        <v>0</v>
      </c>
      <c r="M20" s="13">
        <f t="shared" si="8"/>
        <v>0</v>
      </c>
      <c r="N20" s="13">
        <f t="shared" si="8"/>
        <v>0</v>
      </c>
      <c r="O20" s="13">
        <f t="shared" si="8"/>
        <v>0</v>
      </c>
      <c r="P20" s="13">
        <f t="shared" si="8"/>
        <v>0</v>
      </c>
      <c r="Q20" s="13">
        <f t="shared" si="8"/>
        <v>0</v>
      </c>
      <c r="R20" s="13">
        <f t="shared" si="8"/>
        <v>0</v>
      </c>
      <c r="S20" s="13">
        <f t="shared" si="8"/>
        <v>0</v>
      </c>
      <c r="T20" s="13">
        <f t="shared" si="8"/>
        <v>0</v>
      </c>
      <c r="U20" s="13">
        <f t="shared" si="8"/>
        <v>0</v>
      </c>
      <c r="V20" s="13">
        <f t="shared" si="8"/>
        <v>0</v>
      </c>
      <c r="W20" s="13">
        <f t="shared" si="8"/>
        <v>0</v>
      </c>
      <c r="X20" s="13">
        <f t="shared" si="8"/>
        <v>0</v>
      </c>
      <c r="Y20" s="13">
        <f t="shared" si="8"/>
        <v>0</v>
      </c>
      <c r="Z20" s="13">
        <f t="shared" si="8"/>
        <v>0</v>
      </c>
      <c r="AA20" s="13">
        <f t="shared" si="8"/>
        <v>0</v>
      </c>
      <c r="AB20" s="13">
        <f t="shared" si="8"/>
        <v>0</v>
      </c>
      <c r="AC20" s="13">
        <f t="shared" si="8"/>
        <v>0</v>
      </c>
      <c r="AD20" s="13">
        <f t="shared" si="8"/>
        <v>0</v>
      </c>
      <c r="AE20" s="13">
        <f t="shared" si="8"/>
        <v>0</v>
      </c>
      <c r="AF20" s="13">
        <f t="shared" si="8"/>
        <v>0</v>
      </c>
      <c r="AG20" s="13">
        <f t="shared" si="8"/>
        <v>0</v>
      </c>
      <c r="AH20" s="13">
        <f t="shared" si="8"/>
        <v>0</v>
      </c>
      <c r="AI20" s="13">
        <f t="shared" si="8"/>
        <v>0</v>
      </c>
      <c r="AJ20" s="13">
        <f t="shared" si="8"/>
        <v>0</v>
      </c>
      <c r="AK20" s="13">
        <f t="shared" si="8"/>
        <v>0</v>
      </c>
      <c r="AL20" s="13">
        <f t="shared" si="8"/>
        <v>0</v>
      </c>
    </row>
    <row r="21" ht="12.75" customHeight="1">
      <c r="A21" s="6"/>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ht="12.75" customHeight="1">
      <c r="C22" s="13"/>
      <c r="D22" s="13"/>
      <c r="E22" s="13"/>
      <c r="F22" s="13"/>
      <c r="G22" s="13"/>
      <c r="H22" s="13"/>
      <c r="I22" s="13"/>
      <c r="J22" s="13"/>
      <c r="K22" s="13"/>
      <c r="L22" s="13"/>
      <c r="M22" s="13"/>
      <c r="N22" s="13"/>
      <c r="O22" s="13"/>
      <c r="P22" s="13"/>
      <c r="Q22" s="13"/>
      <c r="R22" s="13"/>
    </row>
    <row r="23" ht="12.75" customHeight="1">
      <c r="A23" s="4" t="s">
        <v>196</v>
      </c>
      <c r="C23" s="13"/>
      <c r="D23" s="13"/>
      <c r="E23" s="13"/>
      <c r="F23" s="13"/>
      <c r="G23" s="13"/>
      <c r="H23" s="13"/>
      <c r="I23" s="13"/>
      <c r="J23" s="13"/>
      <c r="K23" s="13"/>
      <c r="L23" s="13"/>
      <c r="M23" s="13"/>
      <c r="N23" s="13"/>
      <c r="O23" s="13"/>
      <c r="P23" s="13"/>
      <c r="Q23" s="13"/>
      <c r="R23" s="13"/>
    </row>
    <row r="24" ht="12.75" customHeight="1">
      <c r="A24" s="6" t="s">
        <v>198</v>
      </c>
      <c r="C24" s="13">
        <v>0.0</v>
      </c>
      <c r="D24" s="13">
        <f t="shared" ref="D24:AL24" si="9">C27</f>
        <v>0</v>
      </c>
      <c r="E24" s="13">
        <f t="shared" si="9"/>
        <v>0</v>
      </c>
      <c r="F24" s="13">
        <f t="shared" si="9"/>
        <v>0</v>
      </c>
      <c r="G24" s="13">
        <f t="shared" si="9"/>
        <v>0</v>
      </c>
      <c r="H24" s="13">
        <f t="shared" si="9"/>
        <v>0</v>
      </c>
      <c r="I24" s="13">
        <f t="shared" si="9"/>
        <v>0</v>
      </c>
      <c r="J24" s="13">
        <f t="shared" si="9"/>
        <v>0</v>
      </c>
      <c r="K24" s="13">
        <f t="shared" si="9"/>
        <v>0</v>
      </c>
      <c r="L24" s="13">
        <f t="shared" si="9"/>
        <v>0</v>
      </c>
      <c r="M24" s="13">
        <f t="shared" si="9"/>
        <v>0</v>
      </c>
      <c r="N24" s="13">
        <f t="shared" si="9"/>
        <v>0</v>
      </c>
      <c r="O24" s="13">
        <f t="shared" si="9"/>
        <v>0</v>
      </c>
      <c r="P24" s="13">
        <f t="shared" si="9"/>
        <v>0</v>
      </c>
      <c r="Q24" s="13">
        <f t="shared" si="9"/>
        <v>0</v>
      </c>
      <c r="R24" s="13">
        <f t="shared" si="9"/>
        <v>0</v>
      </c>
      <c r="S24" s="13">
        <f t="shared" si="9"/>
        <v>0</v>
      </c>
      <c r="T24" s="13">
        <f t="shared" si="9"/>
        <v>0</v>
      </c>
      <c r="U24" s="13">
        <f t="shared" si="9"/>
        <v>0</v>
      </c>
      <c r="V24" s="13">
        <f t="shared" si="9"/>
        <v>0</v>
      </c>
      <c r="W24" s="13">
        <f t="shared" si="9"/>
        <v>0</v>
      </c>
      <c r="X24" s="13">
        <f t="shared" si="9"/>
        <v>0</v>
      </c>
      <c r="Y24" s="13">
        <f t="shared" si="9"/>
        <v>0</v>
      </c>
      <c r="Z24" s="13">
        <f t="shared" si="9"/>
        <v>0</v>
      </c>
      <c r="AA24" s="13">
        <f t="shared" si="9"/>
        <v>0</v>
      </c>
      <c r="AB24" s="13">
        <f t="shared" si="9"/>
        <v>0</v>
      </c>
      <c r="AC24" s="13">
        <f t="shared" si="9"/>
        <v>0</v>
      </c>
      <c r="AD24" s="13">
        <f t="shared" si="9"/>
        <v>0</v>
      </c>
      <c r="AE24" s="13">
        <f t="shared" si="9"/>
        <v>0</v>
      </c>
      <c r="AF24" s="13">
        <f t="shared" si="9"/>
        <v>0</v>
      </c>
      <c r="AG24" s="13">
        <f t="shared" si="9"/>
        <v>0</v>
      </c>
      <c r="AH24" s="13">
        <f t="shared" si="9"/>
        <v>0</v>
      </c>
      <c r="AI24" s="13">
        <f t="shared" si="9"/>
        <v>0</v>
      </c>
      <c r="AJ24" s="13">
        <f t="shared" si="9"/>
        <v>0</v>
      </c>
      <c r="AK24" s="13">
        <f t="shared" si="9"/>
        <v>0</v>
      </c>
      <c r="AL24" s="13">
        <f t="shared" si="9"/>
        <v>0</v>
      </c>
    </row>
    <row r="25" ht="12.75" customHeight="1">
      <c r="A25" s="6" t="s">
        <v>177</v>
      </c>
      <c r="C25" s="13">
        <f t="shared" ref="C25:AL25" si="10">C7</f>
        <v>0</v>
      </c>
      <c r="D25" s="13">
        <f t="shared" si="10"/>
        <v>0</v>
      </c>
      <c r="E25" s="13">
        <f t="shared" si="10"/>
        <v>0</v>
      </c>
      <c r="F25" s="13">
        <f t="shared" si="10"/>
        <v>0</v>
      </c>
      <c r="G25" s="13">
        <f t="shared" si="10"/>
        <v>0</v>
      </c>
      <c r="H25" s="13">
        <f t="shared" si="10"/>
        <v>0</v>
      </c>
      <c r="I25" s="13">
        <f t="shared" si="10"/>
        <v>0</v>
      </c>
      <c r="J25" s="13">
        <f t="shared" si="10"/>
        <v>0</v>
      </c>
      <c r="K25" s="13">
        <f t="shared" si="10"/>
        <v>0</v>
      </c>
      <c r="L25" s="13">
        <f t="shared" si="10"/>
        <v>0</v>
      </c>
      <c r="M25" s="13">
        <f t="shared" si="10"/>
        <v>0</v>
      </c>
      <c r="N25" s="13">
        <f t="shared" si="10"/>
        <v>0</v>
      </c>
      <c r="O25" s="13">
        <f t="shared" si="10"/>
        <v>0</v>
      </c>
      <c r="P25" s="13">
        <f t="shared" si="10"/>
        <v>0</v>
      </c>
      <c r="Q25" s="13">
        <f t="shared" si="10"/>
        <v>0</v>
      </c>
      <c r="R25" s="13">
        <f t="shared" si="10"/>
        <v>0</v>
      </c>
      <c r="S25" s="13">
        <f t="shared" si="10"/>
        <v>0</v>
      </c>
      <c r="T25" s="13">
        <f t="shared" si="10"/>
        <v>0</v>
      </c>
      <c r="U25" s="13">
        <f t="shared" si="10"/>
        <v>0</v>
      </c>
      <c r="V25" s="13">
        <f t="shared" si="10"/>
        <v>0</v>
      </c>
      <c r="W25" s="13">
        <f t="shared" si="10"/>
        <v>0</v>
      </c>
      <c r="X25" s="13">
        <f t="shared" si="10"/>
        <v>0</v>
      </c>
      <c r="Y25" s="13">
        <f t="shared" si="10"/>
        <v>0</v>
      </c>
      <c r="Z25" s="13">
        <f t="shared" si="10"/>
        <v>0</v>
      </c>
      <c r="AA25" s="13">
        <f t="shared" si="10"/>
        <v>0</v>
      </c>
      <c r="AB25" s="13">
        <f t="shared" si="10"/>
        <v>0</v>
      </c>
      <c r="AC25" s="13">
        <f t="shared" si="10"/>
        <v>0</v>
      </c>
      <c r="AD25" s="13">
        <f t="shared" si="10"/>
        <v>0</v>
      </c>
      <c r="AE25" s="13">
        <f t="shared" si="10"/>
        <v>0</v>
      </c>
      <c r="AF25" s="13">
        <f t="shared" si="10"/>
        <v>0</v>
      </c>
      <c r="AG25" s="13">
        <f t="shared" si="10"/>
        <v>0</v>
      </c>
      <c r="AH25" s="13">
        <f t="shared" si="10"/>
        <v>0</v>
      </c>
      <c r="AI25" s="13">
        <f t="shared" si="10"/>
        <v>0</v>
      </c>
      <c r="AJ25" s="13">
        <f t="shared" si="10"/>
        <v>0</v>
      </c>
      <c r="AK25" s="13">
        <f t="shared" si="10"/>
        <v>0</v>
      </c>
      <c r="AL25" s="13">
        <f t="shared" si="10"/>
        <v>0</v>
      </c>
    </row>
    <row r="26" ht="12.75" customHeight="1">
      <c r="A26" s="6" t="s">
        <v>199</v>
      </c>
      <c r="C26" s="13">
        <f t="shared" ref="C26:AL26" si="11">C20</f>
        <v>0</v>
      </c>
      <c r="D26" s="13">
        <f t="shared" si="11"/>
        <v>0</v>
      </c>
      <c r="E26" s="13">
        <f t="shared" si="11"/>
        <v>0</v>
      </c>
      <c r="F26" s="13">
        <f t="shared" si="11"/>
        <v>0</v>
      </c>
      <c r="G26" s="13">
        <f t="shared" si="11"/>
        <v>0</v>
      </c>
      <c r="H26" s="13">
        <f t="shared" si="11"/>
        <v>0</v>
      </c>
      <c r="I26" s="13">
        <f t="shared" si="11"/>
        <v>0</v>
      </c>
      <c r="J26" s="13">
        <f t="shared" si="11"/>
        <v>0</v>
      </c>
      <c r="K26" s="13">
        <f t="shared" si="11"/>
        <v>0</v>
      </c>
      <c r="L26" s="13">
        <f t="shared" si="11"/>
        <v>0</v>
      </c>
      <c r="M26" s="13">
        <f t="shared" si="11"/>
        <v>0</v>
      </c>
      <c r="N26" s="13">
        <f t="shared" si="11"/>
        <v>0</v>
      </c>
      <c r="O26" s="13">
        <f t="shared" si="11"/>
        <v>0</v>
      </c>
      <c r="P26" s="13">
        <f t="shared" si="11"/>
        <v>0</v>
      </c>
      <c r="Q26" s="13">
        <f t="shared" si="11"/>
        <v>0</v>
      </c>
      <c r="R26" s="13">
        <f t="shared" si="11"/>
        <v>0</v>
      </c>
      <c r="S26" s="13">
        <f t="shared" si="11"/>
        <v>0</v>
      </c>
      <c r="T26" s="13">
        <f t="shared" si="11"/>
        <v>0</v>
      </c>
      <c r="U26" s="13">
        <f t="shared" si="11"/>
        <v>0</v>
      </c>
      <c r="V26" s="13">
        <f t="shared" si="11"/>
        <v>0</v>
      </c>
      <c r="W26" s="13">
        <f t="shared" si="11"/>
        <v>0</v>
      </c>
      <c r="X26" s="13">
        <f t="shared" si="11"/>
        <v>0</v>
      </c>
      <c r="Y26" s="13">
        <f t="shared" si="11"/>
        <v>0</v>
      </c>
      <c r="Z26" s="13">
        <f t="shared" si="11"/>
        <v>0</v>
      </c>
      <c r="AA26" s="13">
        <f t="shared" si="11"/>
        <v>0</v>
      </c>
      <c r="AB26" s="13">
        <f t="shared" si="11"/>
        <v>0</v>
      </c>
      <c r="AC26" s="13">
        <f t="shared" si="11"/>
        <v>0</v>
      </c>
      <c r="AD26" s="13">
        <f t="shared" si="11"/>
        <v>0</v>
      </c>
      <c r="AE26" s="13">
        <f t="shared" si="11"/>
        <v>0</v>
      </c>
      <c r="AF26" s="13">
        <f t="shared" si="11"/>
        <v>0</v>
      </c>
      <c r="AG26" s="13">
        <f t="shared" si="11"/>
        <v>0</v>
      </c>
      <c r="AH26" s="13">
        <f t="shared" si="11"/>
        <v>0</v>
      </c>
      <c r="AI26" s="13">
        <f t="shared" si="11"/>
        <v>0</v>
      </c>
      <c r="AJ26" s="13">
        <f t="shared" si="11"/>
        <v>0</v>
      </c>
      <c r="AK26" s="13">
        <f t="shared" si="11"/>
        <v>0</v>
      </c>
      <c r="AL26" s="13">
        <f t="shared" si="11"/>
        <v>0</v>
      </c>
    </row>
    <row r="27" ht="12.75" customHeight="1">
      <c r="A27" s="6" t="s">
        <v>200</v>
      </c>
      <c r="C27" s="13">
        <f t="shared" ref="C27:AL27" si="12">C24+C25-C26</f>
        <v>0</v>
      </c>
      <c r="D27" s="13">
        <f t="shared" si="12"/>
        <v>0</v>
      </c>
      <c r="E27" s="13">
        <f t="shared" si="12"/>
        <v>0</v>
      </c>
      <c r="F27" s="13">
        <f t="shared" si="12"/>
        <v>0</v>
      </c>
      <c r="G27" s="13">
        <f t="shared" si="12"/>
        <v>0</v>
      </c>
      <c r="H27" s="13">
        <f t="shared" si="12"/>
        <v>0</v>
      </c>
      <c r="I27" s="13">
        <f t="shared" si="12"/>
        <v>0</v>
      </c>
      <c r="J27" s="13">
        <f t="shared" si="12"/>
        <v>0</v>
      </c>
      <c r="K27" s="13">
        <f t="shared" si="12"/>
        <v>0</v>
      </c>
      <c r="L27" s="13">
        <f t="shared" si="12"/>
        <v>0</v>
      </c>
      <c r="M27" s="13">
        <f t="shared" si="12"/>
        <v>0</v>
      </c>
      <c r="N27" s="13">
        <f t="shared" si="12"/>
        <v>0</v>
      </c>
      <c r="O27" s="13">
        <f t="shared" si="12"/>
        <v>0</v>
      </c>
      <c r="P27" s="13">
        <f t="shared" si="12"/>
        <v>0</v>
      </c>
      <c r="Q27" s="13">
        <f t="shared" si="12"/>
        <v>0</v>
      </c>
      <c r="R27" s="13">
        <f t="shared" si="12"/>
        <v>0</v>
      </c>
      <c r="S27" s="13">
        <f t="shared" si="12"/>
        <v>0</v>
      </c>
      <c r="T27" s="13">
        <f t="shared" si="12"/>
        <v>0</v>
      </c>
      <c r="U27" s="13">
        <f t="shared" si="12"/>
        <v>0</v>
      </c>
      <c r="V27" s="13">
        <f t="shared" si="12"/>
        <v>0</v>
      </c>
      <c r="W27" s="13">
        <f t="shared" si="12"/>
        <v>0</v>
      </c>
      <c r="X27" s="13">
        <f t="shared" si="12"/>
        <v>0</v>
      </c>
      <c r="Y27" s="13">
        <f t="shared" si="12"/>
        <v>0</v>
      </c>
      <c r="Z27" s="13">
        <f t="shared" si="12"/>
        <v>0</v>
      </c>
      <c r="AA27" s="13">
        <f t="shared" si="12"/>
        <v>0</v>
      </c>
      <c r="AB27" s="13">
        <f t="shared" si="12"/>
        <v>0</v>
      </c>
      <c r="AC27" s="13">
        <f t="shared" si="12"/>
        <v>0</v>
      </c>
      <c r="AD27" s="13">
        <f t="shared" si="12"/>
        <v>0</v>
      </c>
      <c r="AE27" s="13">
        <f t="shared" si="12"/>
        <v>0</v>
      </c>
      <c r="AF27" s="13">
        <f t="shared" si="12"/>
        <v>0</v>
      </c>
      <c r="AG27" s="13">
        <f t="shared" si="12"/>
        <v>0</v>
      </c>
      <c r="AH27" s="13">
        <f t="shared" si="12"/>
        <v>0</v>
      </c>
      <c r="AI27" s="13">
        <f t="shared" si="12"/>
        <v>0</v>
      </c>
      <c r="AJ27" s="13">
        <f t="shared" si="12"/>
        <v>0</v>
      </c>
      <c r="AK27" s="13">
        <f t="shared" si="12"/>
        <v>0</v>
      </c>
      <c r="AL27" s="13">
        <f t="shared" si="12"/>
        <v>0</v>
      </c>
    </row>
    <row r="28" ht="12.75" customHeight="1">
      <c r="A28" s="6" t="s">
        <v>201</v>
      </c>
      <c r="C28" s="13">
        <f t="shared" ref="C28:AL28" si="13">C27-C24</f>
        <v>0</v>
      </c>
      <c r="D28" s="13">
        <f t="shared" si="13"/>
        <v>0</v>
      </c>
      <c r="E28" s="13">
        <f t="shared" si="13"/>
        <v>0</v>
      </c>
      <c r="F28" s="13">
        <f t="shared" si="13"/>
        <v>0</v>
      </c>
      <c r="G28" s="13">
        <f t="shared" si="13"/>
        <v>0</v>
      </c>
      <c r="H28" s="13">
        <f t="shared" si="13"/>
        <v>0</v>
      </c>
      <c r="I28" s="13">
        <f t="shared" si="13"/>
        <v>0</v>
      </c>
      <c r="J28" s="13">
        <f t="shared" si="13"/>
        <v>0</v>
      </c>
      <c r="K28" s="13">
        <f t="shared" si="13"/>
        <v>0</v>
      </c>
      <c r="L28" s="13">
        <f t="shared" si="13"/>
        <v>0</v>
      </c>
      <c r="M28" s="13">
        <f t="shared" si="13"/>
        <v>0</v>
      </c>
      <c r="N28" s="13">
        <f t="shared" si="13"/>
        <v>0</v>
      </c>
      <c r="O28" s="13">
        <f t="shared" si="13"/>
        <v>0</v>
      </c>
      <c r="P28" s="13">
        <f t="shared" si="13"/>
        <v>0</v>
      </c>
      <c r="Q28" s="13">
        <f t="shared" si="13"/>
        <v>0</v>
      </c>
      <c r="R28" s="13">
        <f t="shared" si="13"/>
        <v>0</v>
      </c>
      <c r="S28" s="13">
        <f t="shared" si="13"/>
        <v>0</v>
      </c>
      <c r="T28" s="13">
        <f t="shared" si="13"/>
        <v>0</v>
      </c>
      <c r="U28" s="13">
        <f t="shared" si="13"/>
        <v>0</v>
      </c>
      <c r="V28" s="13">
        <f t="shared" si="13"/>
        <v>0</v>
      </c>
      <c r="W28" s="13">
        <f t="shared" si="13"/>
        <v>0</v>
      </c>
      <c r="X28" s="13">
        <f t="shared" si="13"/>
        <v>0</v>
      </c>
      <c r="Y28" s="13">
        <f t="shared" si="13"/>
        <v>0</v>
      </c>
      <c r="Z28" s="13">
        <f t="shared" si="13"/>
        <v>0</v>
      </c>
      <c r="AA28" s="13">
        <f t="shared" si="13"/>
        <v>0</v>
      </c>
      <c r="AB28" s="13">
        <f t="shared" si="13"/>
        <v>0</v>
      </c>
      <c r="AC28" s="13">
        <f t="shared" si="13"/>
        <v>0</v>
      </c>
      <c r="AD28" s="13">
        <f t="shared" si="13"/>
        <v>0</v>
      </c>
      <c r="AE28" s="13">
        <f t="shared" si="13"/>
        <v>0</v>
      </c>
      <c r="AF28" s="13">
        <f t="shared" si="13"/>
        <v>0</v>
      </c>
      <c r="AG28" s="13">
        <f t="shared" si="13"/>
        <v>0</v>
      </c>
      <c r="AH28" s="13">
        <f t="shared" si="13"/>
        <v>0</v>
      </c>
      <c r="AI28" s="13">
        <f t="shared" si="13"/>
        <v>0</v>
      </c>
      <c r="AJ28" s="13">
        <f t="shared" si="13"/>
        <v>0</v>
      </c>
      <c r="AK28" s="13">
        <f t="shared" si="13"/>
        <v>0</v>
      </c>
      <c r="AL28" s="13">
        <f t="shared" si="13"/>
        <v>0</v>
      </c>
    </row>
    <row r="29" ht="12.75" customHeight="1">
      <c r="A29" s="6"/>
      <c r="C29" s="13"/>
      <c r="D29" s="13"/>
      <c r="E29" s="13"/>
      <c r="F29" s="13"/>
      <c r="G29" s="13"/>
      <c r="H29" s="13"/>
      <c r="I29" s="13"/>
      <c r="J29" s="13"/>
      <c r="K29" s="13"/>
      <c r="L29" s="13"/>
      <c r="M29" s="13"/>
      <c r="N29" s="13"/>
      <c r="O29" s="13"/>
      <c r="P29" s="13"/>
      <c r="Q29" s="13"/>
      <c r="R29" s="13"/>
    </row>
    <row r="30" ht="12.75" customHeight="1">
      <c r="C30" s="13"/>
      <c r="D30" s="13"/>
      <c r="E30" s="13"/>
      <c r="F30" s="13"/>
      <c r="G30" s="13"/>
      <c r="H30" s="13"/>
      <c r="I30" s="13"/>
      <c r="J30" s="13"/>
      <c r="K30" s="13"/>
      <c r="L30" s="13"/>
      <c r="M30" s="13"/>
      <c r="N30" s="13"/>
      <c r="O30" s="13"/>
      <c r="P30" s="13"/>
      <c r="Q30" s="13"/>
      <c r="R30" s="13"/>
    </row>
    <row r="31" ht="12.75" customHeight="1">
      <c r="C31" s="13"/>
      <c r="D31" s="13"/>
      <c r="E31" s="13"/>
      <c r="F31" s="13"/>
      <c r="G31" s="13"/>
      <c r="H31" s="13"/>
      <c r="I31" s="13"/>
      <c r="J31" s="13"/>
      <c r="K31" s="13"/>
      <c r="L31" s="13"/>
      <c r="M31" s="13"/>
      <c r="N31" s="13"/>
      <c r="O31" s="13"/>
      <c r="P31" s="13"/>
      <c r="Q31" s="13"/>
      <c r="R31" s="13"/>
    </row>
    <row r="32" ht="12.75" customHeight="1">
      <c r="C32" s="13"/>
      <c r="D32" s="13"/>
      <c r="E32" s="13"/>
      <c r="F32" s="13"/>
      <c r="G32" s="13"/>
      <c r="H32" s="13"/>
      <c r="I32" s="13"/>
      <c r="J32" s="13"/>
      <c r="K32" s="13"/>
      <c r="L32" s="13"/>
      <c r="M32" s="13"/>
      <c r="N32" s="13"/>
      <c r="O32" s="13"/>
      <c r="P32" s="13"/>
      <c r="Q32" s="13"/>
      <c r="R32" s="13"/>
    </row>
    <row r="33" ht="12.75" customHeight="1">
      <c r="C33" s="13"/>
      <c r="D33" s="13"/>
      <c r="E33" s="13"/>
      <c r="F33" s="13"/>
      <c r="G33" s="13"/>
      <c r="H33" s="13"/>
      <c r="I33" s="13"/>
      <c r="J33" s="13"/>
      <c r="K33" s="13"/>
      <c r="L33" s="13"/>
      <c r="M33" s="13"/>
      <c r="N33" s="13"/>
      <c r="O33" s="13"/>
      <c r="P33" s="13"/>
      <c r="Q33" s="13"/>
      <c r="R33" s="13"/>
    </row>
    <row r="34" ht="12.75" customHeight="1">
      <c r="C34" s="13"/>
      <c r="D34" s="13"/>
      <c r="E34" s="13"/>
      <c r="F34" s="13"/>
      <c r="G34" s="13"/>
      <c r="H34" s="13"/>
      <c r="I34" s="13"/>
      <c r="J34" s="13"/>
      <c r="K34" s="13"/>
      <c r="L34" s="13"/>
      <c r="M34" s="13"/>
      <c r="N34" s="13"/>
      <c r="O34" s="13"/>
      <c r="P34" s="13"/>
      <c r="Q34" s="13"/>
      <c r="R34" s="13"/>
    </row>
    <row r="35" ht="12.75" customHeight="1">
      <c r="C35" s="13"/>
      <c r="D35" s="13"/>
      <c r="E35" s="13"/>
      <c r="F35" s="13"/>
      <c r="G35" s="13"/>
      <c r="H35" s="13"/>
      <c r="I35" s="13"/>
      <c r="J35" s="13"/>
      <c r="K35" s="13"/>
      <c r="L35" s="13"/>
      <c r="M35" s="13"/>
      <c r="N35" s="13"/>
      <c r="O35" s="13"/>
      <c r="P35" s="13"/>
      <c r="Q35" s="13"/>
      <c r="R35" s="13"/>
    </row>
    <row r="36" ht="12.75" customHeight="1">
      <c r="C36" s="13"/>
      <c r="D36" s="13"/>
      <c r="E36" s="13"/>
      <c r="F36" s="13"/>
      <c r="G36" s="13"/>
      <c r="H36" s="13"/>
      <c r="I36" s="13"/>
      <c r="J36" s="13"/>
      <c r="K36" s="13"/>
      <c r="L36" s="13"/>
      <c r="M36" s="13"/>
      <c r="N36" s="13"/>
      <c r="O36" s="13"/>
      <c r="P36" s="13"/>
      <c r="Q36" s="13"/>
      <c r="R36" s="13"/>
    </row>
    <row r="37" ht="12.75" customHeight="1">
      <c r="C37" s="13"/>
      <c r="D37" s="13"/>
      <c r="E37" s="13"/>
      <c r="F37" s="13"/>
      <c r="G37" s="13"/>
      <c r="H37" s="13"/>
      <c r="I37" s="13"/>
      <c r="J37" s="13"/>
      <c r="K37" s="13"/>
      <c r="L37" s="13"/>
      <c r="M37" s="13"/>
      <c r="N37" s="13"/>
      <c r="O37" s="13"/>
      <c r="P37" s="13"/>
      <c r="Q37" s="13"/>
      <c r="R37" s="13"/>
    </row>
    <row r="38" ht="12.75" customHeight="1">
      <c r="C38" s="13"/>
      <c r="D38" s="13"/>
      <c r="E38" s="13"/>
      <c r="F38" s="13"/>
      <c r="G38" s="13"/>
      <c r="H38" s="13"/>
      <c r="I38" s="13"/>
      <c r="J38" s="13"/>
      <c r="K38" s="13"/>
      <c r="L38" s="13"/>
      <c r="M38" s="13"/>
      <c r="N38" s="13"/>
      <c r="O38" s="13"/>
      <c r="P38" s="13"/>
      <c r="Q38" s="13"/>
      <c r="R38" s="13"/>
    </row>
    <row r="39" ht="12.75" customHeight="1">
      <c r="C39" s="13"/>
      <c r="D39" s="13"/>
      <c r="E39" s="13"/>
      <c r="F39" s="13"/>
      <c r="G39" s="13"/>
      <c r="H39" s="13"/>
      <c r="I39" s="13"/>
      <c r="J39" s="13"/>
      <c r="K39" s="13"/>
      <c r="L39" s="13"/>
      <c r="M39" s="13"/>
      <c r="N39" s="13"/>
      <c r="O39" s="13"/>
      <c r="P39" s="13"/>
      <c r="Q39" s="13"/>
      <c r="R39" s="13"/>
    </row>
    <row r="40" ht="12.75" customHeight="1">
      <c r="C40" s="13"/>
      <c r="D40" s="13"/>
      <c r="E40" s="13"/>
      <c r="F40" s="13"/>
      <c r="G40" s="13"/>
      <c r="H40" s="13"/>
      <c r="I40" s="13"/>
      <c r="J40" s="13"/>
      <c r="K40" s="13"/>
      <c r="L40" s="13"/>
      <c r="M40" s="13"/>
      <c r="N40" s="13"/>
      <c r="O40" s="13"/>
      <c r="P40" s="13"/>
      <c r="Q40" s="13"/>
      <c r="R40" s="13"/>
    </row>
    <row r="41" ht="12.75" customHeight="1">
      <c r="C41" s="13"/>
      <c r="D41" s="13"/>
      <c r="E41" s="13"/>
      <c r="F41" s="13"/>
      <c r="G41" s="13"/>
      <c r="H41" s="13"/>
      <c r="I41" s="13"/>
      <c r="J41" s="13"/>
      <c r="K41" s="13"/>
      <c r="L41" s="13"/>
      <c r="M41" s="13"/>
      <c r="N41" s="13"/>
      <c r="O41" s="13"/>
      <c r="P41" s="13"/>
      <c r="Q41" s="13"/>
      <c r="R41" s="13"/>
    </row>
    <row r="42" ht="12.75" customHeight="1">
      <c r="C42" s="13"/>
      <c r="D42" s="13"/>
      <c r="E42" s="13"/>
      <c r="F42" s="13"/>
      <c r="G42" s="13"/>
      <c r="H42" s="13"/>
      <c r="I42" s="13"/>
      <c r="J42" s="13"/>
      <c r="K42" s="13"/>
      <c r="L42" s="13"/>
      <c r="M42" s="13"/>
      <c r="N42" s="13"/>
      <c r="O42" s="13"/>
      <c r="P42" s="13"/>
      <c r="Q42" s="13"/>
      <c r="R42" s="13"/>
    </row>
    <row r="43" ht="12.75" customHeight="1">
      <c r="C43" s="13"/>
      <c r="D43" s="13"/>
      <c r="E43" s="13"/>
      <c r="F43" s="13"/>
      <c r="G43" s="13"/>
      <c r="H43" s="13"/>
      <c r="I43" s="13"/>
      <c r="J43" s="13"/>
      <c r="K43" s="13"/>
      <c r="L43" s="13"/>
      <c r="M43" s="13"/>
      <c r="N43" s="13"/>
      <c r="O43" s="13"/>
      <c r="P43" s="13"/>
      <c r="Q43" s="13"/>
      <c r="R43" s="13"/>
    </row>
    <row r="44" ht="12.75" customHeight="1">
      <c r="C44" s="13"/>
      <c r="D44" s="13"/>
      <c r="E44" s="13"/>
      <c r="F44" s="13"/>
      <c r="G44" s="13"/>
      <c r="H44" s="13"/>
      <c r="I44" s="13"/>
      <c r="J44" s="13"/>
      <c r="K44" s="13"/>
      <c r="L44" s="13"/>
      <c r="M44" s="13"/>
      <c r="N44" s="13"/>
      <c r="O44" s="13"/>
      <c r="P44" s="13"/>
      <c r="Q44" s="13"/>
      <c r="R44" s="13"/>
    </row>
    <row r="45" ht="12.75" customHeight="1">
      <c r="C45" s="13"/>
      <c r="D45" s="13"/>
      <c r="E45" s="13"/>
      <c r="F45" s="13"/>
      <c r="G45" s="13"/>
      <c r="H45" s="13"/>
      <c r="I45" s="13"/>
      <c r="J45" s="13"/>
      <c r="K45" s="13"/>
      <c r="L45" s="13"/>
      <c r="M45" s="13"/>
      <c r="N45" s="13"/>
      <c r="O45" s="13"/>
      <c r="P45" s="13"/>
      <c r="Q45" s="13"/>
      <c r="R45" s="13"/>
    </row>
    <row r="46" ht="12.75" customHeight="1">
      <c r="C46" s="13"/>
      <c r="D46" s="13"/>
      <c r="E46" s="13"/>
      <c r="F46" s="13"/>
      <c r="G46" s="13"/>
      <c r="H46" s="13"/>
      <c r="I46" s="13"/>
      <c r="J46" s="13"/>
      <c r="K46" s="13"/>
      <c r="L46" s="13"/>
      <c r="M46" s="13"/>
      <c r="N46" s="13"/>
      <c r="O46" s="13"/>
      <c r="P46" s="13"/>
      <c r="Q46" s="13"/>
      <c r="R46" s="13"/>
    </row>
    <row r="47" ht="12.75" customHeight="1">
      <c r="C47" s="13"/>
      <c r="D47" s="13"/>
      <c r="E47" s="13"/>
      <c r="F47" s="13"/>
      <c r="G47" s="13"/>
      <c r="H47" s="13"/>
      <c r="I47" s="13"/>
      <c r="J47" s="13"/>
      <c r="K47" s="13"/>
      <c r="L47" s="13"/>
      <c r="M47" s="13"/>
      <c r="N47" s="13"/>
      <c r="O47" s="13"/>
      <c r="P47" s="13"/>
      <c r="Q47" s="13"/>
      <c r="R47" s="13"/>
    </row>
    <row r="48" ht="12.75" customHeight="1">
      <c r="C48" s="13"/>
      <c r="D48" s="13"/>
      <c r="E48" s="13"/>
      <c r="F48" s="13"/>
      <c r="G48" s="13"/>
      <c r="H48" s="13"/>
      <c r="I48" s="13"/>
      <c r="J48" s="13"/>
      <c r="K48" s="13"/>
      <c r="L48" s="13"/>
      <c r="M48" s="13"/>
      <c r="N48" s="13"/>
      <c r="O48" s="13"/>
      <c r="P48" s="13"/>
      <c r="Q48" s="13"/>
      <c r="R48" s="13"/>
    </row>
    <row r="49" ht="12.75" customHeight="1">
      <c r="C49" s="13"/>
      <c r="D49" s="13"/>
      <c r="E49" s="13"/>
      <c r="F49" s="13"/>
      <c r="G49" s="13"/>
      <c r="H49" s="13"/>
      <c r="I49" s="13"/>
      <c r="J49" s="13"/>
      <c r="K49" s="13"/>
      <c r="L49" s="13"/>
      <c r="M49" s="13"/>
      <c r="N49" s="13"/>
      <c r="O49" s="13"/>
      <c r="P49" s="13"/>
      <c r="Q49" s="13"/>
      <c r="R49" s="13"/>
    </row>
    <row r="50" ht="12.75" customHeight="1">
      <c r="C50" s="13"/>
      <c r="D50" s="13"/>
      <c r="E50" s="13"/>
      <c r="F50" s="13"/>
      <c r="G50" s="13"/>
      <c r="H50" s="13"/>
      <c r="I50" s="13"/>
      <c r="J50" s="13"/>
      <c r="K50" s="13"/>
      <c r="L50" s="13"/>
      <c r="M50" s="13"/>
      <c r="N50" s="13"/>
      <c r="O50" s="13"/>
      <c r="P50" s="13"/>
      <c r="Q50" s="13"/>
      <c r="R50" s="13"/>
    </row>
    <row r="51" ht="12.75" customHeight="1">
      <c r="C51" s="13"/>
      <c r="D51" s="13"/>
      <c r="E51" s="13"/>
      <c r="F51" s="13"/>
      <c r="G51" s="13"/>
      <c r="H51" s="13"/>
      <c r="I51" s="13"/>
      <c r="J51" s="13"/>
      <c r="K51" s="13"/>
      <c r="L51" s="13"/>
      <c r="M51" s="13"/>
      <c r="N51" s="13"/>
      <c r="O51" s="13"/>
      <c r="P51" s="13"/>
      <c r="Q51" s="13"/>
      <c r="R51" s="13"/>
    </row>
    <row r="52" ht="12.75" customHeight="1">
      <c r="C52" s="13"/>
      <c r="D52" s="13"/>
      <c r="E52" s="13"/>
      <c r="F52" s="13"/>
      <c r="G52" s="13"/>
      <c r="H52" s="13"/>
      <c r="I52" s="13"/>
      <c r="J52" s="13"/>
      <c r="K52" s="13"/>
      <c r="L52" s="13"/>
      <c r="M52" s="13"/>
      <c r="N52" s="13"/>
      <c r="O52" s="13"/>
      <c r="P52" s="13"/>
      <c r="Q52" s="13"/>
      <c r="R52" s="13"/>
    </row>
    <row r="53" ht="12.75" customHeight="1">
      <c r="C53" s="13"/>
      <c r="D53" s="13"/>
      <c r="E53" s="13"/>
      <c r="F53" s="13"/>
      <c r="G53" s="13"/>
      <c r="H53" s="13"/>
      <c r="I53" s="13"/>
      <c r="J53" s="13"/>
      <c r="K53" s="13"/>
      <c r="L53" s="13"/>
      <c r="M53" s="13"/>
      <c r="N53" s="13"/>
      <c r="O53" s="13"/>
      <c r="P53" s="13"/>
      <c r="Q53" s="13"/>
      <c r="R53" s="13"/>
    </row>
    <row r="54" ht="12.75" customHeight="1">
      <c r="C54" s="13"/>
      <c r="D54" s="13"/>
      <c r="E54" s="13"/>
      <c r="F54" s="13"/>
      <c r="G54" s="13"/>
      <c r="H54" s="13"/>
      <c r="I54" s="13"/>
      <c r="J54" s="13"/>
      <c r="K54" s="13"/>
      <c r="L54" s="13"/>
      <c r="M54" s="13"/>
      <c r="N54" s="13"/>
      <c r="O54" s="13"/>
      <c r="P54" s="13"/>
      <c r="Q54" s="13"/>
      <c r="R54" s="13"/>
    </row>
    <row r="55" ht="12.75" customHeight="1">
      <c r="C55" s="13"/>
      <c r="D55" s="13"/>
      <c r="E55" s="13"/>
      <c r="F55" s="13"/>
      <c r="G55" s="13"/>
      <c r="H55" s="13"/>
      <c r="I55" s="13"/>
      <c r="J55" s="13"/>
      <c r="K55" s="13"/>
      <c r="L55" s="13"/>
      <c r="M55" s="13"/>
      <c r="N55" s="13"/>
      <c r="O55" s="13"/>
      <c r="P55" s="13"/>
      <c r="Q55" s="13"/>
      <c r="R55" s="13"/>
    </row>
    <row r="56" ht="12.75" customHeight="1">
      <c r="C56" s="13"/>
      <c r="D56" s="13"/>
      <c r="E56" s="13"/>
      <c r="F56" s="13"/>
      <c r="G56" s="13"/>
      <c r="H56" s="13"/>
      <c r="I56" s="13"/>
      <c r="J56" s="13"/>
      <c r="K56" s="13"/>
      <c r="L56" s="13"/>
      <c r="M56" s="13"/>
      <c r="N56" s="13"/>
      <c r="O56" s="13"/>
      <c r="P56" s="13"/>
      <c r="Q56" s="13"/>
      <c r="R56" s="13"/>
    </row>
    <row r="57" ht="12.75" customHeight="1">
      <c r="C57" s="13"/>
      <c r="D57" s="13"/>
      <c r="E57" s="13"/>
      <c r="F57" s="13"/>
      <c r="G57" s="13"/>
      <c r="H57" s="13"/>
      <c r="I57" s="13"/>
      <c r="J57" s="13"/>
      <c r="K57" s="13"/>
      <c r="L57" s="13"/>
      <c r="M57" s="13"/>
      <c r="N57" s="13"/>
      <c r="O57" s="13"/>
      <c r="P57" s="13"/>
      <c r="Q57" s="13"/>
      <c r="R57" s="13"/>
    </row>
    <row r="58" ht="12.75" customHeight="1">
      <c r="C58" s="13"/>
      <c r="D58" s="13"/>
      <c r="E58" s="13"/>
      <c r="F58" s="13"/>
      <c r="G58" s="13"/>
      <c r="H58" s="13"/>
      <c r="I58" s="13"/>
      <c r="J58" s="13"/>
      <c r="K58" s="13"/>
      <c r="L58" s="13"/>
      <c r="M58" s="13"/>
      <c r="N58" s="13"/>
      <c r="O58" s="13"/>
      <c r="P58" s="13"/>
      <c r="Q58" s="13"/>
      <c r="R58" s="13"/>
    </row>
    <row r="59" ht="12.75" customHeight="1">
      <c r="C59" s="13"/>
      <c r="D59" s="13"/>
      <c r="E59" s="13"/>
      <c r="F59" s="13"/>
      <c r="G59" s="13"/>
      <c r="H59" s="13"/>
      <c r="I59" s="13"/>
      <c r="J59" s="13"/>
      <c r="K59" s="13"/>
      <c r="L59" s="13"/>
      <c r="M59" s="13"/>
      <c r="N59" s="13"/>
      <c r="O59" s="13"/>
      <c r="P59" s="13"/>
      <c r="Q59" s="13"/>
      <c r="R59" s="13"/>
    </row>
    <row r="60" ht="12.75" customHeight="1">
      <c r="C60" s="13"/>
      <c r="D60" s="13"/>
      <c r="E60" s="13"/>
      <c r="F60" s="13"/>
      <c r="G60" s="13"/>
      <c r="H60" s="13"/>
      <c r="I60" s="13"/>
      <c r="J60" s="13"/>
      <c r="K60" s="13"/>
      <c r="L60" s="13"/>
      <c r="M60" s="13"/>
      <c r="N60" s="13"/>
      <c r="O60" s="13"/>
      <c r="P60" s="13"/>
      <c r="Q60" s="13"/>
      <c r="R60" s="13"/>
    </row>
    <row r="61" ht="12.75" customHeight="1">
      <c r="C61" s="13"/>
      <c r="D61" s="13"/>
      <c r="E61" s="13"/>
      <c r="F61" s="13"/>
      <c r="G61" s="13"/>
      <c r="H61" s="13"/>
      <c r="I61" s="13"/>
      <c r="J61" s="13"/>
      <c r="K61" s="13"/>
      <c r="L61" s="13"/>
      <c r="M61" s="13"/>
      <c r="N61" s="13"/>
      <c r="O61" s="13"/>
      <c r="P61" s="13"/>
      <c r="Q61" s="13"/>
      <c r="R61" s="13"/>
    </row>
    <row r="62" ht="12.75" customHeight="1">
      <c r="C62" s="13"/>
      <c r="D62" s="13"/>
      <c r="E62" s="13"/>
      <c r="F62" s="13"/>
      <c r="G62" s="13"/>
      <c r="H62" s="13"/>
      <c r="I62" s="13"/>
      <c r="J62" s="13"/>
      <c r="K62" s="13"/>
      <c r="L62" s="13"/>
      <c r="M62" s="13"/>
      <c r="N62" s="13"/>
      <c r="O62" s="13"/>
      <c r="P62" s="13"/>
      <c r="Q62" s="13"/>
      <c r="R62" s="13"/>
    </row>
    <row r="63" ht="12.75" customHeight="1">
      <c r="C63" s="13"/>
      <c r="D63" s="13"/>
      <c r="E63" s="13"/>
      <c r="F63" s="13"/>
      <c r="G63" s="13"/>
      <c r="H63" s="13"/>
      <c r="I63" s="13"/>
      <c r="J63" s="13"/>
      <c r="K63" s="13"/>
      <c r="L63" s="13"/>
      <c r="M63" s="13"/>
      <c r="N63" s="13"/>
      <c r="O63" s="13"/>
      <c r="P63" s="13"/>
      <c r="Q63" s="13"/>
      <c r="R63" s="13"/>
    </row>
    <row r="64" ht="12.75" customHeight="1">
      <c r="C64" s="13"/>
      <c r="D64" s="13"/>
      <c r="E64" s="13"/>
      <c r="F64" s="13"/>
      <c r="G64" s="13"/>
      <c r="H64" s="13"/>
      <c r="I64" s="13"/>
      <c r="J64" s="13"/>
      <c r="K64" s="13"/>
      <c r="L64" s="13"/>
      <c r="M64" s="13"/>
      <c r="N64" s="13"/>
      <c r="O64" s="13"/>
      <c r="P64" s="13"/>
      <c r="Q64" s="13"/>
      <c r="R64" s="13"/>
    </row>
    <row r="65" ht="12.75" customHeight="1">
      <c r="C65" s="13"/>
      <c r="D65" s="13"/>
      <c r="E65" s="13"/>
      <c r="F65" s="13"/>
      <c r="G65" s="13"/>
      <c r="H65" s="13"/>
      <c r="I65" s="13"/>
      <c r="J65" s="13"/>
      <c r="K65" s="13"/>
      <c r="L65" s="13"/>
      <c r="M65" s="13"/>
      <c r="N65" s="13"/>
      <c r="O65" s="13"/>
      <c r="P65" s="13"/>
      <c r="Q65" s="13"/>
      <c r="R65" s="13"/>
    </row>
    <row r="66" ht="12.75" customHeight="1">
      <c r="C66" s="13"/>
      <c r="D66" s="13"/>
      <c r="E66" s="13"/>
      <c r="F66" s="13"/>
      <c r="G66" s="13"/>
      <c r="H66" s="13"/>
      <c r="I66" s="13"/>
      <c r="J66" s="13"/>
      <c r="K66" s="13"/>
      <c r="L66" s="13"/>
      <c r="M66" s="13"/>
      <c r="N66" s="13"/>
      <c r="O66" s="13"/>
      <c r="P66" s="13"/>
      <c r="Q66" s="13"/>
      <c r="R66" s="13"/>
    </row>
    <row r="67" ht="12.75" customHeight="1">
      <c r="C67" s="13"/>
      <c r="D67" s="13"/>
      <c r="E67" s="13"/>
      <c r="F67" s="13"/>
      <c r="G67" s="13"/>
      <c r="H67" s="13"/>
      <c r="I67" s="13"/>
      <c r="J67" s="13"/>
      <c r="K67" s="13"/>
      <c r="L67" s="13"/>
      <c r="M67" s="13"/>
      <c r="N67" s="13"/>
      <c r="O67" s="13"/>
      <c r="P67" s="13"/>
      <c r="Q67" s="13"/>
      <c r="R67" s="13"/>
    </row>
    <row r="68" ht="12.75" customHeight="1">
      <c r="C68" s="13"/>
      <c r="D68" s="13"/>
      <c r="E68" s="13"/>
      <c r="F68" s="13"/>
      <c r="G68" s="13"/>
      <c r="H68" s="13"/>
      <c r="I68" s="13"/>
      <c r="J68" s="13"/>
      <c r="K68" s="13"/>
      <c r="L68" s="13"/>
      <c r="M68" s="13"/>
      <c r="N68" s="13"/>
      <c r="O68" s="13"/>
      <c r="P68" s="13"/>
      <c r="Q68" s="13"/>
      <c r="R68" s="13"/>
    </row>
    <row r="69" ht="12.75" customHeight="1">
      <c r="C69" s="13"/>
      <c r="D69" s="13"/>
      <c r="E69" s="13"/>
      <c r="F69" s="13"/>
      <c r="G69" s="13"/>
      <c r="H69" s="13"/>
      <c r="I69" s="13"/>
      <c r="J69" s="13"/>
      <c r="K69" s="13"/>
      <c r="L69" s="13"/>
      <c r="M69" s="13"/>
      <c r="N69" s="13"/>
      <c r="O69" s="13"/>
      <c r="P69" s="13"/>
      <c r="Q69" s="13"/>
      <c r="R69" s="13"/>
    </row>
    <row r="70" ht="12.75" customHeight="1">
      <c r="C70" s="13"/>
      <c r="D70" s="13"/>
      <c r="E70" s="13"/>
      <c r="F70" s="13"/>
      <c r="G70" s="13"/>
      <c r="H70" s="13"/>
      <c r="I70" s="13"/>
      <c r="J70" s="13"/>
      <c r="K70" s="13"/>
      <c r="L70" s="13"/>
      <c r="M70" s="13"/>
      <c r="N70" s="13"/>
      <c r="O70" s="13"/>
      <c r="P70" s="13"/>
      <c r="Q70" s="13"/>
      <c r="R70" s="13"/>
    </row>
    <row r="71" ht="12.75" customHeight="1">
      <c r="C71" s="13"/>
      <c r="D71" s="13"/>
      <c r="E71" s="13"/>
      <c r="F71" s="13"/>
      <c r="G71" s="13"/>
      <c r="H71" s="13"/>
      <c r="I71" s="13"/>
      <c r="J71" s="13"/>
      <c r="K71" s="13"/>
      <c r="L71" s="13"/>
      <c r="M71" s="13"/>
      <c r="N71" s="13"/>
      <c r="O71" s="13"/>
      <c r="P71" s="13"/>
      <c r="Q71" s="13"/>
      <c r="R71" s="13"/>
    </row>
    <row r="72" ht="12.75" customHeight="1">
      <c r="C72" s="13"/>
      <c r="D72" s="13"/>
      <c r="E72" s="13"/>
      <c r="F72" s="13"/>
      <c r="G72" s="13"/>
      <c r="H72" s="13"/>
      <c r="I72" s="13"/>
      <c r="J72" s="13"/>
      <c r="K72" s="13"/>
      <c r="L72" s="13"/>
      <c r="M72" s="13"/>
      <c r="N72" s="13"/>
      <c r="O72" s="13"/>
      <c r="P72" s="13"/>
      <c r="Q72" s="13"/>
      <c r="R72" s="13"/>
    </row>
    <row r="73" ht="12.75" customHeight="1">
      <c r="C73" s="13"/>
      <c r="D73" s="13"/>
      <c r="E73" s="13"/>
      <c r="F73" s="13"/>
      <c r="G73" s="13"/>
      <c r="H73" s="13"/>
      <c r="I73" s="13"/>
      <c r="J73" s="13"/>
      <c r="K73" s="13"/>
      <c r="L73" s="13"/>
      <c r="M73" s="13"/>
      <c r="N73" s="13"/>
      <c r="O73" s="13"/>
      <c r="P73" s="13"/>
      <c r="Q73" s="13"/>
      <c r="R73" s="13"/>
    </row>
    <row r="74" ht="12.75" customHeight="1">
      <c r="C74" s="13"/>
      <c r="D74" s="13"/>
      <c r="E74" s="13"/>
      <c r="F74" s="13"/>
      <c r="G74" s="13"/>
      <c r="H74" s="13"/>
      <c r="I74" s="13"/>
      <c r="J74" s="13"/>
      <c r="K74" s="13"/>
      <c r="L74" s="13"/>
      <c r="M74" s="13"/>
      <c r="N74" s="13"/>
      <c r="O74" s="13"/>
      <c r="P74" s="13"/>
      <c r="Q74" s="13"/>
      <c r="R74" s="13"/>
    </row>
    <row r="75" ht="12.75" customHeight="1">
      <c r="C75" s="13"/>
      <c r="D75" s="13"/>
      <c r="E75" s="13"/>
      <c r="F75" s="13"/>
      <c r="G75" s="13"/>
      <c r="H75" s="13"/>
      <c r="I75" s="13"/>
      <c r="J75" s="13"/>
      <c r="K75" s="13"/>
      <c r="L75" s="13"/>
      <c r="M75" s="13"/>
      <c r="N75" s="13"/>
      <c r="O75" s="13"/>
      <c r="P75" s="13"/>
      <c r="Q75" s="13"/>
      <c r="R75" s="13"/>
    </row>
    <row r="76" ht="12.75" customHeight="1">
      <c r="C76" s="13"/>
      <c r="D76" s="13"/>
      <c r="E76" s="13"/>
      <c r="F76" s="13"/>
      <c r="G76" s="13"/>
      <c r="H76" s="13"/>
      <c r="I76" s="13"/>
      <c r="J76" s="13"/>
      <c r="K76" s="13"/>
      <c r="L76" s="13"/>
      <c r="M76" s="13"/>
      <c r="N76" s="13"/>
      <c r="O76" s="13"/>
      <c r="P76" s="13"/>
      <c r="Q76" s="13"/>
      <c r="R76" s="13"/>
    </row>
    <row r="77" ht="12.75" customHeight="1">
      <c r="C77" s="13"/>
      <c r="D77" s="13"/>
      <c r="E77" s="13"/>
      <c r="F77" s="13"/>
      <c r="G77" s="13"/>
      <c r="H77" s="13"/>
      <c r="I77" s="13"/>
      <c r="J77" s="13"/>
      <c r="K77" s="13"/>
      <c r="L77" s="13"/>
      <c r="M77" s="13"/>
      <c r="N77" s="13"/>
      <c r="O77" s="13"/>
      <c r="P77" s="13"/>
      <c r="Q77" s="13"/>
      <c r="R77" s="13"/>
    </row>
    <row r="78" ht="12.75" customHeight="1">
      <c r="C78" s="13"/>
      <c r="D78" s="13"/>
      <c r="E78" s="13"/>
      <c r="F78" s="13"/>
      <c r="G78" s="13"/>
      <c r="H78" s="13"/>
      <c r="I78" s="13"/>
      <c r="J78" s="13"/>
      <c r="K78" s="13"/>
      <c r="L78" s="13"/>
      <c r="M78" s="13"/>
      <c r="N78" s="13"/>
      <c r="O78" s="13"/>
      <c r="P78" s="13"/>
      <c r="Q78" s="13"/>
      <c r="R78" s="13"/>
    </row>
    <row r="79" ht="12.75" customHeight="1">
      <c r="C79" s="13"/>
      <c r="D79" s="13"/>
      <c r="E79" s="13"/>
      <c r="F79" s="13"/>
      <c r="G79" s="13"/>
      <c r="H79" s="13"/>
      <c r="I79" s="13"/>
      <c r="J79" s="13"/>
      <c r="K79" s="13"/>
      <c r="L79" s="13"/>
      <c r="M79" s="13"/>
      <c r="N79" s="13"/>
      <c r="O79" s="13"/>
      <c r="P79" s="13"/>
      <c r="Q79" s="13"/>
      <c r="R79" s="13"/>
    </row>
    <row r="80" ht="12.75" customHeight="1">
      <c r="C80" s="13"/>
      <c r="D80" s="13"/>
      <c r="E80" s="13"/>
      <c r="F80" s="13"/>
      <c r="G80" s="13"/>
      <c r="H80" s="13"/>
      <c r="I80" s="13"/>
      <c r="J80" s="13"/>
      <c r="K80" s="13"/>
      <c r="L80" s="13"/>
      <c r="M80" s="13"/>
      <c r="N80" s="13"/>
      <c r="O80" s="13"/>
      <c r="P80" s="13"/>
      <c r="Q80" s="13"/>
      <c r="R80" s="13"/>
    </row>
    <row r="81" ht="12.75" customHeight="1">
      <c r="C81" s="13"/>
      <c r="D81" s="13"/>
      <c r="E81" s="13"/>
      <c r="F81" s="13"/>
      <c r="G81" s="13"/>
      <c r="H81" s="13"/>
      <c r="I81" s="13"/>
      <c r="J81" s="13"/>
      <c r="K81" s="13"/>
      <c r="L81" s="13"/>
      <c r="M81" s="13"/>
      <c r="N81" s="13"/>
      <c r="O81" s="13"/>
      <c r="P81" s="13"/>
      <c r="Q81" s="13"/>
      <c r="R81" s="13"/>
    </row>
    <row r="82" ht="12.75" customHeight="1">
      <c r="C82" s="13"/>
      <c r="D82" s="13"/>
      <c r="E82" s="13"/>
      <c r="F82" s="13"/>
      <c r="G82" s="13"/>
      <c r="H82" s="13"/>
      <c r="I82" s="13"/>
      <c r="J82" s="13"/>
      <c r="K82" s="13"/>
      <c r="L82" s="13"/>
      <c r="M82" s="13"/>
      <c r="N82" s="13"/>
      <c r="O82" s="13"/>
      <c r="P82" s="13"/>
      <c r="Q82" s="13"/>
      <c r="R82" s="13"/>
    </row>
    <row r="83" ht="12.75" customHeight="1">
      <c r="C83" s="13"/>
      <c r="D83" s="13"/>
      <c r="E83" s="13"/>
      <c r="F83" s="13"/>
      <c r="G83" s="13"/>
      <c r="H83" s="13"/>
      <c r="I83" s="13"/>
      <c r="J83" s="13"/>
      <c r="K83" s="13"/>
      <c r="L83" s="13"/>
      <c r="M83" s="13"/>
      <c r="N83" s="13"/>
      <c r="O83" s="13"/>
      <c r="P83" s="13"/>
      <c r="Q83" s="13"/>
      <c r="R83" s="13"/>
    </row>
    <row r="84" ht="12.75" customHeight="1">
      <c r="C84" s="13"/>
      <c r="D84" s="13"/>
      <c r="E84" s="13"/>
      <c r="F84" s="13"/>
      <c r="G84" s="13"/>
      <c r="H84" s="13"/>
      <c r="I84" s="13"/>
      <c r="J84" s="13"/>
      <c r="K84" s="13"/>
      <c r="L84" s="13"/>
      <c r="M84" s="13"/>
      <c r="N84" s="13"/>
      <c r="O84" s="13"/>
      <c r="P84" s="13"/>
      <c r="Q84" s="13"/>
      <c r="R84" s="13"/>
    </row>
    <row r="85" ht="12.75" customHeight="1">
      <c r="C85" s="13"/>
      <c r="D85" s="13"/>
      <c r="E85" s="13"/>
      <c r="F85" s="13"/>
      <c r="G85" s="13"/>
      <c r="H85" s="13"/>
      <c r="I85" s="13"/>
      <c r="J85" s="13"/>
      <c r="K85" s="13"/>
      <c r="L85" s="13"/>
      <c r="M85" s="13"/>
      <c r="N85" s="13"/>
      <c r="O85" s="13"/>
      <c r="P85" s="13"/>
      <c r="Q85" s="13"/>
      <c r="R85" s="13"/>
    </row>
    <row r="86" ht="12.75" customHeight="1">
      <c r="C86" s="13"/>
      <c r="D86" s="13"/>
      <c r="E86" s="13"/>
      <c r="F86" s="13"/>
      <c r="G86" s="13"/>
      <c r="H86" s="13"/>
      <c r="I86" s="13"/>
      <c r="J86" s="13"/>
      <c r="K86" s="13"/>
      <c r="L86" s="13"/>
      <c r="M86" s="13"/>
      <c r="N86" s="13"/>
      <c r="O86" s="13"/>
      <c r="P86" s="13"/>
      <c r="Q86" s="13"/>
      <c r="R86" s="13"/>
    </row>
    <row r="87" ht="12.75" customHeight="1">
      <c r="C87" s="13"/>
      <c r="D87" s="13"/>
      <c r="E87" s="13"/>
      <c r="F87" s="13"/>
      <c r="G87" s="13"/>
      <c r="H87" s="13"/>
      <c r="I87" s="13"/>
      <c r="J87" s="13"/>
      <c r="K87" s="13"/>
      <c r="L87" s="13"/>
      <c r="M87" s="13"/>
      <c r="N87" s="13"/>
      <c r="O87" s="13"/>
      <c r="P87" s="13"/>
      <c r="Q87" s="13"/>
      <c r="R87" s="13"/>
    </row>
    <row r="88" ht="12.75" customHeight="1">
      <c r="C88" s="13"/>
      <c r="D88" s="13"/>
      <c r="E88" s="13"/>
      <c r="F88" s="13"/>
      <c r="G88" s="13"/>
      <c r="H88" s="13"/>
      <c r="I88" s="13"/>
      <c r="J88" s="13"/>
      <c r="K88" s="13"/>
      <c r="L88" s="13"/>
      <c r="M88" s="13"/>
      <c r="N88" s="13"/>
      <c r="O88" s="13"/>
      <c r="P88" s="13"/>
      <c r="Q88" s="13"/>
      <c r="R88" s="13"/>
    </row>
    <row r="89" ht="12.75" customHeight="1">
      <c r="C89" s="13"/>
      <c r="D89" s="13"/>
      <c r="E89" s="13"/>
      <c r="F89" s="13"/>
      <c r="G89" s="13"/>
      <c r="H89" s="13"/>
      <c r="I89" s="13"/>
      <c r="J89" s="13"/>
      <c r="K89" s="13"/>
      <c r="L89" s="13"/>
      <c r="M89" s="13"/>
      <c r="N89" s="13"/>
      <c r="O89" s="13"/>
      <c r="P89" s="13"/>
      <c r="Q89" s="13"/>
      <c r="R89" s="13"/>
    </row>
    <row r="90" ht="12.75" customHeight="1">
      <c r="C90" s="13"/>
      <c r="D90" s="13"/>
      <c r="E90" s="13"/>
      <c r="F90" s="13"/>
      <c r="G90" s="13"/>
      <c r="H90" s="13"/>
      <c r="I90" s="13"/>
      <c r="J90" s="13"/>
      <c r="K90" s="13"/>
      <c r="L90" s="13"/>
      <c r="M90" s="13"/>
      <c r="N90" s="13"/>
      <c r="O90" s="13"/>
      <c r="P90" s="13"/>
      <c r="Q90" s="13"/>
      <c r="R90" s="13"/>
    </row>
    <row r="91" ht="12.75" customHeight="1">
      <c r="C91" s="13"/>
      <c r="D91" s="13"/>
      <c r="E91" s="13"/>
      <c r="F91" s="13"/>
      <c r="G91" s="13"/>
      <c r="H91" s="13"/>
      <c r="I91" s="13"/>
      <c r="J91" s="13"/>
      <c r="K91" s="13"/>
      <c r="L91" s="13"/>
      <c r="M91" s="13"/>
      <c r="N91" s="13"/>
      <c r="O91" s="13"/>
      <c r="P91" s="13"/>
      <c r="Q91" s="13"/>
      <c r="R91" s="13"/>
    </row>
    <row r="92" ht="12.75" customHeight="1">
      <c r="C92" s="13"/>
      <c r="D92" s="13"/>
      <c r="E92" s="13"/>
      <c r="F92" s="13"/>
      <c r="G92" s="13"/>
      <c r="H92" s="13"/>
      <c r="I92" s="13"/>
      <c r="J92" s="13"/>
      <c r="K92" s="13"/>
      <c r="L92" s="13"/>
      <c r="M92" s="13"/>
      <c r="N92" s="13"/>
      <c r="O92" s="13"/>
      <c r="P92" s="13"/>
      <c r="Q92" s="13"/>
      <c r="R92" s="13"/>
    </row>
    <row r="93" ht="12.75" customHeight="1">
      <c r="C93" s="13"/>
      <c r="D93" s="13"/>
      <c r="E93" s="13"/>
      <c r="F93" s="13"/>
      <c r="G93" s="13"/>
      <c r="H93" s="13"/>
      <c r="I93" s="13"/>
      <c r="J93" s="13"/>
      <c r="K93" s="13"/>
      <c r="L93" s="13"/>
      <c r="M93" s="13"/>
      <c r="N93" s="13"/>
      <c r="O93" s="13"/>
      <c r="P93" s="13"/>
      <c r="Q93" s="13"/>
      <c r="R93" s="13"/>
    </row>
    <row r="94" ht="12.75" customHeight="1">
      <c r="C94" s="13"/>
      <c r="D94" s="13"/>
      <c r="E94" s="13"/>
      <c r="F94" s="13"/>
      <c r="G94" s="13"/>
      <c r="H94" s="13"/>
      <c r="I94" s="13"/>
      <c r="J94" s="13"/>
      <c r="K94" s="13"/>
      <c r="L94" s="13"/>
      <c r="M94" s="13"/>
      <c r="N94" s="13"/>
      <c r="O94" s="13"/>
      <c r="P94" s="13"/>
      <c r="Q94" s="13"/>
      <c r="R94" s="13"/>
    </row>
    <row r="95" ht="12.75" customHeight="1">
      <c r="C95" s="13"/>
      <c r="D95" s="13"/>
      <c r="E95" s="13"/>
      <c r="F95" s="13"/>
      <c r="G95" s="13"/>
      <c r="H95" s="13"/>
      <c r="I95" s="13"/>
      <c r="J95" s="13"/>
      <c r="K95" s="13"/>
      <c r="L95" s="13"/>
      <c r="M95" s="13"/>
      <c r="N95" s="13"/>
      <c r="O95" s="13"/>
      <c r="P95" s="13"/>
      <c r="Q95" s="13"/>
      <c r="R95" s="13"/>
    </row>
    <row r="96" ht="12.75" customHeight="1">
      <c r="C96" s="13"/>
      <c r="D96" s="13"/>
      <c r="E96" s="13"/>
      <c r="F96" s="13"/>
      <c r="G96" s="13"/>
      <c r="H96" s="13"/>
      <c r="I96" s="13"/>
      <c r="J96" s="13"/>
      <c r="K96" s="13"/>
      <c r="L96" s="13"/>
      <c r="M96" s="13"/>
      <c r="N96" s="13"/>
      <c r="O96" s="13"/>
      <c r="P96" s="13"/>
      <c r="Q96" s="13"/>
      <c r="R96" s="13"/>
    </row>
    <row r="97" ht="12.75" customHeight="1">
      <c r="C97" s="13"/>
      <c r="D97" s="13"/>
      <c r="E97" s="13"/>
      <c r="F97" s="13"/>
      <c r="G97" s="13"/>
      <c r="H97" s="13"/>
      <c r="I97" s="13"/>
      <c r="J97" s="13"/>
      <c r="K97" s="13"/>
      <c r="L97" s="13"/>
      <c r="M97" s="13"/>
      <c r="N97" s="13"/>
      <c r="O97" s="13"/>
      <c r="P97" s="13"/>
      <c r="Q97" s="13"/>
      <c r="R97" s="13"/>
    </row>
    <row r="98" ht="12.75" customHeight="1">
      <c r="C98" s="13"/>
      <c r="D98" s="13"/>
      <c r="E98" s="13"/>
      <c r="F98" s="13"/>
      <c r="G98" s="13"/>
      <c r="H98" s="13"/>
      <c r="I98" s="13"/>
      <c r="J98" s="13"/>
      <c r="K98" s="13"/>
      <c r="L98" s="13"/>
      <c r="M98" s="13"/>
      <c r="N98" s="13"/>
      <c r="O98" s="13"/>
      <c r="P98" s="13"/>
      <c r="Q98" s="13"/>
      <c r="R98" s="13"/>
    </row>
    <row r="99" ht="12.75" customHeight="1">
      <c r="C99" s="13"/>
      <c r="D99" s="13"/>
      <c r="E99" s="13"/>
      <c r="F99" s="13"/>
      <c r="G99" s="13"/>
      <c r="H99" s="13"/>
      <c r="I99" s="13"/>
      <c r="J99" s="13"/>
      <c r="K99" s="13"/>
      <c r="L99" s="13"/>
      <c r="M99" s="13"/>
      <c r="N99" s="13"/>
      <c r="O99" s="13"/>
      <c r="P99" s="13"/>
      <c r="Q99" s="13"/>
      <c r="R99" s="13"/>
    </row>
    <row r="100" ht="12.75" customHeight="1">
      <c r="C100" s="13"/>
      <c r="D100" s="13"/>
      <c r="E100" s="13"/>
      <c r="F100" s="13"/>
      <c r="G100" s="13"/>
      <c r="H100" s="13"/>
      <c r="I100" s="13"/>
      <c r="J100" s="13"/>
      <c r="K100" s="13"/>
      <c r="L100" s="13"/>
      <c r="M100" s="13"/>
      <c r="N100" s="13"/>
      <c r="O100" s="13"/>
      <c r="P100" s="13"/>
      <c r="Q100" s="13"/>
      <c r="R100" s="13"/>
    </row>
    <row r="101" ht="12.75" customHeight="1">
      <c r="C101" s="13"/>
      <c r="D101" s="13"/>
      <c r="E101" s="13"/>
      <c r="F101" s="13"/>
      <c r="G101" s="13"/>
      <c r="H101" s="13"/>
      <c r="I101" s="13"/>
      <c r="J101" s="13"/>
      <c r="K101" s="13"/>
      <c r="L101" s="13"/>
      <c r="M101" s="13"/>
      <c r="N101" s="13"/>
      <c r="O101" s="13"/>
      <c r="P101" s="13"/>
      <c r="Q101" s="13"/>
      <c r="R101" s="13"/>
    </row>
    <row r="102" ht="12.75" customHeight="1">
      <c r="C102" s="13"/>
      <c r="D102" s="13"/>
      <c r="E102" s="13"/>
      <c r="F102" s="13"/>
      <c r="G102" s="13"/>
      <c r="H102" s="13"/>
      <c r="I102" s="13"/>
      <c r="J102" s="13"/>
      <c r="K102" s="13"/>
      <c r="L102" s="13"/>
      <c r="M102" s="13"/>
      <c r="N102" s="13"/>
      <c r="O102" s="13"/>
      <c r="P102" s="13"/>
      <c r="Q102" s="13"/>
      <c r="R102" s="13"/>
    </row>
    <row r="103" ht="12.75" customHeight="1">
      <c r="C103" s="13"/>
      <c r="D103" s="13"/>
      <c r="E103" s="13"/>
      <c r="F103" s="13"/>
      <c r="G103" s="13"/>
      <c r="H103" s="13"/>
      <c r="I103" s="13"/>
      <c r="J103" s="13"/>
      <c r="K103" s="13"/>
      <c r="L103" s="13"/>
      <c r="M103" s="13"/>
      <c r="N103" s="13"/>
      <c r="O103" s="13"/>
      <c r="P103" s="13"/>
      <c r="Q103" s="13"/>
      <c r="R103" s="13"/>
    </row>
    <row r="104" ht="12.75" customHeight="1">
      <c r="C104" s="13"/>
      <c r="D104" s="13"/>
      <c r="E104" s="13"/>
      <c r="F104" s="13"/>
      <c r="G104" s="13"/>
      <c r="H104" s="13"/>
      <c r="I104" s="13"/>
      <c r="J104" s="13"/>
      <c r="K104" s="13"/>
      <c r="L104" s="13"/>
      <c r="M104" s="13"/>
      <c r="N104" s="13"/>
      <c r="O104" s="13"/>
      <c r="P104" s="13"/>
      <c r="Q104" s="13"/>
      <c r="R104" s="13"/>
    </row>
    <row r="105" ht="12.75" customHeight="1">
      <c r="C105" s="13"/>
      <c r="D105" s="13"/>
      <c r="E105" s="13"/>
      <c r="F105" s="13"/>
      <c r="G105" s="13"/>
      <c r="H105" s="13"/>
      <c r="I105" s="13"/>
      <c r="J105" s="13"/>
      <c r="K105" s="13"/>
      <c r="L105" s="13"/>
      <c r="M105" s="13"/>
      <c r="N105" s="13"/>
      <c r="O105" s="13"/>
      <c r="P105" s="13"/>
      <c r="Q105" s="13"/>
      <c r="R105" s="13"/>
    </row>
    <row r="106" ht="12.75" customHeight="1">
      <c r="C106" s="13"/>
      <c r="D106" s="13"/>
      <c r="E106" s="13"/>
      <c r="F106" s="13"/>
      <c r="G106" s="13"/>
      <c r="H106" s="13"/>
      <c r="I106" s="13"/>
      <c r="J106" s="13"/>
      <c r="K106" s="13"/>
      <c r="L106" s="13"/>
      <c r="M106" s="13"/>
      <c r="N106" s="13"/>
      <c r="O106" s="13"/>
      <c r="P106" s="13"/>
      <c r="Q106" s="13"/>
      <c r="R106" s="13"/>
    </row>
    <row r="107" ht="12.75" customHeight="1">
      <c r="C107" s="13"/>
      <c r="D107" s="13"/>
      <c r="E107" s="13"/>
      <c r="F107" s="13"/>
      <c r="G107" s="13"/>
      <c r="H107" s="13"/>
      <c r="I107" s="13"/>
      <c r="J107" s="13"/>
      <c r="K107" s="13"/>
      <c r="L107" s="13"/>
      <c r="M107" s="13"/>
      <c r="N107" s="13"/>
      <c r="O107" s="13"/>
      <c r="P107" s="13"/>
      <c r="Q107" s="13"/>
      <c r="R107" s="13"/>
    </row>
    <row r="108" ht="12.75" customHeight="1">
      <c r="C108" s="13"/>
      <c r="D108" s="13"/>
      <c r="E108" s="13"/>
      <c r="F108" s="13"/>
      <c r="G108" s="13"/>
      <c r="H108" s="13"/>
      <c r="I108" s="13"/>
      <c r="J108" s="13"/>
      <c r="K108" s="13"/>
      <c r="L108" s="13"/>
      <c r="M108" s="13"/>
      <c r="N108" s="13"/>
      <c r="O108" s="13"/>
      <c r="P108" s="13"/>
      <c r="Q108" s="13"/>
      <c r="R108" s="13"/>
    </row>
    <row r="109" ht="12.75" customHeight="1">
      <c r="C109" s="13"/>
      <c r="D109" s="13"/>
      <c r="E109" s="13"/>
      <c r="F109" s="13"/>
      <c r="G109" s="13"/>
      <c r="H109" s="13"/>
      <c r="I109" s="13"/>
      <c r="J109" s="13"/>
      <c r="K109" s="13"/>
      <c r="L109" s="13"/>
      <c r="M109" s="13"/>
      <c r="N109" s="13"/>
      <c r="O109" s="13"/>
      <c r="P109" s="13"/>
      <c r="Q109" s="13"/>
      <c r="R109" s="13"/>
    </row>
    <row r="110" ht="12.75" customHeight="1">
      <c r="C110" s="13"/>
      <c r="D110" s="13"/>
      <c r="E110" s="13"/>
      <c r="F110" s="13"/>
      <c r="G110" s="13"/>
      <c r="H110" s="13"/>
      <c r="I110" s="13"/>
      <c r="J110" s="13"/>
      <c r="K110" s="13"/>
      <c r="L110" s="13"/>
      <c r="M110" s="13"/>
      <c r="N110" s="13"/>
      <c r="O110" s="13"/>
      <c r="P110" s="13"/>
      <c r="Q110" s="13"/>
      <c r="R110" s="13"/>
    </row>
    <row r="111" ht="12.75" customHeight="1">
      <c r="C111" s="13"/>
      <c r="D111" s="13"/>
      <c r="E111" s="13"/>
      <c r="F111" s="13"/>
      <c r="G111" s="13"/>
      <c r="H111" s="13"/>
      <c r="I111" s="13"/>
      <c r="J111" s="13"/>
      <c r="K111" s="13"/>
      <c r="L111" s="13"/>
      <c r="M111" s="13"/>
      <c r="N111" s="13"/>
      <c r="O111" s="13"/>
      <c r="P111" s="13"/>
      <c r="Q111" s="13"/>
      <c r="R111" s="13"/>
    </row>
    <row r="112" ht="12.75" customHeight="1">
      <c r="C112" s="13"/>
      <c r="D112" s="13"/>
      <c r="E112" s="13"/>
      <c r="F112" s="13"/>
      <c r="G112" s="13"/>
      <c r="H112" s="13"/>
      <c r="I112" s="13"/>
      <c r="J112" s="13"/>
      <c r="K112" s="13"/>
      <c r="L112" s="13"/>
      <c r="M112" s="13"/>
      <c r="N112" s="13"/>
      <c r="O112" s="13"/>
      <c r="P112" s="13"/>
      <c r="Q112" s="13"/>
      <c r="R112" s="13"/>
    </row>
    <row r="113" ht="12.75" customHeight="1">
      <c r="C113" s="13"/>
      <c r="D113" s="13"/>
      <c r="E113" s="13"/>
      <c r="F113" s="13"/>
      <c r="G113" s="13"/>
      <c r="H113" s="13"/>
      <c r="I113" s="13"/>
      <c r="J113" s="13"/>
      <c r="K113" s="13"/>
      <c r="L113" s="13"/>
      <c r="M113" s="13"/>
      <c r="N113" s="13"/>
      <c r="O113" s="13"/>
      <c r="P113" s="13"/>
      <c r="Q113" s="13"/>
      <c r="R113" s="13"/>
    </row>
    <row r="114" ht="12.75" customHeight="1">
      <c r="C114" s="13"/>
      <c r="D114" s="13"/>
      <c r="E114" s="13"/>
      <c r="F114" s="13"/>
      <c r="G114" s="13"/>
      <c r="H114" s="13"/>
      <c r="I114" s="13"/>
      <c r="J114" s="13"/>
      <c r="K114" s="13"/>
      <c r="L114" s="13"/>
      <c r="M114" s="13"/>
      <c r="N114" s="13"/>
      <c r="O114" s="13"/>
      <c r="P114" s="13"/>
      <c r="Q114" s="13"/>
      <c r="R114" s="13"/>
    </row>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9696"/>
    <pageSetUpPr/>
  </sheetPr>
  <sheetViews>
    <sheetView workbookViewId="0"/>
  </sheetViews>
  <sheetFormatPr customHeight="1" defaultColWidth="14.43" defaultRowHeight="15.0"/>
  <cols>
    <col customWidth="1" min="1" max="1" width="31.71"/>
    <col customWidth="1" min="2" max="38" width="12.71"/>
  </cols>
  <sheetData>
    <row r="1" ht="16.5" customHeight="1">
      <c r="A1" s="12" t="str">
        <f>ASSUMPTIONS!A1</f>
        <v>ProMesh</v>
      </c>
    </row>
    <row r="2" ht="13.5" customHeight="1">
      <c r="A2" s="6" t="s">
        <v>184</v>
      </c>
    </row>
    <row r="3" ht="12.75" customHeight="1"/>
    <row r="4" ht="12.75" customHeight="1">
      <c r="A4" s="4" t="s">
        <v>185</v>
      </c>
      <c r="C4" s="4" t="s">
        <v>61</v>
      </c>
      <c r="D4" s="4" t="s">
        <v>62</v>
      </c>
      <c r="E4" s="4" t="s">
        <v>63</v>
      </c>
    </row>
    <row r="5" ht="12.75" customHeight="1">
      <c r="A5" s="36" t="s">
        <v>186</v>
      </c>
      <c r="C5" s="47">
        <v>0.0</v>
      </c>
      <c r="D5" s="47">
        <v>0.0</v>
      </c>
      <c r="E5" s="47">
        <v>0.0</v>
      </c>
    </row>
    <row r="6" ht="12.75" customHeight="1">
      <c r="A6" s="36" t="s">
        <v>187</v>
      </c>
      <c r="C6" s="47">
        <v>0.0</v>
      </c>
      <c r="D6" s="47">
        <v>0.0</v>
      </c>
      <c r="E6" s="47">
        <v>0.0</v>
      </c>
    </row>
    <row r="7" ht="12.75" customHeight="1">
      <c r="A7" s="36" t="s">
        <v>188</v>
      </c>
      <c r="C7" s="47">
        <v>16700.0</v>
      </c>
      <c r="D7" s="47">
        <v>29000.0</v>
      </c>
      <c r="E7" s="47">
        <v>102400.0</v>
      </c>
    </row>
    <row r="8" ht="12.75" customHeight="1">
      <c r="A8" s="36" t="s">
        <v>189</v>
      </c>
      <c r="C8" s="47">
        <v>80000.0</v>
      </c>
      <c r="D8" s="47">
        <v>160000.0</v>
      </c>
      <c r="E8" s="47">
        <v>240000.0</v>
      </c>
    </row>
    <row r="9" ht="12.75" customHeight="1">
      <c r="C9" s="38"/>
      <c r="D9" s="38"/>
      <c r="E9" s="38"/>
    </row>
    <row r="10" ht="12.75" customHeight="1"/>
    <row r="11" ht="12.75" customHeight="1">
      <c r="A11" s="6"/>
    </row>
    <row r="12" ht="12.75" customHeight="1">
      <c r="A12" s="6" t="s">
        <v>190</v>
      </c>
      <c r="C12" s="6" t="s">
        <v>61</v>
      </c>
      <c r="D12" s="6" t="s">
        <v>61</v>
      </c>
      <c r="E12" s="6" t="s">
        <v>61</v>
      </c>
      <c r="F12" s="6" t="s">
        <v>61</v>
      </c>
      <c r="G12" s="6" t="s">
        <v>61</v>
      </c>
      <c r="H12" s="6" t="s">
        <v>61</v>
      </c>
      <c r="I12" s="6" t="s">
        <v>61</v>
      </c>
      <c r="J12" s="6" t="s">
        <v>61</v>
      </c>
      <c r="K12" s="6" t="s">
        <v>61</v>
      </c>
      <c r="L12" s="6" t="s">
        <v>61</v>
      </c>
      <c r="M12" s="6" t="s">
        <v>61</v>
      </c>
      <c r="N12" s="6" t="s">
        <v>61</v>
      </c>
      <c r="O12" s="6" t="s">
        <v>62</v>
      </c>
      <c r="P12" s="6" t="s">
        <v>62</v>
      </c>
      <c r="Q12" s="6" t="s">
        <v>62</v>
      </c>
      <c r="R12" s="6" t="s">
        <v>62</v>
      </c>
      <c r="S12" s="6" t="s">
        <v>62</v>
      </c>
      <c r="T12" s="6" t="s">
        <v>62</v>
      </c>
      <c r="U12" s="6" t="s">
        <v>62</v>
      </c>
      <c r="V12" s="6" t="s">
        <v>62</v>
      </c>
      <c r="W12" s="6" t="s">
        <v>62</v>
      </c>
      <c r="X12" s="6" t="s">
        <v>62</v>
      </c>
      <c r="Y12" s="6" t="s">
        <v>62</v>
      </c>
      <c r="Z12" s="6" t="s">
        <v>62</v>
      </c>
      <c r="AA12" s="6" t="s">
        <v>63</v>
      </c>
      <c r="AB12" s="6" t="s">
        <v>63</v>
      </c>
      <c r="AC12" s="6" t="s">
        <v>63</v>
      </c>
      <c r="AD12" s="6" t="s">
        <v>63</v>
      </c>
      <c r="AE12" s="6" t="s">
        <v>63</v>
      </c>
      <c r="AF12" s="6" t="s">
        <v>63</v>
      </c>
      <c r="AG12" s="6" t="s">
        <v>63</v>
      </c>
      <c r="AH12" s="6" t="s">
        <v>63</v>
      </c>
      <c r="AI12" s="6" t="s">
        <v>63</v>
      </c>
      <c r="AJ12" s="6" t="s">
        <v>63</v>
      </c>
      <c r="AK12" s="6" t="s">
        <v>63</v>
      </c>
      <c r="AL12" s="6" t="s">
        <v>63</v>
      </c>
    </row>
    <row r="13" ht="12.75" customHeight="1">
      <c r="A13" s="6"/>
      <c r="C13" s="6" t="s">
        <v>64</v>
      </c>
      <c r="D13" s="6" t="s">
        <v>65</v>
      </c>
      <c r="E13" s="6" t="s">
        <v>66</v>
      </c>
      <c r="F13" s="6" t="s">
        <v>67</v>
      </c>
      <c r="G13" s="6" t="s">
        <v>68</v>
      </c>
      <c r="H13" s="6" t="s">
        <v>69</v>
      </c>
      <c r="I13" s="6" t="s">
        <v>70</v>
      </c>
      <c r="J13" s="6" t="s">
        <v>71</v>
      </c>
      <c r="K13" s="6" t="s">
        <v>72</v>
      </c>
      <c r="L13" s="6" t="s">
        <v>73</v>
      </c>
      <c r="M13" s="6" t="s">
        <v>74</v>
      </c>
      <c r="N13" s="6" t="s">
        <v>75</v>
      </c>
      <c r="O13" s="6" t="s">
        <v>64</v>
      </c>
      <c r="P13" s="6" t="s">
        <v>65</v>
      </c>
      <c r="Q13" s="6" t="s">
        <v>66</v>
      </c>
      <c r="R13" s="6" t="s">
        <v>67</v>
      </c>
      <c r="S13" s="6" t="s">
        <v>68</v>
      </c>
      <c r="T13" s="6" t="s">
        <v>69</v>
      </c>
      <c r="U13" s="6" t="s">
        <v>70</v>
      </c>
      <c r="V13" s="6" t="s">
        <v>71</v>
      </c>
      <c r="W13" s="6" t="s">
        <v>72</v>
      </c>
      <c r="X13" s="6" t="s">
        <v>73</v>
      </c>
      <c r="Y13" s="6" t="s">
        <v>74</v>
      </c>
      <c r="Z13" s="6" t="s">
        <v>75</v>
      </c>
      <c r="AA13" s="6" t="s">
        <v>64</v>
      </c>
      <c r="AB13" s="6" t="s">
        <v>65</v>
      </c>
      <c r="AC13" s="6" t="s">
        <v>66</v>
      </c>
      <c r="AD13" s="6" t="s">
        <v>67</v>
      </c>
      <c r="AE13" s="6" t="s">
        <v>68</v>
      </c>
      <c r="AF13" s="6" t="s">
        <v>69</v>
      </c>
      <c r="AG13" s="6" t="s">
        <v>70</v>
      </c>
      <c r="AH13" s="6" t="s">
        <v>71</v>
      </c>
      <c r="AI13" s="6" t="s">
        <v>72</v>
      </c>
      <c r="AJ13" s="6" t="s">
        <v>73</v>
      </c>
      <c r="AK13" s="6" t="s">
        <v>74</v>
      </c>
      <c r="AL13" s="6" t="s">
        <v>75</v>
      </c>
    </row>
    <row r="14" ht="12.75" customHeight="1">
      <c r="A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ht="12.75" customHeight="1">
      <c r="A15" s="6" t="s">
        <v>186</v>
      </c>
      <c r="C15" s="58">
        <f t="shared" ref="C15:N15" si="1">$C5</f>
        <v>0</v>
      </c>
      <c r="D15" s="58">
        <f t="shared" si="1"/>
        <v>0</v>
      </c>
      <c r="E15" s="58">
        <f t="shared" si="1"/>
        <v>0</v>
      </c>
      <c r="F15" s="58">
        <f t="shared" si="1"/>
        <v>0</v>
      </c>
      <c r="G15" s="58">
        <f t="shared" si="1"/>
        <v>0</v>
      </c>
      <c r="H15" s="58">
        <f t="shared" si="1"/>
        <v>0</v>
      </c>
      <c r="I15" s="58">
        <f t="shared" si="1"/>
        <v>0</v>
      </c>
      <c r="J15" s="58">
        <f t="shared" si="1"/>
        <v>0</v>
      </c>
      <c r="K15" s="58">
        <f t="shared" si="1"/>
        <v>0</v>
      </c>
      <c r="L15" s="58">
        <f t="shared" si="1"/>
        <v>0</v>
      </c>
      <c r="M15" s="58">
        <f t="shared" si="1"/>
        <v>0</v>
      </c>
      <c r="N15" s="58">
        <f t="shared" si="1"/>
        <v>0</v>
      </c>
      <c r="O15" s="58">
        <f t="shared" ref="O15:Z15" si="2">$N15+$D5</f>
        <v>0</v>
      </c>
      <c r="P15" s="58">
        <f t="shared" si="2"/>
        <v>0</v>
      </c>
      <c r="Q15" s="58">
        <f t="shared" si="2"/>
        <v>0</v>
      </c>
      <c r="R15" s="58">
        <f t="shared" si="2"/>
        <v>0</v>
      </c>
      <c r="S15" s="58">
        <f t="shared" si="2"/>
        <v>0</v>
      </c>
      <c r="T15" s="58">
        <f t="shared" si="2"/>
        <v>0</v>
      </c>
      <c r="U15" s="58">
        <f t="shared" si="2"/>
        <v>0</v>
      </c>
      <c r="V15" s="58">
        <f t="shared" si="2"/>
        <v>0</v>
      </c>
      <c r="W15" s="58">
        <f t="shared" si="2"/>
        <v>0</v>
      </c>
      <c r="X15" s="58">
        <f t="shared" si="2"/>
        <v>0</v>
      </c>
      <c r="Y15" s="58">
        <f t="shared" si="2"/>
        <v>0</v>
      </c>
      <c r="Z15" s="58">
        <f t="shared" si="2"/>
        <v>0</v>
      </c>
      <c r="AA15" s="58">
        <f t="shared" ref="AA15:AL15" si="3">$Z15+$E5</f>
        <v>0</v>
      </c>
      <c r="AB15" s="58">
        <f t="shared" si="3"/>
        <v>0</v>
      </c>
      <c r="AC15" s="58">
        <f t="shared" si="3"/>
        <v>0</v>
      </c>
      <c r="AD15" s="58">
        <f t="shared" si="3"/>
        <v>0</v>
      </c>
      <c r="AE15" s="58">
        <f t="shared" si="3"/>
        <v>0</v>
      </c>
      <c r="AF15" s="58">
        <f t="shared" si="3"/>
        <v>0</v>
      </c>
      <c r="AG15" s="58">
        <f t="shared" si="3"/>
        <v>0</v>
      </c>
      <c r="AH15" s="58">
        <f t="shared" si="3"/>
        <v>0</v>
      </c>
      <c r="AI15" s="58">
        <f t="shared" si="3"/>
        <v>0</v>
      </c>
      <c r="AJ15" s="58">
        <f t="shared" si="3"/>
        <v>0</v>
      </c>
      <c r="AK15" s="58">
        <f t="shared" si="3"/>
        <v>0</v>
      </c>
      <c r="AL15" s="58">
        <f t="shared" si="3"/>
        <v>0</v>
      </c>
    </row>
    <row r="16" ht="12.75" customHeight="1">
      <c r="A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row>
    <row r="17" ht="12.75" customHeight="1">
      <c r="A17" s="6" t="s">
        <v>187</v>
      </c>
    </row>
    <row r="18" ht="12.75" customHeight="1">
      <c r="A18" s="6" t="s">
        <v>192</v>
      </c>
      <c r="C18" s="13">
        <f t="shared" ref="C18:AL18" si="4">C41+C64+C87</f>
        <v>0</v>
      </c>
      <c r="D18" s="13">
        <f t="shared" si="4"/>
        <v>0</v>
      </c>
      <c r="E18" s="13">
        <f t="shared" si="4"/>
        <v>0</v>
      </c>
      <c r="F18" s="13">
        <f t="shared" si="4"/>
        <v>0</v>
      </c>
      <c r="G18" s="13">
        <f t="shared" si="4"/>
        <v>0</v>
      </c>
      <c r="H18" s="13">
        <f t="shared" si="4"/>
        <v>0</v>
      </c>
      <c r="I18" s="13">
        <f t="shared" si="4"/>
        <v>0</v>
      </c>
      <c r="J18" s="13">
        <f t="shared" si="4"/>
        <v>0</v>
      </c>
      <c r="K18" s="13">
        <f t="shared" si="4"/>
        <v>0</v>
      </c>
      <c r="L18" s="13">
        <f t="shared" si="4"/>
        <v>0</v>
      </c>
      <c r="M18" s="13">
        <f t="shared" si="4"/>
        <v>0</v>
      </c>
      <c r="N18" s="13">
        <f t="shared" si="4"/>
        <v>0</v>
      </c>
      <c r="O18" s="13">
        <f t="shared" si="4"/>
        <v>0</v>
      </c>
      <c r="P18" s="13">
        <f t="shared" si="4"/>
        <v>0</v>
      </c>
      <c r="Q18" s="13">
        <f t="shared" si="4"/>
        <v>0</v>
      </c>
      <c r="R18" s="13">
        <f t="shared" si="4"/>
        <v>0</v>
      </c>
      <c r="S18" s="13">
        <f t="shared" si="4"/>
        <v>0</v>
      </c>
      <c r="T18" s="13">
        <f t="shared" si="4"/>
        <v>0</v>
      </c>
      <c r="U18" s="13">
        <f t="shared" si="4"/>
        <v>0</v>
      </c>
      <c r="V18" s="13">
        <f t="shared" si="4"/>
        <v>0</v>
      </c>
      <c r="W18" s="13">
        <f t="shared" si="4"/>
        <v>0</v>
      </c>
      <c r="X18" s="13">
        <f t="shared" si="4"/>
        <v>0</v>
      </c>
      <c r="Y18" s="13">
        <f t="shared" si="4"/>
        <v>0</v>
      </c>
      <c r="Z18" s="13">
        <f t="shared" si="4"/>
        <v>0</v>
      </c>
      <c r="AA18" s="13">
        <f t="shared" si="4"/>
        <v>0</v>
      </c>
      <c r="AB18" s="13">
        <f t="shared" si="4"/>
        <v>0</v>
      </c>
      <c r="AC18" s="13">
        <f t="shared" si="4"/>
        <v>0</v>
      </c>
      <c r="AD18" s="13">
        <f t="shared" si="4"/>
        <v>0</v>
      </c>
      <c r="AE18" s="13">
        <f t="shared" si="4"/>
        <v>0</v>
      </c>
      <c r="AF18" s="13">
        <f t="shared" si="4"/>
        <v>0</v>
      </c>
      <c r="AG18" s="13">
        <f t="shared" si="4"/>
        <v>0</v>
      </c>
      <c r="AH18" s="13">
        <f t="shared" si="4"/>
        <v>0</v>
      </c>
      <c r="AI18" s="13">
        <f t="shared" si="4"/>
        <v>0</v>
      </c>
      <c r="AJ18" s="13">
        <f t="shared" si="4"/>
        <v>0</v>
      </c>
      <c r="AK18" s="13">
        <f t="shared" si="4"/>
        <v>0</v>
      </c>
      <c r="AL18" s="13">
        <f t="shared" si="4"/>
        <v>0</v>
      </c>
    </row>
    <row r="19" ht="12.75" customHeight="1">
      <c r="A19" s="6" t="s">
        <v>193</v>
      </c>
      <c r="C19" s="13">
        <f t="shared" ref="C19:AL19" si="5">C42+C65+C88</f>
        <v>0</v>
      </c>
      <c r="D19" s="13">
        <f t="shared" si="5"/>
        <v>0</v>
      </c>
      <c r="E19" s="13">
        <f t="shared" si="5"/>
        <v>0</v>
      </c>
      <c r="F19" s="13">
        <f t="shared" si="5"/>
        <v>0</v>
      </c>
      <c r="G19" s="13">
        <f t="shared" si="5"/>
        <v>0</v>
      </c>
      <c r="H19" s="13">
        <f t="shared" si="5"/>
        <v>0</v>
      </c>
      <c r="I19" s="13">
        <f t="shared" si="5"/>
        <v>0</v>
      </c>
      <c r="J19" s="13">
        <f t="shared" si="5"/>
        <v>0</v>
      </c>
      <c r="K19" s="13">
        <f t="shared" si="5"/>
        <v>0</v>
      </c>
      <c r="L19" s="13">
        <f t="shared" si="5"/>
        <v>0</v>
      </c>
      <c r="M19" s="13">
        <f t="shared" si="5"/>
        <v>0</v>
      </c>
      <c r="N19" s="13">
        <f t="shared" si="5"/>
        <v>0</v>
      </c>
      <c r="O19" s="13">
        <f t="shared" si="5"/>
        <v>0</v>
      </c>
      <c r="P19" s="13">
        <f t="shared" si="5"/>
        <v>0</v>
      </c>
      <c r="Q19" s="13">
        <f t="shared" si="5"/>
        <v>0</v>
      </c>
      <c r="R19" s="13">
        <f t="shared" si="5"/>
        <v>0</v>
      </c>
      <c r="S19" s="13">
        <f t="shared" si="5"/>
        <v>0</v>
      </c>
      <c r="T19" s="13">
        <f t="shared" si="5"/>
        <v>0</v>
      </c>
      <c r="U19" s="13">
        <f t="shared" si="5"/>
        <v>0</v>
      </c>
      <c r="V19" s="13">
        <f t="shared" si="5"/>
        <v>0</v>
      </c>
      <c r="W19" s="13">
        <f t="shared" si="5"/>
        <v>0</v>
      </c>
      <c r="X19" s="13">
        <f t="shared" si="5"/>
        <v>0</v>
      </c>
      <c r="Y19" s="13">
        <f t="shared" si="5"/>
        <v>0</v>
      </c>
      <c r="Z19" s="13">
        <f t="shared" si="5"/>
        <v>0</v>
      </c>
      <c r="AA19" s="13">
        <f t="shared" si="5"/>
        <v>0</v>
      </c>
      <c r="AB19" s="13">
        <f t="shared" si="5"/>
        <v>0</v>
      </c>
      <c r="AC19" s="13">
        <f t="shared" si="5"/>
        <v>0</v>
      </c>
      <c r="AD19" s="13">
        <f t="shared" si="5"/>
        <v>0</v>
      </c>
      <c r="AE19" s="13">
        <f t="shared" si="5"/>
        <v>0</v>
      </c>
      <c r="AF19" s="13">
        <f t="shared" si="5"/>
        <v>0</v>
      </c>
      <c r="AG19" s="13">
        <f t="shared" si="5"/>
        <v>0</v>
      </c>
      <c r="AH19" s="13">
        <f t="shared" si="5"/>
        <v>0</v>
      </c>
      <c r="AI19" s="13">
        <f t="shared" si="5"/>
        <v>0</v>
      </c>
      <c r="AJ19" s="13">
        <f t="shared" si="5"/>
        <v>0</v>
      </c>
      <c r="AK19" s="13">
        <f t="shared" si="5"/>
        <v>0</v>
      </c>
      <c r="AL19" s="13">
        <f t="shared" si="5"/>
        <v>0</v>
      </c>
    </row>
    <row r="20" ht="12.75" customHeight="1">
      <c r="A20" s="6" t="s">
        <v>195</v>
      </c>
      <c r="C20" s="13">
        <f t="shared" ref="C20:AL20" si="6">C43+C66+C89</f>
        <v>0</v>
      </c>
      <c r="D20" s="13">
        <f t="shared" si="6"/>
        <v>0</v>
      </c>
      <c r="E20" s="13">
        <f t="shared" si="6"/>
        <v>0</v>
      </c>
      <c r="F20" s="13">
        <f t="shared" si="6"/>
        <v>0</v>
      </c>
      <c r="G20" s="13">
        <f t="shared" si="6"/>
        <v>0</v>
      </c>
      <c r="H20" s="13">
        <f t="shared" si="6"/>
        <v>0</v>
      </c>
      <c r="I20" s="13">
        <f t="shared" si="6"/>
        <v>0</v>
      </c>
      <c r="J20" s="13">
        <f t="shared" si="6"/>
        <v>0</v>
      </c>
      <c r="K20" s="13">
        <f t="shared" si="6"/>
        <v>0</v>
      </c>
      <c r="L20" s="13">
        <f t="shared" si="6"/>
        <v>0</v>
      </c>
      <c r="M20" s="13">
        <f t="shared" si="6"/>
        <v>0</v>
      </c>
      <c r="N20" s="13">
        <f t="shared" si="6"/>
        <v>0</v>
      </c>
      <c r="O20" s="13">
        <f t="shared" si="6"/>
        <v>0</v>
      </c>
      <c r="P20" s="13">
        <f t="shared" si="6"/>
        <v>0</v>
      </c>
      <c r="Q20" s="13">
        <f t="shared" si="6"/>
        <v>0</v>
      </c>
      <c r="R20" s="13">
        <f t="shared" si="6"/>
        <v>0</v>
      </c>
      <c r="S20" s="13">
        <f t="shared" si="6"/>
        <v>0</v>
      </c>
      <c r="T20" s="13">
        <f t="shared" si="6"/>
        <v>0</v>
      </c>
      <c r="U20" s="13">
        <f t="shared" si="6"/>
        <v>0</v>
      </c>
      <c r="V20" s="13">
        <f t="shared" si="6"/>
        <v>0</v>
      </c>
      <c r="W20" s="13">
        <f t="shared" si="6"/>
        <v>0</v>
      </c>
      <c r="X20" s="13">
        <f t="shared" si="6"/>
        <v>0</v>
      </c>
      <c r="Y20" s="13">
        <f t="shared" si="6"/>
        <v>0</v>
      </c>
      <c r="Z20" s="13">
        <f t="shared" si="6"/>
        <v>0</v>
      </c>
      <c r="AA20" s="13">
        <f t="shared" si="6"/>
        <v>0</v>
      </c>
      <c r="AB20" s="13">
        <f t="shared" si="6"/>
        <v>0</v>
      </c>
      <c r="AC20" s="13">
        <f t="shared" si="6"/>
        <v>0</v>
      </c>
      <c r="AD20" s="13">
        <f t="shared" si="6"/>
        <v>0</v>
      </c>
      <c r="AE20" s="13">
        <f t="shared" si="6"/>
        <v>0</v>
      </c>
      <c r="AF20" s="13">
        <f t="shared" si="6"/>
        <v>0</v>
      </c>
      <c r="AG20" s="13">
        <f t="shared" si="6"/>
        <v>0</v>
      </c>
      <c r="AH20" s="13">
        <f t="shared" si="6"/>
        <v>0</v>
      </c>
      <c r="AI20" s="13">
        <f t="shared" si="6"/>
        <v>0</v>
      </c>
      <c r="AJ20" s="13">
        <f t="shared" si="6"/>
        <v>0</v>
      </c>
      <c r="AK20" s="13">
        <f t="shared" si="6"/>
        <v>0</v>
      </c>
      <c r="AL20" s="13">
        <f t="shared" si="6"/>
        <v>0</v>
      </c>
    </row>
    <row r="21" ht="12.75" customHeight="1">
      <c r="A21" s="6" t="s">
        <v>197</v>
      </c>
      <c r="C21" s="13">
        <f t="shared" ref="C21:AL21" si="7">C44+C67+C90</f>
        <v>0</v>
      </c>
      <c r="D21" s="13">
        <f t="shared" si="7"/>
        <v>0</v>
      </c>
      <c r="E21" s="13">
        <f t="shared" si="7"/>
        <v>0</v>
      </c>
      <c r="F21" s="13">
        <f t="shared" si="7"/>
        <v>0</v>
      </c>
      <c r="G21" s="13">
        <f t="shared" si="7"/>
        <v>0</v>
      </c>
      <c r="H21" s="13">
        <f t="shared" si="7"/>
        <v>0</v>
      </c>
      <c r="I21" s="13">
        <f t="shared" si="7"/>
        <v>0</v>
      </c>
      <c r="J21" s="13">
        <f t="shared" si="7"/>
        <v>0</v>
      </c>
      <c r="K21" s="13">
        <f t="shared" si="7"/>
        <v>0</v>
      </c>
      <c r="L21" s="13">
        <f t="shared" si="7"/>
        <v>0</v>
      </c>
      <c r="M21" s="13">
        <f t="shared" si="7"/>
        <v>0</v>
      </c>
      <c r="N21" s="13">
        <f t="shared" si="7"/>
        <v>0</v>
      </c>
      <c r="O21" s="13">
        <f t="shared" si="7"/>
        <v>0</v>
      </c>
      <c r="P21" s="13">
        <f t="shared" si="7"/>
        <v>0</v>
      </c>
      <c r="Q21" s="13">
        <f t="shared" si="7"/>
        <v>0</v>
      </c>
      <c r="R21" s="13">
        <f t="shared" si="7"/>
        <v>0</v>
      </c>
      <c r="S21" s="13">
        <f t="shared" si="7"/>
        <v>0</v>
      </c>
      <c r="T21" s="13">
        <f t="shared" si="7"/>
        <v>0</v>
      </c>
      <c r="U21" s="13">
        <f t="shared" si="7"/>
        <v>0</v>
      </c>
      <c r="V21" s="13">
        <f t="shared" si="7"/>
        <v>0</v>
      </c>
      <c r="W21" s="13">
        <f t="shared" si="7"/>
        <v>0</v>
      </c>
      <c r="X21" s="13">
        <f t="shared" si="7"/>
        <v>0</v>
      </c>
      <c r="Y21" s="13">
        <f t="shared" si="7"/>
        <v>0</v>
      </c>
      <c r="Z21" s="13">
        <f t="shared" si="7"/>
        <v>0</v>
      </c>
      <c r="AA21" s="13">
        <f t="shared" si="7"/>
        <v>0</v>
      </c>
      <c r="AB21" s="13">
        <f t="shared" si="7"/>
        <v>0</v>
      </c>
      <c r="AC21" s="13">
        <f t="shared" si="7"/>
        <v>0</v>
      </c>
      <c r="AD21" s="13">
        <f t="shared" si="7"/>
        <v>0</v>
      </c>
      <c r="AE21" s="13">
        <f t="shared" si="7"/>
        <v>0</v>
      </c>
      <c r="AF21" s="13">
        <f t="shared" si="7"/>
        <v>0</v>
      </c>
      <c r="AG21" s="13">
        <f t="shared" si="7"/>
        <v>0</v>
      </c>
      <c r="AH21" s="13">
        <f t="shared" si="7"/>
        <v>0</v>
      </c>
      <c r="AI21" s="13">
        <f t="shared" si="7"/>
        <v>0</v>
      </c>
      <c r="AJ21" s="13">
        <f t="shared" si="7"/>
        <v>0</v>
      </c>
      <c r="AK21" s="13">
        <f t="shared" si="7"/>
        <v>0</v>
      </c>
      <c r="AL21" s="13">
        <f t="shared" si="7"/>
        <v>0</v>
      </c>
    </row>
    <row r="22" ht="12.75" customHeight="1"/>
    <row r="23" ht="12.75" customHeight="1">
      <c r="A23" s="6" t="s">
        <v>188</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row>
    <row r="24" ht="12.75" customHeight="1">
      <c r="A24" s="6" t="s">
        <v>192</v>
      </c>
      <c r="C24" s="13">
        <f t="shared" ref="C24:AL24" si="8">C47+C70+C93</f>
        <v>16700</v>
      </c>
      <c r="D24" s="13">
        <f t="shared" si="8"/>
        <v>16282.5</v>
      </c>
      <c r="E24" s="13">
        <f t="shared" si="8"/>
        <v>15875.4375</v>
      </c>
      <c r="F24" s="13">
        <f t="shared" si="8"/>
        <v>15478.55156</v>
      </c>
      <c r="G24" s="13">
        <f t="shared" si="8"/>
        <v>15091.58777</v>
      </c>
      <c r="H24" s="13">
        <f t="shared" si="8"/>
        <v>14714.29808</v>
      </c>
      <c r="I24" s="13">
        <f t="shared" si="8"/>
        <v>14346.44063</v>
      </c>
      <c r="J24" s="13">
        <f t="shared" si="8"/>
        <v>13987.77961</v>
      </c>
      <c r="K24" s="13">
        <f t="shared" si="8"/>
        <v>13638.08512</v>
      </c>
      <c r="L24" s="13">
        <f t="shared" si="8"/>
        <v>13297.13299</v>
      </c>
      <c r="M24" s="13">
        <f t="shared" si="8"/>
        <v>12964.70467</v>
      </c>
      <c r="N24" s="13">
        <f t="shared" si="8"/>
        <v>12640.58705</v>
      </c>
      <c r="O24" s="13">
        <f t="shared" si="8"/>
        <v>41324.57238</v>
      </c>
      <c r="P24" s="13">
        <f t="shared" si="8"/>
        <v>40291.45807</v>
      </c>
      <c r="Q24" s="13">
        <f t="shared" si="8"/>
        <v>39284.17161</v>
      </c>
      <c r="R24" s="13">
        <f t="shared" si="8"/>
        <v>38302.06732</v>
      </c>
      <c r="S24" s="13">
        <f t="shared" si="8"/>
        <v>37344.51564</v>
      </c>
      <c r="T24" s="13">
        <f t="shared" si="8"/>
        <v>36410.90275</v>
      </c>
      <c r="U24" s="13">
        <f t="shared" si="8"/>
        <v>35500.63018</v>
      </c>
      <c r="V24" s="13">
        <f t="shared" si="8"/>
        <v>34613.11443</v>
      </c>
      <c r="W24" s="13">
        <f t="shared" si="8"/>
        <v>33747.78657</v>
      </c>
      <c r="X24" s="13">
        <f t="shared" si="8"/>
        <v>32904.0919</v>
      </c>
      <c r="Y24" s="13">
        <f t="shared" si="8"/>
        <v>32081.4896</v>
      </c>
      <c r="Z24" s="13">
        <f t="shared" si="8"/>
        <v>31279.45236</v>
      </c>
      <c r="AA24" s="13">
        <f t="shared" si="8"/>
        <v>132897.4661</v>
      </c>
      <c r="AB24" s="13">
        <f t="shared" si="8"/>
        <v>129575.0294</v>
      </c>
      <c r="AC24" s="13">
        <f t="shared" si="8"/>
        <v>126335.6537</v>
      </c>
      <c r="AD24" s="13">
        <f t="shared" si="8"/>
        <v>123177.2623</v>
      </c>
      <c r="AE24" s="13">
        <f t="shared" si="8"/>
        <v>120097.8308</v>
      </c>
      <c r="AF24" s="13">
        <f t="shared" si="8"/>
        <v>117095.385</v>
      </c>
      <c r="AG24" s="13">
        <f t="shared" si="8"/>
        <v>114168.0004</v>
      </c>
      <c r="AH24" s="13">
        <f t="shared" si="8"/>
        <v>111313.8004</v>
      </c>
      <c r="AI24" s="13">
        <f t="shared" si="8"/>
        <v>108530.9554</v>
      </c>
      <c r="AJ24" s="13">
        <f t="shared" si="8"/>
        <v>105817.6815</v>
      </c>
      <c r="AK24" s="13">
        <f t="shared" si="8"/>
        <v>103172.2394</v>
      </c>
      <c r="AL24" s="13">
        <f t="shared" si="8"/>
        <v>100592.9334</v>
      </c>
    </row>
    <row r="25" ht="12.75" customHeight="1">
      <c r="A25" s="6" t="s">
        <v>202</v>
      </c>
      <c r="C25" s="13">
        <f t="shared" ref="C25:AL25" si="9">C48+C71+C94</f>
        <v>417.5</v>
      </c>
      <c r="D25" s="13">
        <f t="shared" si="9"/>
        <v>407.0625</v>
      </c>
      <c r="E25" s="13">
        <f t="shared" si="9"/>
        <v>396.8859375</v>
      </c>
      <c r="F25" s="13">
        <f t="shared" si="9"/>
        <v>386.9637891</v>
      </c>
      <c r="G25" s="13">
        <f t="shared" si="9"/>
        <v>377.2896943</v>
      </c>
      <c r="H25" s="13">
        <f t="shared" si="9"/>
        <v>367.857452</v>
      </c>
      <c r="I25" s="13">
        <f t="shared" si="9"/>
        <v>358.6610157</v>
      </c>
      <c r="J25" s="13">
        <f t="shared" si="9"/>
        <v>349.6944903</v>
      </c>
      <c r="K25" s="13">
        <f t="shared" si="9"/>
        <v>340.952128</v>
      </c>
      <c r="L25" s="13">
        <f t="shared" si="9"/>
        <v>332.4283248</v>
      </c>
      <c r="M25" s="13">
        <f t="shared" si="9"/>
        <v>324.1176167</v>
      </c>
      <c r="N25" s="13">
        <f t="shared" si="9"/>
        <v>316.0146763</v>
      </c>
      <c r="O25" s="13">
        <f t="shared" si="9"/>
        <v>1033.114309</v>
      </c>
      <c r="P25" s="13">
        <f t="shared" si="9"/>
        <v>1007.286452</v>
      </c>
      <c r="Q25" s="13">
        <f t="shared" si="9"/>
        <v>982.1042904</v>
      </c>
      <c r="R25" s="13">
        <f t="shared" si="9"/>
        <v>957.5516831</v>
      </c>
      <c r="S25" s="13">
        <f t="shared" si="9"/>
        <v>933.612891</v>
      </c>
      <c r="T25" s="13">
        <f t="shared" si="9"/>
        <v>910.2725687</v>
      </c>
      <c r="U25" s="13">
        <f t="shared" si="9"/>
        <v>887.5157545</v>
      </c>
      <c r="V25" s="13">
        <f t="shared" si="9"/>
        <v>865.3278607</v>
      </c>
      <c r="W25" s="13">
        <f t="shared" si="9"/>
        <v>843.6946641</v>
      </c>
      <c r="X25" s="13">
        <f t="shared" si="9"/>
        <v>822.6022975</v>
      </c>
      <c r="Y25" s="13">
        <f t="shared" si="9"/>
        <v>802.0372401</v>
      </c>
      <c r="Z25" s="13">
        <f t="shared" si="9"/>
        <v>781.9863091</v>
      </c>
      <c r="AA25" s="13">
        <f t="shared" si="9"/>
        <v>3322.436651</v>
      </c>
      <c r="AB25" s="13">
        <f t="shared" si="9"/>
        <v>3239.375735</v>
      </c>
      <c r="AC25" s="13">
        <f t="shared" si="9"/>
        <v>3158.391342</v>
      </c>
      <c r="AD25" s="13">
        <f t="shared" si="9"/>
        <v>3079.431558</v>
      </c>
      <c r="AE25" s="13">
        <f t="shared" si="9"/>
        <v>3002.445769</v>
      </c>
      <c r="AF25" s="13">
        <f t="shared" si="9"/>
        <v>2927.384625</v>
      </c>
      <c r="AG25" s="13">
        <f t="shared" si="9"/>
        <v>2854.200009</v>
      </c>
      <c r="AH25" s="13">
        <f t="shared" si="9"/>
        <v>2782.845009</v>
      </c>
      <c r="AI25" s="13">
        <f t="shared" si="9"/>
        <v>2713.273884</v>
      </c>
      <c r="AJ25" s="13">
        <f t="shared" si="9"/>
        <v>2645.442037</v>
      </c>
      <c r="AK25" s="13">
        <f t="shared" si="9"/>
        <v>2579.305986</v>
      </c>
      <c r="AL25" s="13">
        <f t="shared" si="9"/>
        <v>2514.823336</v>
      </c>
    </row>
    <row r="26" ht="12.75" customHeight="1">
      <c r="A26" s="6" t="s">
        <v>195</v>
      </c>
      <c r="C26" s="13">
        <f t="shared" ref="C26:AL26" si="10">C49+C72+C95</f>
        <v>417.5</v>
      </c>
      <c r="D26" s="13">
        <f t="shared" si="10"/>
        <v>824.5625</v>
      </c>
      <c r="E26" s="13">
        <f t="shared" si="10"/>
        <v>1221.448438</v>
      </c>
      <c r="F26" s="13">
        <f t="shared" si="10"/>
        <v>1608.412227</v>
      </c>
      <c r="G26" s="13">
        <f t="shared" si="10"/>
        <v>1985.701921</v>
      </c>
      <c r="H26" s="13">
        <f t="shared" si="10"/>
        <v>2353.559373</v>
      </c>
      <c r="I26" s="13">
        <f t="shared" si="10"/>
        <v>2712.220389</v>
      </c>
      <c r="J26" s="13">
        <f t="shared" si="10"/>
        <v>3061.914879</v>
      </c>
      <c r="K26" s="13">
        <f t="shared" si="10"/>
        <v>3402.867007</v>
      </c>
      <c r="L26" s="13">
        <f t="shared" si="10"/>
        <v>3735.295332</v>
      </c>
      <c r="M26" s="13">
        <f t="shared" si="10"/>
        <v>4059.412948</v>
      </c>
      <c r="N26" s="13">
        <f t="shared" si="10"/>
        <v>4375.427625</v>
      </c>
      <c r="O26" s="13">
        <f t="shared" si="10"/>
        <v>5408.541934</v>
      </c>
      <c r="P26" s="13">
        <f t="shared" si="10"/>
        <v>6415.828386</v>
      </c>
      <c r="Q26" s="13">
        <f t="shared" si="10"/>
        <v>7397.932676</v>
      </c>
      <c r="R26" s="13">
        <f t="shared" si="10"/>
        <v>8355.484359</v>
      </c>
      <c r="S26" s="13">
        <f t="shared" si="10"/>
        <v>9289.09725</v>
      </c>
      <c r="T26" s="13">
        <f t="shared" si="10"/>
        <v>10199.36982</v>
      </c>
      <c r="U26" s="13">
        <f t="shared" si="10"/>
        <v>11086.88557</v>
      </c>
      <c r="V26" s="13">
        <f t="shared" si="10"/>
        <v>11952.21343</v>
      </c>
      <c r="W26" s="13">
        <f t="shared" si="10"/>
        <v>12795.9081</v>
      </c>
      <c r="X26" s="13">
        <f t="shared" si="10"/>
        <v>13618.5104</v>
      </c>
      <c r="Y26" s="13">
        <f t="shared" si="10"/>
        <v>14420.54764</v>
      </c>
      <c r="Z26" s="13">
        <f t="shared" si="10"/>
        <v>15202.53395</v>
      </c>
      <c r="AA26" s="13">
        <f t="shared" si="10"/>
        <v>18524.9706</v>
      </c>
      <c r="AB26" s="13">
        <f t="shared" si="10"/>
        <v>21764.34633</v>
      </c>
      <c r="AC26" s="13">
        <f t="shared" si="10"/>
        <v>24922.73767</v>
      </c>
      <c r="AD26" s="13">
        <f t="shared" si="10"/>
        <v>28002.16923</v>
      </c>
      <c r="AE26" s="13">
        <f t="shared" si="10"/>
        <v>31004.615</v>
      </c>
      <c r="AF26" s="13">
        <f t="shared" si="10"/>
        <v>33931.99963</v>
      </c>
      <c r="AG26" s="13">
        <f t="shared" si="10"/>
        <v>36786.19963</v>
      </c>
      <c r="AH26" s="13">
        <f t="shared" si="10"/>
        <v>39569.04464</v>
      </c>
      <c r="AI26" s="13">
        <f t="shared" si="10"/>
        <v>42282.31853</v>
      </c>
      <c r="AJ26" s="13">
        <f t="shared" si="10"/>
        <v>44927.76056</v>
      </c>
      <c r="AK26" s="13">
        <f t="shared" si="10"/>
        <v>47507.06655</v>
      </c>
      <c r="AL26" s="13">
        <f t="shared" si="10"/>
        <v>50021.88989</v>
      </c>
    </row>
    <row r="27" ht="12.75" customHeight="1">
      <c r="A27" s="6" t="s">
        <v>197</v>
      </c>
      <c r="C27" s="13">
        <f t="shared" ref="C27:AL27" si="11">C50+C73+C96</f>
        <v>16282.5</v>
      </c>
      <c r="D27" s="13">
        <f t="shared" si="11"/>
        <v>15875.4375</v>
      </c>
      <c r="E27" s="13">
        <f t="shared" si="11"/>
        <v>15478.55156</v>
      </c>
      <c r="F27" s="13">
        <f t="shared" si="11"/>
        <v>15091.58777</v>
      </c>
      <c r="G27" s="13">
        <f t="shared" si="11"/>
        <v>14714.29808</v>
      </c>
      <c r="H27" s="13">
        <f t="shared" si="11"/>
        <v>14346.44063</v>
      </c>
      <c r="I27" s="13">
        <f t="shared" si="11"/>
        <v>13987.77961</v>
      </c>
      <c r="J27" s="13">
        <f t="shared" si="11"/>
        <v>13638.08512</v>
      </c>
      <c r="K27" s="13">
        <f t="shared" si="11"/>
        <v>13297.13299</v>
      </c>
      <c r="L27" s="13">
        <f t="shared" si="11"/>
        <v>12964.70467</v>
      </c>
      <c r="M27" s="13">
        <f t="shared" si="11"/>
        <v>12640.58705</v>
      </c>
      <c r="N27" s="13">
        <f t="shared" si="11"/>
        <v>12324.57238</v>
      </c>
      <c r="O27" s="13">
        <f t="shared" si="11"/>
        <v>40291.45807</v>
      </c>
      <c r="P27" s="13">
        <f t="shared" si="11"/>
        <v>39284.17161</v>
      </c>
      <c r="Q27" s="13">
        <f t="shared" si="11"/>
        <v>38302.06732</v>
      </c>
      <c r="R27" s="13">
        <f t="shared" si="11"/>
        <v>37344.51564</v>
      </c>
      <c r="S27" s="13">
        <f t="shared" si="11"/>
        <v>36410.90275</v>
      </c>
      <c r="T27" s="13">
        <f t="shared" si="11"/>
        <v>35500.63018</v>
      </c>
      <c r="U27" s="13">
        <f t="shared" si="11"/>
        <v>34613.11443</v>
      </c>
      <c r="V27" s="13">
        <f t="shared" si="11"/>
        <v>33747.78657</v>
      </c>
      <c r="W27" s="13">
        <f t="shared" si="11"/>
        <v>32904.0919</v>
      </c>
      <c r="X27" s="13">
        <f t="shared" si="11"/>
        <v>32081.4896</v>
      </c>
      <c r="Y27" s="13">
        <f t="shared" si="11"/>
        <v>31279.45236</v>
      </c>
      <c r="Z27" s="13">
        <f t="shared" si="11"/>
        <v>30497.46605</v>
      </c>
      <c r="AA27" s="13">
        <f t="shared" si="11"/>
        <v>129575.0294</v>
      </c>
      <c r="AB27" s="13">
        <f t="shared" si="11"/>
        <v>126335.6537</v>
      </c>
      <c r="AC27" s="13">
        <f t="shared" si="11"/>
        <v>123177.2623</v>
      </c>
      <c r="AD27" s="13">
        <f t="shared" si="11"/>
        <v>120097.8308</v>
      </c>
      <c r="AE27" s="13">
        <f t="shared" si="11"/>
        <v>117095.385</v>
      </c>
      <c r="AF27" s="13">
        <f t="shared" si="11"/>
        <v>114168.0004</v>
      </c>
      <c r="AG27" s="13">
        <f t="shared" si="11"/>
        <v>111313.8004</v>
      </c>
      <c r="AH27" s="13">
        <f t="shared" si="11"/>
        <v>108530.9554</v>
      </c>
      <c r="AI27" s="13">
        <f t="shared" si="11"/>
        <v>105817.6815</v>
      </c>
      <c r="AJ27" s="13">
        <f t="shared" si="11"/>
        <v>103172.2394</v>
      </c>
      <c r="AK27" s="13">
        <f t="shared" si="11"/>
        <v>100592.9334</v>
      </c>
      <c r="AL27" s="13">
        <f t="shared" si="11"/>
        <v>98078.11011</v>
      </c>
    </row>
    <row r="28" ht="12.75" customHeight="1">
      <c r="A28" s="6"/>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row>
    <row r="29" ht="12.75" customHeight="1">
      <c r="A29" s="6" t="s">
        <v>189</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row>
    <row r="30" ht="12.75" customHeight="1">
      <c r="A30" s="6" t="s">
        <v>192</v>
      </c>
      <c r="C30" s="13">
        <f t="shared" ref="C30:AL30" si="12">C53+C76+C99</f>
        <v>80000</v>
      </c>
      <c r="D30" s="13">
        <f t="shared" si="12"/>
        <v>78666.66667</v>
      </c>
      <c r="E30" s="13">
        <f t="shared" si="12"/>
        <v>77355.55556</v>
      </c>
      <c r="F30" s="13">
        <f t="shared" si="12"/>
        <v>76066.2963</v>
      </c>
      <c r="G30" s="13">
        <f t="shared" si="12"/>
        <v>74798.52469</v>
      </c>
      <c r="H30" s="13">
        <f t="shared" si="12"/>
        <v>73551.88261</v>
      </c>
      <c r="I30" s="13">
        <f t="shared" si="12"/>
        <v>72326.0179</v>
      </c>
      <c r="J30" s="13">
        <f t="shared" si="12"/>
        <v>71120.58427</v>
      </c>
      <c r="K30" s="13">
        <f t="shared" si="12"/>
        <v>69935.2412</v>
      </c>
      <c r="L30" s="13">
        <f t="shared" si="12"/>
        <v>68769.65385</v>
      </c>
      <c r="M30" s="13">
        <f t="shared" si="12"/>
        <v>67623.49295</v>
      </c>
      <c r="N30" s="13">
        <f t="shared" si="12"/>
        <v>66496.43473</v>
      </c>
      <c r="O30" s="13">
        <f t="shared" si="12"/>
        <v>225388.1608</v>
      </c>
      <c r="P30" s="13">
        <f t="shared" si="12"/>
        <v>221631.6915</v>
      </c>
      <c r="Q30" s="13">
        <f t="shared" si="12"/>
        <v>217937.8299</v>
      </c>
      <c r="R30" s="13">
        <f t="shared" si="12"/>
        <v>214305.5328</v>
      </c>
      <c r="S30" s="13">
        <f t="shared" si="12"/>
        <v>210733.7739</v>
      </c>
      <c r="T30" s="13">
        <f t="shared" si="12"/>
        <v>207221.5443</v>
      </c>
      <c r="U30" s="13">
        <f t="shared" si="12"/>
        <v>203767.8519</v>
      </c>
      <c r="V30" s="13">
        <f t="shared" si="12"/>
        <v>200371.7211</v>
      </c>
      <c r="W30" s="13">
        <f t="shared" si="12"/>
        <v>197032.1924</v>
      </c>
      <c r="X30" s="13">
        <f t="shared" si="12"/>
        <v>193748.3225</v>
      </c>
      <c r="Y30" s="13">
        <f t="shared" si="12"/>
        <v>190519.1838</v>
      </c>
      <c r="Z30" s="13">
        <f t="shared" si="12"/>
        <v>187343.8641</v>
      </c>
      <c r="AA30" s="13">
        <f t="shared" si="12"/>
        <v>424221.4663</v>
      </c>
      <c r="AB30" s="13">
        <f t="shared" si="12"/>
        <v>417151.1086</v>
      </c>
      <c r="AC30" s="13">
        <f t="shared" si="12"/>
        <v>410198.5901</v>
      </c>
      <c r="AD30" s="13">
        <f t="shared" si="12"/>
        <v>403361.9469</v>
      </c>
      <c r="AE30" s="13">
        <f t="shared" si="12"/>
        <v>396639.2478</v>
      </c>
      <c r="AF30" s="13">
        <f t="shared" si="12"/>
        <v>390028.5937</v>
      </c>
      <c r="AG30" s="13">
        <f t="shared" si="12"/>
        <v>383528.1171</v>
      </c>
      <c r="AH30" s="13">
        <f t="shared" si="12"/>
        <v>377135.9818</v>
      </c>
      <c r="AI30" s="13">
        <f t="shared" si="12"/>
        <v>370850.3821</v>
      </c>
      <c r="AJ30" s="13">
        <f t="shared" si="12"/>
        <v>364669.5424</v>
      </c>
      <c r="AK30" s="13">
        <f t="shared" si="12"/>
        <v>358591.7167</v>
      </c>
      <c r="AL30" s="13">
        <f t="shared" si="12"/>
        <v>352615.1881</v>
      </c>
    </row>
    <row r="31" ht="12.75" customHeight="1">
      <c r="A31" s="6" t="s">
        <v>202</v>
      </c>
      <c r="C31" s="13">
        <f t="shared" ref="C31:AL31" si="13">C54+C77+C100</f>
        <v>1333.333333</v>
      </c>
      <c r="D31" s="13">
        <f t="shared" si="13"/>
        <v>1311.111111</v>
      </c>
      <c r="E31" s="13">
        <f t="shared" si="13"/>
        <v>1289.259259</v>
      </c>
      <c r="F31" s="13">
        <f t="shared" si="13"/>
        <v>1267.771605</v>
      </c>
      <c r="G31" s="13">
        <f t="shared" si="13"/>
        <v>1246.642078</v>
      </c>
      <c r="H31" s="13">
        <f t="shared" si="13"/>
        <v>1225.86471</v>
      </c>
      <c r="I31" s="13">
        <f t="shared" si="13"/>
        <v>1205.433632</v>
      </c>
      <c r="J31" s="13">
        <f t="shared" si="13"/>
        <v>1185.343071</v>
      </c>
      <c r="K31" s="13">
        <f t="shared" si="13"/>
        <v>1165.587353</v>
      </c>
      <c r="L31" s="13">
        <f t="shared" si="13"/>
        <v>1146.160897</v>
      </c>
      <c r="M31" s="13">
        <f t="shared" si="13"/>
        <v>1127.058216</v>
      </c>
      <c r="N31" s="13">
        <f t="shared" si="13"/>
        <v>1108.273912</v>
      </c>
      <c r="O31" s="13">
        <f t="shared" si="13"/>
        <v>3756.469347</v>
      </c>
      <c r="P31" s="13">
        <f t="shared" si="13"/>
        <v>3693.861525</v>
      </c>
      <c r="Q31" s="13">
        <f t="shared" si="13"/>
        <v>3632.297166</v>
      </c>
      <c r="R31" s="13">
        <f t="shared" si="13"/>
        <v>3571.75888</v>
      </c>
      <c r="S31" s="13">
        <f t="shared" si="13"/>
        <v>3512.229565</v>
      </c>
      <c r="T31" s="13">
        <f t="shared" si="13"/>
        <v>3453.692406</v>
      </c>
      <c r="U31" s="13">
        <f t="shared" si="13"/>
        <v>3396.130866</v>
      </c>
      <c r="V31" s="13">
        <f t="shared" si="13"/>
        <v>3339.528684</v>
      </c>
      <c r="W31" s="13">
        <f t="shared" si="13"/>
        <v>3283.869873</v>
      </c>
      <c r="X31" s="13">
        <f t="shared" si="13"/>
        <v>3229.138709</v>
      </c>
      <c r="Y31" s="13">
        <f t="shared" si="13"/>
        <v>3175.31973</v>
      </c>
      <c r="Z31" s="13">
        <f t="shared" si="13"/>
        <v>3122.397735</v>
      </c>
      <c r="AA31" s="13">
        <f t="shared" si="13"/>
        <v>7070.357772</v>
      </c>
      <c r="AB31" s="13">
        <f t="shared" si="13"/>
        <v>6952.518476</v>
      </c>
      <c r="AC31" s="13">
        <f t="shared" si="13"/>
        <v>6836.643168</v>
      </c>
      <c r="AD31" s="13">
        <f t="shared" si="13"/>
        <v>6722.699115</v>
      </c>
      <c r="AE31" s="13">
        <f t="shared" si="13"/>
        <v>6610.65413</v>
      </c>
      <c r="AF31" s="13">
        <f t="shared" si="13"/>
        <v>6500.476561</v>
      </c>
      <c r="AG31" s="13">
        <f t="shared" si="13"/>
        <v>6392.135285</v>
      </c>
      <c r="AH31" s="13">
        <f t="shared" si="13"/>
        <v>6285.599697</v>
      </c>
      <c r="AI31" s="13">
        <f t="shared" si="13"/>
        <v>6180.839702</v>
      </c>
      <c r="AJ31" s="13">
        <f t="shared" si="13"/>
        <v>6077.825707</v>
      </c>
      <c r="AK31" s="13">
        <f t="shared" si="13"/>
        <v>5976.528612</v>
      </c>
      <c r="AL31" s="13">
        <f t="shared" si="13"/>
        <v>5876.919802</v>
      </c>
    </row>
    <row r="32" ht="12.75" customHeight="1">
      <c r="A32" s="6" t="s">
        <v>195</v>
      </c>
      <c r="C32" s="13">
        <f t="shared" ref="C32:AL32" si="14">C55+C78+C101</f>
        <v>1333.333333</v>
      </c>
      <c r="D32" s="13">
        <f t="shared" si="14"/>
        <v>2644.444444</v>
      </c>
      <c r="E32" s="13">
        <f t="shared" si="14"/>
        <v>3933.703704</v>
      </c>
      <c r="F32" s="13">
        <f t="shared" si="14"/>
        <v>5201.475309</v>
      </c>
      <c r="G32" s="13">
        <f t="shared" si="14"/>
        <v>6448.117387</v>
      </c>
      <c r="H32" s="13">
        <f t="shared" si="14"/>
        <v>7673.982097</v>
      </c>
      <c r="I32" s="13">
        <f t="shared" si="14"/>
        <v>8879.415729</v>
      </c>
      <c r="J32" s="13">
        <f t="shared" si="14"/>
        <v>10064.7588</v>
      </c>
      <c r="K32" s="13">
        <f t="shared" si="14"/>
        <v>11230.34615</v>
      </c>
      <c r="L32" s="13">
        <f t="shared" si="14"/>
        <v>12376.50705</v>
      </c>
      <c r="M32" s="13">
        <f t="shared" si="14"/>
        <v>13503.56527</v>
      </c>
      <c r="N32" s="13">
        <f t="shared" si="14"/>
        <v>14611.83918</v>
      </c>
      <c r="O32" s="13">
        <f t="shared" si="14"/>
        <v>18368.30853</v>
      </c>
      <c r="P32" s="13">
        <f t="shared" si="14"/>
        <v>22062.17005</v>
      </c>
      <c r="Q32" s="13">
        <f t="shared" si="14"/>
        <v>25694.46722</v>
      </c>
      <c r="R32" s="13">
        <f t="shared" si="14"/>
        <v>29266.2261</v>
      </c>
      <c r="S32" s="13">
        <f t="shared" si="14"/>
        <v>32778.45566</v>
      </c>
      <c r="T32" s="13">
        <f t="shared" si="14"/>
        <v>36232.14807</v>
      </c>
      <c r="U32" s="13">
        <f t="shared" si="14"/>
        <v>39628.27893</v>
      </c>
      <c r="V32" s="13">
        <f t="shared" si="14"/>
        <v>42967.80762</v>
      </c>
      <c r="W32" s="13">
        <f t="shared" si="14"/>
        <v>46251.67749</v>
      </c>
      <c r="X32" s="13">
        <f t="shared" si="14"/>
        <v>49480.8162</v>
      </c>
      <c r="Y32" s="13">
        <f t="shared" si="14"/>
        <v>52656.13593</v>
      </c>
      <c r="Z32" s="13">
        <f t="shared" si="14"/>
        <v>55778.53366</v>
      </c>
      <c r="AA32" s="13">
        <f t="shared" si="14"/>
        <v>62848.89144</v>
      </c>
      <c r="AB32" s="13">
        <f t="shared" si="14"/>
        <v>69801.40991</v>
      </c>
      <c r="AC32" s="13">
        <f t="shared" si="14"/>
        <v>76638.05308</v>
      </c>
      <c r="AD32" s="13">
        <f t="shared" si="14"/>
        <v>83360.75219</v>
      </c>
      <c r="AE32" s="13">
        <f t="shared" si="14"/>
        <v>89971.40632</v>
      </c>
      <c r="AF32" s="13">
        <f t="shared" si="14"/>
        <v>96471.88289</v>
      </c>
      <c r="AG32" s="13">
        <f t="shared" si="14"/>
        <v>102864.0182</v>
      </c>
      <c r="AH32" s="13">
        <f t="shared" si="14"/>
        <v>109149.6179</v>
      </c>
      <c r="AI32" s="13">
        <f t="shared" si="14"/>
        <v>115330.4576</v>
      </c>
      <c r="AJ32" s="13">
        <f t="shared" si="14"/>
        <v>121408.2833</v>
      </c>
      <c r="AK32" s="13">
        <f t="shared" si="14"/>
        <v>127384.8119</v>
      </c>
      <c r="AL32" s="13">
        <f t="shared" si="14"/>
        <v>133261.7317</v>
      </c>
    </row>
    <row r="33" ht="12.75" customHeight="1">
      <c r="A33" s="6" t="s">
        <v>197</v>
      </c>
      <c r="C33" s="13">
        <f t="shared" ref="C33:AL33" si="15">C56+C79+C102</f>
        <v>78666.66667</v>
      </c>
      <c r="D33" s="13">
        <f t="shared" si="15"/>
        <v>77355.55556</v>
      </c>
      <c r="E33" s="13">
        <f t="shared" si="15"/>
        <v>76066.2963</v>
      </c>
      <c r="F33" s="13">
        <f t="shared" si="15"/>
        <v>74798.52469</v>
      </c>
      <c r="G33" s="13">
        <f t="shared" si="15"/>
        <v>73551.88261</v>
      </c>
      <c r="H33" s="13">
        <f t="shared" si="15"/>
        <v>72326.0179</v>
      </c>
      <c r="I33" s="13">
        <f t="shared" si="15"/>
        <v>71120.58427</v>
      </c>
      <c r="J33" s="13">
        <f t="shared" si="15"/>
        <v>69935.2412</v>
      </c>
      <c r="K33" s="13">
        <f t="shared" si="15"/>
        <v>68769.65385</v>
      </c>
      <c r="L33" s="13">
        <f t="shared" si="15"/>
        <v>67623.49295</v>
      </c>
      <c r="M33" s="13">
        <f t="shared" si="15"/>
        <v>66496.43473</v>
      </c>
      <c r="N33" s="13">
        <f t="shared" si="15"/>
        <v>65388.16082</v>
      </c>
      <c r="O33" s="13">
        <f t="shared" si="15"/>
        <v>221631.6915</v>
      </c>
      <c r="P33" s="13">
        <f t="shared" si="15"/>
        <v>217937.8299</v>
      </c>
      <c r="Q33" s="13">
        <f t="shared" si="15"/>
        <v>214305.5328</v>
      </c>
      <c r="R33" s="13">
        <f t="shared" si="15"/>
        <v>210733.7739</v>
      </c>
      <c r="S33" s="13">
        <f t="shared" si="15"/>
        <v>207221.5443</v>
      </c>
      <c r="T33" s="13">
        <f t="shared" si="15"/>
        <v>203767.8519</v>
      </c>
      <c r="U33" s="13">
        <f t="shared" si="15"/>
        <v>200371.7211</v>
      </c>
      <c r="V33" s="13">
        <f t="shared" si="15"/>
        <v>197032.1924</v>
      </c>
      <c r="W33" s="13">
        <f t="shared" si="15"/>
        <v>193748.3225</v>
      </c>
      <c r="X33" s="13">
        <f t="shared" si="15"/>
        <v>190519.1838</v>
      </c>
      <c r="Y33" s="13">
        <f t="shared" si="15"/>
        <v>187343.8641</v>
      </c>
      <c r="Z33" s="13">
        <f t="shared" si="15"/>
        <v>184221.4663</v>
      </c>
      <c r="AA33" s="13">
        <f t="shared" si="15"/>
        <v>417151.1086</v>
      </c>
      <c r="AB33" s="13">
        <f t="shared" si="15"/>
        <v>410198.5901</v>
      </c>
      <c r="AC33" s="13">
        <f t="shared" si="15"/>
        <v>403361.9469</v>
      </c>
      <c r="AD33" s="13">
        <f t="shared" si="15"/>
        <v>396639.2478</v>
      </c>
      <c r="AE33" s="13">
        <f t="shared" si="15"/>
        <v>390028.5937</v>
      </c>
      <c r="AF33" s="13">
        <f t="shared" si="15"/>
        <v>383528.1171</v>
      </c>
      <c r="AG33" s="13">
        <f t="shared" si="15"/>
        <v>377135.9818</v>
      </c>
      <c r="AH33" s="13">
        <f t="shared" si="15"/>
        <v>370850.3821</v>
      </c>
      <c r="AI33" s="13">
        <f t="shared" si="15"/>
        <v>364669.5424</v>
      </c>
      <c r="AJ33" s="13">
        <f t="shared" si="15"/>
        <v>358591.7167</v>
      </c>
      <c r="AK33" s="13">
        <f t="shared" si="15"/>
        <v>352615.1881</v>
      </c>
      <c r="AL33" s="13">
        <f t="shared" si="15"/>
        <v>346738.2683</v>
      </c>
    </row>
    <row r="34" ht="12.75" customHeight="1">
      <c r="A34" s="6"/>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row>
    <row r="35" ht="12.75" customHeight="1">
      <c r="A35" s="6" t="s">
        <v>204</v>
      </c>
      <c r="C35" s="13">
        <f t="shared" ref="C35:AL35" si="16">C19+C25+C31</f>
        <v>1750.833333</v>
      </c>
      <c r="D35" s="13">
        <f t="shared" si="16"/>
        <v>1718.173611</v>
      </c>
      <c r="E35" s="13">
        <f t="shared" si="16"/>
        <v>1686.145197</v>
      </c>
      <c r="F35" s="13">
        <f t="shared" si="16"/>
        <v>1654.735394</v>
      </c>
      <c r="G35" s="13">
        <f t="shared" si="16"/>
        <v>1623.931773</v>
      </c>
      <c r="H35" s="13">
        <f t="shared" si="16"/>
        <v>1593.722162</v>
      </c>
      <c r="I35" s="13">
        <f t="shared" si="16"/>
        <v>1564.094647</v>
      </c>
      <c r="J35" s="13">
        <f t="shared" si="16"/>
        <v>1535.037561</v>
      </c>
      <c r="K35" s="13">
        <f t="shared" si="16"/>
        <v>1506.539481</v>
      </c>
      <c r="L35" s="13">
        <f t="shared" si="16"/>
        <v>1478.589222</v>
      </c>
      <c r="M35" s="13">
        <f t="shared" si="16"/>
        <v>1451.175833</v>
      </c>
      <c r="N35" s="13">
        <f t="shared" si="16"/>
        <v>1424.288589</v>
      </c>
      <c r="O35" s="13">
        <f t="shared" si="16"/>
        <v>4789.583656</v>
      </c>
      <c r="P35" s="13">
        <f t="shared" si="16"/>
        <v>4701.147976</v>
      </c>
      <c r="Q35" s="13">
        <f t="shared" si="16"/>
        <v>4614.401456</v>
      </c>
      <c r="R35" s="13">
        <f t="shared" si="16"/>
        <v>4529.310563</v>
      </c>
      <c r="S35" s="13">
        <f t="shared" si="16"/>
        <v>4445.842456</v>
      </c>
      <c r="T35" s="13">
        <f t="shared" si="16"/>
        <v>4363.964974</v>
      </c>
      <c r="U35" s="13">
        <f t="shared" si="16"/>
        <v>4283.64662</v>
      </c>
      <c r="V35" s="13">
        <f t="shared" si="16"/>
        <v>4204.856545</v>
      </c>
      <c r="W35" s="13">
        <f t="shared" si="16"/>
        <v>4127.564537</v>
      </c>
      <c r="X35" s="13">
        <f t="shared" si="16"/>
        <v>4051.741006</v>
      </c>
      <c r="Y35" s="13">
        <f t="shared" si="16"/>
        <v>3977.35697</v>
      </c>
      <c r="Z35" s="13">
        <f t="shared" si="16"/>
        <v>3904.384044</v>
      </c>
      <c r="AA35" s="13">
        <f t="shared" si="16"/>
        <v>10392.79442</v>
      </c>
      <c r="AB35" s="13">
        <f t="shared" si="16"/>
        <v>10191.89421</v>
      </c>
      <c r="AC35" s="13">
        <f t="shared" si="16"/>
        <v>9995.03451</v>
      </c>
      <c r="AD35" s="13">
        <f t="shared" si="16"/>
        <v>9802.130674</v>
      </c>
      <c r="AE35" s="13">
        <f t="shared" si="16"/>
        <v>9613.099899</v>
      </c>
      <c r="AF35" s="13">
        <f t="shared" si="16"/>
        <v>9427.861186</v>
      </c>
      <c r="AG35" s="13">
        <f t="shared" si="16"/>
        <v>9246.335295</v>
      </c>
      <c r="AH35" s="13">
        <f t="shared" si="16"/>
        <v>9068.444706</v>
      </c>
      <c r="AI35" s="13">
        <f t="shared" si="16"/>
        <v>8894.113586</v>
      </c>
      <c r="AJ35" s="13">
        <f t="shared" si="16"/>
        <v>8723.267744</v>
      </c>
      <c r="AK35" s="13">
        <f t="shared" si="16"/>
        <v>8555.834598</v>
      </c>
      <c r="AL35" s="13">
        <f t="shared" si="16"/>
        <v>8391.743138</v>
      </c>
    </row>
    <row r="36" ht="12.75" customHeight="1">
      <c r="A36" s="6"/>
    </row>
    <row r="37" ht="12.75" customHeight="1">
      <c r="A37" s="6" t="s">
        <v>208</v>
      </c>
      <c r="C37" s="6" t="s">
        <v>61</v>
      </c>
      <c r="D37" s="6" t="s">
        <v>61</v>
      </c>
      <c r="E37" s="6" t="s">
        <v>61</v>
      </c>
      <c r="F37" s="6" t="s">
        <v>61</v>
      </c>
      <c r="G37" s="6" t="s">
        <v>61</v>
      </c>
      <c r="H37" s="6" t="s">
        <v>61</v>
      </c>
      <c r="I37" s="6" t="s">
        <v>61</v>
      </c>
      <c r="J37" s="6" t="s">
        <v>61</v>
      </c>
      <c r="K37" s="6" t="s">
        <v>61</v>
      </c>
      <c r="L37" s="6" t="s">
        <v>61</v>
      </c>
      <c r="M37" s="6" t="s">
        <v>61</v>
      </c>
      <c r="N37" s="6" t="s">
        <v>61</v>
      </c>
      <c r="O37" s="6" t="s">
        <v>62</v>
      </c>
      <c r="P37" s="6" t="s">
        <v>62</v>
      </c>
      <c r="Q37" s="6" t="s">
        <v>62</v>
      </c>
      <c r="R37" s="6" t="s">
        <v>62</v>
      </c>
      <c r="S37" s="6" t="s">
        <v>62</v>
      </c>
      <c r="T37" s="6" t="s">
        <v>62</v>
      </c>
      <c r="U37" s="6" t="s">
        <v>62</v>
      </c>
      <c r="V37" s="6" t="s">
        <v>62</v>
      </c>
      <c r="W37" s="6" t="s">
        <v>62</v>
      </c>
      <c r="X37" s="6" t="s">
        <v>62</v>
      </c>
      <c r="Y37" s="6" t="s">
        <v>62</v>
      </c>
      <c r="Z37" s="6" t="s">
        <v>62</v>
      </c>
      <c r="AA37" s="6" t="s">
        <v>63</v>
      </c>
      <c r="AB37" s="6" t="s">
        <v>63</v>
      </c>
      <c r="AC37" s="6" t="s">
        <v>63</v>
      </c>
      <c r="AD37" s="6" t="s">
        <v>63</v>
      </c>
      <c r="AE37" s="6" t="s">
        <v>63</v>
      </c>
      <c r="AF37" s="6" t="s">
        <v>63</v>
      </c>
      <c r="AG37" s="6" t="s">
        <v>63</v>
      </c>
      <c r="AH37" s="6" t="s">
        <v>63</v>
      </c>
      <c r="AI37" s="6" t="s">
        <v>63</v>
      </c>
      <c r="AJ37" s="6" t="s">
        <v>63</v>
      </c>
      <c r="AK37" s="6" t="s">
        <v>63</v>
      </c>
      <c r="AL37" s="6" t="s">
        <v>63</v>
      </c>
    </row>
    <row r="38" ht="12.75" customHeight="1">
      <c r="A38" s="6" t="s">
        <v>209</v>
      </c>
      <c r="C38" s="6" t="s">
        <v>64</v>
      </c>
      <c r="D38" s="6" t="s">
        <v>65</v>
      </c>
      <c r="E38" s="6" t="s">
        <v>66</v>
      </c>
      <c r="F38" s="6" t="s">
        <v>67</v>
      </c>
      <c r="G38" s="6" t="s">
        <v>68</v>
      </c>
      <c r="H38" s="6" t="s">
        <v>69</v>
      </c>
      <c r="I38" s="6" t="s">
        <v>70</v>
      </c>
      <c r="J38" s="6" t="s">
        <v>71</v>
      </c>
      <c r="K38" s="6" t="s">
        <v>72</v>
      </c>
      <c r="L38" s="6" t="s">
        <v>73</v>
      </c>
      <c r="M38" s="6" t="s">
        <v>74</v>
      </c>
      <c r="N38" s="6" t="s">
        <v>75</v>
      </c>
      <c r="O38" s="6" t="s">
        <v>64</v>
      </c>
      <c r="P38" s="6" t="s">
        <v>65</v>
      </c>
      <c r="Q38" s="6" t="s">
        <v>66</v>
      </c>
      <c r="R38" s="6" t="s">
        <v>67</v>
      </c>
      <c r="S38" s="6" t="s">
        <v>68</v>
      </c>
      <c r="T38" s="6" t="s">
        <v>69</v>
      </c>
      <c r="U38" s="6" t="s">
        <v>70</v>
      </c>
      <c r="V38" s="6" t="s">
        <v>71</v>
      </c>
      <c r="W38" s="6" t="s">
        <v>72</v>
      </c>
      <c r="X38" s="6" t="s">
        <v>73</v>
      </c>
      <c r="Y38" s="6" t="s">
        <v>74</v>
      </c>
      <c r="Z38" s="6" t="s">
        <v>75</v>
      </c>
      <c r="AA38" s="6" t="s">
        <v>64</v>
      </c>
      <c r="AB38" s="6" t="s">
        <v>65</v>
      </c>
      <c r="AC38" s="6" t="s">
        <v>66</v>
      </c>
      <c r="AD38" s="6" t="s">
        <v>67</v>
      </c>
      <c r="AE38" s="6" t="s">
        <v>68</v>
      </c>
      <c r="AF38" s="6" t="s">
        <v>69</v>
      </c>
      <c r="AG38" s="6" t="s">
        <v>70</v>
      </c>
      <c r="AH38" s="6" t="s">
        <v>71</v>
      </c>
      <c r="AI38" s="6" t="s">
        <v>72</v>
      </c>
      <c r="AJ38" s="6" t="s">
        <v>73</v>
      </c>
      <c r="AK38" s="6" t="s">
        <v>74</v>
      </c>
      <c r="AL38" s="6" t="s">
        <v>75</v>
      </c>
    </row>
    <row r="39" ht="12.75" customHeight="1">
      <c r="A39" s="4" t="s">
        <v>210</v>
      </c>
    </row>
    <row r="40" ht="12.75" customHeight="1">
      <c r="A40" s="6" t="s">
        <v>187</v>
      </c>
      <c r="B40" s="6"/>
      <c r="C40" s="13"/>
      <c r="D40" s="13"/>
      <c r="E40" s="13"/>
      <c r="F40" s="13"/>
      <c r="G40" s="13"/>
      <c r="H40" s="13"/>
      <c r="I40" s="13"/>
      <c r="J40" s="13"/>
      <c r="K40" s="13"/>
      <c r="L40" s="13"/>
      <c r="M40" s="13"/>
      <c r="N40" s="13"/>
      <c r="O40" s="13"/>
    </row>
    <row r="41" ht="12.75" customHeight="1">
      <c r="A41" s="6" t="s">
        <v>192</v>
      </c>
      <c r="B41" s="13"/>
      <c r="C41" s="54">
        <f>C6</f>
        <v>0</v>
      </c>
      <c r="D41" s="13">
        <f t="shared" ref="D41:AL41" si="17">C44</f>
        <v>0</v>
      </c>
      <c r="E41" s="13">
        <f t="shared" si="17"/>
        <v>0</v>
      </c>
      <c r="F41" s="13">
        <f t="shared" si="17"/>
        <v>0</v>
      </c>
      <c r="G41" s="13">
        <f t="shared" si="17"/>
        <v>0</v>
      </c>
      <c r="H41" s="13">
        <f t="shared" si="17"/>
        <v>0</v>
      </c>
      <c r="I41" s="13">
        <f t="shared" si="17"/>
        <v>0</v>
      </c>
      <c r="J41" s="13">
        <f t="shared" si="17"/>
        <v>0</v>
      </c>
      <c r="K41" s="13">
        <f t="shared" si="17"/>
        <v>0</v>
      </c>
      <c r="L41" s="13">
        <f t="shared" si="17"/>
        <v>0</v>
      </c>
      <c r="M41" s="13">
        <f t="shared" si="17"/>
        <v>0</v>
      </c>
      <c r="N41" s="13">
        <f t="shared" si="17"/>
        <v>0</v>
      </c>
      <c r="O41" s="13">
        <f t="shared" si="17"/>
        <v>0</v>
      </c>
      <c r="P41" s="13">
        <f t="shared" si="17"/>
        <v>0</v>
      </c>
      <c r="Q41" s="13">
        <f t="shared" si="17"/>
        <v>0</v>
      </c>
      <c r="R41" s="13">
        <f t="shared" si="17"/>
        <v>0</v>
      </c>
      <c r="S41" s="13">
        <f t="shared" si="17"/>
        <v>0</v>
      </c>
      <c r="T41" s="13">
        <f t="shared" si="17"/>
        <v>0</v>
      </c>
      <c r="U41" s="13">
        <f t="shared" si="17"/>
        <v>0</v>
      </c>
      <c r="V41" s="13">
        <f t="shared" si="17"/>
        <v>0</v>
      </c>
      <c r="W41" s="13">
        <f t="shared" si="17"/>
        <v>0</v>
      </c>
      <c r="X41" s="13">
        <f t="shared" si="17"/>
        <v>0</v>
      </c>
      <c r="Y41" s="13">
        <f t="shared" si="17"/>
        <v>0</v>
      </c>
      <c r="Z41" s="13">
        <f t="shared" si="17"/>
        <v>0</v>
      </c>
      <c r="AA41" s="13">
        <f t="shared" si="17"/>
        <v>0</v>
      </c>
      <c r="AB41" s="13">
        <f t="shared" si="17"/>
        <v>0</v>
      </c>
      <c r="AC41" s="13">
        <f t="shared" si="17"/>
        <v>0</v>
      </c>
      <c r="AD41" s="13">
        <f t="shared" si="17"/>
        <v>0</v>
      </c>
      <c r="AE41" s="13">
        <f t="shared" si="17"/>
        <v>0</v>
      </c>
      <c r="AF41" s="13">
        <f t="shared" si="17"/>
        <v>0</v>
      </c>
      <c r="AG41" s="13">
        <f t="shared" si="17"/>
        <v>0</v>
      </c>
      <c r="AH41" s="13">
        <f t="shared" si="17"/>
        <v>0</v>
      </c>
      <c r="AI41" s="13">
        <f t="shared" si="17"/>
        <v>0</v>
      </c>
      <c r="AJ41" s="13">
        <f t="shared" si="17"/>
        <v>0</v>
      </c>
      <c r="AK41" s="13">
        <f t="shared" si="17"/>
        <v>0</v>
      </c>
      <c r="AL41" s="13">
        <f t="shared" si="17"/>
        <v>0</v>
      </c>
    </row>
    <row r="42" ht="12.75" customHeight="1">
      <c r="A42" s="6" t="s">
        <v>202</v>
      </c>
      <c r="B42" s="23">
        <f>ASSUMPTIONS!B16/12</f>
        <v>0.004166666667</v>
      </c>
      <c r="C42" s="13">
        <f t="shared" ref="C42:AL42" si="18">C41*$B42</f>
        <v>0</v>
      </c>
      <c r="D42" s="13">
        <f t="shared" si="18"/>
        <v>0</v>
      </c>
      <c r="E42" s="13">
        <f t="shared" si="18"/>
        <v>0</v>
      </c>
      <c r="F42" s="13">
        <f t="shared" si="18"/>
        <v>0</v>
      </c>
      <c r="G42" s="13">
        <f t="shared" si="18"/>
        <v>0</v>
      </c>
      <c r="H42" s="13">
        <f t="shared" si="18"/>
        <v>0</v>
      </c>
      <c r="I42" s="13">
        <f t="shared" si="18"/>
        <v>0</v>
      </c>
      <c r="J42" s="13">
        <f t="shared" si="18"/>
        <v>0</v>
      </c>
      <c r="K42" s="13">
        <f t="shared" si="18"/>
        <v>0</v>
      </c>
      <c r="L42" s="13">
        <f t="shared" si="18"/>
        <v>0</v>
      </c>
      <c r="M42" s="13">
        <f t="shared" si="18"/>
        <v>0</v>
      </c>
      <c r="N42" s="13">
        <f t="shared" si="18"/>
        <v>0</v>
      </c>
      <c r="O42" s="13">
        <f t="shared" si="18"/>
        <v>0</v>
      </c>
      <c r="P42" s="13">
        <f t="shared" si="18"/>
        <v>0</v>
      </c>
      <c r="Q42" s="13">
        <f t="shared" si="18"/>
        <v>0</v>
      </c>
      <c r="R42" s="13">
        <f t="shared" si="18"/>
        <v>0</v>
      </c>
      <c r="S42" s="13">
        <f t="shared" si="18"/>
        <v>0</v>
      </c>
      <c r="T42" s="13">
        <f t="shared" si="18"/>
        <v>0</v>
      </c>
      <c r="U42" s="13">
        <f t="shared" si="18"/>
        <v>0</v>
      </c>
      <c r="V42" s="13">
        <f t="shared" si="18"/>
        <v>0</v>
      </c>
      <c r="W42" s="13">
        <f t="shared" si="18"/>
        <v>0</v>
      </c>
      <c r="X42" s="13">
        <f t="shared" si="18"/>
        <v>0</v>
      </c>
      <c r="Y42" s="13">
        <f t="shared" si="18"/>
        <v>0</v>
      </c>
      <c r="Z42" s="13">
        <f t="shared" si="18"/>
        <v>0</v>
      </c>
      <c r="AA42" s="13">
        <f t="shared" si="18"/>
        <v>0</v>
      </c>
      <c r="AB42" s="13">
        <f t="shared" si="18"/>
        <v>0</v>
      </c>
      <c r="AC42" s="13">
        <f t="shared" si="18"/>
        <v>0</v>
      </c>
      <c r="AD42" s="13">
        <f t="shared" si="18"/>
        <v>0</v>
      </c>
      <c r="AE42" s="13">
        <f t="shared" si="18"/>
        <v>0</v>
      </c>
      <c r="AF42" s="13">
        <f t="shared" si="18"/>
        <v>0</v>
      </c>
      <c r="AG42" s="13">
        <f t="shared" si="18"/>
        <v>0</v>
      </c>
      <c r="AH42" s="13">
        <f t="shared" si="18"/>
        <v>0</v>
      </c>
      <c r="AI42" s="13">
        <f t="shared" si="18"/>
        <v>0</v>
      </c>
      <c r="AJ42" s="13">
        <f t="shared" si="18"/>
        <v>0</v>
      </c>
      <c r="AK42" s="13">
        <f t="shared" si="18"/>
        <v>0</v>
      </c>
      <c r="AL42" s="13">
        <f t="shared" si="18"/>
        <v>0</v>
      </c>
    </row>
    <row r="43" ht="12.75" customHeight="1">
      <c r="A43" s="6" t="s">
        <v>195</v>
      </c>
      <c r="B43" s="13">
        <v>0.0</v>
      </c>
      <c r="C43" s="13">
        <f t="shared" ref="C43:AL43" si="19">B43+C42</f>
        <v>0</v>
      </c>
      <c r="D43" s="13">
        <f t="shared" si="19"/>
        <v>0</v>
      </c>
      <c r="E43" s="13">
        <f t="shared" si="19"/>
        <v>0</v>
      </c>
      <c r="F43" s="13">
        <f t="shared" si="19"/>
        <v>0</v>
      </c>
      <c r="G43" s="13">
        <f t="shared" si="19"/>
        <v>0</v>
      </c>
      <c r="H43" s="13">
        <f t="shared" si="19"/>
        <v>0</v>
      </c>
      <c r="I43" s="13">
        <f t="shared" si="19"/>
        <v>0</v>
      </c>
      <c r="J43" s="13">
        <f t="shared" si="19"/>
        <v>0</v>
      </c>
      <c r="K43" s="13">
        <f t="shared" si="19"/>
        <v>0</v>
      </c>
      <c r="L43" s="13">
        <f t="shared" si="19"/>
        <v>0</v>
      </c>
      <c r="M43" s="13">
        <f t="shared" si="19"/>
        <v>0</v>
      </c>
      <c r="N43" s="13">
        <f t="shared" si="19"/>
        <v>0</v>
      </c>
      <c r="O43" s="13">
        <f t="shared" si="19"/>
        <v>0</v>
      </c>
      <c r="P43" s="13">
        <f t="shared" si="19"/>
        <v>0</v>
      </c>
      <c r="Q43" s="13">
        <f t="shared" si="19"/>
        <v>0</v>
      </c>
      <c r="R43" s="13">
        <f t="shared" si="19"/>
        <v>0</v>
      </c>
      <c r="S43" s="13">
        <f t="shared" si="19"/>
        <v>0</v>
      </c>
      <c r="T43" s="13">
        <f t="shared" si="19"/>
        <v>0</v>
      </c>
      <c r="U43" s="13">
        <f t="shared" si="19"/>
        <v>0</v>
      </c>
      <c r="V43" s="13">
        <f t="shared" si="19"/>
        <v>0</v>
      </c>
      <c r="W43" s="13">
        <f t="shared" si="19"/>
        <v>0</v>
      </c>
      <c r="X43" s="13">
        <f t="shared" si="19"/>
        <v>0</v>
      </c>
      <c r="Y43" s="13">
        <f t="shared" si="19"/>
        <v>0</v>
      </c>
      <c r="Z43" s="13">
        <f t="shared" si="19"/>
        <v>0</v>
      </c>
      <c r="AA43" s="13">
        <f t="shared" si="19"/>
        <v>0</v>
      </c>
      <c r="AB43" s="13">
        <f t="shared" si="19"/>
        <v>0</v>
      </c>
      <c r="AC43" s="13">
        <f t="shared" si="19"/>
        <v>0</v>
      </c>
      <c r="AD43" s="13">
        <f t="shared" si="19"/>
        <v>0</v>
      </c>
      <c r="AE43" s="13">
        <f t="shared" si="19"/>
        <v>0</v>
      </c>
      <c r="AF43" s="13">
        <f t="shared" si="19"/>
        <v>0</v>
      </c>
      <c r="AG43" s="13">
        <f t="shared" si="19"/>
        <v>0</v>
      </c>
      <c r="AH43" s="13">
        <f t="shared" si="19"/>
        <v>0</v>
      </c>
      <c r="AI43" s="13">
        <f t="shared" si="19"/>
        <v>0</v>
      </c>
      <c r="AJ43" s="13">
        <f t="shared" si="19"/>
        <v>0</v>
      </c>
      <c r="AK43" s="13">
        <f t="shared" si="19"/>
        <v>0</v>
      </c>
      <c r="AL43" s="13">
        <f t="shared" si="19"/>
        <v>0</v>
      </c>
    </row>
    <row r="44" ht="12.75" customHeight="1">
      <c r="A44" s="6" t="s">
        <v>197</v>
      </c>
      <c r="C44" s="13">
        <f t="shared" ref="C44:AL44" si="20">IF((C41-C42)&gt;=0,C41-C42,0)</f>
        <v>0</v>
      </c>
      <c r="D44" s="13">
        <f t="shared" si="20"/>
        <v>0</v>
      </c>
      <c r="E44" s="13">
        <f t="shared" si="20"/>
        <v>0</v>
      </c>
      <c r="F44" s="13">
        <f t="shared" si="20"/>
        <v>0</v>
      </c>
      <c r="G44" s="13">
        <f t="shared" si="20"/>
        <v>0</v>
      </c>
      <c r="H44" s="13">
        <f t="shared" si="20"/>
        <v>0</v>
      </c>
      <c r="I44" s="13">
        <f t="shared" si="20"/>
        <v>0</v>
      </c>
      <c r="J44" s="13">
        <f t="shared" si="20"/>
        <v>0</v>
      </c>
      <c r="K44" s="13">
        <f t="shared" si="20"/>
        <v>0</v>
      </c>
      <c r="L44" s="13">
        <f t="shared" si="20"/>
        <v>0</v>
      </c>
      <c r="M44" s="13">
        <f t="shared" si="20"/>
        <v>0</v>
      </c>
      <c r="N44" s="13">
        <f t="shared" si="20"/>
        <v>0</v>
      </c>
      <c r="O44" s="13">
        <f t="shared" si="20"/>
        <v>0</v>
      </c>
      <c r="P44" s="13">
        <f t="shared" si="20"/>
        <v>0</v>
      </c>
      <c r="Q44" s="13">
        <f t="shared" si="20"/>
        <v>0</v>
      </c>
      <c r="R44" s="13">
        <f t="shared" si="20"/>
        <v>0</v>
      </c>
      <c r="S44" s="13">
        <f t="shared" si="20"/>
        <v>0</v>
      </c>
      <c r="T44" s="13">
        <f t="shared" si="20"/>
        <v>0</v>
      </c>
      <c r="U44" s="13">
        <f t="shared" si="20"/>
        <v>0</v>
      </c>
      <c r="V44" s="13">
        <f t="shared" si="20"/>
        <v>0</v>
      </c>
      <c r="W44" s="13">
        <f t="shared" si="20"/>
        <v>0</v>
      </c>
      <c r="X44" s="13">
        <f t="shared" si="20"/>
        <v>0</v>
      </c>
      <c r="Y44" s="13">
        <f t="shared" si="20"/>
        <v>0</v>
      </c>
      <c r="Z44" s="13">
        <f t="shared" si="20"/>
        <v>0</v>
      </c>
      <c r="AA44" s="13">
        <f t="shared" si="20"/>
        <v>0</v>
      </c>
      <c r="AB44" s="13">
        <f t="shared" si="20"/>
        <v>0</v>
      </c>
      <c r="AC44" s="13">
        <f t="shared" si="20"/>
        <v>0</v>
      </c>
      <c r="AD44" s="13">
        <f t="shared" si="20"/>
        <v>0</v>
      </c>
      <c r="AE44" s="13">
        <f t="shared" si="20"/>
        <v>0</v>
      </c>
      <c r="AF44" s="13">
        <f t="shared" si="20"/>
        <v>0</v>
      </c>
      <c r="AG44" s="13">
        <f t="shared" si="20"/>
        <v>0</v>
      </c>
      <c r="AH44" s="13">
        <f t="shared" si="20"/>
        <v>0</v>
      </c>
      <c r="AI44" s="13">
        <f t="shared" si="20"/>
        <v>0</v>
      </c>
      <c r="AJ44" s="13">
        <f t="shared" si="20"/>
        <v>0</v>
      </c>
      <c r="AK44" s="13">
        <f t="shared" si="20"/>
        <v>0</v>
      </c>
      <c r="AL44" s="13">
        <f t="shared" si="20"/>
        <v>0</v>
      </c>
    </row>
    <row r="45" ht="12.75" customHeight="1">
      <c r="A45" s="6"/>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row>
    <row r="46" ht="12.75" customHeight="1">
      <c r="A46" s="6" t="s">
        <v>188</v>
      </c>
      <c r="B46" s="6"/>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row>
    <row r="47" ht="12.75" customHeight="1">
      <c r="A47" s="6" t="s">
        <v>192</v>
      </c>
      <c r="B47" s="13"/>
      <c r="C47" s="54">
        <f>C7</f>
        <v>16700</v>
      </c>
      <c r="D47" s="13">
        <f t="shared" ref="D47:AL47" si="21">C50</f>
        <v>16282.5</v>
      </c>
      <c r="E47" s="13">
        <f t="shared" si="21"/>
        <v>15875.4375</v>
      </c>
      <c r="F47" s="13">
        <f t="shared" si="21"/>
        <v>15478.55156</v>
      </c>
      <c r="G47" s="13">
        <f t="shared" si="21"/>
        <v>15091.58777</v>
      </c>
      <c r="H47" s="13">
        <f t="shared" si="21"/>
        <v>14714.29808</v>
      </c>
      <c r="I47" s="13">
        <f t="shared" si="21"/>
        <v>14346.44063</v>
      </c>
      <c r="J47" s="13">
        <f t="shared" si="21"/>
        <v>13987.77961</v>
      </c>
      <c r="K47" s="13">
        <f t="shared" si="21"/>
        <v>13638.08512</v>
      </c>
      <c r="L47" s="13">
        <f t="shared" si="21"/>
        <v>13297.13299</v>
      </c>
      <c r="M47" s="13">
        <f t="shared" si="21"/>
        <v>12964.70467</v>
      </c>
      <c r="N47" s="13">
        <f t="shared" si="21"/>
        <v>12640.58705</v>
      </c>
      <c r="O47" s="13">
        <f t="shared" si="21"/>
        <v>12324.57238</v>
      </c>
      <c r="P47" s="13">
        <f t="shared" si="21"/>
        <v>12016.45807</v>
      </c>
      <c r="Q47" s="13">
        <f t="shared" si="21"/>
        <v>11716.04661</v>
      </c>
      <c r="R47" s="13">
        <f t="shared" si="21"/>
        <v>11423.14545</v>
      </c>
      <c r="S47" s="13">
        <f t="shared" si="21"/>
        <v>11137.56681</v>
      </c>
      <c r="T47" s="13">
        <f t="shared" si="21"/>
        <v>10859.12764</v>
      </c>
      <c r="U47" s="13">
        <f t="shared" si="21"/>
        <v>10587.64945</v>
      </c>
      <c r="V47" s="13">
        <f t="shared" si="21"/>
        <v>10322.95822</v>
      </c>
      <c r="W47" s="13">
        <f t="shared" si="21"/>
        <v>10064.88426</v>
      </c>
      <c r="X47" s="13">
        <f t="shared" si="21"/>
        <v>9813.262153</v>
      </c>
      <c r="Y47" s="13">
        <f t="shared" si="21"/>
        <v>9567.930599</v>
      </c>
      <c r="Z47" s="13">
        <f t="shared" si="21"/>
        <v>9328.732334</v>
      </c>
      <c r="AA47" s="13">
        <f t="shared" si="21"/>
        <v>9095.514026</v>
      </c>
      <c r="AB47" s="13">
        <f t="shared" si="21"/>
        <v>8868.126175</v>
      </c>
      <c r="AC47" s="13">
        <f t="shared" si="21"/>
        <v>8646.423021</v>
      </c>
      <c r="AD47" s="13">
        <f t="shared" si="21"/>
        <v>8430.262445</v>
      </c>
      <c r="AE47" s="13">
        <f t="shared" si="21"/>
        <v>8219.505884</v>
      </c>
      <c r="AF47" s="13">
        <f t="shared" si="21"/>
        <v>8014.018237</v>
      </c>
      <c r="AG47" s="13">
        <f t="shared" si="21"/>
        <v>7813.667781</v>
      </c>
      <c r="AH47" s="13">
        <f t="shared" si="21"/>
        <v>7618.326087</v>
      </c>
      <c r="AI47" s="13">
        <f t="shared" si="21"/>
        <v>7427.867935</v>
      </c>
      <c r="AJ47" s="13">
        <f t="shared" si="21"/>
        <v>7242.171236</v>
      </c>
      <c r="AK47" s="13">
        <f t="shared" si="21"/>
        <v>7061.116955</v>
      </c>
      <c r="AL47" s="13">
        <f t="shared" si="21"/>
        <v>6884.589031</v>
      </c>
    </row>
    <row r="48" ht="12.75" customHeight="1">
      <c r="A48" s="6" t="s">
        <v>202</v>
      </c>
      <c r="B48" s="23">
        <f>ASSUMPTIONS!B17/12</f>
        <v>0.025</v>
      </c>
      <c r="C48" s="13">
        <f t="shared" ref="C48:AL48" si="22">C47*$B48</f>
        <v>417.5</v>
      </c>
      <c r="D48" s="13">
        <f t="shared" si="22"/>
        <v>407.0625</v>
      </c>
      <c r="E48" s="13">
        <f t="shared" si="22"/>
        <v>396.8859375</v>
      </c>
      <c r="F48" s="13">
        <f t="shared" si="22"/>
        <v>386.9637891</v>
      </c>
      <c r="G48" s="13">
        <f t="shared" si="22"/>
        <v>377.2896943</v>
      </c>
      <c r="H48" s="13">
        <f t="shared" si="22"/>
        <v>367.857452</v>
      </c>
      <c r="I48" s="13">
        <f t="shared" si="22"/>
        <v>358.6610157</v>
      </c>
      <c r="J48" s="13">
        <f t="shared" si="22"/>
        <v>349.6944903</v>
      </c>
      <c r="K48" s="13">
        <f t="shared" si="22"/>
        <v>340.952128</v>
      </c>
      <c r="L48" s="13">
        <f t="shared" si="22"/>
        <v>332.4283248</v>
      </c>
      <c r="M48" s="13">
        <f t="shared" si="22"/>
        <v>324.1176167</v>
      </c>
      <c r="N48" s="13">
        <f t="shared" si="22"/>
        <v>316.0146763</v>
      </c>
      <c r="O48" s="13">
        <f t="shared" si="22"/>
        <v>308.1143094</v>
      </c>
      <c r="P48" s="13">
        <f t="shared" si="22"/>
        <v>300.4114516</v>
      </c>
      <c r="Q48" s="13">
        <f t="shared" si="22"/>
        <v>292.9011654</v>
      </c>
      <c r="R48" s="13">
        <f t="shared" si="22"/>
        <v>285.5786362</v>
      </c>
      <c r="S48" s="13">
        <f t="shared" si="22"/>
        <v>278.4391703</v>
      </c>
      <c r="T48" s="13">
        <f t="shared" si="22"/>
        <v>271.4781911</v>
      </c>
      <c r="U48" s="13">
        <f t="shared" si="22"/>
        <v>264.6912363</v>
      </c>
      <c r="V48" s="13">
        <f t="shared" si="22"/>
        <v>258.0739554</v>
      </c>
      <c r="W48" s="13">
        <f t="shared" si="22"/>
        <v>251.6221065</v>
      </c>
      <c r="X48" s="13">
        <f t="shared" si="22"/>
        <v>245.3315538</v>
      </c>
      <c r="Y48" s="13">
        <f t="shared" si="22"/>
        <v>239.198265</v>
      </c>
      <c r="Z48" s="13">
        <f t="shared" si="22"/>
        <v>233.2183084</v>
      </c>
      <c r="AA48" s="13">
        <f t="shared" si="22"/>
        <v>227.3878506</v>
      </c>
      <c r="AB48" s="13">
        <f t="shared" si="22"/>
        <v>221.7031544</v>
      </c>
      <c r="AC48" s="13">
        <f t="shared" si="22"/>
        <v>216.1605755</v>
      </c>
      <c r="AD48" s="13">
        <f t="shared" si="22"/>
        <v>210.7565611</v>
      </c>
      <c r="AE48" s="13">
        <f t="shared" si="22"/>
        <v>205.4876471</v>
      </c>
      <c r="AF48" s="13">
        <f t="shared" si="22"/>
        <v>200.3504559</v>
      </c>
      <c r="AG48" s="13">
        <f t="shared" si="22"/>
        <v>195.3416945</v>
      </c>
      <c r="AH48" s="13">
        <f t="shared" si="22"/>
        <v>190.4581522</v>
      </c>
      <c r="AI48" s="13">
        <f t="shared" si="22"/>
        <v>185.6966984</v>
      </c>
      <c r="AJ48" s="13">
        <f t="shared" si="22"/>
        <v>181.0542809</v>
      </c>
      <c r="AK48" s="13">
        <f t="shared" si="22"/>
        <v>176.5279239</v>
      </c>
      <c r="AL48" s="13">
        <f t="shared" si="22"/>
        <v>172.1147258</v>
      </c>
    </row>
    <row r="49" ht="12.75" customHeight="1">
      <c r="A49" s="6" t="s">
        <v>195</v>
      </c>
      <c r="B49" s="13">
        <v>0.0</v>
      </c>
      <c r="C49" s="13">
        <f t="shared" ref="C49:AL49" si="23">B49+C48</f>
        <v>417.5</v>
      </c>
      <c r="D49" s="13">
        <f t="shared" si="23"/>
        <v>824.5625</v>
      </c>
      <c r="E49" s="13">
        <f t="shared" si="23"/>
        <v>1221.448438</v>
      </c>
      <c r="F49" s="13">
        <f t="shared" si="23"/>
        <v>1608.412227</v>
      </c>
      <c r="G49" s="13">
        <f t="shared" si="23"/>
        <v>1985.701921</v>
      </c>
      <c r="H49" s="13">
        <f t="shared" si="23"/>
        <v>2353.559373</v>
      </c>
      <c r="I49" s="13">
        <f t="shared" si="23"/>
        <v>2712.220389</v>
      </c>
      <c r="J49" s="13">
        <f t="shared" si="23"/>
        <v>3061.914879</v>
      </c>
      <c r="K49" s="13">
        <f t="shared" si="23"/>
        <v>3402.867007</v>
      </c>
      <c r="L49" s="13">
        <f t="shared" si="23"/>
        <v>3735.295332</v>
      </c>
      <c r="M49" s="13">
        <f t="shared" si="23"/>
        <v>4059.412948</v>
      </c>
      <c r="N49" s="13">
        <f t="shared" si="23"/>
        <v>4375.427625</v>
      </c>
      <c r="O49" s="13">
        <f t="shared" si="23"/>
        <v>4683.541934</v>
      </c>
      <c r="P49" s="13">
        <f t="shared" si="23"/>
        <v>4983.953386</v>
      </c>
      <c r="Q49" s="13">
        <f t="shared" si="23"/>
        <v>5276.854551</v>
      </c>
      <c r="R49" s="13">
        <f t="shared" si="23"/>
        <v>5562.433187</v>
      </c>
      <c r="S49" s="13">
        <f t="shared" si="23"/>
        <v>5840.872358</v>
      </c>
      <c r="T49" s="13">
        <f t="shared" si="23"/>
        <v>6112.350549</v>
      </c>
      <c r="U49" s="13">
        <f t="shared" si="23"/>
        <v>6377.041785</v>
      </c>
      <c r="V49" s="13">
        <f t="shared" si="23"/>
        <v>6635.11574</v>
      </c>
      <c r="W49" s="13">
        <f t="shared" si="23"/>
        <v>6886.737847</v>
      </c>
      <c r="X49" s="13">
        <f t="shared" si="23"/>
        <v>7132.069401</v>
      </c>
      <c r="Y49" s="13">
        <f t="shared" si="23"/>
        <v>7371.267666</v>
      </c>
      <c r="Z49" s="13">
        <f t="shared" si="23"/>
        <v>7604.485974</v>
      </c>
      <c r="AA49" s="13">
        <f t="shared" si="23"/>
        <v>7831.873825</v>
      </c>
      <c r="AB49" s="13">
        <f t="shared" si="23"/>
        <v>8053.576979</v>
      </c>
      <c r="AC49" s="13">
        <f t="shared" si="23"/>
        <v>8269.737555</v>
      </c>
      <c r="AD49" s="13">
        <f t="shared" si="23"/>
        <v>8480.494116</v>
      </c>
      <c r="AE49" s="13">
        <f t="shared" si="23"/>
        <v>8685.981763</v>
      </c>
      <c r="AF49" s="13">
        <f t="shared" si="23"/>
        <v>8886.332219</v>
      </c>
      <c r="AG49" s="13">
        <f t="shared" si="23"/>
        <v>9081.673913</v>
      </c>
      <c r="AH49" s="13">
        <f t="shared" si="23"/>
        <v>9272.132065</v>
      </c>
      <c r="AI49" s="13">
        <f t="shared" si="23"/>
        <v>9457.828764</v>
      </c>
      <c r="AJ49" s="13">
        <f t="shared" si="23"/>
        <v>9638.883045</v>
      </c>
      <c r="AK49" s="13">
        <f t="shared" si="23"/>
        <v>9815.410969</v>
      </c>
      <c r="AL49" s="13">
        <f t="shared" si="23"/>
        <v>9987.525694</v>
      </c>
    </row>
    <row r="50" ht="12.75" customHeight="1">
      <c r="A50" s="6" t="s">
        <v>197</v>
      </c>
      <c r="C50" s="13">
        <f t="shared" ref="C50:AL50" si="24">IF((C47-C48)&gt;=0,C47-C48,0)</f>
        <v>16282.5</v>
      </c>
      <c r="D50" s="13">
        <f t="shared" si="24"/>
        <v>15875.4375</v>
      </c>
      <c r="E50" s="13">
        <f t="shared" si="24"/>
        <v>15478.55156</v>
      </c>
      <c r="F50" s="13">
        <f t="shared" si="24"/>
        <v>15091.58777</v>
      </c>
      <c r="G50" s="13">
        <f t="shared" si="24"/>
        <v>14714.29808</v>
      </c>
      <c r="H50" s="13">
        <f t="shared" si="24"/>
        <v>14346.44063</v>
      </c>
      <c r="I50" s="13">
        <f t="shared" si="24"/>
        <v>13987.77961</v>
      </c>
      <c r="J50" s="13">
        <f t="shared" si="24"/>
        <v>13638.08512</v>
      </c>
      <c r="K50" s="13">
        <f t="shared" si="24"/>
        <v>13297.13299</v>
      </c>
      <c r="L50" s="13">
        <f t="shared" si="24"/>
        <v>12964.70467</v>
      </c>
      <c r="M50" s="13">
        <f t="shared" si="24"/>
        <v>12640.58705</v>
      </c>
      <c r="N50" s="13">
        <f t="shared" si="24"/>
        <v>12324.57238</v>
      </c>
      <c r="O50" s="13">
        <f t="shared" si="24"/>
        <v>12016.45807</v>
      </c>
      <c r="P50" s="13">
        <f t="shared" si="24"/>
        <v>11716.04661</v>
      </c>
      <c r="Q50" s="13">
        <f t="shared" si="24"/>
        <v>11423.14545</v>
      </c>
      <c r="R50" s="13">
        <f t="shared" si="24"/>
        <v>11137.56681</v>
      </c>
      <c r="S50" s="13">
        <f t="shared" si="24"/>
        <v>10859.12764</v>
      </c>
      <c r="T50" s="13">
        <f t="shared" si="24"/>
        <v>10587.64945</v>
      </c>
      <c r="U50" s="13">
        <f t="shared" si="24"/>
        <v>10322.95822</v>
      </c>
      <c r="V50" s="13">
        <f t="shared" si="24"/>
        <v>10064.88426</v>
      </c>
      <c r="W50" s="13">
        <f t="shared" si="24"/>
        <v>9813.262153</v>
      </c>
      <c r="X50" s="13">
        <f t="shared" si="24"/>
        <v>9567.930599</v>
      </c>
      <c r="Y50" s="13">
        <f t="shared" si="24"/>
        <v>9328.732334</v>
      </c>
      <c r="Z50" s="13">
        <f t="shared" si="24"/>
        <v>9095.514026</v>
      </c>
      <c r="AA50" s="13">
        <f t="shared" si="24"/>
        <v>8868.126175</v>
      </c>
      <c r="AB50" s="13">
        <f t="shared" si="24"/>
        <v>8646.423021</v>
      </c>
      <c r="AC50" s="13">
        <f t="shared" si="24"/>
        <v>8430.262445</v>
      </c>
      <c r="AD50" s="13">
        <f t="shared" si="24"/>
        <v>8219.505884</v>
      </c>
      <c r="AE50" s="13">
        <f t="shared" si="24"/>
        <v>8014.018237</v>
      </c>
      <c r="AF50" s="13">
        <f t="shared" si="24"/>
        <v>7813.667781</v>
      </c>
      <c r="AG50" s="13">
        <f t="shared" si="24"/>
        <v>7618.326087</v>
      </c>
      <c r="AH50" s="13">
        <f t="shared" si="24"/>
        <v>7427.867935</v>
      </c>
      <c r="AI50" s="13">
        <f t="shared" si="24"/>
        <v>7242.171236</v>
      </c>
      <c r="AJ50" s="13">
        <f t="shared" si="24"/>
        <v>7061.116955</v>
      </c>
      <c r="AK50" s="13">
        <f t="shared" si="24"/>
        <v>6884.589031</v>
      </c>
      <c r="AL50" s="13">
        <f t="shared" si="24"/>
        <v>6712.474306</v>
      </c>
    </row>
    <row r="51" ht="12.75" customHeight="1">
      <c r="A51" s="6"/>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row>
    <row r="52" ht="12.75" customHeight="1">
      <c r="A52" s="6" t="s">
        <v>189</v>
      </c>
      <c r="B52" s="6"/>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row>
    <row r="53" ht="12.75" customHeight="1">
      <c r="A53" s="6" t="s">
        <v>192</v>
      </c>
      <c r="B53" s="13"/>
      <c r="C53" s="54">
        <f>C8</f>
        <v>80000</v>
      </c>
      <c r="D53" s="13">
        <f t="shared" ref="D53:AL53" si="25">C56</f>
        <v>78666.66667</v>
      </c>
      <c r="E53" s="13">
        <f t="shared" si="25"/>
        <v>77355.55556</v>
      </c>
      <c r="F53" s="13">
        <f t="shared" si="25"/>
        <v>76066.2963</v>
      </c>
      <c r="G53" s="13">
        <f t="shared" si="25"/>
        <v>74798.52469</v>
      </c>
      <c r="H53" s="13">
        <f t="shared" si="25"/>
        <v>73551.88261</v>
      </c>
      <c r="I53" s="13">
        <f t="shared" si="25"/>
        <v>72326.0179</v>
      </c>
      <c r="J53" s="13">
        <f t="shared" si="25"/>
        <v>71120.58427</v>
      </c>
      <c r="K53" s="13">
        <f t="shared" si="25"/>
        <v>69935.2412</v>
      </c>
      <c r="L53" s="13">
        <f t="shared" si="25"/>
        <v>68769.65385</v>
      </c>
      <c r="M53" s="13">
        <f t="shared" si="25"/>
        <v>67623.49295</v>
      </c>
      <c r="N53" s="13">
        <f t="shared" si="25"/>
        <v>66496.43473</v>
      </c>
      <c r="O53" s="13">
        <f t="shared" si="25"/>
        <v>65388.16082</v>
      </c>
      <c r="P53" s="13">
        <f t="shared" si="25"/>
        <v>64298.35814</v>
      </c>
      <c r="Q53" s="13">
        <f t="shared" si="25"/>
        <v>63226.71884</v>
      </c>
      <c r="R53" s="13">
        <f t="shared" si="25"/>
        <v>62172.94019</v>
      </c>
      <c r="S53" s="13">
        <f t="shared" si="25"/>
        <v>61136.72452</v>
      </c>
      <c r="T53" s="13">
        <f t="shared" si="25"/>
        <v>60117.77911</v>
      </c>
      <c r="U53" s="13">
        <f t="shared" si="25"/>
        <v>59115.81613</v>
      </c>
      <c r="V53" s="13">
        <f t="shared" si="25"/>
        <v>58130.55253</v>
      </c>
      <c r="W53" s="13">
        <f t="shared" si="25"/>
        <v>57161.70998</v>
      </c>
      <c r="X53" s="13">
        <f t="shared" si="25"/>
        <v>56209.01482</v>
      </c>
      <c r="Y53" s="13">
        <f t="shared" si="25"/>
        <v>55272.1979</v>
      </c>
      <c r="Z53" s="13">
        <f t="shared" si="25"/>
        <v>54350.9946</v>
      </c>
      <c r="AA53" s="13">
        <f t="shared" si="25"/>
        <v>53445.14469</v>
      </c>
      <c r="AB53" s="13">
        <f t="shared" si="25"/>
        <v>52554.39228</v>
      </c>
      <c r="AC53" s="13">
        <f t="shared" si="25"/>
        <v>51678.48575</v>
      </c>
      <c r="AD53" s="13">
        <f t="shared" si="25"/>
        <v>50817.17765</v>
      </c>
      <c r="AE53" s="13">
        <f t="shared" si="25"/>
        <v>49970.22469</v>
      </c>
      <c r="AF53" s="13">
        <f t="shared" si="25"/>
        <v>49137.38761</v>
      </c>
      <c r="AG53" s="13">
        <f t="shared" si="25"/>
        <v>48318.43115</v>
      </c>
      <c r="AH53" s="13">
        <f t="shared" si="25"/>
        <v>47513.12396</v>
      </c>
      <c r="AI53" s="13">
        <f t="shared" si="25"/>
        <v>46721.23857</v>
      </c>
      <c r="AJ53" s="13">
        <f t="shared" si="25"/>
        <v>45942.55126</v>
      </c>
      <c r="AK53" s="13">
        <f t="shared" si="25"/>
        <v>45176.84207</v>
      </c>
      <c r="AL53" s="13">
        <f t="shared" si="25"/>
        <v>44423.8947</v>
      </c>
    </row>
    <row r="54" ht="12.75" customHeight="1">
      <c r="A54" s="6" t="s">
        <v>202</v>
      </c>
      <c r="B54" s="23">
        <f>ASSUMPTIONS!B18/12</f>
        <v>0.01666666667</v>
      </c>
      <c r="C54" s="13">
        <f t="shared" ref="C54:AL54" si="26">C53*$B54</f>
        <v>1333.333333</v>
      </c>
      <c r="D54" s="13">
        <f t="shared" si="26"/>
        <v>1311.111111</v>
      </c>
      <c r="E54" s="13">
        <f t="shared" si="26"/>
        <v>1289.259259</v>
      </c>
      <c r="F54" s="13">
        <f t="shared" si="26"/>
        <v>1267.771605</v>
      </c>
      <c r="G54" s="13">
        <f t="shared" si="26"/>
        <v>1246.642078</v>
      </c>
      <c r="H54" s="13">
        <f t="shared" si="26"/>
        <v>1225.86471</v>
      </c>
      <c r="I54" s="13">
        <f t="shared" si="26"/>
        <v>1205.433632</v>
      </c>
      <c r="J54" s="13">
        <f t="shared" si="26"/>
        <v>1185.343071</v>
      </c>
      <c r="K54" s="13">
        <f t="shared" si="26"/>
        <v>1165.587353</v>
      </c>
      <c r="L54" s="13">
        <f t="shared" si="26"/>
        <v>1146.160897</v>
      </c>
      <c r="M54" s="13">
        <f t="shared" si="26"/>
        <v>1127.058216</v>
      </c>
      <c r="N54" s="13">
        <f t="shared" si="26"/>
        <v>1108.273912</v>
      </c>
      <c r="O54" s="13">
        <f t="shared" si="26"/>
        <v>1089.80268</v>
      </c>
      <c r="P54" s="13">
        <f t="shared" si="26"/>
        <v>1071.639302</v>
      </c>
      <c r="Q54" s="13">
        <f t="shared" si="26"/>
        <v>1053.778647</v>
      </c>
      <c r="R54" s="13">
        <f t="shared" si="26"/>
        <v>1036.21567</v>
      </c>
      <c r="S54" s="13">
        <f t="shared" si="26"/>
        <v>1018.945409</v>
      </c>
      <c r="T54" s="13">
        <f t="shared" si="26"/>
        <v>1001.962985</v>
      </c>
      <c r="U54" s="13">
        <f t="shared" si="26"/>
        <v>985.2636021</v>
      </c>
      <c r="V54" s="13">
        <f t="shared" si="26"/>
        <v>968.8425421</v>
      </c>
      <c r="W54" s="13">
        <f t="shared" si="26"/>
        <v>952.6951664</v>
      </c>
      <c r="X54" s="13">
        <f t="shared" si="26"/>
        <v>936.8169136</v>
      </c>
      <c r="Y54" s="13">
        <f t="shared" si="26"/>
        <v>921.2032984</v>
      </c>
      <c r="Z54" s="13">
        <f t="shared" si="26"/>
        <v>905.8499101</v>
      </c>
      <c r="AA54" s="13">
        <f t="shared" si="26"/>
        <v>890.7524116</v>
      </c>
      <c r="AB54" s="13">
        <f t="shared" si="26"/>
        <v>875.9065381</v>
      </c>
      <c r="AC54" s="13">
        <f t="shared" si="26"/>
        <v>861.3080958</v>
      </c>
      <c r="AD54" s="13">
        <f t="shared" si="26"/>
        <v>846.9529608</v>
      </c>
      <c r="AE54" s="13">
        <f t="shared" si="26"/>
        <v>832.8370781</v>
      </c>
      <c r="AF54" s="13">
        <f t="shared" si="26"/>
        <v>818.9564602</v>
      </c>
      <c r="AG54" s="13">
        <f t="shared" si="26"/>
        <v>805.3071858</v>
      </c>
      <c r="AH54" s="13">
        <f t="shared" si="26"/>
        <v>791.8853994</v>
      </c>
      <c r="AI54" s="13">
        <f t="shared" si="26"/>
        <v>778.6873094</v>
      </c>
      <c r="AJ54" s="13">
        <f t="shared" si="26"/>
        <v>765.7091876</v>
      </c>
      <c r="AK54" s="13">
        <f t="shared" si="26"/>
        <v>752.9473678</v>
      </c>
      <c r="AL54" s="13">
        <f t="shared" si="26"/>
        <v>740.398245</v>
      </c>
    </row>
    <row r="55" ht="12.75" customHeight="1">
      <c r="A55" s="6" t="s">
        <v>195</v>
      </c>
      <c r="B55" s="13">
        <v>0.0</v>
      </c>
      <c r="C55" s="13">
        <f t="shared" ref="C55:AL55" si="27">B55+C54</f>
        <v>1333.333333</v>
      </c>
      <c r="D55" s="13">
        <f t="shared" si="27"/>
        <v>2644.444444</v>
      </c>
      <c r="E55" s="13">
        <f t="shared" si="27"/>
        <v>3933.703704</v>
      </c>
      <c r="F55" s="13">
        <f t="shared" si="27"/>
        <v>5201.475309</v>
      </c>
      <c r="G55" s="13">
        <f t="shared" si="27"/>
        <v>6448.117387</v>
      </c>
      <c r="H55" s="13">
        <f t="shared" si="27"/>
        <v>7673.982097</v>
      </c>
      <c r="I55" s="13">
        <f t="shared" si="27"/>
        <v>8879.415729</v>
      </c>
      <c r="J55" s="13">
        <f t="shared" si="27"/>
        <v>10064.7588</v>
      </c>
      <c r="K55" s="13">
        <f t="shared" si="27"/>
        <v>11230.34615</v>
      </c>
      <c r="L55" s="13">
        <f t="shared" si="27"/>
        <v>12376.50705</v>
      </c>
      <c r="M55" s="13">
        <f t="shared" si="27"/>
        <v>13503.56527</v>
      </c>
      <c r="N55" s="13">
        <f t="shared" si="27"/>
        <v>14611.83918</v>
      </c>
      <c r="O55" s="13">
        <f t="shared" si="27"/>
        <v>15701.64186</v>
      </c>
      <c r="P55" s="13">
        <f t="shared" si="27"/>
        <v>16773.28116</v>
      </c>
      <c r="Q55" s="13">
        <f t="shared" si="27"/>
        <v>17827.05981</v>
      </c>
      <c r="R55" s="13">
        <f t="shared" si="27"/>
        <v>18863.27548</v>
      </c>
      <c r="S55" s="13">
        <f t="shared" si="27"/>
        <v>19882.22089</v>
      </c>
      <c r="T55" s="13">
        <f t="shared" si="27"/>
        <v>20884.18387</v>
      </c>
      <c r="U55" s="13">
        <f t="shared" si="27"/>
        <v>21869.44747</v>
      </c>
      <c r="V55" s="13">
        <f t="shared" si="27"/>
        <v>22838.29002</v>
      </c>
      <c r="W55" s="13">
        <f t="shared" si="27"/>
        <v>23790.98518</v>
      </c>
      <c r="X55" s="13">
        <f t="shared" si="27"/>
        <v>24727.8021</v>
      </c>
      <c r="Y55" s="13">
        <f t="shared" si="27"/>
        <v>25649.0054</v>
      </c>
      <c r="Z55" s="13">
        <f t="shared" si="27"/>
        <v>26554.85531</v>
      </c>
      <c r="AA55" s="13">
        <f t="shared" si="27"/>
        <v>27445.60772</v>
      </c>
      <c r="AB55" s="13">
        <f t="shared" si="27"/>
        <v>28321.51425</v>
      </c>
      <c r="AC55" s="13">
        <f t="shared" si="27"/>
        <v>29182.82235</v>
      </c>
      <c r="AD55" s="13">
        <f t="shared" si="27"/>
        <v>30029.77531</v>
      </c>
      <c r="AE55" s="13">
        <f t="shared" si="27"/>
        <v>30862.61239</v>
      </c>
      <c r="AF55" s="13">
        <f t="shared" si="27"/>
        <v>31681.56885</v>
      </c>
      <c r="AG55" s="13">
        <f t="shared" si="27"/>
        <v>32486.87604</v>
      </c>
      <c r="AH55" s="13">
        <f t="shared" si="27"/>
        <v>33278.76143</v>
      </c>
      <c r="AI55" s="13">
        <f t="shared" si="27"/>
        <v>34057.44874</v>
      </c>
      <c r="AJ55" s="13">
        <f t="shared" si="27"/>
        <v>34823.15793</v>
      </c>
      <c r="AK55" s="13">
        <f t="shared" si="27"/>
        <v>35576.1053</v>
      </c>
      <c r="AL55" s="13">
        <f t="shared" si="27"/>
        <v>36316.50354</v>
      </c>
    </row>
    <row r="56" ht="12.75" customHeight="1">
      <c r="A56" s="6" t="s">
        <v>197</v>
      </c>
      <c r="C56" s="13">
        <f t="shared" ref="C56:AL56" si="28">IF((C53-C54)&gt;=0,C53-C54,0)</f>
        <v>78666.66667</v>
      </c>
      <c r="D56" s="13">
        <f t="shared" si="28"/>
        <v>77355.55556</v>
      </c>
      <c r="E56" s="13">
        <f t="shared" si="28"/>
        <v>76066.2963</v>
      </c>
      <c r="F56" s="13">
        <f t="shared" si="28"/>
        <v>74798.52469</v>
      </c>
      <c r="G56" s="13">
        <f t="shared" si="28"/>
        <v>73551.88261</v>
      </c>
      <c r="H56" s="13">
        <f t="shared" si="28"/>
        <v>72326.0179</v>
      </c>
      <c r="I56" s="13">
        <f t="shared" si="28"/>
        <v>71120.58427</v>
      </c>
      <c r="J56" s="13">
        <f t="shared" si="28"/>
        <v>69935.2412</v>
      </c>
      <c r="K56" s="13">
        <f t="shared" si="28"/>
        <v>68769.65385</v>
      </c>
      <c r="L56" s="13">
        <f t="shared" si="28"/>
        <v>67623.49295</v>
      </c>
      <c r="M56" s="13">
        <f t="shared" si="28"/>
        <v>66496.43473</v>
      </c>
      <c r="N56" s="13">
        <f t="shared" si="28"/>
        <v>65388.16082</v>
      </c>
      <c r="O56" s="13">
        <f t="shared" si="28"/>
        <v>64298.35814</v>
      </c>
      <c r="P56" s="13">
        <f t="shared" si="28"/>
        <v>63226.71884</v>
      </c>
      <c r="Q56" s="13">
        <f t="shared" si="28"/>
        <v>62172.94019</v>
      </c>
      <c r="R56" s="13">
        <f t="shared" si="28"/>
        <v>61136.72452</v>
      </c>
      <c r="S56" s="13">
        <f t="shared" si="28"/>
        <v>60117.77911</v>
      </c>
      <c r="T56" s="13">
        <f t="shared" si="28"/>
        <v>59115.81613</v>
      </c>
      <c r="U56" s="13">
        <f t="shared" si="28"/>
        <v>58130.55253</v>
      </c>
      <c r="V56" s="13">
        <f t="shared" si="28"/>
        <v>57161.70998</v>
      </c>
      <c r="W56" s="13">
        <f t="shared" si="28"/>
        <v>56209.01482</v>
      </c>
      <c r="X56" s="13">
        <f t="shared" si="28"/>
        <v>55272.1979</v>
      </c>
      <c r="Y56" s="13">
        <f t="shared" si="28"/>
        <v>54350.9946</v>
      </c>
      <c r="Z56" s="13">
        <f t="shared" si="28"/>
        <v>53445.14469</v>
      </c>
      <c r="AA56" s="13">
        <f t="shared" si="28"/>
        <v>52554.39228</v>
      </c>
      <c r="AB56" s="13">
        <f t="shared" si="28"/>
        <v>51678.48575</v>
      </c>
      <c r="AC56" s="13">
        <f t="shared" si="28"/>
        <v>50817.17765</v>
      </c>
      <c r="AD56" s="13">
        <f t="shared" si="28"/>
        <v>49970.22469</v>
      </c>
      <c r="AE56" s="13">
        <f t="shared" si="28"/>
        <v>49137.38761</v>
      </c>
      <c r="AF56" s="13">
        <f t="shared" si="28"/>
        <v>48318.43115</v>
      </c>
      <c r="AG56" s="13">
        <f t="shared" si="28"/>
        <v>47513.12396</v>
      </c>
      <c r="AH56" s="13">
        <f t="shared" si="28"/>
        <v>46721.23857</v>
      </c>
      <c r="AI56" s="13">
        <f t="shared" si="28"/>
        <v>45942.55126</v>
      </c>
      <c r="AJ56" s="13">
        <f t="shared" si="28"/>
        <v>45176.84207</v>
      </c>
      <c r="AK56" s="13">
        <f t="shared" si="28"/>
        <v>44423.8947</v>
      </c>
      <c r="AL56" s="13">
        <f t="shared" si="28"/>
        <v>43683.49646</v>
      </c>
    </row>
    <row r="57" ht="12.75" customHeight="1">
      <c r="A57" s="6"/>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row>
    <row r="58" ht="12.75" customHeight="1">
      <c r="A58" s="6" t="s">
        <v>204</v>
      </c>
      <c r="C58" s="13">
        <f t="shared" ref="C58:AL58" si="29">C42+C48+C54</f>
        <v>1750.833333</v>
      </c>
      <c r="D58" s="13">
        <f t="shared" si="29"/>
        <v>1718.173611</v>
      </c>
      <c r="E58" s="13">
        <f t="shared" si="29"/>
        <v>1686.145197</v>
      </c>
      <c r="F58" s="13">
        <f t="shared" si="29"/>
        <v>1654.735394</v>
      </c>
      <c r="G58" s="13">
        <f t="shared" si="29"/>
        <v>1623.931773</v>
      </c>
      <c r="H58" s="13">
        <f t="shared" si="29"/>
        <v>1593.722162</v>
      </c>
      <c r="I58" s="13">
        <f t="shared" si="29"/>
        <v>1564.094647</v>
      </c>
      <c r="J58" s="13">
        <f t="shared" si="29"/>
        <v>1535.037561</v>
      </c>
      <c r="K58" s="13">
        <f t="shared" si="29"/>
        <v>1506.539481</v>
      </c>
      <c r="L58" s="13">
        <f t="shared" si="29"/>
        <v>1478.589222</v>
      </c>
      <c r="M58" s="13">
        <f t="shared" si="29"/>
        <v>1451.175833</v>
      </c>
      <c r="N58" s="13">
        <f t="shared" si="29"/>
        <v>1424.288589</v>
      </c>
      <c r="O58" s="13">
        <f t="shared" si="29"/>
        <v>1397.91699</v>
      </c>
      <c r="P58" s="13">
        <f t="shared" si="29"/>
        <v>1372.050754</v>
      </c>
      <c r="Q58" s="13">
        <f t="shared" si="29"/>
        <v>1346.679813</v>
      </c>
      <c r="R58" s="13">
        <f t="shared" si="29"/>
        <v>1321.794306</v>
      </c>
      <c r="S58" s="13">
        <f t="shared" si="29"/>
        <v>1297.384579</v>
      </c>
      <c r="T58" s="13">
        <f t="shared" si="29"/>
        <v>1273.441176</v>
      </c>
      <c r="U58" s="13">
        <f t="shared" si="29"/>
        <v>1249.954838</v>
      </c>
      <c r="V58" s="13">
        <f t="shared" si="29"/>
        <v>1226.916497</v>
      </c>
      <c r="W58" s="13">
        <f t="shared" si="29"/>
        <v>1204.317273</v>
      </c>
      <c r="X58" s="13">
        <f t="shared" si="29"/>
        <v>1182.148467</v>
      </c>
      <c r="Y58" s="13">
        <f t="shared" si="29"/>
        <v>1160.401563</v>
      </c>
      <c r="Z58" s="13">
        <f t="shared" si="29"/>
        <v>1139.068218</v>
      </c>
      <c r="AA58" s="13">
        <f t="shared" si="29"/>
        <v>1118.140262</v>
      </c>
      <c r="AB58" s="13">
        <f t="shared" si="29"/>
        <v>1097.609692</v>
      </c>
      <c r="AC58" s="13">
        <f t="shared" si="29"/>
        <v>1077.468671</v>
      </c>
      <c r="AD58" s="13">
        <f t="shared" si="29"/>
        <v>1057.709522</v>
      </c>
      <c r="AE58" s="13">
        <f t="shared" si="29"/>
        <v>1038.324725</v>
      </c>
      <c r="AF58" s="13">
        <f t="shared" si="29"/>
        <v>1019.306916</v>
      </c>
      <c r="AG58" s="13">
        <f t="shared" si="29"/>
        <v>1000.64888</v>
      </c>
      <c r="AH58" s="13">
        <f t="shared" si="29"/>
        <v>982.3435516</v>
      </c>
      <c r="AI58" s="13">
        <f t="shared" si="29"/>
        <v>964.3840078</v>
      </c>
      <c r="AJ58" s="13">
        <f t="shared" si="29"/>
        <v>946.7634685</v>
      </c>
      <c r="AK58" s="13">
        <f t="shared" si="29"/>
        <v>929.4752917</v>
      </c>
      <c r="AL58" s="13">
        <f t="shared" si="29"/>
        <v>912.5129708</v>
      </c>
    </row>
    <row r="59" ht="12.75" customHeight="1">
      <c r="A59" s="6"/>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0" ht="12.75" customHeight="1">
      <c r="A60" s="6" t="s">
        <v>208</v>
      </c>
      <c r="C60" s="6" t="s">
        <v>61</v>
      </c>
      <c r="D60" s="6" t="s">
        <v>61</v>
      </c>
      <c r="E60" s="6" t="s">
        <v>61</v>
      </c>
      <c r="F60" s="6" t="s">
        <v>61</v>
      </c>
      <c r="G60" s="6" t="s">
        <v>61</v>
      </c>
      <c r="H60" s="6" t="s">
        <v>61</v>
      </c>
      <c r="I60" s="6" t="s">
        <v>61</v>
      </c>
      <c r="J60" s="6" t="s">
        <v>61</v>
      </c>
      <c r="K60" s="6" t="s">
        <v>61</v>
      </c>
      <c r="L60" s="6" t="s">
        <v>61</v>
      </c>
      <c r="M60" s="6" t="s">
        <v>61</v>
      </c>
      <c r="N60" s="6" t="s">
        <v>61</v>
      </c>
      <c r="O60" s="6" t="s">
        <v>62</v>
      </c>
      <c r="P60" s="6" t="s">
        <v>62</v>
      </c>
      <c r="Q60" s="6" t="s">
        <v>62</v>
      </c>
      <c r="R60" s="6" t="s">
        <v>62</v>
      </c>
      <c r="S60" s="6" t="s">
        <v>62</v>
      </c>
      <c r="T60" s="6" t="s">
        <v>62</v>
      </c>
      <c r="U60" s="6" t="s">
        <v>62</v>
      </c>
      <c r="V60" s="6" t="s">
        <v>62</v>
      </c>
      <c r="W60" s="6" t="s">
        <v>62</v>
      </c>
      <c r="X60" s="6" t="s">
        <v>62</v>
      </c>
      <c r="Y60" s="6" t="s">
        <v>62</v>
      </c>
      <c r="Z60" s="6" t="s">
        <v>62</v>
      </c>
      <c r="AA60" s="6" t="s">
        <v>63</v>
      </c>
      <c r="AB60" s="6" t="s">
        <v>63</v>
      </c>
      <c r="AC60" s="6" t="s">
        <v>63</v>
      </c>
      <c r="AD60" s="6" t="s">
        <v>63</v>
      </c>
      <c r="AE60" s="6" t="s">
        <v>63</v>
      </c>
      <c r="AF60" s="6" t="s">
        <v>63</v>
      </c>
      <c r="AG60" s="6" t="s">
        <v>63</v>
      </c>
      <c r="AH60" s="6" t="s">
        <v>63</v>
      </c>
      <c r="AI60" s="6" t="s">
        <v>63</v>
      </c>
      <c r="AJ60" s="6" t="s">
        <v>63</v>
      </c>
      <c r="AK60" s="6" t="s">
        <v>63</v>
      </c>
      <c r="AL60" s="6" t="s">
        <v>63</v>
      </c>
    </row>
    <row r="61" ht="12.75" customHeight="1">
      <c r="A61" s="6" t="s">
        <v>209</v>
      </c>
      <c r="C61" s="6" t="s">
        <v>64</v>
      </c>
      <c r="D61" s="6" t="s">
        <v>65</v>
      </c>
      <c r="E61" s="6" t="s">
        <v>66</v>
      </c>
      <c r="F61" s="6" t="s">
        <v>67</v>
      </c>
      <c r="G61" s="6" t="s">
        <v>68</v>
      </c>
      <c r="H61" s="6" t="s">
        <v>69</v>
      </c>
      <c r="I61" s="6" t="s">
        <v>70</v>
      </c>
      <c r="J61" s="6" t="s">
        <v>71</v>
      </c>
      <c r="K61" s="6" t="s">
        <v>72</v>
      </c>
      <c r="L61" s="6" t="s">
        <v>73</v>
      </c>
      <c r="M61" s="6" t="s">
        <v>74</v>
      </c>
      <c r="N61" s="6" t="s">
        <v>75</v>
      </c>
      <c r="O61" s="6" t="s">
        <v>64</v>
      </c>
      <c r="P61" s="6" t="s">
        <v>65</v>
      </c>
      <c r="Q61" s="6" t="s">
        <v>66</v>
      </c>
      <c r="R61" s="6" t="s">
        <v>67</v>
      </c>
      <c r="S61" s="6" t="s">
        <v>68</v>
      </c>
      <c r="T61" s="6" t="s">
        <v>69</v>
      </c>
      <c r="U61" s="6" t="s">
        <v>70</v>
      </c>
      <c r="V61" s="6" t="s">
        <v>71</v>
      </c>
      <c r="W61" s="6" t="s">
        <v>72</v>
      </c>
      <c r="X61" s="6" t="s">
        <v>73</v>
      </c>
      <c r="Y61" s="6" t="s">
        <v>74</v>
      </c>
      <c r="Z61" s="6" t="s">
        <v>75</v>
      </c>
      <c r="AA61" s="6" t="s">
        <v>64</v>
      </c>
      <c r="AB61" s="6" t="s">
        <v>65</v>
      </c>
      <c r="AC61" s="6" t="s">
        <v>66</v>
      </c>
      <c r="AD61" s="6" t="s">
        <v>67</v>
      </c>
      <c r="AE61" s="6" t="s">
        <v>68</v>
      </c>
      <c r="AF61" s="6" t="s">
        <v>69</v>
      </c>
      <c r="AG61" s="6" t="s">
        <v>70</v>
      </c>
      <c r="AH61" s="6" t="s">
        <v>71</v>
      </c>
      <c r="AI61" s="6" t="s">
        <v>72</v>
      </c>
      <c r="AJ61" s="6" t="s">
        <v>73</v>
      </c>
      <c r="AK61" s="6" t="s">
        <v>74</v>
      </c>
      <c r="AL61" s="6" t="s">
        <v>75</v>
      </c>
    </row>
    <row r="62" ht="12.75" customHeight="1">
      <c r="A62" s="4" t="s">
        <v>226</v>
      </c>
    </row>
    <row r="63" ht="12.75" customHeight="1">
      <c r="A63" s="6" t="s">
        <v>187</v>
      </c>
      <c r="B63" s="6"/>
      <c r="C63" s="13"/>
      <c r="D63" s="13"/>
      <c r="E63" s="13"/>
      <c r="F63" s="13"/>
      <c r="G63" s="13"/>
      <c r="H63" s="13"/>
      <c r="I63" s="13"/>
      <c r="J63" s="13"/>
      <c r="K63" s="13"/>
      <c r="L63" s="13"/>
      <c r="M63" s="13"/>
      <c r="N63" s="13"/>
      <c r="O63" s="13"/>
    </row>
    <row r="64" ht="12.75" customHeight="1">
      <c r="A64" s="6" t="s">
        <v>192</v>
      </c>
      <c r="B64" s="13"/>
      <c r="C64" s="54">
        <v>0.0</v>
      </c>
      <c r="D64" s="13">
        <f t="shared" ref="D64:N64" si="30">C67</f>
        <v>0</v>
      </c>
      <c r="E64" s="13">
        <f t="shared" si="30"/>
        <v>0</v>
      </c>
      <c r="F64" s="13">
        <f t="shared" si="30"/>
        <v>0</v>
      </c>
      <c r="G64" s="13">
        <f t="shared" si="30"/>
        <v>0</v>
      </c>
      <c r="H64" s="13">
        <f t="shared" si="30"/>
        <v>0</v>
      </c>
      <c r="I64" s="13">
        <f t="shared" si="30"/>
        <v>0</v>
      </c>
      <c r="J64" s="13">
        <f t="shared" si="30"/>
        <v>0</v>
      </c>
      <c r="K64" s="13">
        <f t="shared" si="30"/>
        <v>0</v>
      </c>
      <c r="L64" s="13">
        <f t="shared" si="30"/>
        <v>0</v>
      </c>
      <c r="M64" s="13">
        <f t="shared" si="30"/>
        <v>0</v>
      </c>
      <c r="N64" s="13">
        <f t="shared" si="30"/>
        <v>0</v>
      </c>
      <c r="O64" s="13">
        <f>D6</f>
        <v>0</v>
      </c>
      <c r="P64" s="13">
        <f t="shared" ref="P64:AL64" si="31">O67</f>
        <v>0</v>
      </c>
      <c r="Q64" s="13">
        <f t="shared" si="31"/>
        <v>0</v>
      </c>
      <c r="R64" s="13">
        <f t="shared" si="31"/>
        <v>0</v>
      </c>
      <c r="S64" s="13">
        <f t="shared" si="31"/>
        <v>0</v>
      </c>
      <c r="T64" s="13">
        <f t="shared" si="31"/>
        <v>0</v>
      </c>
      <c r="U64" s="13">
        <f t="shared" si="31"/>
        <v>0</v>
      </c>
      <c r="V64" s="13">
        <f t="shared" si="31"/>
        <v>0</v>
      </c>
      <c r="W64" s="13">
        <f t="shared" si="31"/>
        <v>0</v>
      </c>
      <c r="X64" s="13">
        <f t="shared" si="31"/>
        <v>0</v>
      </c>
      <c r="Y64" s="13">
        <f t="shared" si="31"/>
        <v>0</v>
      </c>
      <c r="Z64" s="13">
        <f t="shared" si="31"/>
        <v>0</v>
      </c>
      <c r="AA64" s="13">
        <f t="shared" si="31"/>
        <v>0</v>
      </c>
      <c r="AB64" s="13">
        <f t="shared" si="31"/>
        <v>0</v>
      </c>
      <c r="AC64" s="13">
        <f t="shared" si="31"/>
        <v>0</v>
      </c>
      <c r="AD64" s="13">
        <f t="shared" si="31"/>
        <v>0</v>
      </c>
      <c r="AE64" s="13">
        <f t="shared" si="31"/>
        <v>0</v>
      </c>
      <c r="AF64" s="13">
        <f t="shared" si="31"/>
        <v>0</v>
      </c>
      <c r="AG64" s="13">
        <f t="shared" si="31"/>
        <v>0</v>
      </c>
      <c r="AH64" s="13">
        <f t="shared" si="31"/>
        <v>0</v>
      </c>
      <c r="AI64" s="13">
        <f t="shared" si="31"/>
        <v>0</v>
      </c>
      <c r="AJ64" s="13">
        <f t="shared" si="31"/>
        <v>0</v>
      </c>
      <c r="AK64" s="13">
        <f t="shared" si="31"/>
        <v>0</v>
      </c>
      <c r="AL64" s="13">
        <f t="shared" si="31"/>
        <v>0</v>
      </c>
    </row>
    <row r="65" ht="12.75" customHeight="1">
      <c r="A65" s="6" t="s">
        <v>228</v>
      </c>
      <c r="B65" s="23">
        <f>ASSUMPTIONS!B16/12</f>
        <v>0.004166666667</v>
      </c>
      <c r="C65" s="13">
        <f t="shared" ref="C65:AL65" si="32">C64*$B$65</f>
        <v>0</v>
      </c>
      <c r="D65" s="13">
        <f t="shared" si="32"/>
        <v>0</v>
      </c>
      <c r="E65" s="13">
        <f t="shared" si="32"/>
        <v>0</v>
      </c>
      <c r="F65" s="13">
        <f t="shared" si="32"/>
        <v>0</v>
      </c>
      <c r="G65" s="13">
        <f t="shared" si="32"/>
        <v>0</v>
      </c>
      <c r="H65" s="13">
        <f t="shared" si="32"/>
        <v>0</v>
      </c>
      <c r="I65" s="13">
        <f t="shared" si="32"/>
        <v>0</v>
      </c>
      <c r="J65" s="13">
        <f t="shared" si="32"/>
        <v>0</v>
      </c>
      <c r="K65" s="13">
        <f t="shared" si="32"/>
        <v>0</v>
      </c>
      <c r="L65" s="13">
        <f t="shared" si="32"/>
        <v>0</v>
      </c>
      <c r="M65" s="13">
        <f t="shared" si="32"/>
        <v>0</v>
      </c>
      <c r="N65" s="13">
        <f t="shared" si="32"/>
        <v>0</v>
      </c>
      <c r="O65" s="13">
        <f t="shared" si="32"/>
        <v>0</v>
      </c>
      <c r="P65" s="13">
        <f t="shared" si="32"/>
        <v>0</v>
      </c>
      <c r="Q65" s="13">
        <f t="shared" si="32"/>
        <v>0</v>
      </c>
      <c r="R65" s="13">
        <f t="shared" si="32"/>
        <v>0</v>
      </c>
      <c r="S65" s="13">
        <f t="shared" si="32"/>
        <v>0</v>
      </c>
      <c r="T65" s="13">
        <f t="shared" si="32"/>
        <v>0</v>
      </c>
      <c r="U65" s="13">
        <f t="shared" si="32"/>
        <v>0</v>
      </c>
      <c r="V65" s="13">
        <f t="shared" si="32"/>
        <v>0</v>
      </c>
      <c r="W65" s="13">
        <f t="shared" si="32"/>
        <v>0</v>
      </c>
      <c r="X65" s="13">
        <f t="shared" si="32"/>
        <v>0</v>
      </c>
      <c r="Y65" s="13">
        <f t="shared" si="32"/>
        <v>0</v>
      </c>
      <c r="Z65" s="13">
        <f t="shared" si="32"/>
        <v>0</v>
      </c>
      <c r="AA65" s="13">
        <f t="shared" si="32"/>
        <v>0</v>
      </c>
      <c r="AB65" s="13">
        <f t="shared" si="32"/>
        <v>0</v>
      </c>
      <c r="AC65" s="13">
        <f t="shared" si="32"/>
        <v>0</v>
      </c>
      <c r="AD65" s="13">
        <f t="shared" si="32"/>
        <v>0</v>
      </c>
      <c r="AE65" s="13">
        <f t="shared" si="32"/>
        <v>0</v>
      </c>
      <c r="AF65" s="13">
        <f t="shared" si="32"/>
        <v>0</v>
      </c>
      <c r="AG65" s="13">
        <f t="shared" si="32"/>
        <v>0</v>
      </c>
      <c r="AH65" s="13">
        <f t="shared" si="32"/>
        <v>0</v>
      </c>
      <c r="AI65" s="13">
        <f t="shared" si="32"/>
        <v>0</v>
      </c>
      <c r="AJ65" s="13">
        <f t="shared" si="32"/>
        <v>0</v>
      </c>
      <c r="AK65" s="13">
        <f t="shared" si="32"/>
        <v>0</v>
      </c>
      <c r="AL65" s="13">
        <f t="shared" si="32"/>
        <v>0</v>
      </c>
    </row>
    <row r="66" ht="12.75" customHeight="1">
      <c r="A66" s="6" t="s">
        <v>195</v>
      </c>
      <c r="B66" s="13">
        <v>0.0</v>
      </c>
      <c r="C66" s="13">
        <f t="shared" ref="C66:AL66" si="33">B66+C65</f>
        <v>0</v>
      </c>
      <c r="D66" s="13">
        <f t="shared" si="33"/>
        <v>0</v>
      </c>
      <c r="E66" s="13">
        <f t="shared" si="33"/>
        <v>0</v>
      </c>
      <c r="F66" s="13">
        <f t="shared" si="33"/>
        <v>0</v>
      </c>
      <c r="G66" s="13">
        <f t="shared" si="33"/>
        <v>0</v>
      </c>
      <c r="H66" s="13">
        <f t="shared" si="33"/>
        <v>0</v>
      </c>
      <c r="I66" s="13">
        <f t="shared" si="33"/>
        <v>0</v>
      </c>
      <c r="J66" s="13">
        <f t="shared" si="33"/>
        <v>0</v>
      </c>
      <c r="K66" s="13">
        <f t="shared" si="33"/>
        <v>0</v>
      </c>
      <c r="L66" s="13">
        <f t="shared" si="33"/>
        <v>0</v>
      </c>
      <c r="M66" s="13">
        <f t="shared" si="33"/>
        <v>0</v>
      </c>
      <c r="N66" s="13">
        <f t="shared" si="33"/>
        <v>0</v>
      </c>
      <c r="O66" s="13">
        <f t="shared" si="33"/>
        <v>0</v>
      </c>
      <c r="P66" s="13">
        <f t="shared" si="33"/>
        <v>0</v>
      </c>
      <c r="Q66" s="13">
        <f t="shared" si="33"/>
        <v>0</v>
      </c>
      <c r="R66" s="13">
        <f t="shared" si="33"/>
        <v>0</v>
      </c>
      <c r="S66" s="13">
        <f t="shared" si="33"/>
        <v>0</v>
      </c>
      <c r="T66" s="13">
        <f t="shared" si="33"/>
        <v>0</v>
      </c>
      <c r="U66" s="13">
        <f t="shared" si="33"/>
        <v>0</v>
      </c>
      <c r="V66" s="13">
        <f t="shared" si="33"/>
        <v>0</v>
      </c>
      <c r="W66" s="13">
        <f t="shared" si="33"/>
        <v>0</v>
      </c>
      <c r="X66" s="13">
        <f t="shared" si="33"/>
        <v>0</v>
      </c>
      <c r="Y66" s="13">
        <f t="shared" si="33"/>
        <v>0</v>
      </c>
      <c r="Z66" s="13">
        <f t="shared" si="33"/>
        <v>0</v>
      </c>
      <c r="AA66" s="13">
        <f t="shared" si="33"/>
        <v>0</v>
      </c>
      <c r="AB66" s="13">
        <f t="shared" si="33"/>
        <v>0</v>
      </c>
      <c r="AC66" s="13">
        <f t="shared" si="33"/>
        <v>0</v>
      </c>
      <c r="AD66" s="13">
        <f t="shared" si="33"/>
        <v>0</v>
      </c>
      <c r="AE66" s="13">
        <f t="shared" si="33"/>
        <v>0</v>
      </c>
      <c r="AF66" s="13">
        <f t="shared" si="33"/>
        <v>0</v>
      </c>
      <c r="AG66" s="13">
        <f t="shared" si="33"/>
        <v>0</v>
      </c>
      <c r="AH66" s="13">
        <f t="shared" si="33"/>
        <v>0</v>
      </c>
      <c r="AI66" s="13">
        <f t="shared" si="33"/>
        <v>0</v>
      </c>
      <c r="AJ66" s="13">
        <f t="shared" si="33"/>
        <v>0</v>
      </c>
      <c r="AK66" s="13">
        <f t="shared" si="33"/>
        <v>0</v>
      </c>
      <c r="AL66" s="13">
        <f t="shared" si="33"/>
        <v>0</v>
      </c>
    </row>
    <row r="67" ht="12.75" customHeight="1">
      <c r="A67" s="6" t="s">
        <v>197</v>
      </c>
      <c r="C67" s="13">
        <f t="shared" ref="C67:AL67" si="34">IF((C64-C65)&gt;=0,C64-C65,0)</f>
        <v>0</v>
      </c>
      <c r="D67" s="13">
        <f t="shared" si="34"/>
        <v>0</v>
      </c>
      <c r="E67" s="13">
        <f t="shared" si="34"/>
        <v>0</v>
      </c>
      <c r="F67" s="13">
        <f t="shared" si="34"/>
        <v>0</v>
      </c>
      <c r="G67" s="13">
        <f t="shared" si="34"/>
        <v>0</v>
      </c>
      <c r="H67" s="13">
        <f t="shared" si="34"/>
        <v>0</v>
      </c>
      <c r="I67" s="13">
        <f t="shared" si="34"/>
        <v>0</v>
      </c>
      <c r="J67" s="13">
        <f t="shared" si="34"/>
        <v>0</v>
      </c>
      <c r="K67" s="13">
        <f t="shared" si="34"/>
        <v>0</v>
      </c>
      <c r="L67" s="13">
        <f t="shared" si="34"/>
        <v>0</v>
      </c>
      <c r="M67" s="13">
        <f t="shared" si="34"/>
        <v>0</v>
      </c>
      <c r="N67" s="13">
        <f t="shared" si="34"/>
        <v>0</v>
      </c>
      <c r="O67" s="13">
        <f t="shared" si="34"/>
        <v>0</v>
      </c>
      <c r="P67" s="13">
        <f t="shared" si="34"/>
        <v>0</v>
      </c>
      <c r="Q67" s="13">
        <f t="shared" si="34"/>
        <v>0</v>
      </c>
      <c r="R67" s="13">
        <f t="shared" si="34"/>
        <v>0</v>
      </c>
      <c r="S67" s="13">
        <f t="shared" si="34"/>
        <v>0</v>
      </c>
      <c r="T67" s="13">
        <f t="shared" si="34"/>
        <v>0</v>
      </c>
      <c r="U67" s="13">
        <f t="shared" si="34"/>
        <v>0</v>
      </c>
      <c r="V67" s="13">
        <f t="shared" si="34"/>
        <v>0</v>
      </c>
      <c r="W67" s="13">
        <f t="shared" si="34"/>
        <v>0</v>
      </c>
      <c r="X67" s="13">
        <f t="shared" si="34"/>
        <v>0</v>
      </c>
      <c r="Y67" s="13">
        <f t="shared" si="34"/>
        <v>0</v>
      </c>
      <c r="Z67" s="13">
        <f t="shared" si="34"/>
        <v>0</v>
      </c>
      <c r="AA67" s="13">
        <f t="shared" si="34"/>
        <v>0</v>
      </c>
      <c r="AB67" s="13">
        <f t="shared" si="34"/>
        <v>0</v>
      </c>
      <c r="AC67" s="13">
        <f t="shared" si="34"/>
        <v>0</v>
      </c>
      <c r="AD67" s="13">
        <f t="shared" si="34"/>
        <v>0</v>
      </c>
      <c r="AE67" s="13">
        <f t="shared" si="34"/>
        <v>0</v>
      </c>
      <c r="AF67" s="13">
        <f t="shared" si="34"/>
        <v>0</v>
      </c>
      <c r="AG67" s="13">
        <f t="shared" si="34"/>
        <v>0</v>
      </c>
      <c r="AH67" s="13">
        <f t="shared" si="34"/>
        <v>0</v>
      </c>
      <c r="AI67" s="13">
        <f t="shared" si="34"/>
        <v>0</v>
      </c>
      <c r="AJ67" s="13">
        <f t="shared" si="34"/>
        <v>0</v>
      </c>
      <c r="AK67" s="13">
        <f t="shared" si="34"/>
        <v>0</v>
      </c>
      <c r="AL67" s="13">
        <f t="shared" si="34"/>
        <v>0</v>
      </c>
    </row>
    <row r="68" ht="12.75" customHeight="1">
      <c r="A68" s="6"/>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row>
    <row r="69" ht="12.75" customHeight="1">
      <c r="A69" s="6" t="s">
        <v>188</v>
      </c>
      <c r="B69" s="6"/>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row>
    <row r="70" ht="12.75" customHeight="1">
      <c r="A70" s="6" t="s">
        <v>192</v>
      </c>
      <c r="B70" s="13"/>
      <c r="C70" s="54">
        <v>0.0</v>
      </c>
      <c r="D70" s="13">
        <f t="shared" ref="D70:N70" si="35">C73</f>
        <v>0</v>
      </c>
      <c r="E70" s="13">
        <f t="shared" si="35"/>
        <v>0</v>
      </c>
      <c r="F70" s="13">
        <f t="shared" si="35"/>
        <v>0</v>
      </c>
      <c r="G70" s="13">
        <f t="shared" si="35"/>
        <v>0</v>
      </c>
      <c r="H70" s="13">
        <f t="shared" si="35"/>
        <v>0</v>
      </c>
      <c r="I70" s="13">
        <f t="shared" si="35"/>
        <v>0</v>
      </c>
      <c r="J70" s="13">
        <f t="shared" si="35"/>
        <v>0</v>
      </c>
      <c r="K70" s="13">
        <f t="shared" si="35"/>
        <v>0</v>
      </c>
      <c r="L70" s="13">
        <f t="shared" si="35"/>
        <v>0</v>
      </c>
      <c r="M70" s="13">
        <f t="shared" si="35"/>
        <v>0</v>
      </c>
      <c r="N70" s="13">
        <f t="shared" si="35"/>
        <v>0</v>
      </c>
      <c r="O70" s="13">
        <f>D7</f>
        <v>29000</v>
      </c>
      <c r="P70" s="13">
        <f t="shared" ref="P70:AL70" si="36">O73</f>
        <v>28275</v>
      </c>
      <c r="Q70" s="13">
        <f t="shared" si="36"/>
        <v>27568.125</v>
      </c>
      <c r="R70" s="13">
        <f t="shared" si="36"/>
        <v>26878.92188</v>
      </c>
      <c r="S70" s="13">
        <f t="shared" si="36"/>
        <v>26206.94883</v>
      </c>
      <c r="T70" s="13">
        <f t="shared" si="36"/>
        <v>25551.77511</v>
      </c>
      <c r="U70" s="13">
        <f t="shared" si="36"/>
        <v>24912.98073</v>
      </c>
      <c r="V70" s="13">
        <f t="shared" si="36"/>
        <v>24290.15621</v>
      </c>
      <c r="W70" s="13">
        <f t="shared" si="36"/>
        <v>23682.90231</v>
      </c>
      <c r="X70" s="13">
        <f t="shared" si="36"/>
        <v>23090.82975</v>
      </c>
      <c r="Y70" s="13">
        <f t="shared" si="36"/>
        <v>22513.559</v>
      </c>
      <c r="Z70" s="13">
        <f t="shared" si="36"/>
        <v>21950.72003</v>
      </c>
      <c r="AA70" s="13">
        <f t="shared" si="36"/>
        <v>21401.95203</v>
      </c>
      <c r="AB70" s="13">
        <f t="shared" si="36"/>
        <v>20866.90323</v>
      </c>
      <c r="AC70" s="13">
        <f t="shared" si="36"/>
        <v>20345.23065</v>
      </c>
      <c r="AD70" s="13">
        <f t="shared" si="36"/>
        <v>19836.59988</v>
      </c>
      <c r="AE70" s="13">
        <f t="shared" si="36"/>
        <v>19340.68488</v>
      </c>
      <c r="AF70" s="13">
        <f t="shared" si="36"/>
        <v>18857.16776</v>
      </c>
      <c r="AG70" s="13">
        <f t="shared" si="36"/>
        <v>18385.73857</v>
      </c>
      <c r="AH70" s="13">
        <f t="shared" si="36"/>
        <v>17926.0951</v>
      </c>
      <c r="AI70" s="13">
        <f t="shared" si="36"/>
        <v>17477.94273</v>
      </c>
      <c r="AJ70" s="13">
        <f t="shared" si="36"/>
        <v>17040.99416</v>
      </c>
      <c r="AK70" s="13">
        <f t="shared" si="36"/>
        <v>16614.9693</v>
      </c>
      <c r="AL70" s="13">
        <f t="shared" si="36"/>
        <v>16199.59507</v>
      </c>
    </row>
    <row r="71" ht="12.75" customHeight="1">
      <c r="A71" s="6" t="s">
        <v>202</v>
      </c>
      <c r="B71" s="23">
        <f>ASSUMPTIONS!B17/12</f>
        <v>0.025</v>
      </c>
      <c r="C71" s="13">
        <f t="shared" ref="C71:AL71" si="37">C70*$B71</f>
        <v>0</v>
      </c>
      <c r="D71" s="13">
        <f t="shared" si="37"/>
        <v>0</v>
      </c>
      <c r="E71" s="13">
        <f t="shared" si="37"/>
        <v>0</v>
      </c>
      <c r="F71" s="13">
        <f t="shared" si="37"/>
        <v>0</v>
      </c>
      <c r="G71" s="13">
        <f t="shared" si="37"/>
        <v>0</v>
      </c>
      <c r="H71" s="13">
        <f t="shared" si="37"/>
        <v>0</v>
      </c>
      <c r="I71" s="13">
        <f t="shared" si="37"/>
        <v>0</v>
      </c>
      <c r="J71" s="13">
        <f t="shared" si="37"/>
        <v>0</v>
      </c>
      <c r="K71" s="13">
        <f t="shared" si="37"/>
        <v>0</v>
      </c>
      <c r="L71" s="13">
        <f t="shared" si="37"/>
        <v>0</v>
      </c>
      <c r="M71" s="13">
        <f t="shared" si="37"/>
        <v>0</v>
      </c>
      <c r="N71" s="13">
        <f t="shared" si="37"/>
        <v>0</v>
      </c>
      <c r="O71" s="13">
        <f t="shared" si="37"/>
        <v>725</v>
      </c>
      <c r="P71" s="13">
        <f t="shared" si="37"/>
        <v>706.875</v>
      </c>
      <c r="Q71" s="13">
        <f t="shared" si="37"/>
        <v>689.203125</v>
      </c>
      <c r="R71" s="13">
        <f t="shared" si="37"/>
        <v>671.9730469</v>
      </c>
      <c r="S71" s="13">
        <f t="shared" si="37"/>
        <v>655.1737207</v>
      </c>
      <c r="T71" s="13">
        <f t="shared" si="37"/>
        <v>638.7943777</v>
      </c>
      <c r="U71" s="13">
        <f t="shared" si="37"/>
        <v>622.8245182</v>
      </c>
      <c r="V71" s="13">
        <f t="shared" si="37"/>
        <v>607.2539053</v>
      </c>
      <c r="W71" s="13">
        <f t="shared" si="37"/>
        <v>592.0725577</v>
      </c>
      <c r="X71" s="13">
        <f t="shared" si="37"/>
        <v>577.2707437</v>
      </c>
      <c r="Y71" s="13">
        <f t="shared" si="37"/>
        <v>562.8389751</v>
      </c>
      <c r="Z71" s="13">
        <f t="shared" si="37"/>
        <v>548.7680007</v>
      </c>
      <c r="AA71" s="13">
        <f t="shared" si="37"/>
        <v>535.0488007</v>
      </c>
      <c r="AB71" s="13">
        <f t="shared" si="37"/>
        <v>521.6725807</v>
      </c>
      <c r="AC71" s="13">
        <f t="shared" si="37"/>
        <v>508.6307662</v>
      </c>
      <c r="AD71" s="13">
        <f t="shared" si="37"/>
        <v>495.914997</v>
      </c>
      <c r="AE71" s="13">
        <f t="shared" si="37"/>
        <v>483.5171221</v>
      </c>
      <c r="AF71" s="13">
        <f t="shared" si="37"/>
        <v>471.4291941</v>
      </c>
      <c r="AG71" s="13">
        <f t="shared" si="37"/>
        <v>459.6434642</v>
      </c>
      <c r="AH71" s="13">
        <f t="shared" si="37"/>
        <v>448.1523776</v>
      </c>
      <c r="AI71" s="13">
        <f t="shared" si="37"/>
        <v>436.9485682</v>
      </c>
      <c r="AJ71" s="13">
        <f t="shared" si="37"/>
        <v>426.024854</v>
      </c>
      <c r="AK71" s="13">
        <f t="shared" si="37"/>
        <v>415.3742326</v>
      </c>
      <c r="AL71" s="13">
        <f t="shared" si="37"/>
        <v>404.9898768</v>
      </c>
    </row>
    <row r="72" ht="12.75" customHeight="1">
      <c r="A72" s="6" t="s">
        <v>195</v>
      </c>
      <c r="B72" s="13">
        <v>0.0</v>
      </c>
      <c r="C72" s="13">
        <f t="shared" ref="C72:AL72" si="38">B72+C71</f>
        <v>0</v>
      </c>
      <c r="D72" s="13">
        <f t="shared" si="38"/>
        <v>0</v>
      </c>
      <c r="E72" s="13">
        <f t="shared" si="38"/>
        <v>0</v>
      </c>
      <c r="F72" s="13">
        <f t="shared" si="38"/>
        <v>0</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725</v>
      </c>
      <c r="P72" s="13">
        <f t="shared" si="38"/>
        <v>1431.875</v>
      </c>
      <c r="Q72" s="13">
        <f t="shared" si="38"/>
        <v>2121.078125</v>
      </c>
      <c r="R72" s="13">
        <f t="shared" si="38"/>
        <v>2793.051172</v>
      </c>
      <c r="S72" s="13">
        <f t="shared" si="38"/>
        <v>3448.224893</v>
      </c>
      <c r="T72" s="13">
        <f t="shared" si="38"/>
        <v>4087.01927</v>
      </c>
      <c r="U72" s="13">
        <f t="shared" si="38"/>
        <v>4709.843789</v>
      </c>
      <c r="V72" s="13">
        <f t="shared" si="38"/>
        <v>5317.097694</v>
      </c>
      <c r="W72" s="13">
        <f t="shared" si="38"/>
        <v>5909.170251</v>
      </c>
      <c r="X72" s="13">
        <f t="shared" si="38"/>
        <v>6486.440995</v>
      </c>
      <c r="Y72" s="13">
        <f t="shared" si="38"/>
        <v>7049.27997</v>
      </c>
      <c r="Z72" s="13">
        <f t="shared" si="38"/>
        <v>7598.047971</v>
      </c>
      <c r="AA72" s="13">
        <f t="shared" si="38"/>
        <v>8133.096772</v>
      </c>
      <c r="AB72" s="13">
        <f t="shared" si="38"/>
        <v>8654.769352</v>
      </c>
      <c r="AC72" s="13">
        <f t="shared" si="38"/>
        <v>9163.400119</v>
      </c>
      <c r="AD72" s="13">
        <f t="shared" si="38"/>
        <v>9659.315116</v>
      </c>
      <c r="AE72" s="13">
        <f t="shared" si="38"/>
        <v>10142.83224</v>
      </c>
      <c r="AF72" s="13">
        <f t="shared" si="38"/>
        <v>10614.26143</v>
      </c>
      <c r="AG72" s="13">
        <f t="shared" si="38"/>
        <v>11073.9049</v>
      </c>
      <c r="AH72" s="13">
        <f t="shared" si="38"/>
        <v>11522.05727</v>
      </c>
      <c r="AI72" s="13">
        <f t="shared" si="38"/>
        <v>11959.00584</v>
      </c>
      <c r="AJ72" s="13">
        <f t="shared" si="38"/>
        <v>12385.0307</v>
      </c>
      <c r="AK72" s="13">
        <f t="shared" si="38"/>
        <v>12800.40493</v>
      </c>
      <c r="AL72" s="13">
        <f t="shared" si="38"/>
        <v>13205.39481</v>
      </c>
    </row>
    <row r="73" ht="12.75" customHeight="1">
      <c r="A73" s="6" t="s">
        <v>197</v>
      </c>
      <c r="C73" s="13">
        <f t="shared" ref="C73:AL73" si="39">IF((C70-C71)&gt;=0,C70-C71,0)</f>
        <v>0</v>
      </c>
      <c r="D73" s="13">
        <f t="shared" si="39"/>
        <v>0</v>
      </c>
      <c r="E73" s="13">
        <f t="shared" si="39"/>
        <v>0</v>
      </c>
      <c r="F73" s="13">
        <f t="shared" si="39"/>
        <v>0</v>
      </c>
      <c r="G73" s="13">
        <f t="shared" si="39"/>
        <v>0</v>
      </c>
      <c r="H73" s="13">
        <f t="shared" si="39"/>
        <v>0</v>
      </c>
      <c r="I73" s="13">
        <f t="shared" si="39"/>
        <v>0</v>
      </c>
      <c r="J73" s="13">
        <f t="shared" si="39"/>
        <v>0</v>
      </c>
      <c r="K73" s="13">
        <f t="shared" si="39"/>
        <v>0</v>
      </c>
      <c r="L73" s="13">
        <f t="shared" si="39"/>
        <v>0</v>
      </c>
      <c r="M73" s="13">
        <f t="shared" si="39"/>
        <v>0</v>
      </c>
      <c r="N73" s="13">
        <f t="shared" si="39"/>
        <v>0</v>
      </c>
      <c r="O73" s="13">
        <f t="shared" si="39"/>
        <v>28275</v>
      </c>
      <c r="P73" s="13">
        <f t="shared" si="39"/>
        <v>27568.125</v>
      </c>
      <c r="Q73" s="13">
        <f t="shared" si="39"/>
        <v>26878.92188</v>
      </c>
      <c r="R73" s="13">
        <f t="shared" si="39"/>
        <v>26206.94883</v>
      </c>
      <c r="S73" s="13">
        <f t="shared" si="39"/>
        <v>25551.77511</v>
      </c>
      <c r="T73" s="13">
        <f t="shared" si="39"/>
        <v>24912.98073</v>
      </c>
      <c r="U73" s="13">
        <f t="shared" si="39"/>
        <v>24290.15621</v>
      </c>
      <c r="V73" s="13">
        <f t="shared" si="39"/>
        <v>23682.90231</v>
      </c>
      <c r="W73" s="13">
        <f t="shared" si="39"/>
        <v>23090.82975</v>
      </c>
      <c r="X73" s="13">
        <f t="shared" si="39"/>
        <v>22513.559</v>
      </c>
      <c r="Y73" s="13">
        <f t="shared" si="39"/>
        <v>21950.72003</v>
      </c>
      <c r="Z73" s="13">
        <f t="shared" si="39"/>
        <v>21401.95203</v>
      </c>
      <c r="AA73" s="13">
        <f t="shared" si="39"/>
        <v>20866.90323</v>
      </c>
      <c r="AB73" s="13">
        <f t="shared" si="39"/>
        <v>20345.23065</v>
      </c>
      <c r="AC73" s="13">
        <f t="shared" si="39"/>
        <v>19836.59988</v>
      </c>
      <c r="AD73" s="13">
        <f t="shared" si="39"/>
        <v>19340.68488</v>
      </c>
      <c r="AE73" s="13">
        <f t="shared" si="39"/>
        <v>18857.16776</v>
      </c>
      <c r="AF73" s="13">
        <f t="shared" si="39"/>
        <v>18385.73857</v>
      </c>
      <c r="AG73" s="13">
        <f t="shared" si="39"/>
        <v>17926.0951</v>
      </c>
      <c r="AH73" s="13">
        <f t="shared" si="39"/>
        <v>17477.94273</v>
      </c>
      <c r="AI73" s="13">
        <f t="shared" si="39"/>
        <v>17040.99416</v>
      </c>
      <c r="AJ73" s="13">
        <f t="shared" si="39"/>
        <v>16614.9693</v>
      </c>
      <c r="AK73" s="13">
        <f t="shared" si="39"/>
        <v>16199.59507</v>
      </c>
      <c r="AL73" s="13">
        <f t="shared" si="39"/>
        <v>15794.60519</v>
      </c>
    </row>
    <row r="74" ht="12.75" customHeight="1">
      <c r="A74" s="6"/>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row>
    <row r="75" ht="12.75" customHeight="1">
      <c r="A75" s="6" t="s">
        <v>189</v>
      </c>
      <c r="B75" s="6"/>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row>
    <row r="76" ht="12.75" customHeight="1">
      <c r="A76" s="6" t="s">
        <v>192</v>
      </c>
      <c r="B76" s="13"/>
      <c r="C76" s="54">
        <v>0.0</v>
      </c>
      <c r="D76" s="13">
        <f t="shared" ref="D76:N76" si="40">C79</f>
        <v>0</v>
      </c>
      <c r="E76" s="13">
        <f t="shared" si="40"/>
        <v>0</v>
      </c>
      <c r="F76" s="13">
        <f t="shared" si="40"/>
        <v>0</v>
      </c>
      <c r="G76" s="13">
        <f t="shared" si="40"/>
        <v>0</v>
      </c>
      <c r="H76" s="13">
        <f t="shared" si="40"/>
        <v>0</v>
      </c>
      <c r="I76" s="13">
        <f t="shared" si="40"/>
        <v>0</v>
      </c>
      <c r="J76" s="13">
        <f t="shared" si="40"/>
        <v>0</v>
      </c>
      <c r="K76" s="13">
        <f t="shared" si="40"/>
        <v>0</v>
      </c>
      <c r="L76" s="13">
        <f t="shared" si="40"/>
        <v>0</v>
      </c>
      <c r="M76" s="13">
        <f t="shared" si="40"/>
        <v>0</v>
      </c>
      <c r="N76" s="13">
        <f t="shared" si="40"/>
        <v>0</v>
      </c>
      <c r="O76" s="13">
        <f>D8</f>
        <v>160000</v>
      </c>
      <c r="P76" s="13">
        <f t="shared" ref="P76:AL76" si="41">O79</f>
        <v>157333.3333</v>
      </c>
      <c r="Q76" s="13">
        <f t="shared" si="41"/>
        <v>154711.1111</v>
      </c>
      <c r="R76" s="13">
        <f t="shared" si="41"/>
        <v>152132.5926</v>
      </c>
      <c r="S76" s="13">
        <f t="shared" si="41"/>
        <v>149597.0494</v>
      </c>
      <c r="T76" s="13">
        <f t="shared" si="41"/>
        <v>147103.7652</v>
      </c>
      <c r="U76" s="13">
        <f t="shared" si="41"/>
        <v>144652.0358</v>
      </c>
      <c r="V76" s="13">
        <f t="shared" si="41"/>
        <v>142241.1685</v>
      </c>
      <c r="W76" s="13">
        <f t="shared" si="41"/>
        <v>139870.4824</v>
      </c>
      <c r="X76" s="13">
        <f t="shared" si="41"/>
        <v>137539.3077</v>
      </c>
      <c r="Y76" s="13">
        <f t="shared" si="41"/>
        <v>135246.9859</v>
      </c>
      <c r="Z76" s="13">
        <f t="shared" si="41"/>
        <v>132992.8695</v>
      </c>
      <c r="AA76" s="13">
        <f t="shared" si="41"/>
        <v>130776.3216</v>
      </c>
      <c r="AB76" s="13">
        <f t="shared" si="41"/>
        <v>128596.7163</v>
      </c>
      <c r="AC76" s="13">
        <f t="shared" si="41"/>
        <v>126453.4377</v>
      </c>
      <c r="AD76" s="13">
        <f t="shared" si="41"/>
        <v>124345.8804</v>
      </c>
      <c r="AE76" s="13">
        <f t="shared" si="41"/>
        <v>122273.449</v>
      </c>
      <c r="AF76" s="13">
        <f t="shared" si="41"/>
        <v>120235.5582</v>
      </c>
      <c r="AG76" s="13">
        <f t="shared" si="41"/>
        <v>118231.6323</v>
      </c>
      <c r="AH76" s="13">
        <f t="shared" si="41"/>
        <v>116261.1051</v>
      </c>
      <c r="AI76" s="13">
        <f t="shared" si="41"/>
        <v>114323.42</v>
      </c>
      <c r="AJ76" s="13">
        <f t="shared" si="41"/>
        <v>112418.0296</v>
      </c>
      <c r="AK76" s="13">
        <f t="shared" si="41"/>
        <v>110544.3958</v>
      </c>
      <c r="AL76" s="13">
        <f t="shared" si="41"/>
        <v>108701.9892</v>
      </c>
    </row>
    <row r="77" ht="12.75" customHeight="1">
      <c r="A77" s="6" t="s">
        <v>202</v>
      </c>
      <c r="B77" s="23">
        <f>ASSUMPTIONS!B18/12</f>
        <v>0.01666666667</v>
      </c>
      <c r="C77" s="13">
        <f t="shared" ref="C77:AL77" si="42">C76*$B77</f>
        <v>0</v>
      </c>
      <c r="D77" s="13">
        <f t="shared" si="42"/>
        <v>0</v>
      </c>
      <c r="E77" s="13">
        <f t="shared" si="42"/>
        <v>0</v>
      </c>
      <c r="F77" s="13">
        <f t="shared" si="42"/>
        <v>0</v>
      </c>
      <c r="G77" s="13">
        <f t="shared" si="42"/>
        <v>0</v>
      </c>
      <c r="H77" s="13">
        <f t="shared" si="42"/>
        <v>0</v>
      </c>
      <c r="I77" s="13">
        <f t="shared" si="42"/>
        <v>0</v>
      </c>
      <c r="J77" s="13">
        <f t="shared" si="42"/>
        <v>0</v>
      </c>
      <c r="K77" s="13">
        <f t="shared" si="42"/>
        <v>0</v>
      </c>
      <c r="L77" s="13">
        <f t="shared" si="42"/>
        <v>0</v>
      </c>
      <c r="M77" s="13">
        <f t="shared" si="42"/>
        <v>0</v>
      </c>
      <c r="N77" s="13">
        <f t="shared" si="42"/>
        <v>0</v>
      </c>
      <c r="O77" s="13">
        <f t="shared" si="42"/>
        <v>2666.666667</v>
      </c>
      <c r="P77" s="13">
        <f t="shared" si="42"/>
        <v>2622.222222</v>
      </c>
      <c r="Q77" s="13">
        <f t="shared" si="42"/>
        <v>2578.518519</v>
      </c>
      <c r="R77" s="13">
        <f t="shared" si="42"/>
        <v>2535.54321</v>
      </c>
      <c r="S77" s="13">
        <f t="shared" si="42"/>
        <v>2493.284156</v>
      </c>
      <c r="T77" s="13">
        <f t="shared" si="42"/>
        <v>2451.72942</v>
      </c>
      <c r="U77" s="13">
        <f t="shared" si="42"/>
        <v>2410.867263</v>
      </c>
      <c r="V77" s="13">
        <f t="shared" si="42"/>
        <v>2370.686142</v>
      </c>
      <c r="W77" s="13">
        <f t="shared" si="42"/>
        <v>2331.174707</v>
      </c>
      <c r="X77" s="13">
        <f t="shared" si="42"/>
        <v>2292.321795</v>
      </c>
      <c r="Y77" s="13">
        <f t="shared" si="42"/>
        <v>2254.116432</v>
      </c>
      <c r="Z77" s="13">
        <f t="shared" si="42"/>
        <v>2216.547824</v>
      </c>
      <c r="AA77" s="13">
        <f t="shared" si="42"/>
        <v>2179.605361</v>
      </c>
      <c r="AB77" s="13">
        <f t="shared" si="42"/>
        <v>2143.278605</v>
      </c>
      <c r="AC77" s="13">
        <f t="shared" si="42"/>
        <v>2107.557295</v>
      </c>
      <c r="AD77" s="13">
        <f t="shared" si="42"/>
        <v>2072.43134</v>
      </c>
      <c r="AE77" s="13">
        <f t="shared" si="42"/>
        <v>2037.890817</v>
      </c>
      <c r="AF77" s="13">
        <f t="shared" si="42"/>
        <v>2003.92597</v>
      </c>
      <c r="AG77" s="13">
        <f t="shared" si="42"/>
        <v>1970.527204</v>
      </c>
      <c r="AH77" s="13">
        <f t="shared" si="42"/>
        <v>1937.685084</v>
      </c>
      <c r="AI77" s="13">
        <f t="shared" si="42"/>
        <v>1905.390333</v>
      </c>
      <c r="AJ77" s="13">
        <f t="shared" si="42"/>
        <v>1873.633827</v>
      </c>
      <c r="AK77" s="13">
        <f t="shared" si="42"/>
        <v>1842.406597</v>
      </c>
      <c r="AL77" s="13">
        <f t="shared" si="42"/>
        <v>1811.69982</v>
      </c>
    </row>
    <row r="78" ht="12.75" customHeight="1">
      <c r="A78" s="6" t="s">
        <v>195</v>
      </c>
      <c r="B78" s="13">
        <v>0.0</v>
      </c>
      <c r="C78" s="13">
        <f t="shared" ref="C78:AL78" si="43">B78+C77</f>
        <v>0</v>
      </c>
      <c r="D78" s="13">
        <f t="shared" si="43"/>
        <v>0</v>
      </c>
      <c r="E78" s="13">
        <f t="shared" si="43"/>
        <v>0</v>
      </c>
      <c r="F78" s="13">
        <f t="shared" si="43"/>
        <v>0</v>
      </c>
      <c r="G78" s="13">
        <f t="shared" si="43"/>
        <v>0</v>
      </c>
      <c r="H78" s="13">
        <f t="shared" si="43"/>
        <v>0</v>
      </c>
      <c r="I78" s="13">
        <f t="shared" si="43"/>
        <v>0</v>
      </c>
      <c r="J78" s="13">
        <f t="shared" si="43"/>
        <v>0</v>
      </c>
      <c r="K78" s="13">
        <f t="shared" si="43"/>
        <v>0</v>
      </c>
      <c r="L78" s="13">
        <f t="shared" si="43"/>
        <v>0</v>
      </c>
      <c r="M78" s="13">
        <f t="shared" si="43"/>
        <v>0</v>
      </c>
      <c r="N78" s="13">
        <f t="shared" si="43"/>
        <v>0</v>
      </c>
      <c r="O78" s="13">
        <f t="shared" si="43"/>
        <v>2666.666667</v>
      </c>
      <c r="P78" s="13">
        <f t="shared" si="43"/>
        <v>5288.888889</v>
      </c>
      <c r="Q78" s="13">
        <f t="shared" si="43"/>
        <v>7867.407407</v>
      </c>
      <c r="R78" s="13">
        <f t="shared" si="43"/>
        <v>10402.95062</v>
      </c>
      <c r="S78" s="13">
        <f t="shared" si="43"/>
        <v>12896.23477</v>
      </c>
      <c r="T78" s="13">
        <f t="shared" si="43"/>
        <v>15347.96419</v>
      </c>
      <c r="U78" s="13">
        <f t="shared" si="43"/>
        <v>17758.83146</v>
      </c>
      <c r="V78" s="13">
        <f t="shared" si="43"/>
        <v>20129.5176</v>
      </c>
      <c r="W78" s="13">
        <f t="shared" si="43"/>
        <v>22460.69231</v>
      </c>
      <c r="X78" s="13">
        <f t="shared" si="43"/>
        <v>24753.0141</v>
      </c>
      <c r="Y78" s="13">
        <f t="shared" si="43"/>
        <v>27007.13053</v>
      </c>
      <c r="Z78" s="13">
        <f t="shared" si="43"/>
        <v>29223.67836</v>
      </c>
      <c r="AA78" s="13">
        <f t="shared" si="43"/>
        <v>31403.28372</v>
      </c>
      <c r="AB78" s="13">
        <f t="shared" si="43"/>
        <v>33546.56232</v>
      </c>
      <c r="AC78" s="13">
        <f t="shared" si="43"/>
        <v>35654.11962</v>
      </c>
      <c r="AD78" s="13">
        <f t="shared" si="43"/>
        <v>37726.55096</v>
      </c>
      <c r="AE78" s="13">
        <f t="shared" si="43"/>
        <v>39764.44177</v>
      </c>
      <c r="AF78" s="13">
        <f t="shared" si="43"/>
        <v>41768.36775</v>
      </c>
      <c r="AG78" s="13">
        <f t="shared" si="43"/>
        <v>43738.89495</v>
      </c>
      <c r="AH78" s="13">
        <f t="shared" si="43"/>
        <v>45676.58003</v>
      </c>
      <c r="AI78" s="13">
        <f t="shared" si="43"/>
        <v>47581.97037</v>
      </c>
      <c r="AJ78" s="13">
        <f t="shared" si="43"/>
        <v>49455.60419</v>
      </c>
      <c r="AK78" s="13">
        <f t="shared" si="43"/>
        <v>51298.01079</v>
      </c>
      <c r="AL78" s="13">
        <f t="shared" si="43"/>
        <v>53109.71061</v>
      </c>
    </row>
    <row r="79" ht="12.75" customHeight="1">
      <c r="A79" s="6" t="s">
        <v>197</v>
      </c>
      <c r="C79" s="13">
        <f t="shared" ref="C79:AL79" si="44">IF((C76-C77)&gt;=0,C76-C77,0)</f>
        <v>0</v>
      </c>
      <c r="D79" s="13">
        <f t="shared" si="44"/>
        <v>0</v>
      </c>
      <c r="E79" s="13">
        <f t="shared" si="44"/>
        <v>0</v>
      </c>
      <c r="F79" s="13">
        <f t="shared" si="44"/>
        <v>0</v>
      </c>
      <c r="G79" s="13">
        <f t="shared" si="44"/>
        <v>0</v>
      </c>
      <c r="H79" s="13">
        <f t="shared" si="44"/>
        <v>0</v>
      </c>
      <c r="I79" s="13">
        <f t="shared" si="44"/>
        <v>0</v>
      </c>
      <c r="J79" s="13">
        <f t="shared" si="44"/>
        <v>0</v>
      </c>
      <c r="K79" s="13">
        <f t="shared" si="44"/>
        <v>0</v>
      </c>
      <c r="L79" s="13">
        <f t="shared" si="44"/>
        <v>0</v>
      </c>
      <c r="M79" s="13">
        <f t="shared" si="44"/>
        <v>0</v>
      </c>
      <c r="N79" s="13">
        <f t="shared" si="44"/>
        <v>0</v>
      </c>
      <c r="O79" s="13">
        <f t="shared" si="44"/>
        <v>157333.3333</v>
      </c>
      <c r="P79" s="13">
        <f t="shared" si="44"/>
        <v>154711.1111</v>
      </c>
      <c r="Q79" s="13">
        <f t="shared" si="44"/>
        <v>152132.5926</v>
      </c>
      <c r="R79" s="13">
        <f t="shared" si="44"/>
        <v>149597.0494</v>
      </c>
      <c r="S79" s="13">
        <f t="shared" si="44"/>
        <v>147103.7652</v>
      </c>
      <c r="T79" s="13">
        <f t="shared" si="44"/>
        <v>144652.0358</v>
      </c>
      <c r="U79" s="13">
        <f t="shared" si="44"/>
        <v>142241.1685</v>
      </c>
      <c r="V79" s="13">
        <f t="shared" si="44"/>
        <v>139870.4824</v>
      </c>
      <c r="W79" s="13">
        <f t="shared" si="44"/>
        <v>137539.3077</v>
      </c>
      <c r="X79" s="13">
        <f t="shared" si="44"/>
        <v>135246.9859</v>
      </c>
      <c r="Y79" s="13">
        <f t="shared" si="44"/>
        <v>132992.8695</v>
      </c>
      <c r="Z79" s="13">
        <f t="shared" si="44"/>
        <v>130776.3216</v>
      </c>
      <c r="AA79" s="13">
        <f t="shared" si="44"/>
        <v>128596.7163</v>
      </c>
      <c r="AB79" s="13">
        <f t="shared" si="44"/>
        <v>126453.4377</v>
      </c>
      <c r="AC79" s="13">
        <f t="shared" si="44"/>
        <v>124345.8804</v>
      </c>
      <c r="AD79" s="13">
        <f t="shared" si="44"/>
        <v>122273.449</v>
      </c>
      <c r="AE79" s="13">
        <f t="shared" si="44"/>
        <v>120235.5582</v>
      </c>
      <c r="AF79" s="13">
        <f t="shared" si="44"/>
        <v>118231.6323</v>
      </c>
      <c r="AG79" s="13">
        <f t="shared" si="44"/>
        <v>116261.1051</v>
      </c>
      <c r="AH79" s="13">
        <f t="shared" si="44"/>
        <v>114323.42</v>
      </c>
      <c r="AI79" s="13">
        <f t="shared" si="44"/>
        <v>112418.0296</v>
      </c>
      <c r="AJ79" s="13">
        <f t="shared" si="44"/>
        <v>110544.3958</v>
      </c>
      <c r="AK79" s="13">
        <f t="shared" si="44"/>
        <v>108701.9892</v>
      </c>
      <c r="AL79" s="13">
        <f t="shared" si="44"/>
        <v>106890.2894</v>
      </c>
    </row>
    <row r="80" ht="12.75" customHeight="1">
      <c r="A80" s="6"/>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row>
    <row r="81" ht="12.75" customHeight="1">
      <c r="A81" s="6" t="s">
        <v>204</v>
      </c>
      <c r="C81" s="13">
        <f t="shared" ref="C81:AL81" si="45">C65+C71+C77</f>
        <v>0</v>
      </c>
      <c r="D81" s="13">
        <f t="shared" si="45"/>
        <v>0</v>
      </c>
      <c r="E81" s="13">
        <f t="shared" si="45"/>
        <v>0</v>
      </c>
      <c r="F81" s="13">
        <f t="shared" si="45"/>
        <v>0</v>
      </c>
      <c r="G81" s="13">
        <f t="shared" si="45"/>
        <v>0</v>
      </c>
      <c r="H81" s="13">
        <f t="shared" si="45"/>
        <v>0</v>
      </c>
      <c r="I81" s="13">
        <f t="shared" si="45"/>
        <v>0</v>
      </c>
      <c r="J81" s="13">
        <f t="shared" si="45"/>
        <v>0</v>
      </c>
      <c r="K81" s="13">
        <f t="shared" si="45"/>
        <v>0</v>
      </c>
      <c r="L81" s="13">
        <f t="shared" si="45"/>
        <v>0</v>
      </c>
      <c r="M81" s="13">
        <f t="shared" si="45"/>
        <v>0</v>
      </c>
      <c r="N81" s="13">
        <f t="shared" si="45"/>
        <v>0</v>
      </c>
      <c r="O81" s="13">
        <f t="shared" si="45"/>
        <v>3391.666667</v>
      </c>
      <c r="P81" s="13">
        <f t="shared" si="45"/>
        <v>3329.097222</v>
      </c>
      <c r="Q81" s="13">
        <f t="shared" si="45"/>
        <v>3267.721644</v>
      </c>
      <c r="R81" s="13">
        <f t="shared" si="45"/>
        <v>3207.516257</v>
      </c>
      <c r="S81" s="13">
        <f t="shared" si="45"/>
        <v>3148.457877</v>
      </c>
      <c r="T81" s="13">
        <f t="shared" si="45"/>
        <v>3090.523798</v>
      </c>
      <c r="U81" s="13">
        <f t="shared" si="45"/>
        <v>3033.691782</v>
      </c>
      <c r="V81" s="13">
        <f t="shared" si="45"/>
        <v>2977.940048</v>
      </c>
      <c r="W81" s="13">
        <f t="shared" si="45"/>
        <v>2923.247264</v>
      </c>
      <c r="X81" s="13">
        <f t="shared" si="45"/>
        <v>2869.592539</v>
      </c>
      <c r="Y81" s="13">
        <f t="shared" si="45"/>
        <v>2816.955407</v>
      </c>
      <c r="Z81" s="13">
        <f t="shared" si="45"/>
        <v>2765.315825</v>
      </c>
      <c r="AA81" s="13">
        <f t="shared" si="45"/>
        <v>2714.654161</v>
      </c>
      <c r="AB81" s="13">
        <f t="shared" si="45"/>
        <v>2664.951185</v>
      </c>
      <c r="AC81" s="13">
        <f t="shared" si="45"/>
        <v>2616.188061</v>
      </c>
      <c r="AD81" s="13">
        <f t="shared" si="45"/>
        <v>2568.346337</v>
      </c>
      <c r="AE81" s="13">
        <f t="shared" si="45"/>
        <v>2521.407939</v>
      </c>
      <c r="AF81" s="13">
        <f t="shared" si="45"/>
        <v>2475.355164</v>
      </c>
      <c r="AG81" s="13">
        <f t="shared" si="45"/>
        <v>2430.170668</v>
      </c>
      <c r="AH81" s="13">
        <f t="shared" si="45"/>
        <v>2385.837462</v>
      </c>
      <c r="AI81" s="13">
        <f t="shared" si="45"/>
        <v>2342.338901</v>
      </c>
      <c r="AJ81" s="13">
        <f t="shared" si="45"/>
        <v>2299.658681</v>
      </c>
      <c r="AK81" s="13">
        <f t="shared" si="45"/>
        <v>2257.780829</v>
      </c>
      <c r="AL81" s="13">
        <f t="shared" si="45"/>
        <v>2216.689697</v>
      </c>
    </row>
    <row r="82" ht="12.75" customHeight="1">
      <c r="A82" s="6"/>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row>
    <row r="83" ht="12.75" customHeight="1">
      <c r="A83" s="6" t="s">
        <v>208</v>
      </c>
      <c r="C83" s="6" t="s">
        <v>61</v>
      </c>
      <c r="D83" s="6" t="s">
        <v>61</v>
      </c>
      <c r="E83" s="6" t="s">
        <v>61</v>
      </c>
      <c r="F83" s="6" t="s">
        <v>61</v>
      </c>
      <c r="G83" s="6" t="s">
        <v>61</v>
      </c>
      <c r="H83" s="6" t="s">
        <v>61</v>
      </c>
      <c r="I83" s="6" t="s">
        <v>61</v>
      </c>
      <c r="J83" s="6" t="s">
        <v>61</v>
      </c>
      <c r="K83" s="6" t="s">
        <v>61</v>
      </c>
      <c r="L83" s="6" t="s">
        <v>61</v>
      </c>
      <c r="M83" s="6" t="s">
        <v>61</v>
      </c>
      <c r="N83" s="6" t="s">
        <v>61</v>
      </c>
      <c r="O83" s="6" t="s">
        <v>62</v>
      </c>
      <c r="P83" s="6" t="s">
        <v>62</v>
      </c>
      <c r="Q83" s="6" t="s">
        <v>62</v>
      </c>
      <c r="R83" s="6" t="s">
        <v>62</v>
      </c>
      <c r="S83" s="6" t="s">
        <v>62</v>
      </c>
      <c r="T83" s="6" t="s">
        <v>62</v>
      </c>
      <c r="U83" s="6" t="s">
        <v>62</v>
      </c>
      <c r="V83" s="6" t="s">
        <v>62</v>
      </c>
      <c r="W83" s="6" t="s">
        <v>62</v>
      </c>
      <c r="X83" s="6" t="s">
        <v>62</v>
      </c>
      <c r="Y83" s="6" t="s">
        <v>62</v>
      </c>
      <c r="Z83" s="6" t="s">
        <v>62</v>
      </c>
      <c r="AA83" s="6" t="s">
        <v>63</v>
      </c>
      <c r="AB83" s="6" t="s">
        <v>63</v>
      </c>
      <c r="AC83" s="6" t="s">
        <v>63</v>
      </c>
      <c r="AD83" s="6" t="s">
        <v>63</v>
      </c>
      <c r="AE83" s="6" t="s">
        <v>63</v>
      </c>
      <c r="AF83" s="6" t="s">
        <v>63</v>
      </c>
      <c r="AG83" s="6" t="s">
        <v>63</v>
      </c>
      <c r="AH83" s="6" t="s">
        <v>63</v>
      </c>
      <c r="AI83" s="6" t="s">
        <v>63</v>
      </c>
      <c r="AJ83" s="6" t="s">
        <v>63</v>
      </c>
      <c r="AK83" s="6" t="s">
        <v>63</v>
      </c>
      <c r="AL83" s="6" t="s">
        <v>63</v>
      </c>
    </row>
    <row r="84" ht="12.75" customHeight="1">
      <c r="A84" s="6" t="s">
        <v>209</v>
      </c>
      <c r="C84" s="6" t="s">
        <v>64</v>
      </c>
      <c r="D84" s="6" t="s">
        <v>65</v>
      </c>
      <c r="E84" s="6" t="s">
        <v>66</v>
      </c>
      <c r="F84" s="6" t="s">
        <v>67</v>
      </c>
      <c r="G84" s="6" t="s">
        <v>68</v>
      </c>
      <c r="H84" s="6" t="s">
        <v>69</v>
      </c>
      <c r="I84" s="6" t="s">
        <v>70</v>
      </c>
      <c r="J84" s="6" t="s">
        <v>71</v>
      </c>
      <c r="K84" s="6" t="s">
        <v>72</v>
      </c>
      <c r="L84" s="6" t="s">
        <v>73</v>
      </c>
      <c r="M84" s="6" t="s">
        <v>74</v>
      </c>
      <c r="N84" s="6" t="s">
        <v>75</v>
      </c>
      <c r="O84" s="6" t="s">
        <v>64</v>
      </c>
      <c r="P84" s="6" t="s">
        <v>65</v>
      </c>
      <c r="Q84" s="6" t="s">
        <v>66</v>
      </c>
      <c r="R84" s="6" t="s">
        <v>67</v>
      </c>
      <c r="S84" s="6" t="s">
        <v>68</v>
      </c>
      <c r="T84" s="6" t="s">
        <v>69</v>
      </c>
      <c r="U84" s="6" t="s">
        <v>70</v>
      </c>
      <c r="V84" s="6" t="s">
        <v>71</v>
      </c>
      <c r="W84" s="6" t="s">
        <v>72</v>
      </c>
      <c r="X84" s="6" t="s">
        <v>73</v>
      </c>
      <c r="Y84" s="6" t="s">
        <v>74</v>
      </c>
      <c r="Z84" s="6" t="s">
        <v>75</v>
      </c>
      <c r="AA84" s="6" t="s">
        <v>64</v>
      </c>
      <c r="AB84" s="6" t="s">
        <v>65</v>
      </c>
      <c r="AC84" s="6" t="s">
        <v>66</v>
      </c>
      <c r="AD84" s="6" t="s">
        <v>67</v>
      </c>
      <c r="AE84" s="6" t="s">
        <v>68</v>
      </c>
      <c r="AF84" s="6" t="s">
        <v>69</v>
      </c>
      <c r="AG84" s="6" t="s">
        <v>70</v>
      </c>
      <c r="AH84" s="6" t="s">
        <v>71</v>
      </c>
      <c r="AI84" s="6" t="s">
        <v>72</v>
      </c>
      <c r="AJ84" s="6" t="s">
        <v>73</v>
      </c>
      <c r="AK84" s="6" t="s">
        <v>74</v>
      </c>
      <c r="AL84" s="6" t="s">
        <v>75</v>
      </c>
    </row>
    <row r="85" ht="12.75" customHeight="1">
      <c r="A85" s="4" t="s">
        <v>243</v>
      </c>
    </row>
    <row r="86" ht="12.75" customHeight="1">
      <c r="A86" s="6" t="s">
        <v>187</v>
      </c>
      <c r="B86" s="6"/>
      <c r="C86" s="13"/>
      <c r="D86" s="13"/>
      <c r="E86" s="13"/>
      <c r="F86" s="13"/>
      <c r="G86" s="13"/>
      <c r="H86" s="13"/>
      <c r="I86" s="13"/>
      <c r="J86" s="13"/>
      <c r="K86" s="13"/>
      <c r="L86" s="13"/>
      <c r="M86" s="13"/>
      <c r="N86" s="13"/>
      <c r="O86" s="13"/>
    </row>
    <row r="87" ht="12.75" customHeight="1">
      <c r="A87" s="6" t="s">
        <v>192</v>
      </c>
      <c r="B87" s="13"/>
      <c r="C87" s="54">
        <v>0.0</v>
      </c>
      <c r="D87" s="13">
        <f t="shared" ref="D87:Z87" si="46">C90</f>
        <v>0</v>
      </c>
      <c r="E87" s="13">
        <f t="shared" si="46"/>
        <v>0</v>
      </c>
      <c r="F87" s="13">
        <f t="shared" si="46"/>
        <v>0</v>
      </c>
      <c r="G87" s="13">
        <f t="shared" si="46"/>
        <v>0</v>
      </c>
      <c r="H87" s="13">
        <f t="shared" si="46"/>
        <v>0</v>
      </c>
      <c r="I87" s="13">
        <f t="shared" si="46"/>
        <v>0</v>
      </c>
      <c r="J87" s="13">
        <f t="shared" si="46"/>
        <v>0</v>
      </c>
      <c r="K87" s="13">
        <f t="shared" si="46"/>
        <v>0</v>
      </c>
      <c r="L87" s="13">
        <f t="shared" si="46"/>
        <v>0</v>
      </c>
      <c r="M87" s="13">
        <f t="shared" si="46"/>
        <v>0</v>
      </c>
      <c r="N87" s="13">
        <f t="shared" si="46"/>
        <v>0</v>
      </c>
      <c r="O87" s="13">
        <f t="shared" si="46"/>
        <v>0</v>
      </c>
      <c r="P87" s="13">
        <f t="shared" si="46"/>
        <v>0</v>
      </c>
      <c r="Q87" s="13">
        <f t="shared" si="46"/>
        <v>0</v>
      </c>
      <c r="R87" s="13">
        <f t="shared" si="46"/>
        <v>0</v>
      </c>
      <c r="S87" s="13">
        <f t="shared" si="46"/>
        <v>0</v>
      </c>
      <c r="T87" s="13">
        <f t="shared" si="46"/>
        <v>0</v>
      </c>
      <c r="U87" s="13">
        <f t="shared" si="46"/>
        <v>0</v>
      </c>
      <c r="V87" s="13">
        <f t="shared" si="46"/>
        <v>0</v>
      </c>
      <c r="W87" s="13">
        <f t="shared" si="46"/>
        <v>0</v>
      </c>
      <c r="X87" s="13">
        <f t="shared" si="46"/>
        <v>0</v>
      </c>
      <c r="Y87" s="13">
        <f t="shared" si="46"/>
        <v>0</v>
      </c>
      <c r="Z87" s="13">
        <f t="shared" si="46"/>
        <v>0</v>
      </c>
      <c r="AA87" s="13">
        <f>E6</f>
        <v>0</v>
      </c>
      <c r="AB87" s="13">
        <f t="shared" ref="AB87:AL87" si="47">AA90</f>
        <v>0</v>
      </c>
      <c r="AC87" s="13">
        <f t="shared" si="47"/>
        <v>0</v>
      </c>
      <c r="AD87" s="13">
        <f t="shared" si="47"/>
        <v>0</v>
      </c>
      <c r="AE87" s="13">
        <f t="shared" si="47"/>
        <v>0</v>
      </c>
      <c r="AF87" s="13">
        <f t="shared" si="47"/>
        <v>0</v>
      </c>
      <c r="AG87" s="13">
        <f t="shared" si="47"/>
        <v>0</v>
      </c>
      <c r="AH87" s="13">
        <f t="shared" si="47"/>
        <v>0</v>
      </c>
      <c r="AI87" s="13">
        <f t="shared" si="47"/>
        <v>0</v>
      </c>
      <c r="AJ87" s="13">
        <f t="shared" si="47"/>
        <v>0</v>
      </c>
      <c r="AK87" s="13">
        <f t="shared" si="47"/>
        <v>0</v>
      </c>
      <c r="AL87" s="13">
        <f t="shared" si="47"/>
        <v>0</v>
      </c>
    </row>
    <row r="88" ht="12.75" customHeight="1">
      <c r="A88" s="6" t="s">
        <v>228</v>
      </c>
      <c r="B88" s="23">
        <f>ASSUMPTIONS!B16/12</f>
        <v>0.004166666667</v>
      </c>
      <c r="C88" s="13">
        <f t="shared" ref="C88:AL88" si="48">C87*$B88</f>
        <v>0</v>
      </c>
      <c r="D88" s="13">
        <f t="shared" si="48"/>
        <v>0</v>
      </c>
      <c r="E88" s="13">
        <f t="shared" si="48"/>
        <v>0</v>
      </c>
      <c r="F88" s="13">
        <f t="shared" si="48"/>
        <v>0</v>
      </c>
      <c r="G88" s="13">
        <f t="shared" si="48"/>
        <v>0</v>
      </c>
      <c r="H88" s="13">
        <f t="shared" si="48"/>
        <v>0</v>
      </c>
      <c r="I88" s="13">
        <f t="shared" si="48"/>
        <v>0</v>
      </c>
      <c r="J88" s="13">
        <f t="shared" si="48"/>
        <v>0</v>
      </c>
      <c r="K88" s="13">
        <f t="shared" si="48"/>
        <v>0</v>
      </c>
      <c r="L88" s="13">
        <f t="shared" si="48"/>
        <v>0</v>
      </c>
      <c r="M88" s="13">
        <f t="shared" si="48"/>
        <v>0</v>
      </c>
      <c r="N88" s="13">
        <f t="shared" si="48"/>
        <v>0</v>
      </c>
      <c r="O88" s="13">
        <f t="shared" si="48"/>
        <v>0</v>
      </c>
      <c r="P88" s="13">
        <f t="shared" si="48"/>
        <v>0</v>
      </c>
      <c r="Q88" s="13">
        <f t="shared" si="48"/>
        <v>0</v>
      </c>
      <c r="R88" s="13">
        <f t="shared" si="48"/>
        <v>0</v>
      </c>
      <c r="S88" s="13">
        <f t="shared" si="48"/>
        <v>0</v>
      </c>
      <c r="T88" s="13">
        <f t="shared" si="48"/>
        <v>0</v>
      </c>
      <c r="U88" s="13">
        <f t="shared" si="48"/>
        <v>0</v>
      </c>
      <c r="V88" s="13">
        <f t="shared" si="48"/>
        <v>0</v>
      </c>
      <c r="W88" s="13">
        <f t="shared" si="48"/>
        <v>0</v>
      </c>
      <c r="X88" s="13">
        <f t="shared" si="48"/>
        <v>0</v>
      </c>
      <c r="Y88" s="13">
        <f t="shared" si="48"/>
        <v>0</v>
      </c>
      <c r="Z88" s="13">
        <f t="shared" si="48"/>
        <v>0</v>
      </c>
      <c r="AA88" s="13">
        <f t="shared" si="48"/>
        <v>0</v>
      </c>
      <c r="AB88" s="13">
        <f t="shared" si="48"/>
        <v>0</v>
      </c>
      <c r="AC88" s="13">
        <f t="shared" si="48"/>
        <v>0</v>
      </c>
      <c r="AD88" s="13">
        <f t="shared" si="48"/>
        <v>0</v>
      </c>
      <c r="AE88" s="13">
        <f t="shared" si="48"/>
        <v>0</v>
      </c>
      <c r="AF88" s="13">
        <f t="shared" si="48"/>
        <v>0</v>
      </c>
      <c r="AG88" s="13">
        <f t="shared" si="48"/>
        <v>0</v>
      </c>
      <c r="AH88" s="13">
        <f t="shared" si="48"/>
        <v>0</v>
      </c>
      <c r="AI88" s="13">
        <f t="shared" si="48"/>
        <v>0</v>
      </c>
      <c r="AJ88" s="13">
        <f t="shared" si="48"/>
        <v>0</v>
      </c>
      <c r="AK88" s="13">
        <f t="shared" si="48"/>
        <v>0</v>
      </c>
      <c r="AL88" s="13">
        <f t="shared" si="48"/>
        <v>0</v>
      </c>
    </row>
    <row r="89" ht="12.75" customHeight="1">
      <c r="A89" s="6" t="s">
        <v>195</v>
      </c>
      <c r="B89" s="13">
        <v>0.0</v>
      </c>
      <c r="C89" s="13">
        <f t="shared" ref="C89:AL89" si="49">B89+C88</f>
        <v>0</v>
      </c>
      <c r="D89" s="13">
        <f t="shared" si="49"/>
        <v>0</v>
      </c>
      <c r="E89" s="13">
        <f t="shared" si="49"/>
        <v>0</v>
      </c>
      <c r="F89" s="13">
        <f t="shared" si="49"/>
        <v>0</v>
      </c>
      <c r="G89" s="13">
        <f t="shared" si="49"/>
        <v>0</v>
      </c>
      <c r="H89" s="13">
        <f t="shared" si="49"/>
        <v>0</v>
      </c>
      <c r="I89" s="13">
        <f t="shared" si="49"/>
        <v>0</v>
      </c>
      <c r="J89" s="13">
        <f t="shared" si="49"/>
        <v>0</v>
      </c>
      <c r="K89" s="13">
        <f t="shared" si="49"/>
        <v>0</v>
      </c>
      <c r="L89" s="13">
        <f t="shared" si="49"/>
        <v>0</v>
      </c>
      <c r="M89" s="13">
        <f t="shared" si="49"/>
        <v>0</v>
      </c>
      <c r="N89" s="13">
        <f t="shared" si="49"/>
        <v>0</v>
      </c>
      <c r="O89" s="13">
        <f t="shared" si="49"/>
        <v>0</v>
      </c>
      <c r="P89" s="13">
        <f t="shared" si="49"/>
        <v>0</v>
      </c>
      <c r="Q89" s="13">
        <f t="shared" si="49"/>
        <v>0</v>
      </c>
      <c r="R89" s="13">
        <f t="shared" si="49"/>
        <v>0</v>
      </c>
      <c r="S89" s="13">
        <f t="shared" si="49"/>
        <v>0</v>
      </c>
      <c r="T89" s="13">
        <f t="shared" si="49"/>
        <v>0</v>
      </c>
      <c r="U89" s="13">
        <f t="shared" si="49"/>
        <v>0</v>
      </c>
      <c r="V89" s="13">
        <f t="shared" si="49"/>
        <v>0</v>
      </c>
      <c r="W89" s="13">
        <f t="shared" si="49"/>
        <v>0</v>
      </c>
      <c r="X89" s="13">
        <f t="shared" si="49"/>
        <v>0</v>
      </c>
      <c r="Y89" s="13">
        <f t="shared" si="49"/>
        <v>0</v>
      </c>
      <c r="Z89" s="13">
        <f t="shared" si="49"/>
        <v>0</v>
      </c>
      <c r="AA89" s="13">
        <f t="shared" si="49"/>
        <v>0</v>
      </c>
      <c r="AB89" s="13">
        <f t="shared" si="49"/>
        <v>0</v>
      </c>
      <c r="AC89" s="13">
        <f t="shared" si="49"/>
        <v>0</v>
      </c>
      <c r="AD89" s="13">
        <f t="shared" si="49"/>
        <v>0</v>
      </c>
      <c r="AE89" s="13">
        <f t="shared" si="49"/>
        <v>0</v>
      </c>
      <c r="AF89" s="13">
        <f t="shared" si="49"/>
        <v>0</v>
      </c>
      <c r="AG89" s="13">
        <f t="shared" si="49"/>
        <v>0</v>
      </c>
      <c r="AH89" s="13">
        <f t="shared" si="49"/>
        <v>0</v>
      </c>
      <c r="AI89" s="13">
        <f t="shared" si="49"/>
        <v>0</v>
      </c>
      <c r="AJ89" s="13">
        <f t="shared" si="49"/>
        <v>0</v>
      </c>
      <c r="AK89" s="13">
        <f t="shared" si="49"/>
        <v>0</v>
      </c>
      <c r="AL89" s="13">
        <f t="shared" si="49"/>
        <v>0</v>
      </c>
    </row>
    <row r="90" ht="12.75" customHeight="1">
      <c r="A90" s="6" t="s">
        <v>197</v>
      </c>
      <c r="C90" s="13">
        <f t="shared" ref="C90:AL90" si="50">IF((C87-C88)&gt;=0,C87-C88,0)</f>
        <v>0</v>
      </c>
      <c r="D90" s="13">
        <f t="shared" si="50"/>
        <v>0</v>
      </c>
      <c r="E90" s="13">
        <f t="shared" si="50"/>
        <v>0</v>
      </c>
      <c r="F90" s="13">
        <f t="shared" si="50"/>
        <v>0</v>
      </c>
      <c r="G90" s="13">
        <f t="shared" si="50"/>
        <v>0</v>
      </c>
      <c r="H90" s="13">
        <f t="shared" si="50"/>
        <v>0</v>
      </c>
      <c r="I90" s="13">
        <f t="shared" si="50"/>
        <v>0</v>
      </c>
      <c r="J90" s="13">
        <f t="shared" si="50"/>
        <v>0</v>
      </c>
      <c r="K90" s="13">
        <f t="shared" si="50"/>
        <v>0</v>
      </c>
      <c r="L90" s="13">
        <f t="shared" si="50"/>
        <v>0</v>
      </c>
      <c r="M90" s="13">
        <f t="shared" si="50"/>
        <v>0</v>
      </c>
      <c r="N90" s="13">
        <f t="shared" si="50"/>
        <v>0</v>
      </c>
      <c r="O90" s="13">
        <f t="shared" si="50"/>
        <v>0</v>
      </c>
      <c r="P90" s="13">
        <f t="shared" si="50"/>
        <v>0</v>
      </c>
      <c r="Q90" s="13">
        <f t="shared" si="50"/>
        <v>0</v>
      </c>
      <c r="R90" s="13">
        <f t="shared" si="50"/>
        <v>0</v>
      </c>
      <c r="S90" s="13">
        <f t="shared" si="50"/>
        <v>0</v>
      </c>
      <c r="T90" s="13">
        <f t="shared" si="50"/>
        <v>0</v>
      </c>
      <c r="U90" s="13">
        <f t="shared" si="50"/>
        <v>0</v>
      </c>
      <c r="V90" s="13">
        <f t="shared" si="50"/>
        <v>0</v>
      </c>
      <c r="W90" s="13">
        <f t="shared" si="50"/>
        <v>0</v>
      </c>
      <c r="X90" s="13">
        <f t="shared" si="50"/>
        <v>0</v>
      </c>
      <c r="Y90" s="13">
        <f t="shared" si="50"/>
        <v>0</v>
      </c>
      <c r="Z90" s="13">
        <f t="shared" si="50"/>
        <v>0</v>
      </c>
      <c r="AA90" s="13">
        <f t="shared" si="50"/>
        <v>0</v>
      </c>
      <c r="AB90" s="13">
        <f t="shared" si="50"/>
        <v>0</v>
      </c>
      <c r="AC90" s="13">
        <f t="shared" si="50"/>
        <v>0</v>
      </c>
      <c r="AD90" s="13">
        <f t="shared" si="50"/>
        <v>0</v>
      </c>
      <c r="AE90" s="13">
        <f t="shared" si="50"/>
        <v>0</v>
      </c>
      <c r="AF90" s="13">
        <f t="shared" si="50"/>
        <v>0</v>
      </c>
      <c r="AG90" s="13">
        <f t="shared" si="50"/>
        <v>0</v>
      </c>
      <c r="AH90" s="13">
        <f t="shared" si="50"/>
        <v>0</v>
      </c>
      <c r="AI90" s="13">
        <f t="shared" si="50"/>
        <v>0</v>
      </c>
      <c r="AJ90" s="13">
        <f t="shared" si="50"/>
        <v>0</v>
      </c>
      <c r="AK90" s="13">
        <f t="shared" si="50"/>
        <v>0</v>
      </c>
      <c r="AL90" s="13">
        <f t="shared" si="50"/>
        <v>0</v>
      </c>
    </row>
    <row r="91" ht="12.75" customHeight="1">
      <c r="A91" s="6"/>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row>
    <row r="92" ht="12.75" customHeight="1">
      <c r="A92" s="6" t="s">
        <v>188</v>
      </c>
      <c r="B92" s="6"/>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row>
    <row r="93" ht="12.75" customHeight="1">
      <c r="A93" s="6" t="s">
        <v>192</v>
      </c>
      <c r="B93" s="13"/>
      <c r="C93" s="54">
        <v>0.0</v>
      </c>
      <c r="D93" s="13">
        <f t="shared" ref="D93:Z93" si="51">C96</f>
        <v>0</v>
      </c>
      <c r="E93" s="13">
        <f t="shared" si="51"/>
        <v>0</v>
      </c>
      <c r="F93" s="13">
        <f t="shared" si="51"/>
        <v>0</v>
      </c>
      <c r="G93" s="13">
        <f t="shared" si="51"/>
        <v>0</v>
      </c>
      <c r="H93" s="13">
        <f t="shared" si="51"/>
        <v>0</v>
      </c>
      <c r="I93" s="13">
        <f t="shared" si="51"/>
        <v>0</v>
      </c>
      <c r="J93" s="13">
        <f t="shared" si="51"/>
        <v>0</v>
      </c>
      <c r="K93" s="13">
        <f t="shared" si="51"/>
        <v>0</v>
      </c>
      <c r="L93" s="13">
        <f t="shared" si="51"/>
        <v>0</v>
      </c>
      <c r="M93" s="13">
        <f t="shared" si="51"/>
        <v>0</v>
      </c>
      <c r="N93" s="13">
        <f t="shared" si="51"/>
        <v>0</v>
      </c>
      <c r="O93" s="13">
        <f t="shared" si="51"/>
        <v>0</v>
      </c>
      <c r="P93" s="13">
        <f t="shared" si="51"/>
        <v>0</v>
      </c>
      <c r="Q93" s="13">
        <f t="shared" si="51"/>
        <v>0</v>
      </c>
      <c r="R93" s="13">
        <f t="shared" si="51"/>
        <v>0</v>
      </c>
      <c r="S93" s="13">
        <f t="shared" si="51"/>
        <v>0</v>
      </c>
      <c r="T93" s="13">
        <f t="shared" si="51"/>
        <v>0</v>
      </c>
      <c r="U93" s="13">
        <f t="shared" si="51"/>
        <v>0</v>
      </c>
      <c r="V93" s="13">
        <f t="shared" si="51"/>
        <v>0</v>
      </c>
      <c r="W93" s="13">
        <f t="shared" si="51"/>
        <v>0</v>
      </c>
      <c r="X93" s="13">
        <f t="shared" si="51"/>
        <v>0</v>
      </c>
      <c r="Y93" s="13">
        <f t="shared" si="51"/>
        <v>0</v>
      </c>
      <c r="Z93" s="13">
        <f t="shared" si="51"/>
        <v>0</v>
      </c>
      <c r="AA93" s="13">
        <f>E7</f>
        <v>102400</v>
      </c>
      <c r="AB93" s="13">
        <f t="shared" ref="AB93:AL93" si="52">AA96</f>
        <v>99840</v>
      </c>
      <c r="AC93" s="13">
        <f t="shared" si="52"/>
        <v>97344</v>
      </c>
      <c r="AD93" s="13">
        <f t="shared" si="52"/>
        <v>94910.4</v>
      </c>
      <c r="AE93" s="13">
        <f t="shared" si="52"/>
        <v>92537.64</v>
      </c>
      <c r="AF93" s="13">
        <f t="shared" si="52"/>
        <v>90224.199</v>
      </c>
      <c r="AG93" s="13">
        <f t="shared" si="52"/>
        <v>87968.59403</v>
      </c>
      <c r="AH93" s="13">
        <f t="shared" si="52"/>
        <v>85769.37917</v>
      </c>
      <c r="AI93" s="13">
        <f t="shared" si="52"/>
        <v>83625.1447</v>
      </c>
      <c r="AJ93" s="13">
        <f t="shared" si="52"/>
        <v>81534.51608</v>
      </c>
      <c r="AK93" s="13">
        <f t="shared" si="52"/>
        <v>79496.15318</v>
      </c>
      <c r="AL93" s="13">
        <f t="shared" si="52"/>
        <v>77508.74935</v>
      </c>
    </row>
    <row r="94" ht="12.75" customHeight="1">
      <c r="A94" s="6" t="s">
        <v>202</v>
      </c>
      <c r="B94" s="23">
        <f>ASSUMPTIONS!B17/12</f>
        <v>0.025</v>
      </c>
      <c r="C94" s="13">
        <f t="shared" ref="C94:AL94" si="53">C93*$B94</f>
        <v>0</v>
      </c>
      <c r="D94" s="13">
        <f t="shared" si="53"/>
        <v>0</v>
      </c>
      <c r="E94" s="13">
        <f t="shared" si="53"/>
        <v>0</v>
      </c>
      <c r="F94" s="13">
        <f t="shared" si="53"/>
        <v>0</v>
      </c>
      <c r="G94" s="13">
        <f t="shared" si="53"/>
        <v>0</v>
      </c>
      <c r="H94" s="13">
        <f t="shared" si="53"/>
        <v>0</v>
      </c>
      <c r="I94" s="13">
        <f t="shared" si="53"/>
        <v>0</v>
      </c>
      <c r="J94" s="13">
        <f t="shared" si="53"/>
        <v>0</v>
      </c>
      <c r="K94" s="13">
        <f t="shared" si="53"/>
        <v>0</v>
      </c>
      <c r="L94" s="13">
        <f t="shared" si="53"/>
        <v>0</v>
      </c>
      <c r="M94" s="13">
        <f t="shared" si="53"/>
        <v>0</v>
      </c>
      <c r="N94" s="13">
        <f t="shared" si="53"/>
        <v>0</v>
      </c>
      <c r="O94" s="13">
        <f t="shared" si="53"/>
        <v>0</v>
      </c>
      <c r="P94" s="13">
        <f t="shared" si="53"/>
        <v>0</v>
      </c>
      <c r="Q94" s="13">
        <f t="shared" si="53"/>
        <v>0</v>
      </c>
      <c r="R94" s="13">
        <f t="shared" si="53"/>
        <v>0</v>
      </c>
      <c r="S94" s="13">
        <f t="shared" si="53"/>
        <v>0</v>
      </c>
      <c r="T94" s="13">
        <f t="shared" si="53"/>
        <v>0</v>
      </c>
      <c r="U94" s="13">
        <f t="shared" si="53"/>
        <v>0</v>
      </c>
      <c r="V94" s="13">
        <f t="shared" si="53"/>
        <v>0</v>
      </c>
      <c r="W94" s="13">
        <f t="shared" si="53"/>
        <v>0</v>
      </c>
      <c r="X94" s="13">
        <f t="shared" si="53"/>
        <v>0</v>
      </c>
      <c r="Y94" s="13">
        <f t="shared" si="53"/>
        <v>0</v>
      </c>
      <c r="Z94" s="13">
        <f t="shared" si="53"/>
        <v>0</v>
      </c>
      <c r="AA94" s="13">
        <f t="shared" si="53"/>
        <v>2560</v>
      </c>
      <c r="AB94" s="13">
        <f t="shared" si="53"/>
        <v>2496</v>
      </c>
      <c r="AC94" s="13">
        <f t="shared" si="53"/>
        <v>2433.6</v>
      </c>
      <c r="AD94" s="13">
        <f t="shared" si="53"/>
        <v>2372.76</v>
      </c>
      <c r="AE94" s="13">
        <f t="shared" si="53"/>
        <v>2313.441</v>
      </c>
      <c r="AF94" s="13">
        <f t="shared" si="53"/>
        <v>2255.604975</v>
      </c>
      <c r="AG94" s="13">
        <f t="shared" si="53"/>
        <v>2199.214851</v>
      </c>
      <c r="AH94" s="13">
        <f t="shared" si="53"/>
        <v>2144.234479</v>
      </c>
      <c r="AI94" s="13">
        <f t="shared" si="53"/>
        <v>2090.628617</v>
      </c>
      <c r="AJ94" s="13">
        <f t="shared" si="53"/>
        <v>2038.362902</v>
      </c>
      <c r="AK94" s="13">
        <f t="shared" si="53"/>
        <v>1987.403829</v>
      </c>
      <c r="AL94" s="13">
        <f t="shared" si="53"/>
        <v>1937.718734</v>
      </c>
    </row>
    <row r="95" ht="12.75" customHeight="1">
      <c r="A95" s="6" t="s">
        <v>195</v>
      </c>
      <c r="B95" s="13">
        <v>0.0</v>
      </c>
      <c r="C95" s="13">
        <f t="shared" ref="C95:AL95" si="54">B95+C94</f>
        <v>0</v>
      </c>
      <c r="D95" s="13">
        <f t="shared" si="54"/>
        <v>0</v>
      </c>
      <c r="E95" s="13">
        <f t="shared" si="54"/>
        <v>0</v>
      </c>
      <c r="F95" s="13">
        <f t="shared" si="54"/>
        <v>0</v>
      </c>
      <c r="G95" s="13">
        <f t="shared" si="54"/>
        <v>0</v>
      </c>
      <c r="H95" s="13">
        <f t="shared" si="54"/>
        <v>0</v>
      </c>
      <c r="I95" s="13">
        <f t="shared" si="54"/>
        <v>0</v>
      </c>
      <c r="J95" s="13">
        <f t="shared" si="54"/>
        <v>0</v>
      </c>
      <c r="K95" s="13">
        <f t="shared" si="54"/>
        <v>0</v>
      </c>
      <c r="L95" s="13">
        <f t="shared" si="54"/>
        <v>0</v>
      </c>
      <c r="M95" s="13">
        <f t="shared" si="54"/>
        <v>0</v>
      </c>
      <c r="N95" s="13">
        <f t="shared" si="54"/>
        <v>0</v>
      </c>
      <c r="O95" s="13">
        <f t="shared" si="54"/>
        <v>0</v>
      </c>
      <c r="P95" s="13">
        <f t="shared" si="54"/>
        <v>0</v>
      </c>
      <c r="Q95" s="13">
        <f t="shared" si="54"/>
        <v>0</v>
      </c>
      <c r="R95" s="13">
        <f t="shared" si="54"/>
        <v>0</v>
      </c>
      <c r="S95" s="13">
        <f t="shared" si="54"/>
        <v>0</v>
      </c>
      <c r="T95" s="13">
        <f t="shared" si="54"/>
        <v>0</v>
      </c>
      <c r="U95" s="13">
        <f t="shared" si="54"/>
        <v>0</v>
      </c>
      <c r="V95" s="13">
        <f t="shared" si="54"/>
        <v>0</v>
      </c>
      <c r="W95" s="13">
        <f t="shared" si="54"/>
        <v>0</v>
      </c>
      <c r="X95" s="13">
        <f t="shared" si="54"/>
        <v>0</v>
      </c>
      <c r="Y95" s="13">
        <f t="shared" si="54"/>
        <v>0</v>
      </c>
      <c r="Z95" s="13">
        <f t="shared" si="54"/>
        <v>0</v>
      </c>
      <c r="AA95" s="13">
        <f t="shared" si="54"/>
        <v>2560</v>
      </c>
      <c r="AB95" s="13">
        <f t="shared" si="54"/>
        <v>5056</v>
      </c>
      <c r="AC95" s="13">
        <f t="shared" si="54"/>
        <v>7489.6</v>
      </c>
      <c r="AD95" s="13">
        <f t="shared" si="54"/>
        <v>9862.36</v>
      </c>
      <c r="AE95" s="13">
        <f t="shared" si="54"/>
        <v>12175.801</v>
      </c>
      <c r="AF95" s="13">
        <f t="shared" si="54"/>
        <v>14431.40598</v>
      </c>
      <c r="AG95" s="13">
        <f t="shared" si="54"/>
        <v>16630.62083</v>
      </c>
      <c r="AH95" s="13">
        <f t="shared" si="54"/>
        <v>18774.8553</v>
      </c>
      <c r="AI95" s="13">
        <f t="shared" si="54"/>
        <v>20865.48392</v>
      </c>
      <c r="AJ95" s="13">
        <f t="shared" si="54"/>
        <v>22903.84682</v>
      </c>
      <c r="AK95" s="13">
        <f t="shared" si="54"/>
        <v>24891.25065</v>
      </c>
      <c r="AL95" s="13">
        <f t="shared" si="54"/>
        <v>26828.96939</v>
      </c>
    </row>
    <row r="96" ht="12.75" customHeight="1">
      <c r="A96" s="6" t="s">
        <v>197</v>
      </c>
      <c r="C96" s="13">
        <f t="shared" ref="C96:AL96" si="55">IF((C93-C94)&gt;=0,C93-C94,0)</f>
        <v>0</v>
      </c>
      <c r="D96" s="13">
        <f t="shared" si="55"/>
        <v>0</v>
      </c>
      <c r="E96" s="13">
        <f t="shared" si="55"/>
        <v>0</v>
      </c>
      <c r="F96" s="13">
        <f t="shared" si="55"/>
        <v>0</v>
      </c>
      <c r="G96" s="13">
        <f t="shared" si="55"/>
        <v>0</v>
      </c>
      <c r="H96" s="13">
        <f t="shared" si="55"/>
        <v>0</v>
      </c>
      <c r="I96" s="13">
        <f t="shared" si="55"/>
        <v>0</v>
      </c>
      <c r="J96" s="13">
        <f t="shared" si="55"/>
        <v>0</v>
      </c>
      <c r="K96" s="13">
        <f t="shared" si="55"/>
        <v>0</v>
      </c>
      <c r="L96" s="13">
        <f t="shared" si="55"/>
        <v>0</v>
      </c>
      <c r="M96" s="13">
        <f t="shared" si="55"/>
        <v>0</v>
      </c>
      <c r="N96" s="13">
        <f t="shared" si="55"/>
        <v>0</v>
      </c>
      <c r="O96" s="13">
        <f t="shared" si="55"/>
        <v>0</v>
      </c>
      <c r="P96" s="13">
        <f t="shared" si="55"/>
        <v>0</v>
      </c>
      <c r="Q96" s="13">
        <f t="shared" si="55"/>
        <v>0</v>
      </c>
      <c r="R96" s="13">
        <f t="shared" si="55"/>
        <v>0</v>
      </c>
      <c r="S96" s="13">
        <f t="shared" si="55"/>
        <v>0</v>
      </c>
      <c r="T96" s="13">
        <f t="shared" si="55"/>
        <v>0</v>
      </c>
      <c r="U96" s="13">
        <f t="shared" si="55"/>
        <v>0</v>
      </c>
      <c r="V96" s="13">
        <f t="shared" si="55"/>
        <v>0</v>
      </c>
      <c r="W96" s="13">
        <f t="shared" si="55"/>
        <v>0</v>
      </c>
      <c r="X96" s="13">
        <f t="shared" si="55"/>
        <v>0</v>
      </c>
      <c r="Y96" s="13">
        <f t="shared" si="55"/>
        <v>0</v>
      </c>
      <c r="Z96" s="13">
        <f t="shared" si="55"/>
        <v>0</v>
      </c>
      <c r="AA96" s="13">
        <f t="shared" si="55"/>
        <v>99840</v>
      </c>
      <c r="AB96" s="13">
        <f t="shared" si="55"/>
        <v>97344</v>
      </c>
      <c r="AC96" s="13">
        <f t="shared" si="55"/>
        <v>94910.4</v>
      </c>
      <c r="AD96" s="13">
        <f t="shared" si="55"/>
        <v>92537.64</v>
      </c>
      <c r="AE96" s="13">
        <f t="shared" si="55"/>
        <v>90224.199</v>
      </c>
      <c r="AF96" s="13">
        <f t="shared" si="55"/>
        <v>87968.59403</v>
      </c>
      <c r="AG96" s="13">
        <f t="shared" si="55"/>
        <v>85769.37917</v>
      </c>
      <c r="AH96" s="13">
        <f t="shared" si="55"/>
        <v>83625.1447</v>
      </c>
      <c r="AI96" s="13">
        <f t="shared" si="55"/>
        <v>81534.51608</v>
      </c>
      <c r="AJ96" s="13">
        <f t="shared" si="55"/>
        <v>79496.15318</v>
      </c>
      <c r="AK96" s="13">
        <f t="shared" si="55"/>
        <v>77508.74935</v>
      </c>
      <c r="AL96" s="13">
        <f t="shared" si="55"/>
        <v>75571.03061</v>
      </c>
    </row>
    <row r="97" ht="12.75" customHeight="1">
      <c r="A97" s="6"/>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row>
    <row r="98" ht="12.75" customHeight="1">
      <c r="A98" s="6" t="s">
        <v>189</v>
      </c>
      <c r="B98" s="6"/>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row>
    <row r="99" ht="12.75" customHeight="1">
      <c r="A99" s="6" t="s">
        <v>192</v>
      </c>
      <c r="B99" s="13"/>
      <c r="C99" s="54">
        <v>0.0</v>
      </c>
      <c r="D99" s="13">
        <f t="shared" ref="D99:Z99" si="56">C102</f>
        <v>0</v>
      </c>
      <c r="E99" s="13">
        <f t="shared" si="56"/>
        <v>0</v>
      </c>
      <c r="F99" s="13">
        <f t="shared" si="56"/>
        <v>0</v>
      </c>
      <c r="G99" s="13">
        <f t="shared" si="56"/>
        <v>0</v>
      </c>
      <c r="H99" s="13">
        <f t="shared" si="56"/>
        <v>0</v>
      </c>
      <c r="I99" s="13">
        <f t="shared" si="56"/>
        <v>0</v>
      </c>
      <c r="J99" s="13">
        <f t="shared" si="56"/>
        <v>0</v>
      </c>
      <c r="K99" s="13">
        <f t="shared" si="56"/>
        <v>0</v>
      </c>
      <c r="L99" s="13">
        <f t="shared" si="56"/>
        <v>0</v>
      </c>
      <c r="M99" s="13">
        <f t="shared" si="56"/>
        <v>0</v>
      </c>
      <c r="N99" s="13">
        <f t="shared" si="56"/>
        <v>0</v>
      </c>
      <c r="O99" s="13">
        <f t="shared" si="56"/>
        <v>0</v>
      </c>
      <c r="P99" s="13">
        <f t="shared" si="56"/>
        <v>0</v>
      </c>
      <c r="Q99" s="13">
        <f t="shared" si="56"/>
        <v>0</v>
      </c>
      <c r="R99" s="13">
        <f t="shared" si="56"/>
        <v>0</v>
      </c>
      <c r="S99" s="13">
        <f t="shared" si="56"/>
        <v>0</v>
      </c>
      <c r="T99" s="13">
        <f t="shared" si="56"/>
        <v>0</v>
      </c>
      <c r="U99" s="13">
        <f t="shared" si="56"/>
        <v>0</v>
      </c>
      <c r="V99" s="13">
        <f t="shared" si="56"/>
        <v>0</v>
      </c>
      <c r="W99" s="13">
        <f t="shared" si="56"/>
        <v>0</v>
      </c>
      <c r="X99" s="13">
        <f t="shared" si="56"/>
        <v>0</v>
      </c>
      <c r="Y99" s="13">
        <f t="shared" si="56"/>
        <v>0</v>
      </c>
      <c r="Z99" s="13">
        <f t="shared" si="56"/>
        <v>0</v>
      </c>
      <c r="AA99" s="13">
        <f>E8</f>
        <v>240000</v>
      </c>
      <c r="AB99" s="13">
        <f t="shared" ref="AB99:AL99" si="57">AA102</f>
        <v>236000</v>
      </c>
      <c r="AC99" s="13">
        <f t="shared" si="57"/>
        <v>232066.6667</v>
      </c>
      <c r="AD99" s="13">
        <f t="shared" si="57"/>
        <v>228198.8889</v>
      </c>
      <c r="AE99" s="13">
        <f t="shared" si="57"/>
        <v>224395.5741</v>
      </c>
      <c r="AF99" s="13">
        <f t="shared" si="57"/>
        <v>220655.6478</v>
      </c>
      <c r="AG99" s="13">
        <f t="shared" si="57"/>
        <v>216978.0537</v>
      </c>
      <c r="AH99" s="13">
        <f t="shared" si="57"/>
        <v>213361.7528</v>
      </c>
      <c r="AI99" s="13">
        <f t="shared" si="57"/>
        <v>209805.7236</v>
      </c>
      <c r="AJ99" s="13">
        <f t="shared" si="57"/>
        <v>206308.9615</v>
      </c>
      <c r="AK99" s="13">
        <f t="shared" si="57"/>
        <v>202870.4788</v>
      </c>
      <c r="AL99" s="13">
        <f t="shared" si="57"/>
        <v>199489.3042</v>
      </c>
    </row>
    <row r="100" ht="12.75" customHeight="1">
      <c r="A100" s="6" t="s">
        <v>202</v>
      </c>
      <c r="B100" s="23">
        <f>ASSUMPTIONS!B18/12</f>
        <v>0.01666666667</v>
      </c>
      <c r="C100" s="13">
        <f t="shared" ref="C100:AL100" si="58">C99*$B100</f>
        <v>0</v>
      </c>
      <c r="D100" s="13">
        <f t="shared" si="58"/>
        <v>0</v>
      </c>
      <c r="E100" s="13">
        <f t="shared" si="58"/>
        <v>0</v>
      </c>
      <c r="F100" s="13">
        <f t="shared" si="58"/>
        <v>0</v>
      </c>
      <c r="G100" s="13">
        <f t="shared" si="58"/>
        <v>0</v>
      </c>
      <c r="H100" s="13">
        <f t="shared" si="58"/>
        <v>0</v>
      </c>
      <c r="I100" s="13">
        <f t="shared" si="58"/>
        <v>0</v>
      </c>
      <c r="J100" s="13">
        <f t="shared" si="58"/>
        <v>0</v>
      </c>
      <c r="K100" s="13">
        <f t="shared" si="58"/>
        <v>0</v>
      </c>
      <c r="L100" s="13">
        <f t="shared" si="58"/>
        <v>0</v>
      </c>
      <c r="M100" s="13">
        <f t="shared" si="58"/>
        <v>0</v>
      </c>
      <c r="N100" s="13">
        <f t="shared" si="58"/>
        <v>0</v>
      </c>
      <c r="O100" s="13">
        <f t="shared" si="58"/>
        <v>0</v>
      </c>
      <c r="P100" s="13">
        <f t="shared" si="58"/>
        <v>0</v>
      </c>
      <c r="Q100" s="13">
        <f t="shared" si="58"/>
        <v>0</v>
      </c>
      <c r="R100" s="13">
        <f t="shared" si="58"/>
        <v>0</v>
      </c>
      <c r="S100" s="13">
        <f t="shared" si="58"/>
        <v>0</v>
      </c>
      <c r="T100" s="13">
        <f t="shared" si="58"/>
        <v>0</v>
      </c>
      <c r="U100" s="13">
        <f t="shared" si="58"/>
        <v>0</v>
      </c>
      <c r="V100" s="13">
        <f t="shared" si="58"/>
        <v>0</v>
      </c>
      <c r="W100" s="13">
        <f t="shared" si="58"/>
        <v>0</v>
      </c>
      <c r="X100" s="13">
        <f t="shared" si="58"/>
        <v>0</v>
      </c>
      <c r="Y100" s="13">
        <f t="shared" si="58"/>
        <v>0</v>
      </c>
      <c r="Z100" s="13">
        <f t="shared" si="58"/>
        <v>0</v>
      </c>
      <c r="AA100" s="13">
        <f t="shared" si="58"/>
        <v>4000</v>
      </c>
      <c r="AB100" s="13">
        <f t="shared" si="58"/>
        <v>3933.333333</v>
      </c>
      <c r="AC100" s="13">
        <f t="shared" si="58"/>
        <v>3867.777778</v>
      </c>
      <c r="AD100" s="13">
        <f t="shared" si="58"/>
        <v>3803.314815</v>
      </c>
      <c r="AE100" s="13">
        <f t="shared" si="58"/>
        <v>3739.926235</v>
      </c>
      <c r="AF100" s="13">
        <f t="shared" si="58"/>
        <v>3677.594131</v>
      </c>
      <c r="AG100" s="13">
        <f t="shared" si="58"/>
        <v>3616.300895</v>
      </c>
      <c r="AH100" s="13">
        <f t="shared" si="58"/>
        <v>3556.029214</v>
      </c>
      <c r="AI100" s="13">
        <f t="shared" si="58"/>
        <v>3496.76206</v>
      </c>
      <c r="AJ100" s="13">
        <f t="shared" si="58"/>
        <v>3438.482692</v>
      </c>
      <c r="AK100" s="13">
        <f t="shared" si="58"/>
        <v>3381.174647</v>
      </c>
      <c r="AL100" s="13">
        <f t="shared" si="58"/>
        <v>3324.821737</v>
      </c>
    </row>
    <row r="101" ht="12.75" customHeight="1">
      <c r="A101" s="6" t="s">
        <v>195</v>
      </c>
      <c r="B101" s="13">
        <v>0.0</v>
      </c>
      <c r="C101" s="13">
        <f t="shared" ref="C101:AL101" si="59">B101+C100</f>
        <v>0</v>
      </c>
      <c r="D101" s="13">
        <f t="shared" si="59"/>
        <v>0</v>
      </c>
      <c r="E101" s="13">
        <f t="shared" si="59"/>
        <v>0</v>
      </c>
      <c r="F101" s="13">
        <f t="shared" si="59"/>
        <v>0</v>
      </c>
      <c r="G101" s="13">
        <f t="shared" si="59"/>
        <v>0</v>
      </c>
      <c r="H101" s="13">
        <f t="shared" si="59"/>
        <v>0</v>
      </c>
      <c r="I101" s="13">
        <f t="shared" si="59"/>
        <v>0</v>
      </c>
      <c r="J101" s="13">
        <f t="shared" si="59"/>
        <v>0</v>
      </c>
      <c r="K101" s="13">
        <f t="shared" si="59"/>
        <v>0</v>
      </c>
      <c r="L101" s="13">
        <f t="shared" si="59"/>
        <v>0</v>
      </c>
      <c r="M101" s="13">
        <f t="shared" si="59"/>
        <v>0</v>
      </c>
      <c r="N101" s="13">
        <f t="shared" si="59"/>
        <v>0</v>
      </c>
      <c r="O101" s="13">
        <f t="shared" si="59"/>
        <v>0</v>
      </c>
      <c r="P101" s="13">
        <f t="shared" si="59"/>
        <v>0</v>
      </c>
      <c r="Q101" s="13">
        <f t="shared" si="59"/>
        <v>0</v>
      </c>
      <c r="R101" s="13">
        <f t="shared" si="59"/>
        <v>0</v>
      </c>
      <c r="S101" s="13">
        <f t="shared" si="59"/>
        <v>0</v>
      </c>
      <c r="T101" s="13">
        <f t="shared" si="59"/>
        <v>0</v>
      </c>
      <c r="U101" s="13">
        <f t="shared" si="59"/>
        <v>0</v>
      </c>
      <c r="V101" s="13">
        <f t="shared" si="59"/>
        <v>0</v>
      </c>
      <c r="W101" s="13">
        <f t="shared" si="59"/>
        <v>0</v>
      </c>
      <c r="X101" s="13">
        <f t="shared" si="59"/>
        <v>0</v>
      </c>
      <c r="Y101" s="13">
        <f t="shared" si="59"/>
        <v>0</v>
      </c>
      <c r="Z101" s="13">
        <f t="shared" si="59"/>
        <v>0</v>
      </c>
      <c r="AA101" s="13">
        <f t="shared" si="59"/>
        <v>4000</v>
      </c>
      <c r="AB101" s="13">
        <f t="shared" si="59"/>
        <v>7933.333333</v>
      </c>
      <c r="AC101" s="13">
        <f t="shared" si="59"/>
        <v>11801.11111</v>
      </c>
      <c r="AD101" s="13">
        <f t="shared" si="59"/>
        <v>15604.42593</v>
      </c>
      <c r="AE101" s="13">
        <f t="shared" si="59"/>
        <v>19344.35216</v>
      </c>
      <c r="AF101" s="13">
        <f t="shared" si="59"/>
        <v>23021.94629</v>
      </c>
      <c r="AG101" s="13">
        <f t="shared" si="59"/>
        <v>26638.24719</v>
      </c>
      <c r="AH101" s="13">
        <f t="shared" si="59"/>
        <v>30194.2764</v>
      </c>
      <c r="AI101" s="13">
        <f t="shared" si="59"/>
        <v>33691.03846</v>
      </c>
      <c r="AJ101" s="13">
        <f t="shared" si="59"/>
        <v>37129.52115</v>
      </c>
      <c r="AK101" s="13">
        <f t="shared" si="59"/>
        <v>40510.6958</v>
      </c>
      <c r="AL101" s="13">
        <f t="shared" si="59"/>
        <v>43835.51754</v>
      </c>
    </row>
    <row r="102" ht="12.75" customHeight="1">
      <c r="A102" s="6" t="s">
        <v>197</v>
      </c>
      <c r="C102" s="13">
        <f t="shared" ref="C102:AL102" si="60">IF((C99-C100)&gt;=0,C99-C100,0)</f>
        <v>0</v>
      </c>
      <c r="D102" s="13">
        <f t="shared" si="60"/>
        <v>0</v>
      </c>
      <c r="E102" s="13">
        <f t="shared" si="60"/>
        <v>0</v>
      </c>
      <c r="F102" s="13">
        <f t="shared" si="60"/>
        <v>0</v>
      </c>
      <c r="G102" s="13">
        <f t="shared" si="60"/>
        <v>0</v>
      </c>
      <c r="H102" s="13">
        <f t="shared" si="60"/>
        <v>0</v>
      </c>
      <c r="I102" s="13">
        <f t="shared" si="60"/>
        <v>0</v>
      </c>
      <c r="J102" s="13">
        <f t="shared" si="60"/>
        <v>0</v>
      </c>
      <c r="K102" s="13">
        <f t="shared" si="60"/>
        <v>0</v>
      </c>
      <c r="L102" s="13">
        <f t="shared" si="60"/>
        <v>0</v>
      </c>
      <c r="M102" s="13">
        <f t="shared" si="60"/>
        <v>0</v>
      </c>
      <c r="N102" s="13">
        <f t="shared" si="60"/>
        <v>0</v>
      </c>
      <c r="O102" s="13">
        <f t="shared" si="60"/>
        <v>0</v>
      </c>
      <c r="P102" s="13">
        <f t="shared" si="60"/>
        <v>0</v>
      </c>
      <c r="Q102" s="13">
        <f t="shared" si="60"/>
        <v>0</v>
      </c>
      <c r="R102" s="13">
        <f t="shared" si="60"/>
        <v>0</v>
      </c>
      <c r="S102" s="13">
        <f t="shared" si="60"/>
        <v>0</v>
      </c>
      <c r="T102" s="13">
        <f t="shared" si="60"/>
        <v>0</v>
      </c>
      <c r="U102" s="13">
        <f t="shared" si="60"/>
        <v>0</v>
      </c>
      <c r="V102" s="13">
        <f t="shared" si="60"/>
        <v>0</v>
      </c>
      <c r="W102" s="13">
        <f t="shared" si="60"/>
        <v>0</v>
      </c>
      <c r="X102" s="13">
        <f t="shared" si="60"/>
        <v>0</v>
      </c>
      <c r="Y102" s="13">
        <f t="shared" si="60"/>
        <v>0</v>
      </c>
      <c r="Z102" s="13">
        <f t="shared" si="60"/>
        <v>0</v>
      </c>
      <c r="AA102" s="13">
        <f t="shared" si="60"/>
        <v>236000</v>
      </c>
      <c r="AB102" s="13">
        <f t="shared" si="60"/>
        <v>232066.6667</v>
      </c>
      <c r="AC102" s="13">
        <f t="shared" si="60"/>
        <v>228198.8889</v>
      </c>
      <c r="AD102" s="13">
        <f t="shared" si="60"/>
        <v>224395.5741</v>
      </c>
      <c r="AE102" s="13">
        <f t="shared" si="60"/>
        <v>220655.6478</v>
      </c>
      <c r="AF102" s="13">
        <f t="shared" si="60"/>
        <v>216978.0537</v>
      </c>
      <c r="AG102" s="13">
        <f t="shared" si="60"/>
        <v>213361.7528</v>
      </c>
      <c r="AH102" s="13">
        <f t="shared" si="60"/>
        <v>209805.7236</v>
      </c>
      <c r="AI102" s="13">
        <f t="shared" si="60"/>
        <v>206308.9615</v>
      </c>
      <c r="AJ102" s="13">
        <f t="shared" si="60"/>
        <v>202870.4788</v>
      </c>
      <c r="AK102" s="13">
        <f t="shared" si="60"/>
        <v>199489.3042</v>
      </c>
      <c r="AL102" s="13">
        <f t="shared" si="60"/>
        <v>196164.4825</v>
      </c>
    </row>
    <row r="103" ht="12.75" customHeight="1">
      <c r="A103" s="6"/>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row>
    <row r="104" ht="12.75" customHeight="1">
      <c r="A104" s="6" t="s">
        <v>204</v>
      </c>
      <c r="C104" s="13">
        <f t="shared" ref="C104:AL104" si="61">C88+C94+C100</f>
        <v>0</v>
      </c>
      <c r="D104" s="13">
        <f t="shared" si="61"/>
        <v>0</v>
      </c>
      <c r="E104" s="13">
        <f t="shared" si="61"/>
        <v>0</v>
      </c>
      <c r="F104" s="13">
        <f t="shared" si="61"/>
        <v>0</v>
      </c>
      <c r="G104" s="13">
        <f t="shared" si="61"/>
        <v>0</v>
      </c>
      <c r="H104" s="13">
        <f t="shared" si="61"/>
        <v>0</v>
      </c>
      <c r="I104" s="13">
        <f t="shared" si="61"/>
        <v>0</v>
      </c>
      <c r="J104" s="13">
        <f t="shared" si="61"/>
        <v>0</v>
      </c>
      <c r="K104" s="13">
        <f t="shared" si="61"/>
        <v>0</v>
      </c>
      <c r="L104" s="13">
        <f t="shared" si="61"/>
        <v>0</v>
      </c>
      <c r="M104" s="13">
        <f t="shared" si="61"/>
        <v>0</v>
      </c>
      <c r="N104" s="13">
        <f t="shared" si="61"/>
        <v>0</v>
      </c>
      <c r="O104" s="13">
        <f t="shared" si="61"/>
        <v>0</v>
      </c>
      <c r="P104" s="13">
        <f t="shared" si="61"/>
        <v>0</v>
      </c>
      <c r="Q104" s="13">
        <f t="shared" si="61"/>
        <v>0</v>
      </c>
      <c r="R104" s="13">
        <f t="shared" si="61"/>
        <v>0</v>
      </c>
      <c r="S104" s="13">
        <f t="shared" si="61"/>
        <v>0</v>
      </c>
      <c r="T104" s="13">
        <f t="shared" si="61"/>
        <v>0</v>
      </c>
      <c r="U104" s="13">
        <f t="shared" si="61"/>
        <v>0</v>
      </c>
      <c r="V104" s="13">
        <f t="shared" si="61"/>
        <v>0</v>
      </c>
      <c r="W104" s="13">
        <f t="shared" si="61"/>
        <v>0</v>
      </c>
      <c r="X104" s="13">
        <f t="shared" si="61"/>
        <v>0</v>
      </c>
      <c r="Y104" s="13">
        <f t="shared" si="61"/>
        <v>0</v>
      </c>
      <c r="Z104" s="13">
        <f t="shared" si="61"/>
        <v>0</v>
      </c>
      <c r="AA104" s="13">
        <f t="shared" si="61"/>
        <v>6560</v>
      </c>
      <c r="AB104" s="13">
        <f t="shared" si="61"/>
        <v>6429.333333</v>
      </c>
      <c r="AC104" s="13">
        <f t="shared" si="61"/>
        <v>6301.377778</v>
      </c>
      <c r="AD104" s="13">
        <f t="shared" si="61"/>
        <v>6176.074815</v>
      </c>
      <c r="AE104" s="13">
        <f t="shared" si="61"/>
        <v>6053.367235</v>
      </c>
      <c r="AF104" s="13">
        <f t="shared" si="61"/>
        <v>5933.199106</v>
      </c>
      <c r="AG104" s="13">
        <f t="shared" si="61"/>
        <v>5815.515746</v>
      </c>
      <c r="AH104" s="13">
        <f t="shared" si="61"/>
        <v>5700.263693</v>
      </c>
      <c r="AI104" s="13">
        <f t="shared" si="61"/>
        <v>5587.390677</v>
      </c>
      <c r="AJ104" s="13">
        <f t="shared" si="61"/>
        <v>5476.845594</v>
      </c>
      <c r="AK104" s="13">
        <f t="shared" si="61"/>
        <v>5368.578477</v>
      </c>
      <c r="AL104" s="13">
        <f t="shared" si="61"/>
        <v>5262.54047</v>
      </c>
    </row>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9CCC"/>
    <pageSetUpPr/>
  </sheetPr>
  <sheetViews>
    <sheetView workbookViewId="0"/>
  </sheetViews>
  <sheetFormatPr customHeight="1" defaultColWidth="14.43" defaultRowHeight="15.0"/>
  <cols>
    <col customWidth="1" min="1" max="1" width="32.14"/>
    <col customWidth="1" min="2" max="242" width="12.71"/>
  </cols>
  <sheetData>
    <row r="1" ht="16.5" customHeight="1">
      <c r="A1" s="12" t="str">
        <f>ASSUMPTIONS!A1</f>
        <v>ProMesh</v>
      </c>
    </row>
    <row r="2" ht="13.5" customHeight="1">
      <c r="A2" s="6" t="s">
        <v>203</v>
      </c>
      <c r="C2" s="6" t="s">
        <v>61</v>
      </c>
      <c r="D2" s="6" t="s">
        <v>61</v>
      </c>
      <c r="E2" s="6" t="s">
        <v>61</v>
      </c>
      <c r="F2" s="6" t="s">
        <v>61</v>
      </c>
      <c r="G2" s="6" t="s">
        <v>61</v>
      </c>
      <c r="H2" s="6" t="s">
        <v>61</v>
      </c>
      <c r="I2" s="6" t="s">
        <v>61</v>
      </c>
      <c r="J2" s="6" t="s">
        <v>61</v>
      </c>
      <c r="K2" s="6" t="s">
        <v>61</v>
      </c>
      <c r="L2" s="6" t="s">
        <v>61</v>
      </c>
      <c r="M2" s="6" t="s">
        <v>61</v>
      </c>
      <c r="N2" s="6" t="s">
        <v>61</v>
      </c>
      <c r="O2" s="6" t="s">
        <v>62</v>
      </c>
      <c r="P2" s="6" t="s">
        <v>62</v>
      </c>
      <c r="Q2" s="6" t="s">
        <v>62</v>
      </c>
      <c r="R2" s="6" t="s">
        <v>62</v>
      </c>
      <c r="S2" s="6" t="s">
        <v>62</v>
      </c>
      <c r="T2" s="6" t="s">
        <v>62</v>
      </c>
      <c r="U2" s="6" t="s">
        <v>62</v>
      </c>
      <c r="V2" s="6" t="s">
        <v>62</v>
      </c>
      <c r="W2" s="6" t="s">
        <v>62</v>
      </c>
      <c r="X2" s="6" t="s">
        <v>62</v>
      </c>
      <c r="Y2" s="6" t="s">
        <v>62</v>
      </c>
      <c r="Z2" s="6" t="s">
        <v>62</v>
      </c>
      <c r="AA2" s="6" t="s">
        <v>63</v>
      </c>
      <c r="AB2" s="6" t="s">
        <v>63</v>
      </c>
      <c r="AC2" s="6" t="s">
        <v>63</v>
      </c>
      <c r="AD2" s="6" t="s">
        <v>63</v>
      </c>
      <c r="AE2" s="6" t="s">
        <v>63</v>
      </c>
      <c r="AF2" s="6" t="s">
        <v>63</v>
      </c>
      <c r="AG2" s="6" t="s">
        <v>63</v>
      </c>
      <c r="AH2" s="6" t="s">
        <v>63</v>
      </c>
      <c r="AI2" s="6" t="s">
        <v>63</v>
      </c>
      <c r="AJ2" s="6" t="s">
        <v>63</v>
      </c>
      <c r="AK2" s="6" t="s">
        <v>63</v>
      </c>
      <c r="AL2" s="6" t="s">
        <v>63</v>
      </c>
    </row>
    <row r="3" ht="12.75" customHeight="1">
      <c r="A3" s="6"/>
      <c r="C3" s="6" t="s">
        <v>64</v>
      </c>
      <c r="D3" s="6" t="s">
        <v>65</v>
      </c>
      <c r="E3" s="6" t="s">
        <v>66</v>
      </c>
      <c r="F3" s="6" t="s">
        <v>67</v>
      </c>
      <c r="G3" s="6" t="s">
        <v>68</v>
      </c>
      <c r="H3" s="6" t="s">
        <v>69</v>
      </c>
      <c r="I3" s="6" t="s">
        <v>70</v>
      </c>
      <c r="J3" s="6" t="s">
        <v>71</v>
      </c>
      <c r="K3" s="6" t="s">
        <v>72</v>
      </c>
      <c r="L3" s="6" t="s">
        <v>73</v>
      </c>
      <c r="M3" s="6" t="s">
        <v>74</v>
      </c>
      <c r="N3" s="6" t="s">
        <v>75</v>
      </c>
      <c r="O3" s="6" t="s">
        <v>64</v>
      </c>
      <c r="P3" s="6" t="s">
        <v>65</v>
      </c>
      <c r="Q3" s="6" t="s">
        <v>66</v>
      </c>
      <c r="R3" s="6" t="s">
        <v>67</v>
      </c>
      <c r="S3" s="6" t="s">
        <v>68</v>
      </c>
      <c r="T3" s="6" t="s">
        <v>69</v>
      </c>
      <c r="U3" s="6" t="s">
        <v>70</v>
      </c>
      <c r="V3" s="6" t="s">
        <v>71</v>
      </c>
      <c r="W3" s="6" t="s">
        <v>72</v>
      </c>
      <c r="X3" s="6" t="s">
        <v>73</v>
      </c>
      <c r="Y3" s="6" t="s">
        <v>74</v>
      </c>
      <c r="Z3" s="6" t="s">
        <v>75</v>
      </c>
      <c r="AA3" s="6" t="s">
        <v>64</v>
      </c>
      <c r="AB3" s="6" t="s">
        <v>65</v>
      </c>
      <c r="AC3" s="6" t="s">
        <v>66</v>
      </c>
      <c r="AD3" s="6" t="s">
        <v>67</v>
      </c>
      <c r="AE3" s="6" t="s">
        <v>68</v>
      </c>
      <c r="AF3" s="6" t="s">
        <v>69</v>
      </c>
      <c r="AG3" s="6" t="s">
        <v>70</v>
      </c>
      <c r="AH3" s="6" t="s">
        <v>71</v>
      </c>
      <c r="AI3" s="6" t="s">
        <v>72</v>
      </c>
      <c r="AJ3" s="6" t="s">
        <v>73</v>
      </c>
      <c r="AK3" s="6" t="s">
        <v>74</v>
      </c>
      <c r="AL3" s="6" t="s">
        <v>75</v>
      </c>
    </row>
    <row r="4" ht="12.75" customHeight="1">
      <c r="A4" s="4" t="s">
        <v>205</v>
      </c>
    </row>
    <row r="5" ht="12.75" customHeight="1">
      <c r="A5" s="6" t="s">
        <v>206</v>
      </c>
      <c r="C5" s="13">
        <f t="shared" ref="C5:N5" si="1">C44</f>
        <v>100000</v>
      </c>
      <c r="D5" s="13" t="str">
        <f t="shared" si="1"/>
        <v/>
      </c>
      <c r="E5" s="13" t="str">
        <f t="shared" si="1"/>
        <v/>
      </c>
      <c r="F5" s="13" t="str">
        <f t="shared" si="1"/>
        <v/>
      </c>
      <c r="G5" s="13" t="str">
        <f t="shared" si="1"/>
        <v/>
      </c>
      <c r="H5" s="13" t="str">
        <f t="shared" si="1"/>
        <v/>
      </c>
      <c r="I5" s="13" t="str">
        <f t="shared" si="1"/>
        <v/>
      </c>
      <c r="J5" s="13" t="str">
        <f t="shared" si="1"/>
        <v/>
      </c>
      <c r="K5" s="13" t="str">
        <f t="shared" si="1"/>
        <v/>
      </c>
      <c r="L5" s="13" t="str">
        <f t="shared" si="1"/>
        <v/>
      </c>
      <c r="M5" s="13" t="str">
        <f t="shared" si="1"/>
        <v/>
      </c>
      <c r="N5" s="13" t="str">
        <f t="shared" si="1"/>
        <v/>
      </c>
      <c r="O5" s="13">
        <f t="shared" ref="O5:Z5" si="2">O81</f>
        <v>150000</v>
      </c>
      <c r="P5" s="13" t="str">
        <f t="shared" si="2"/>
        <v/>
      </c>
      <c r="Q5" s="13" t="str">
        <f t="shared" si="2"/>
        <v/>
      </c>
      <c r="R5" s="13" t="str">
        <f t="shared" si="2"/>
        <v/>
      </c>
      <c r="S5" s="13" t="str">
        <f t="shared" si="2"/>
        <v/>
      </c>
      <c r="T5" s="13" t="str">
        <f t="shared" si="2"/>
        <v/>
      </c>
      <c r="U5" s="13" t="str">
        <f t="shared" si="2"/>
        <v/>
      </c>
      <c r="V5" s="13" t="str">
        <f t="shared" si="2"/>
        <v/>
      </c>
      <c r="W5" s="13" t="str">
        <f t="shared" si="2"/>
        <v/>
      </c>
      <c r="X5" s="13" t="str">
        <f t="shared" si="2"/>
        <v/>
      </c>
      <c r="Y5" s="13" t="str">
        <f t="shared" si="2"/>
        <v/>
      </c>
      <c r="Z5" s="13" t="str">
        <f t="shared" si="2"/>
        <v/>
      </c>
      <c r="AA5" s="13">
        <f t="shared" ref="AA5:AL5" si="3">AA44+AA81+AA118</f>
        <v>250000</v>
      </c>
      <c r="AB5" s="13">
        <f t="shared" si="3"/>
        <v>0</v>
      </c>
      <c r="AC5" s="13">
        <f t="shared" si="3"/>
        <v>0</v>
      </c>
      <c r="AD5" s="13">
        <f t="shared" si="3"/>
        <v>0</v>
      </c>
      <c r="AE5" s="13">
        <f t="shared" si="3"/>
        <v>0</v>
      </c>
      <c r="AF5" s="13">
        <f t="shared" si="3"/>
        <v>0</v>
      </c>
      <c r="AG5" s="13">
        <f t="shared" si="3"/>
        <v>0</v>
      </c>
      <c r="AH5" s="13">
        <f t="shared" si="3"/>
        <v>0</v>
      </c>
      <c r="AI5" s="13">
        <f t="shared" si="3"/>
        <v>0</v>
      </c>
      <c r="AJ5" s="13">
        <f t="shared" si="3"/>
        <v>0</v>
      </c>
      <c r="AK5" s="13">
        <f t="shared" si="3"/>
        <v>0</v>
      </c>
      <c r="AL5" s="13">
        <f t="shared" si="3"/>
        <v>0</v>
      </c>
    </row>
    <row r="6" ht="12.75" customHeight="1">
      <c r="A6" s="6" t="s">
        <v>207</v>
      </c>
      <c r="C6" s="13">
        <f t="shared" ref="C6:N6" si="4">C45</f>
        <v>500</v>
      </c>
      <c r="D6" s="13">
        <f t="shared" si="4"/>
        <v>480.3396949</v>
      </c>
      <c r="E6" s="13">
        <f t="shared" si="4"/>
        <v>460.5810882</v>
      </c>
      <c r="F6" s="13">
        <f t="shared" si="4"/>
        <v>440.7236885</v>
      </c>
      <c r="G6" s="13">
        <f t="shared" si="4"/>
        <v>420.7670019</v>
      </c>
      <c r="H6" s="13">
        <f t="shared" si="4"/>
        <v>400.7105317</v>
      </c>
      <c r="I6" s="13">
        <f t="shared" si="4"/>
        <v>380.5537793</v>
      </c>
      <c r="J6" s="13">
        <f t="shared" si="4"/>
        <v>360.296243</v>
      </c>
      <c r="K6" s="13">
        <f t="shared" si="4"/>
        <v>339.9374191</v>
      </c>
      <c r="L6" s="13">
        <f t="shared" si="4"/>
        <v>319.4768011</v>
      </c>
      <c r="M6" s="13">
        <f t="shared" si="4"/>
        <v>298.91388</v>
      </c>
      <c r="N6" s="13">
        <f t="shared" si="4"/>
        <v>278.2481442</v>
      </c>
      <c r="O6" s="13">
        <f t="shared" ref="O6:Z6" si="5">O45+O82</f>
        <v>1007.47908</v>
      </c>
      <c r="P6" s="13">
        <f t="shared" si="5"/>
        <v>957.1157124</v>
      </c>
      <c r="Q6" s="13">
        <f t="shared" si="5"/>
        <v>906.5005282</v>
      </c>
      <c r="R6" s="13">
        <f t="shared" si="5"/>
        <v>855.632268</v>
      </c>
      <c r="S6" s="13">
        <f t="shared" si="5"/>
        <v>804.5096665</v>
      </c>
      <c r="T6" s="13">
        <f t="shared" si="5"/>
        <v>753.131452</v>
      </c>
      <c r="U6" s="13">
        <f t="shared" si="5"/>
        <v>701.4963465</v>
      </c>
      <c r="V6" s="13">
        <f t="shared" si="5"/>
        <v>649.6030654</v>
      </c>
      <c r="W6" s="13">
        <f t="shared" si="5"/>
        <v>597.4503179</v>
      </c>
      <c r="X6" s="13">
        <f t="shared" si="5"/>
        <v>545.0368067</v>
      </c>
      <c r="Y6" s="13">
        <f t="shared" si="5"/>
        <v>492.3612279</v>
      </c>
      <c r="Z6" s="13">
        <f t="shared" si="5"/>
        <v>439.4222712</v>
      </c>
      <c r="AA6" s="13">
        <f t="shared" ref="AA6:AL6" si="6">AA45+AA82+AA119</f>
        <v>1636.32887</v>
      </c>
      <c r="AB6" s="13">
        <f t="shared" si="6"/>
        <v>1573.132385</v>
      </c>
      <c r="AC6" s="13">
        <f t="shared" si="6"/>
        <v>1509.729616</v>
      </c>
      <c r="AD6" s="13">
        <f t="shared" si="6"/>
        <v>1446.010382</v>
      </c>
      <c r="AE6" s="13">
        <f t="shared" si="6"/>
        <v>1381.972554</v>
      </c>
      <c r="AF6" s="13">
        <f t="shared" si="6"/>
        <v>1317.614537</v>
      </c>
      <c r="AG6" s="13">
        <f t="shared" si="6"/>
        <v>1252.93473</v>
      </c>
      <c r="AH6" s="13">
        <f t="shared" si="6"/>
        <v>1187.931525</v>
      </c>
      <c r="AI6" s="13">
        <f t="shared" si="6"/>
        <v>1122.603303</v>
      </c>
      <c r="AJ6" s="13">
        <f t="shared" si="6"/>
        <v>1056.94844</v>
      </c>
      <c r="AK6" s="13">
        <f t="shared" si="6"/>
        <v>990.9653024</v>
      </c>
      <c r="AL6" s="13">
        <f t="shared" si="6"/>
        <v>924.6522494</v>
      </c>
    </row>
    <row r="7" ht="12.75" customHeight="1">
      <c r="A7" s="6" t="s">
        <v>211</v>
      </c>
      <c r="C7" s="13">
        <f t="shared" ref="C7:N7" si="7">C46</f>
        <v>3932.061025</v>
      </c>
      <c r="D7" s="13">
        <f t="shared" si="7"/>
        <v>3951.72133</v>
      </c>
      <c r="E7" s="13">
        <f t="shared" si="7"/>
        <v>3971.479937</v>
      </c>
      <c r="F7" s="13">
        <f t="shared" si="7"/>
        <v>3991.337337</v>
      </c>
      <c r="G7" s="13">
        <f t="shared" si="7"/>
        <v>4011.294023</v>
      </c>
      <c r="H7" s="13">
        <f t="shared" si="7"/>
        <v>4031.350494</v>
      </c>
      <c r="I7" s="13">
        <f t="shared" si="7"/>
        <v>4051.507246</v>
      </c>
      <c r="J7" s="13">
        <f t="shared" si="7"/>
        <v>4071.764782</v>
      </c>
      <c r="K7" s="13">
        <f t="shared" si="7"/>
        <v>4092.123606</v>
      </c>
      <c r="L7" s="13">
        <f t="shared" si="7"/>
        <v>4112.584224</v>
      </c>
      <c r="M7" s="13">
        <f t="shared" si="7"/>
        <v>4133.147145</v>
      </c>
      <c r="N7" s="13">
        <f t="shared" si="7"/>
        <v>4153.812881</v>
      </c>
      <c r="O7" s="13">
        <f t="shared" ref="O7:Z7" si="8">O46+O83</f>
        <v>10072.67348</v>
      </c>
      <c r="P7" s="13">
        <f t="shared" si="8"/>
        <v>10123.03685</v>
      </c>
      <c r="Q7" s="13">
        <f t="shared" si="8"/>
        <v>10173.65204</v>
      </c>
      <c r="R7" s="13">
        <f t="shared" si="8"/>
        <v>10224.5203</v>
      </c>
      <c r="S7" s="13">
        <f t="shared" si="8"/>
        <v>10275.6429</v>
      </c>
      <c r="T7" s="13">
        <f t="shared" si="8"/>
        <v>10327.02111</v>
      </c>
      <c r="U7" s="13">
        <f t="shared" si="8"/>
        <v>10378.65622</v>
      </c>
      <c r="V7" s="13">
        <f t="shared" si="8"/>
        <v>10430.5495</v>
      </c>
      <c r="W7" s="13">
        <f t="shared" si="8"/>
        <v>10482.70225</v>
      </c>
      <c r="X7" s="13">
        <f t="shared" si="8"/>
        <v>10535.11576</v>
      </c>
      <c r="Y7" s="13">
        <f t="shared" si="8"/>
        <v>10587.79134</v>
      </c>
      <c r="Z7" s="13">
        <f t="shared" si="8"/>
        <v>10618.68024</v>
      </c>
      <c r="AA7" s="13">
        <f t="shared" ref="AA7:AL7" si="9">AA46+AA83+AA120</f>
        <v>12639.29709</v>
      </c>
      <c r="AB7" s="13">
        <f t="shared" si="9"/>
        <v>12680.55377</v>
      </c>
      <c r="AC7" s="13">
        <f t="shared" si="9"/>
        <v>12743.84684</v>
      </c>
      <c r="AD7" s="13">
        <f t="shared" si="9"/>
        <v>12807.56552</v>
      </c>
      <c r="AE7" s="13">
        <f t="shared" si="9"/>
        <v>12871.60335</v>
      </c>
      <c r="AF7" s="13">
        <f t="shared" si="9"/>
        <v>12935.96136</v>
      </c>
      <c r="AG7" s="13">
        <f t="shared" si="9"/>
        <v>13000.64117</v>
      </c>
      <c r="AH7" s="13">
        <f t="shared" si="9"/>
        <v>13065.64438</v>
      </c>
      <c r="AI7" s="13">
        <f t="shared" si="9"/>
        <v>13130.9726</v>
      </c>
      <c r="AJ7" s="13">
        <f t="shared" si="9"/>
        <v>13196.62746</v>
      </c>
      <c r="AK7" s="13">
        <f t="shared" si="9"/>
        <v>13262.6106</v>
      </c>
      <c r="AL7" s="13">
        <f t="shared" si="9"/>
        <v>13295.84857</v>
      </c>
    </row>
    <row r="8" ht="12.75" customHeight="1">
      <c r="A8" s="6" t="s">
        <v>212</v>
      </c>
      <c r="C8" s="13">
        <f t="shared" ref="C8:N8" si="10">C47</f>
        <v>48746.70495</v>
      </c>
      <c r="D8" s="13">
        <f t="shared" si="10"/>
        <v>48990.43848</v>
      </c>
      <c r="E8" s="13">
        <f t="shared" si="10"/>
        <v>49235.39067</v>
      </c>
      <c r="F8" s="13">
        <f t="shared" si="10"/>
        <v>49481.56762</v>
      </c>
      <c r="G8" s="13">
        <f t="shared" si="10"/>
        <v>49728.97546</v>
      </c>
      <c r="H8" s="13">
        <f t="shared" si="10"/>
        <v>49977.62034</v>
      </c>
      <c r="I8" s="13">
        <f t="shared" si="10"/>
        <v>50227.50844</v>
      </c>
      <c r="J8" s="13">
        <f t="shared" si="10"/>
        <v>50478.64598</v>
      </c>
      <c r="K8" s="13">
        <f t="shared" si="10"/>
        <v>50731.03921</v>
      </c>
      <c r="L8" s="13">
        <f t="shared" si="10"/>
        <v>50984.69441</v>
      </c>
      <c r="M8" s="13">
        <f t="shared" si="10"/>
        <v>51239.61788</v>
      </c>
      <c r="N8" s="13">
        <f t="shared" si="10"/>
        <v>51473.76591</v>
      </c>
      <c r="O8" s="13">
        <f t="shared" ref="O8:Z8" si="11">O47+O84</f>
        <v>120441.1812</v>
      </c>
      <c r="P8" s="13">
        <f t="shared" si="11"/>
        <v>116611.4363</v>
      </c>
      <c r="Q8" s="13">
        <f t="shared" si="11"/>
        <v>112762.433</v>
      </c>
      <c r="R8" s="13">
        <f t="shared" si="11"/>
        <v>108894.1842</v>
      </c>
      <c r="S8" s="13">
        <f t="shared" si="11"/>
        <v>105006.5941</v>
      </c>
      <c r="T8" s="13">
        <f t="shared" si="11"/>
        <v>101099.566</v>
      </c>
      <c r="U8" s="13">
        <f t="shared" si="11"/>
        <v>97173.00283</v>
      </c>
      <c r="V8" s="13">
        <f t="shared" si="11"/>
        <v>93226.80682</v>
      </c>
      <c r="W8" s="13">
        <f t="shared" si="11"/>
        <v>89260.87982</v>
      </c>
      <c r="X8" s="13">
        <f t="shared" si="11"/>
        <v>85275.1232</v>
      </c>
      <c r="Y8" s="13">
        <f t="shared" si="11"/>
        <v>81269.43779</v>
      </c>
      <c r="Z8" s="13">
        <f t="shared" si="11"/>
        <v>77232.69893</v>
      </c>
      <c r="AA8" s="13">
        <f t="shared" ref="AA8:AL8" si="12">AA47+AA84+AA121</f>
        <v>149772.262</v>
      </c>
      <c r="AB8" s="13">
        <f t="shared" si="12"/>
        <v>143873.0869</v>
      </c>
      <c r="AC8" s="13">
        <f t="shared" si="12"/>
        <v>137944.3611</v>
      </c>
      <c r="AD8" s="13">
        <f t="shared" si="12"/>
        <v>131985.9914</v>
      </c>
      <c r="AE8" s="13">
        <f t="shared" si="12"/>
        <v>125997.8298</v>
      </c>
      <c r="AF8" s="13">
        <f t="shared" si="12"/>
        <v>119979.7274</v>
      </c>
      <c r="AG8" s="13">
        <f t="shared" si="12"/>
        <v>113931.5345</v>
      </c>
      <c r="AH8" s="13">
        <f t="shared" si="12"/>
        <v>107853.1006</v>
      </c>
      <c r="AI8" s="13">
        <f t="shared" si="12"/>
        <v>101744.2746</v>
      </c>
      <c r="AJ8" s="13">
        <f t="shared" si="12"/>
        <v>95604.90445</v>
      </c>
      <c r="AK8" s="13">
        <f t="shared" si="12"/>
        <v>89434.83743</v>
      </c>
      <c r="AL8" s="13">
        <f t="shared" si="12"/>
        <v>83266.99517</v>
      </c>
    </row>
    <row r="9" ht="12.75" customHeight="1">
      <c r="A9" s="6" t="s">
        <v>213</v>
      </c>
      <c r="C9" s="13">
        <f t="shared" ref="C9:N9" si="13">C31</f>
        <v>47321.23402</v>
      </c>
      <c r="D9" s="13">
        <f t="shared" si="13"/>
        <v>43125.77917</v>
      </c>
      <c r="E9" s="13">
        <f t="shared" si="13"/>
        <v>38909.34704</v>
      </c>
      <c r="F9" s="13">
        <f t="shared" si="13"/>
        <v>34671.83275</v>
      </c>
      <c r="G9" s="13">
        <f t="shared" si="13"/>
        <v>30413.13089</v>
      </c>
      <c r="H9" s="13">
        <f t="shared" si="13"/>
        <v>26133.13552</v>
      </c>
      <c r="I9" s="13">
        <f t="shared" si="13"/>
        <v>21831.74017</v>
      </c>
      <c r="J9" s="13">
        <f t="shared" si="13"/>
        <v>17508.83784</v>
      </c>
      <c r="K9" s="13">
        <f t="shared" si="13"/>
        <v>13164.32101</v>
      </c>
      <c r="L9" s="13">
        <f t="shared" si="13"/>
        <v>8798.081588</v>
      </c>
      <c r="M9" s="13">
        <f t="shared" si="13"/>
        <v>4410.01097</v>
      </c>
      <c r="N9" s="13">
        <f t="shared" si="13"/>
        <v>22.05005485</v>
      </c>
      <c r="O9" s="13">
        <f t="shared" ref="O9:Z9" si="14">O31+O68</f>
        <v>70981.96129</v>
      </c>
      <c r="P9" s="13">
        <f t="shared" si="14"/>
        <v>64688.6693</v>
      </c>
      <c r="Q9" s="13">
        <f t="shared" si="14"/>
        <v>58364.02056</v>
      </c>
      <c r="R9" s="13">
        <f t="shared" si="14"/>
        <v>52007.74912</v>
      </c>
      <c r="S9" s="13">
        <f t="shared" si="14"/>
        <v>45619.69633</v>
      </c>
      <c r="T9" s="13">
        <f t="shared" si="14"/>
        <v>39199.70327</v>
      </c>
      <c r="U9" s="13">
        <f t="shared" si="14"/>
        <v>32747.61025</v>
      </c>
      <c r="V9" s="13">
        <f t="shared" si="14"/>
        <v>26263.25677</v>
      </c>
      <c r="W9" s="13">
        <f t="shared" si="14"/>
        <v>19746.48151</v>
      </c>
      <c r="X9" s="13">
        <f t="shared" si="14"/>
        <v>13197.12238</v>
      </c>
      <c r="Y9" s="13">
        <f t="shared" si="14"/>
        <v>6615.016456</v>
      </c>
      <c r="Z9" s="13">
        <f t="shared" si="14"/>
        <v>33.07508228</v>
      </c>
      <c r="AA9" s="13">
        <f t="shared" ref="AA9:AL9" si="15">AA31+AA68+AA105</f>
        <v>164854.2149</v>
      </c>
      <c r="AB9" s="13">
        <f t="shared" si="15"/>
        <v>158072.8362</v>
      </c>
      <c r="AC9" s="13">
        <f t="shared" si="15"/>
        <v>151257.7152</v>
      </c>
      <c r="AD9" s="13">
        <f t="shared" si="15"/>
        <v>144408.5194</v>
      </c>
      <c r="AE9" s="13">
        <f t="shared" si="15"/>
        <v>137525.0776</v>
      </c>
      <c r="AF9" s="13">
        <f t="shared" si="15"/>
        <v>130607.2187</v>
      </c>
      <c r="AG9" s="13">
        <f t="shared" si="15"/>
        <v>123654.7704</v>
      </c>
      <c r="AH9" s="13">
        <f t="shared" si="15"/>
        <v>116667.5599</v>
      </c>
      <c r="AI9" s="13">
        <f t="shared" si="15"/>
        <v>109645.4133</v>
      </c>
      <c r="AJ9" s="13">
        <f t="shared" si="15"/>
        <v>102588.156</v>
      </c>
      <c r="AK9" s="13">
        <f t="shared" si="15"/>
        <v>95495.61245</v>
      </c>
      <c r="AL9" s="13">
        <f t="shared" si="15"/>
        <v>88367.60615</v>
      </c>
    </row>
    <row r="10" ht="12.75" customHeight="1">
      <c r="A10" s="6" t="s">
        <v>214</v>
      </c>
      <c r="C10" s="13">
        <f t="shared" ref="C10:N10" si="16">C42</f>
        <v>0</v>
      </c>
      <c r="D10" s="13">
        <f t="shared" si="16"/>
        <v>0</v>
      </c>
      <c r="E10" s="13">
        <f t="shared" si="16"/>
        <v>0</v>
      </c>
      <c r="F10" s="13">
        <f t="shared" si="16"/>
        <v>0</v>
      </c>
      <c r="G10" s="13">
        <f t="shared" si="16"/>
        <v>0</v>
      </c>
      <c r="H10" s="13">
        <f t="shared" si="16"/>
        <v>0</v>
      </c>
      <c r="I10" s="13">
        <f t="shared" si="16"/>
        <v>0</v>
      </c>
      <c r="J10" s="13">
        <f t="shared" si="16"/>
        <v>0</v>
      </c>
      <c r="K10" s="13">
        <f t="shared" si="16"/>
        <v>0</v>
      </c>
      <c r="L10" s="13">
        <f t="shared" si="16"/>
        <v>0</v>
      </c>
      <c r="M10" s="13">
        <f t="shared" si="16"/>
        <v>0</v>
      </c>
      <c r="N10" s="13">
        <f t="shared" si="16"/>
        <v>0</v>
      </c>
      <c r="O10" s="13">
        <f t="shared" ref="O10:Z10" si="17">O42+O79</f>
        <v>0</v>
      </c>
      <c r="P10" s="13">
        <f t="shared" si="17"/>
        <v>0</v>
      </c>
      <c r="Q10" s="13">
        <f t="shared" si="17"/>
        <v>0</v>
      </c>
      <c r="R10" s="13">
        <f t="shared" si="17"/>
        <v>0</v>
      </c>
      <c r="S10" s="13">
        <f t="shared" si="17"/>
        <v>0</v>
      </c>
      <c r="T10" s="13">
        <f t="shared" si="17"/>
        <v>0</v>
      </c>
      <c r="U10" s="13">
        <f t="shared" si="17"/>
        <v>0</v>
      </c>
      <c r="V10" s="13">
        <f t="shared" si="17"/>
        <v>0</v>
      </c>
      <c r="W10" s="13">
        <f t="shared" si="17"/>
        <v>0</v>
      </c>
      <c r="X10" s="13">
        <f t="shared" si="17"/>
        <v>0</v>
      </c>
      <c r="Y10" s="13">
        <f t="shared" si="17"/>
        <v>0</v>
      </c>
      <c r="Z10" s="13">
        <f t="shared" si="17"/>
        <v>0</v>
      </c>
      <c r="AA10" s="13">
        <f t="shared" ref="AA10:AL10" si="18">AA42+AA79+AA116</f>
        <v>0</v>
      </c>
      <c r="AB10" s="13">
        <f t="shared" si="18"/>
        <v>0</v>
      </c>
      <c r="AC10" s="13">
        <f t="shared" si="18"/>
        <v>0</v>
      </c>
      <c r="AD10" s="13">
        <f t="shared" si="18"/>
        <v>0</v>
      </c>
      <c r="AE10" s="13">
        <f t="shared" si="18"/>
        <v>0</v>
      </c>
      <c r="AF10" s="13">
        <f t="shared" si="18"/>
        <v>0</v>
      </c>
      <c r="AG10" s="13">
        <f t="shared" si="18"/>
        <v>0</v>
      </c>
      <c r="AH10" s="13">
        <f t="shared" si="18"/>
        <v>0</v>
      </c>
      <c r="AI10" s="13">
        <f t="shared" si="18"/>
        <v>0</v>
      </c>
      <c r="AJ10" s="13">
        <f t="shared" si="18"/>
        <v>0</v>
      </c>
      <c r="AK10" s="13">
        <f t="shared" si="18"/>
        <v>0</v>
      </c>
      <c r="AL10" s="13">
        <f t="shared" si="18"/>
        <v>0</v>
      </c>
    </row>
    <row r="11" ht="12.75" customHeight="1">
      <c r="A11" s="6"/>
    </row>
    <row r="12" ht="12.75" customHeight="1">
      <c r="A12" s="59" t="s">
        <v>184</v>
      </c>
      <c r="B12" s="53"/>
    </row>
    <row r="13" ht="12.75" customHeight="1">
      <c r="A13" s="59" t="s">
        <v>185</v>
      </c>
      <c r="B13" s="40"/>
      <c r="C13" s="60" t="s">
        <v>61</v>
      </c>
      <c r="D13" s="59" t="s">
        <v>62</v>
      </c>
      <c r="E13" s="59" t="s">
        <v>63</v>
      </c>
    </row>
    <row r="14" ht="12.75" customHeight="1">
      <c r="A14" s="40" t="s">
        <v>186</v>
      </c>
      <c r="B14" s="40"/>
      <c r="C14" s="61">
        <f>'CAPITAL EXPENDITURES'!C5</f>
        <v>0</v>
      </c>
      <c r="D14" s="38">
        <f>'CAPITAL EXPENDITURES'!D5</f>
        <v>0</v>
      </c>
      <c r="E14" s="38">
        <f>'CAPITAL EXPENDITURES'!E5</f>
        <v>0</v>
      </c>
    </row>
    <row r="15" ht="12.75" customHeight="1">
      <c r="A15" s="40" t="s">
        <v>187</v>
      </c>
      <c r="B15" s="40"/>
      <c r="C15" s="61">
        <f>'CAPITAL EXPENDITURES'!C6</f>
        <v>0</v>
      </c>
      <c r="D15" s="38">
        <f>'CAPITAL EXPENDITURES'!D6</f>
        <v>0</v>
      </c>
      <c r="E15" s="38">
        <f>'CAPITAL EXPENDITURES'!E6</f>
        <v>0</v>
      </c>
    </row>
    <row r="16" ht="12.75" customHeight="1">
      <c r="A16" s="40" t="s">
        <v>188</v>
      </c>
      <c r="B16" s="40"/>
      <c r="C16" s="61">
        <f>'CAPITAL EXPENDITURES'!C7</f>
        <v>16700</v>
      </c>
      <c r="D16" s="38">
        <f>'CAPITAL EXPENDITURES'!D7</f>
        <v>29000</v>
      </c>
      <c r="E16" s="38">
        <f>'CAPITAL EXPENDITURES'!E7</f>
        <v>102400</v>
      </c>
    </row>
    <row r="17" ht="12.75" customHeight="1">
      <c r="A17" s="40" t="s">
        <v>189</v>
      </c>
      <c r="B17" s="40"/>
      <c r="C17" s="61">
        <f>'CAPITAL EXPENDITURES'!C8</f>
        <v>80000</v>
      </c>
      <c r="D17" s="38">
        <f>'CAPITAL EXPENDITURES'!D8</f>
        <v>160000</v>
      </c>
      <c r="E17" s="38">
        <f>'CAPITAL EXPENDITURES'!E8</f>
        <v>240000</v>
      </c>
    </row>
    <row r="18" ht="12.75" customHeight="1"/>
    <row r="19" ht="12.75" customHeight="1">
      <c r="A19" s="4" t="s">
        <v>61</v>
      </c>
      <c r="C19" s="6" t="s">
        <v>61</v>
      </c>
      <c r="D19" s="6" t="s">
        <v>61</v>
      </c>
      <c r="E19" s="6" t="s">
        <v>61</v>
      </c>
      <c r="F19" s="6" t="s">
        <v>61</v>
      </c>
      <c r="G19" s="6" t="s">
        <v>61</v>
      </c>
      <c r="H19" s="6" t="s">
        <v>61</v>
      </c>
      <c r="I19" s="6" t="s">
        <v>61</v>
      </c>
      <c r="J19" s="6" t="s">
        <v>61</v>
      </c>
      <c r="K19" s="6" t="s">
        <v>61</v>
      </c>
      <c r="L19" s="6" t="s">
        <v>61</v>
      </c>
      <c r="M19" s="6" t="s">
        <v>61</v>
      </c>
      <c r="N19" s="6" t="s">
        <v>61</v>
      </c>
      <c r="O19" s="6" t="s">
        <v>62</v>
      </c>
      <c r="P19" s="6" t="s">
        <v>62</v>
      </c>
      <c r="Q19" s="6" t="s">
        <v>62</v>
      </c>
      <c r="R19" s="6" t="s">
        <v>62</v>
      </c>
      <c r="S19" s="6" t="s">
        <v>62</v>
      </c>
      <c r="T19" s="6" t="s">
        <v>62</v>
      </c>
      <c r="U19" s="6" t="s">
        <v>62</v>
      </c>
      <c r="V19" s="6" t="s">
        <v>62</v>
      </c>
      <c r="W19" s="6" t="s">
        <v>62</v>
      </c>
      <c r="X19" s="6" t="s">
        <v>62</v>
      </c>
      <c r="Y19" s="6" t="s">
        <v>62</v>
      </c>
      <c r="Z19" s="6" t="s">
        <v>62</v>
      </c>
      <c r="AA19" s="6" t="s">
        <v>63</v>
      </c>
      <c r="AB19" s="6" t="s">
        <v>63</v>
      </c>
      <c r="AC19" s="6" t="s">
        <v>63</v>
      </c>
      <c r="AD19" s="6" t="s">
        <v>63</v>
      </c>
      <c r="AE19" s="6" t="s">
        <v>63</v>
      </c>
      <c r="AF19" s="6" t="s">
        <v>63</v>
      </c>
      <c r="AG19" s="6" t="s">
        <v>63</v>
      </c>
      <c r="AH19" s="6" t="s">
        <v>63</v>
      </c>
      <c r="AI19" s="6" t="s">
        <v>63</v>
      </c>
      <c r="AJ19" s="6" t="s">
        <v>63</v>
      </c>
      <c r="AK19" s="6" t="s">
        <v>63</v>
      </c>
      <c r="AL19" s="6" t="s">
        <v>63</v>
      </c>
    </row>
    <row r="20" ht="12.75" customHeight="1">
      <c r="A20" s="4" t="s">
        <v>203</v>
      </c>
      <c r="C20" s="6" t="s">
        <v>64</v>
      </c>
      <c r="D20" s="6" t="s">
        <v>65</v>
      </c>
      <c r="E20" s="6" t="s">
        <v>66</v>
      </c>
      <c r="F20" s="6" t="s">
        <v>67</v>
      </c>
      <c r="G20" s="6" t="s">
        <v>68</v>
      </c>
      <c r="H20" s="6" t="s">
        <v>69</v>
      </c>
      <c r="I20" s="6" t="s">
        <v>70</v>
      </c>
      <c r="J20" s="6" t="s">
        <v>71</v>
      </c>
      <c r="K20" s="6" t="s">
        <v>72</v>
      </c>
      <c r="L20" s="6" t="s">
        <v>73</v>
      </c>
      <c r="M20" s="6" t="s">
        <v>74</v>
      </c>
      <c r="N20" s="6" t="s">
        <v>75</v>
      </c>
      <c r="O20" s="6" t="s">
        <v>64</v>
      </c>
      <c r="P20" s="6" t="s">
        <v>65</v>
      </c>
      <c r="Q20" s="6" t="s">
        <v>66</v>
      </c>
      <c r="R20" s="6" t="s">
        <v>67</v>
      </c>
      <c r="S20" s="6" t="s">
        <v>68</v>
      </c>
      <c r="T20" s="6" t="s">
        <v>69</v>
      </c>
      <c r="U20" s="6" t="s">
        <v>70</v>
      </c>
      <c r="V20" s="6" t="s">
        <v>71</v>
      </c>
      <c r="W20" s="6" t="s">
        <v>72</v>
      </c>
      <c r="X20" s="6" t="s">
        <v>73</v>
      </c>
      <c r="Y20" s="6" t="s">
        <v>74</v>
      </c>
      <c r="Z20" s="6" t="s">
        <v>75</v>
      </c>
      <c r="AA20" s="6" t="s">
        <v>64</v>
      </c>
      <c r="AB20" s="6" t="s">
        <v>65</v>
      </c>
      <c r="AC20" s="6" t="s">
        <v>66</v>
      </c>
      <c r="AD20" s="6" t="s">
        <v>67</v>
      </c>
      <c r="AE20" s="6" t="s">
        <v>68</v>
      </c>
      <c r="AF20" s="6" t="s">
        <v>69</v>
      </c>
      <c r="AG20" s="6" t="s">
        <v>70</v>
      </c>
      <c r="AH20" s="6" t="s">
        <v>71</v>
      </c>
      <c r="AI20" s="6" t="s">
        <v>72</v>
      </c>
      <c r="AJ20" s="6" t="s">
        <v>73</v>
      </c>
      <c r="AK20" s="6" t="s">
        <v>74</v>
      </c>
      <c r="AL20" s="6" t="s">
        <v>75</v>
      </c>
    </row>
    <row r="21" ht="12.75" customHeight="1">
      <c r="A21" s="6"/>
      <c r="C21" s="13"/>
      <c r="D21" s="13"/>
      <c r="E21" s="13"/>
      <c r="F21" s="13"/>
      <c r="G21" s="13"/>
      <c r="H21" s="13"/>
      <c r="I21" s="13"/>
      <c r="J21" s="13"/>
      <c r="K21" s="13"/>
      <c r="L21" s="13"/>
      <c r="M21" s="13"/>
      <c r="N21" s="13"/>
      <c r="O21" s="13"/>
    </row>
    <row r="22" ht="12.75" customHeight="1">
      <c r="A22" s="6" t="s">
        <v>215</v>
      </c>
      <c r="C22" s="13"/>
      <c r="D22" s="13"/>
      <c r="E22" s="13"/>
      <c r="F22" s="13"/>
      <c r="G22" s="13"/>
      <c r="H22" s="13"/>
      <c r="I22" s="13"/>
      <c r="J22" s="13"/>
      <c r="K22" s="13"/>
      <c r="L22" s="13"/>
      <c r="M22" s="13"/>
      <c r="N22" s="13"/>
      <c r="O22" s="13"/>
    </row>
    <row r="23" ht="12.75" customHeight="1">
      <c r="A23" s="6" t="s">
        <v>216</v>
      </c>
      <c r="B23" s="7">
        <v>100000.0</v>
      </c>
      <c r="C23" s="13">
        <f>B23</f>
        <v>100000</v>
      </c>
      <c r="D23" s="13">
        <f t="shared" ref="D23:BI23" si="19">C29</f>
        <v>96067.93897</v>
      </c>
      <c r="E23" s="13">
        <f t="shared" si="19"/>
        <v>92116.21764</v>
      </c>
      <c r="F23" s="13">
        <f t="shared" si="19"/>
        <v>88144.73771</v>
      </c>
      <c r="G23" s="13">
        <f t="shared" si="19"/>
        <v>84153.40037</v>
      </c>
      <c r="H23" s="13">
        <f t="shared" si="19"/>
        <v>80142.10635</v>
      </c>
      <c r="I23" s="13">
        <f t="shared" si="19"/>
        <v>76110.75585</v>
      </c>
      <c r="J23" s="13">
        <f t="shared" si="19"/>
        <v>72059.24861</v>
      </c>
      <c r="K23" s="13">
        <f t="shared" si="19"/>
        <v>67987.48383</v>
      </c>
      <c r="L23" s="13">
        <f t="shared" si="19"/>
        <v>63895.36022</v>
      </c>
      <c r="M23" s="13">
        <f t="shared" si="19"/>
        <v>59782.77599</v>
      </c>
      <c r="N23" s="13">
        <f t="shared" si="19"/>
        <v>55649.62885</v>
      </c>
      <c r="O23" s="13">
        <f t="shared" si="19"/>
        <v>51495.81597</v>
      </c>
      <c r="P23" s="13">
        <f t="shared" si="19"/>
        <v>47321.23402</v>
      </c>
      <c r="Q23" s="13">
        <f t="shared" si="19"/>
        <v>43125.77917</v>
      </c>
      <c r="R23" s="13">
        <f t="shared" si="19"/>
        <v>38909.34704</v>
      </c>
      <c r="S23" s="13">
        <f t="shared" si="19"/>
        <v>34671.83275</v>
      </c>
      <c r="T23" s="13">
        <f t="shared" si="19"/>
        <v>30413.13089</v>
      </c>
      <c r="U23" s="13">
        <f t="shared" si="19"/>
        <v>26133.13552</v>
      </c>
      <c r="V23" s="13">
        <f t="shared" si="19"/>
        <v>21831.74017</v>
      </c>
      <c r="W23" s="13">
        <f t="shared" si="19"/>
        <v>17508.83784</v>
      </c>
      <c r="X23" s="13">
        <f t="shared" si="19"/>
        <v>13164.32101</v>
      </c>
      <c r="Y23" s="13">
        <f t="shared" si="19"/>
        <v>8798.081588</v>
      </c>
      <c r="Z23" s="13">
        <f t="shared" si="19"/>
        <v>4410.01097</v>
      </c>
      <c r="AA23" s="13">
        <f t="shared" si="19"/>
        <v>22.05005485</v>
      </c>
      <c r="AB23" s="13">
        <f t="shared" si="19"/>
        <v>0.1102502743</v>
      </c>
      <c r="AC23" s="13">
        <f t="shared" si="19"/>
        <v>0.0005512513713</v>
      </c>
      <c r="AD23" s="13">
        <f t="shared" si="19"/>
        <v>0.000002756256857</v>
      </c>
      <c r="AE23" s="13">
        <f t="shared" si="19"/>
        <v>0.00000001378128428</v>
      </c>
      <c r="AF23" s="13">
        <f t="shared" si="19"/>
        <v>0</v>
      </c>
      <c r="AG23" s="13">
        <f t="shared" si="19"/>
        <v>0</v>
      </c>
      <c r="AH23" s="13">
        <f t="shared" si="19"/>
        <v>0</v>
      </c>
      <c r="AI23" s="13">
        <f t="shared" si="19"/>
        <v>0</v>
      </c>
      <c r="AJ23" s="13">
        <f t="shared" si="19"/>
        <v>0</v>
      </c>
      <c r="AK23" s="13">
        <f t="shared" si="19"/>
        <v>0</v>
      </c>
      <c r="AL23" s="13">
        <f t="shared" si="19"/>
        <v>0</v>
      </c>
      <c r="AM23" s="13">
        <f t="shared" si="19"/>
        <v>0</v>
      </c>
      <c r="AN23" s="13">
        <f t="shared" si="19"/>
        <v>0</v>
      </c>
      <c r="AO23" s="13">
        <f t="shared" si="19"/>
        <v>0</v>
      </c>
      <c r="AP23" s="13">
        <f t="shared" si="19"/>
        <v>0</v>
      </c>
      <c r="AQ23" s="13">
        <f t="shared" si="19"/>
        <v>0</v>
      </c>
      <c r="AR23" s="13">
        <f t="shared" si="19"/>
        <v>0</v>
      </c>
      <c r="AS23" s="13">
        <f t="shared" si="19"/>
        <v>0</v>
      </c>
      <c r="AT23" s="13">
        <f t="shared" si="19"/>
        <v>0</v>
      </c>
      <c r="AU23" s="13">
        <f t="shared" si="19"/>
        <v>0</v>
      </c>
      <c r="AV23" s="13">
        <f t="shared" si="19"/>
        <v>0</v>
      </c>
      <c r="AW23" s="13">
        <f t="shared" si="19"/>
        <v>0</v>
      </c>
      <c r="AX23" s="13">
        <f t="shared" si="19"/>
        <v>0</v>
      </c>
      <c r="AY23" s="13">
        <f t="shared" si="19"/>
        <v>0</v>
      </c>
      <c r="AZ23" s="13">
        <f t="shared" si="19"/>
        <v>0</v>
      </c>
      <c r="BA23" s="13">
        <f t="shared" si="19"/>
        <v>0</v>
      </c>
      <c r="BB23" s="13">
        <f t="shared" si="19"/>
        <v>0</v>
      </c>
      <c r="BC23" s="13">
        <f t="shared" si="19"/>
        <v>0</v>
      </c>
      <c r="BD23" s="13">
        <f t="shared" si="19"/>
        <v>0</v>
      </c>
      <c r="BE23" s="13">
        <f t="shared" si="19"/>
        <v>0</v>
      </c>
      <c r="BF23" s="13">
        <f t="shared" si="19"/>
        <v>0</v>
      </c>
      <c r="BG23" s="13">
        <f t="shared" si="19"/>
        <v>0</v>
      </c>
      <c r="BH23" s="13">
        <f t="shared" si="19"/>
        <v>0</v>
      </c>
      <c r="BI23" s="13">
        <f t="shared" si="19"/>
        <v>0</v>
      </c>
    </row>
    <row r="24" ht="12.75" customHeight="1">
      <c r="A24" s="6" t="s">
        <v>219</v>
      </c>
      <c r="B24" s="36">
        <v>24.0</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row>
    <row r="25" ht="12.75" customHeight="1">
      <c r="A25" s="6" t="s">
        <v>220</v>
      </c>
      <c r="B25" s="23">
        <f>ASSUMPTIONS!B22</f>
        <v>0.06</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row>
    <row r="26" ht="12.75" customHeight="1">
      <c r="A26" s="6" t="s">
        <v>221</v>
      </c>
      <c r="B26" s="24">
        <f>PMT(B25/12,B24,-B23,0)</f>
        <v>4432.061025</v>
      </c>
      <c r="C26" s="24">
        <f>$B26</f>
        <v>4432.061025</v>
      </c>
      <c r="D26" s="24">
        <f t="shared" ref="D26:BI26" si="20">IF(D23&gt;$B26,$B26,D23)</f>
        <v>4432.061025</v>
      </c>
      <c r="E26" s="24">
        <f t="shared" si="20"/>
        <v>4432.061025</v>
      </c>
      <c r="F26" s="24">
        <f t="shared" si="20"/>
        <v>4432.061025</v>
      </c>
      <c r="G26" s="24">
        <f t="shared" si="20"/>
        <v>4432.061025</v>
      </c>
      <c r="H26" s="24">
        <f t="shared" si="20"/>
        <v>4432.061025</v>
      </c>
      <c r="I26" s="24">
        <f t="shared" si="20"/>
        <v>4432.061025</v>
      </c>
      <c r="J26" s="24">
        <f t="shared" si="20"/>
        <v>4432.061025</v>
      </c>
      <c r="K26" s="24">
        <f t="shared" si="20"/>
        <v>4432.061025</v>
      </c>
      <c r="L26" s="24">
        <f t="shared" si="20"/>
        <v>4432.061025</v>
      </c>
      <c r="M26" s="24">
        <f t="shared" si="20"/>
        <v>4432.061025</v>
      </c>
      <c r="N26" s="24">
        <f t="shared" si="20"/>
        <v>4432.061025</v>
      </c>
      <c r="O26" s="24">
        <f t="shared" si="20"/>
        <v>4432.061025</v>
      </c>
      <c r="P26" s="24">
        <f t="shared" si="20"/>
        <v>4432.061025</v>
      </c>
      <c r="Q26" s="24">
        <f t="shared" si="20"/>
        <v>4432.061025</v>
      </c>
      <c r="R26" s="24">
        <f t="shared" si="20"/>
        <v>4432.061025</v>
      </c>
      <c r="S26" s="24">
        <f t="shared" si="20"/>
        <v>4432.061025</v>
      </c>
      <c r="T26" s="24">
        <f t="shared" si="20"/>
        <v>4432.061025</v>
      </c>
      <c r="U26" s="24">
        <f t="shared" si="20"/>
        <v>4432.061025</v>
      </c>
      <c r="V26" s="24">
        <f t="shared" si="20"/>
        <v>4432.061025</v>
      </c>
      <c r="W26" s="24">
        <f t="shared" si="20"/>
        <v>4432.061025</v>
      </c>
      <c r="X26" s="24">
        <f t="shared" si="20"/>
        <v>4432.061025</v>
      </c>
      <c r="Y26" s="24">
        <f t="shared" si="20"/>
        <v>4432.061025</v>
      </c>
      <c r="Z26" s="24">
        <f t="shared" si="20"/>
        <v>4410.01097</v>
      </c>
      <c r="AA26" s="24">
        <f t="shared" si="20"/>
        <v>22.05005485</v>
      </c>
      <c r="AB26" s="24">
        <f t="shared" si="20"/>
        <v>0.1102502743</v>
      </c>
      <c r="AC26" s="24">
        <f t="shared" si="20"/>
        <v>0.0005512513713</v>
      </c>
      <c r="AD26" s="24">
        <f t="shared" si="20"/>
        <v>0.000002756256857</v>
      </c>
      <c r="AE26" s="24">
        <f t="shared" si="20"/>
        <v>0.00000001378128428</v>
      </c>
      <c r="AF26" s="24">
        <f t="shared" si="20"/>
        <v>0</v>
      </c>
      <c r="AG26" s="24">
        <f t="shared" si="20"/>
        <v>0</v>
      </c>
      <c r="AH26" s="24">
        <f t="shared" si="20"/>
        <v>0</v>
      </c>
      <c r="AI26" s="24">
        <f t="shared" si="20"/>
        <v>0</v>
      </c>
      <c r="AJ26" s="24">
        <f t="shared" si="20"/>
        <v>0</v>
      </c>
      <c r="AK26" s="24">
        <f t="shared" si="20"/>
        <v>0</v>
      </c>
      <c r="AL26" s="24">
        <f t="shared" si="20"/>
        <v>0</v>
      </c>
      <c r="AM26" s="24">
        <f t="shared" si="20"/>
        <v>0</v>
      </c>
      <c r="AN26" s="24">
        <f t="shared" si="20"/>
        <v>0</v>
      </c>
      <c r="AO26" s="24">
        <f t="shared" si="20"/>
        <v>0</v>
      </c>
      <c r="AP26" s="24">
        <f t="shared" si="20"/>
        <v>0</v>
      </c>
      <c r="AQ26" s="24">
        <f t="shared" si="20"/>
        <v>0</v>
      </c>
      <c r="AR26" s="24">
        <f t="shared" si="20"/>
        <v>0</v>
      </c>
      <c r="AS26" s="24">
        <f t="shared" si="20"/>
        <v>0</v>
      </c>
      <c r="AT26" s="24">
        <f t="shared" si="20"/>
        <v>0</v>
      </c>
      <c r="AU26" s="24">
        <f t="shared" si="20"/>
        <v>0</v>
      </c>
      <c r="AV26" s="24">
        <f t="shared" si="20"/>
        <v>0</v>
      </c>
      <c r="AW26" s="24">
        <f t="shared" si="20"/>
        <v>0</v>
      </c>
      <c r="AX26" s="24">
        <f t="shared" si="20"/>
        <v>0</v>
      </c>
      <c r="AY26" s="24">
        <f t="shared" si="20"/>
        <v>0</v>
      </c>
      <c r="AZ26" s="24">
        <f t="shared" si="20"/>
        <v>0</v>
      </c>
      <c r="BA26" s="24">
        <f t="shared" si="20"/>
        <v>0</v>
      </c>
      <c r="BB26" s="24">
        <f t="shared" si="20"/>
        <v>0</v>
      </c>
      <c r="BC26" s="24">
        <f t="shared" si="20"/>
        <v>0</v>
      </c>
      <c r="BD26" s="24">
        <f t="shared" si="20"/>
        <v>0</v>
      </c>
      <c r="BE26" s="24">
        <f t="shared" si="20"/>
        <v>0</v>
      </c>
      <c r="BF26" s="24">
        <f t="shared" si="20"/>
        <v>0</v>
      </c>
      <c r="BG26" s="24">
        <f t="shared" si="20"/>
        <v>0</v>
      </c>
      <c r="BH26" s="24">
        <f t="shared" si="20"/>
        <v>0</v>
      </c>
      <c r="BI26" s="24">
        <f t="shared" si="20"/>
        <v>0</v>
      </c>
    </row>
    <row r="27" ht="12.75" customHeight="1">
      <c r="A27" s="6" t="s">
        <v>225</v>
      </c>
      <c r="B27" s="24"/>
      <c r="C27" s="24">
        <f t="shared" ref="C27:BI27" si="21">IF(C26&gt;0,$B25/12*C23,0)</f>
        <v>500</v>
      </c>
      <c r="D27" s="24">
        <f t="shared" si="21"/>
        <v>480.3396949</v>
      </c>
      <c r="E27" s="24">
        <f t="shared" si="21"/>
        <v>460.5810882</v>
      </c>
      <c r="F27" s="24">
        <f t="shared" si="21"/>
        <v>440.7236885</v>
      </c>
      <c r="G27" s="24">
        <f t="shared" si="21"/>
        <v>420.7670019</v>
      </c>
      <c r="H27" s="24">
        <f t="shared" si="21"/>
        <v>400.7105317</v>
      </c>
      <c r="I27" s="24">
        <f t="shared" si="21"/>
        <v>380.5537793</v>
      </c>
      <c r="J27" s="24">
        <f t="shared" si="21"/>
        <v>360.296243</v>
      </c>
      <c r="K27" s="24">
        <f t="shared" si="21"/>
        <v>339.9374191</v>
      </c>
      <c r="L27" s="24">
        <f t="shared" si="21"/>
        <v>319.4768011</v>
      </c>
      <c r="M27" s="24">
        <f t="shared" si="21"/>
        <v>298.91388</v>
      </c>
      <c r="N27" s="24">
        <f t="shared" si="21"/>
        <v>278.2481442</v>
      </c>
      <c r="O27" s="24">
        <f t="shared" si="21"/>
        <v>257.4790798</v>
      </c>
      <c r="P27" s="24">
        <f t="shared" si="21"/>
        <v>236.6061701</v>
      </c>
      <c r="Q27" s="24">
        <f t="shared" si="21"/>
        <v>215.6288958</v>
      </c>
      <c r="R27" s="24">
        <f t="shared" si="21"/>
        <v>194.5467352</v>
      </c>
      <c r="S27" s="24">
        <f t="shared" si="21"/>
        <v>173.3591637</v>
      </c>
      <c r="T27" s="24">
        <f t="shared" si="21"/>
        <v>152.0656544</v>
      </c>
      <c r="U27" s="24">
        <f t="shared" si="21"/>
        <v>130.6656776</v>
      </c>
      <c r="V27" s="24">
        <f t="shared" si="21"/>
        <v>109.1587008</v>
      </c>
      <c r="W27" s="24">
        <f t="shared" si="21"/>
        <v>87.54418922</v>
      </c>
      <c r="X27" s="24">
        <f t="shared" si="21"/>
        <v>65.82160504</v>
      </c>
      <c r="Y27" s="24">
        <f t="shared" si="21"/>
        <v>43.99040794</v>
      </c>
      <c r="Z27" s="24">
        <f t="shared" si="21"/>
        <v>22.05005485</v>
      </c>
      <c r="AA27" s="24">
        <f t="shared" si="21"/>
        <v>0.1102502743</v>
      </c>
      <c r="AB27" s="24">
        <f t="shared" si="21"/>
        <v>0.0005512513713</v>
      </c>
      <c r="AC27" s="24">
        <f t="shared" si="21"/>
        <v>0.000002756256857</v>
      </c>
      <c r="AD27" s="24">
        <f t="shared" si="21"/>
        <v>0.00000001378128428</v>
      </c>
      <c r="AE27" s="24">
        <f t="shared" si="21"/>
        <v>0</v>
      </c>
      <c r="AF27" s="24">
        <f t="shared" si="21"/>
        <v>0</v>
      </c>
      <c r="AG27" s="24">
        <f t="shared" si="21"/>
        <v>0</v>
      </c>
      <c r="AH27" s="24">
        <f t="shared" si="21"/>
        <v>0</v>
      </c>
      <c r="AI27" s="24">
        <f t="shared" si="21"/>
        <v>0</v>
      </c>
      <c r="AJ27" s="24">
        <f t="shared" si="21"/>
        <v>0</v>
      </c>
      <c r="AK27" s="24">
        <f t="shared" si="21"/>
        <v>0</v>
      </c>
      <c r="AL27" s="24">
        <f t="shared" si="21"/>
        <v>0</v>
      </c>
      <c r="AM27" s="24">
        <f t="shared" si="21"/>
        <v>0</v>
      </c>
      <c r="AN27" s="24">
        <f t="shared" si="21"/>
        <v>0</v>
      </c>
      <c r="AO27" s="24">
        <f t="shared" si="21"/>
        <v>0</v>
      </c>
      <c r="AP27" s="24">
        <f t="shared" si="21"/>
        <v>0</v>
      </c>
      <c r="AQ27" s="24">
        <f t="shared" si="21"/>
        <v>0</v>
      </c>
      <c r="AR27" s="24">
        <f t="shared" si="21"/>
        <v>0</v>
      </c>
      <c r="AS27" s="24">
        <f t="shared" si="21"/>
        <v>0</v>
      </c>
      <c r="AT27" s="24">
        <f t="shared" si="21"/>
        <v>0</v>
      </c>
      <c r="AU27" s="24">
        <f t="shared" si="21"/>
        <v>0</v>
      </c>
      <c r="AV27" s="24">
        <f t="shared" si="21"/>
        <v>0</v>
      </c>
      <c r="AW27" s="24">
        <f t="shared" si="21"/>
        <v>0</v>
      </c>
      <c r="AX27" s="24">
        <f t="shared" si="21"/>
        <v>0</v>
      </c>
      <c r="AY27" s="24">
        <f t="shared" si="21"/>
        <v>0</v>
      </c>
      <c r="AZ27" s="24">
        <f t="shared" si="21"/>
        <v>0</v>
      </c>
      <c r="BA27" s="24">
        <f t="shared" si="21"/>
        <v>0</v>
      </c>
      <c r="BB27" s="24">
        <f t="shared" si="21"/>
        <v>0</v>
      </c>
      <c r="BC27" s="24">
        <f t="shared" si="21"/>
        <v>0</v>
      </c>
      <c r="BD27" s="24">
        <f t="shared" si="21"/>
        <v>0</v>
      </c>
      <c r="BE27" s="24">
        <f t="shared" si="21"/>
        <v>0</v>
      </c>
      <c r="BF27" s="24">
        <f t="shared" si="21"/>
        <v>0</v>
      </c>
      <c r="BG27" s="24">
        <f t="shared" si="21"/>
        <v>0</v>
      </c>
      <c r="BH27" s="24">
        <f t="shared" si="21"/>
        <v>0</v>
      </c>
      <c r="BI27" s="24">
        <f t="shared" si="21"/>
        <v>0</v>
      </c>
    </row>
    <row r="28" ht="12.75" customHeight="1">
      <c r="A28" s="6" t="s">
        <v>231</v>
      </c>
      <c r="B28" s="24"/>
      <c r="C28" s="24">
        <f t="shared" ref="C28:BI28" si="22">C26-C27</f>
        <v>3932.061025</v>
      </c>
      <c r="D28" s="24">
        <f t="shared" si="22"/>
        <v>3951.72133</v>
      </c>
      <c r="E28" s="24">
        <f t="shared" si="22"/>
        <v>3971.479937</v>
      </c>
      <c r="F28" s="24">
        <f t="shared" si="22"/>
        <v>3991.337337</v>
      </c>
      <c r="G28" s="24">
        <f t="shared" si="22"/>
        <v>4011.294023</v>
      </c>
      <c r="H28" s="24">
        <f t="shared" si="22"/>
        <v>4031.350494</v>
      </c>
      <c r="I28" s="24">
        <f t="shared" si="22"/>
        <v>4051.507246</v>
      </c>
      <c r="J28" s="24">
        <f t="shared" si="22"/>
        <v>4071.764782</v>
      </c>
      <c r="K28" s="24">
        <f t="shared" si="22"/>
        <v>4092.123606</v>
      </c>
      <c r="L28" s="24">
        <f t="shared" si="22"/>
        <v>4112.584224</v>
      </c>
      <c r="M28" s="24">
        <f t="shared" si="22"/>
        <v>4133.147145</v>
      </c>
      <c r="N28" s="24">
        <f t="shared" si="22"/>
        <v>4153.812881</v>
      </c>
      <c r="O28" s="24">
        <f t="shared" si="22"/>
        <v>4174.581945</v>
      </c>
      <c r="P28" s="24">
        <f t="shared" si="22"/>
        <v>4195.454855</v>
      </c>
      <c r="Q28" s="24">
        <f t="shared" si="22"/>
        <v>4216.432129</v>
      </c>
      <c r="R28" s="24">
        <f t="shared" si="22"/>
        <v>4237.51429</v>
      </c>
      <c r="S28" s="24">
        <f t="shared" si="22"/>
        <v>4258.701862</v>
      </c>
      <c r="T28" s="24">
        <f t="shared" si="22"/>
        <v>4279.995371</v>
      </c>
      <c r="U28" s="24">
        <f t="shared" si="22"/>
        <v>4301.395348</v>
      </c>
      <c r="V28" s="24">
        <f t="shared" si="22"/>
        <v>4322.902324</v>
      </c>
      <c r="W28" s="24">
        <f t="shared" si="22"/>
        <v>4344.516836</v>
      </c>
      <c r="X28" s="24">
        <f t="shared" si="22"/>
        <v>4366.23942</v>
      </c>
      <c r="Y28" s="24">
        <f t="shared" si="22"/>
        <v>4388.070617</v>
      </c>
      <c r="Z28" s="24">
        <f t="shared" si="22"/>
        <v>4387.960916</v>
      </c>
      <c r="AA28" s="24">
        <f t="shared" si="22"/>
        <v>21.93980458</v>
      </c>
      <c r="AB28" s="24">
        <f t="shared" si="22"/>
        <v>0.1096990229</v>
      </c>
      <c r="AC28" s="24">
        <f t="shared" si="22"/>
        <v>0.0005484951144</v>
      </c>
      <c r="AD28" s="24">
        <f t="shared" si="22"/>
        <v>0.000002742475572</v>
      </c>
      <c r="AE28" s="24">
        <f t="shared" si="22"/>
        <v>0.00000001371237786</v>
      </c>
      <c r="AF28" s="24">
        <f t="shared" si="22"/>
        <v>0</v>
      </c>
      <c r="AG28" s="24">
        <f t="shared" si="22"/>
        <v>0</v>
      </c>
      <c r="AH28" s="24">
        <f t="shared" si="22"/>
        <v>0</v>
      </c>
      <c r="AI28" s="24">
        <f t="shared" si="22"/>
        <v>0</v>
      </c>
      <c r="AJ28" s="24">
        <f t="shared" si="22"/>
        <v>0</v>
      </c>
      <c r="AK28" s="24">
        <f t="shared" si="22"/>
        <v>0</v>
      </c>
      <c r="AL28" s="24">
        <f t="shared" si="22"/>
        <v>0</v>
      </c>
      <c r="AM28" s="24">
        <f t="shared" si="22"/>
        <v>0</v>
      </c>
      <c r="AN28" s="24">
        <f t="shared" si="22"/>
        <v>0</v>
      </c>
      <c r="AO28" s="24">
        <f t="shared" si="22"/>
        <v>0</v>
      </c>
      <c r="AP28" s="24">
        <f t="shared" si="22"/>
        <v>0</v>
      </c>
      <c r="AQ28" s="24">
        <f t="shared" si="22"/>
        <v>0</v>
      </c>
      <c r="AR28" s="24">
        <f t="shared" si="22"/>
        <v>0</v>
      </c>
      <c r="AS28" s="24">
        <f t="shared" si="22"/>
        <v>0</v>
      </c>
      <c r="AT28" s="24">
        <f t="shared" si="22"/>
        <v>0</v>
      </c>
      <c r="AU28" s="24">
        <f t="shared" si="22"/>
        <v>0</v>
      </c>
      <c r="AV28" s="24">
        <f t="shared" si="22"/>
        <v>0</v>
      </c>
      <c r="AW28" s="24">
        <f t="shared" si="22"/>
        <v>0</v>
      </c>
      <c r="AX28" s="24">
        <f t="shared" si="22"/>
        <v>0</v>
      </c>
      <c r="AY28" s="24">
        <f t="shared" si="22"/>
        <v>0</v>
      </c>
      <c r="AZ28" s="24">
        <f t="shared" si="22"/>
        <v>0</v>
      </c>
      <c r="BA28" s="24">
        <f t="shared" si="22"/>
        <v>0</v>
      </c>
      <c r="BB28" s="24">
        <f t="shared" si="22"/>
        <v>0</v>
      </c>
      <c r="BC28" s="24">
        <f t="shared" si="22"/>
        <v>0</v>
      </c>
      <c r="BD28" s="24">
        <f t="shared" si="22"/>
        <v>0</v>
      </c>
      <c r="BE28" s="24">
        <f t="shared" si="22"/>
        <v>0</v>
      </c>
      <c r="BF28" s="24">
        <f t="shared" si="22"/>
        <v>0</v>
      </c>
      <c r="BG28" s="24">
        <f t="shared" si="22"/>
        <v>0</v>
      </c>
      <c r="BH28" s="24">
        <f t="shared" si="22"/>
        <v>0</v>
      </c>
      <c r="BI28" s="24">
        <f t="shared" si="22"/>
        <v>0</v>
      </c>
    </row>
    <row r="29" ht="12.75" customHeight="1">
      <c r="A29" s="6" t="s">
        <v>232</v>
      </c>
      <c r="B29" s="24"/>
      <c r="C29" s="24">
        <f t="shared" ref="C29:BI29" si="23">C23-C28</f>
        <v>96067.93897</v>
      </c>
      <c r="D29" s="24">
        <f t="shared" si="23"/>
        <v>92116.21764</v>
      </c>
      <c r="E29" s="24">
        <f t="shared" si="23"/>
        <v>88144.73771</v>
      </c>
      <c r="F29" s="24">
        <f t="shared" si="23"/>
        <v>84153.40037</v>
      </c>
      <c r="G29" s="24">
        <f t="shared" si="23"/>
        <v>80142.10635</v>
      </c>
      <c r="H29" s="24">
        <f t="shared" si="23"/>
        <v>76110.75585</v>
      </c>
      <c r="I29" s="24">
        <f t="shared" si="23"/>
        <v>72059.24861</v>
      </c>
      <c r="J29" s="24">
        <f t="shared" si="23"/>
        <v>67987.48383</v>
      </c>
      <c r="K29" s="24">
        <f t="shared" si="23"/>
        <v>63895.36022</v>
      </c>
      <c r="L29" s="24">
        <f t="shared" si="23"/>
        <v>59782.77599</v>
      </c>
      <c r="M29" s="24">
        <f t="shared" si="23"/>
        <v>55649.62885</v>
      </c>
      <c r="N29" s="24">
        <f t="shared" si="23"/>
        <v>51495.81597</v>
      </c>
      <c r="O29" s="24">
        <f t="shared" si="23"/>
        <v>47321.23402</v>
      </c>
      <c r="P29" s="24">
        <f t="shared" si="23"/>
        <v>43125.77917</v>
      </c>
      <c r="Q29" s="24">
        <f t="shared" si="23"/>
        <v>38909.34704</v>
      </c>
      <c r="R29" s="24">
        <f t="shared" si="23"/>
        <v>34671.83275</v>
      </c>
      <c r="S29" s="24">
        <f t="shared" si="23"/>
        <v>30413.13089</v>
      </c>
      <c r="T29" s="24">
        <f t="shared" si="23"/>
        <v>26133.13552</v>
      </c>
      <c r="U29" s="24">
        <f t="shared" si="23"/>
        <v>21831.74017</v>
      </c>
      <c r="V29" s="24">
        <f t="shared" si="23"/>
        <v>17508.83784</v>
      </c>
      <c r="W29" s="24">
        <f t="shared" si="23"/>
        <v>13164.32101</v>
      </c>
      <c r="X29" s="24">
        <f t="shared" si="23"/>
        <v>8798.081588</v>
      </c>
      <c r="Y29" s="24">
        <f t="shared" si="23"/>
        <v>4410.01097</v>
      </c>
      <c r="Z29" s="24">
        <f t="shared" si="23"/>
        <v>22.05005485</v>
      </c>
      <c r="AA29" s="24">
        <f t="shared" si="23"/>
        <v>0.1102502743</v>
      </c>
      <c r="AB29" s="24">
        <f t="shared" si="23"/>
        <v>0.0005512513713</v>
      </c>
      <c r="AC29" s="24">
        <f t="shared" si="23"/>
        <v>0.000002756256857</v>
      </c>
      <c r="AD29" s="24">
        <f t="shared" si="23"/>
        <v>0.00000001378128428</v>
      </c>
      <c r="AE29" s="24">
        <f t="shared" si="23"/>
        <v>0</v>
      </c>
      <c r="AF29" s="24">
        <f t="shared" si="23"/>
        <v>0</v>
      </c>
      <c r="AG29" s="24">
        <f t="shared" si="23"/>
        <v>0</v>
      </c>
      <c r="AH29" s="24">
        <f t="shared" si="23"/>
        <v>0</v>
      </c>
      <c r="AI29" s="24">
        <f t="shared" si="23"/>
        <v>0</v>
      </c>
      <c r="AJ29" s="24">
        <f t="shared" si="23"/>
        <v>0</v>
      </c>
      <c r="AK29" s="24">
        <f t="shared" si="23"/>
        <v>0</v>
      </c>
      <c r="AL29" s="24">
        <f t="shared" si="23"/>
        <v>0</v>
      </c>
      <c r="AM29" s="24">
        <f t="shared" si="23"/>
        <v>0</v>
      </c>
      <c r="AN29" s="24">
        <f t="shared" si="23"/>
        <v>0</v>
      </c>
      <c r="AO29" s="24">
        <f t="shared" si="23"/>
        <v>0</v>
      </c>
      <c r="AP29" s="24">
        <f t="shared" si="23"/>
        <v>0</v>
      </c>
      <c r="AQ29" s="24">
        <f t="shared" si="23"/>
        <v>0</v>
      </c>
      <c r="AR29" s="24">
        <f t="shared" si="23"/>
        <v>0</v>
      </c>
      <c r="AS29" s="24">
        <f t="shared" si="23"/>
        <v>0</v>
      </c>
      <c r="AT29" s="24">
        <f t="shared" si="23"/>
        <v>0</v>
      </c>
      <c r="AU29" s="24">
        <f t="shared" si="23"/>
        <v>0</v>
      </c>
      <c r="AV29" s="24">
        <f t="shared" si="23"/>
        <v>0</v>
      </c>
      <c r="AW29" s="24">
        <f t="shared" si="23"/>
        <v>0</v>
      </c>
      <c r="AX29" s="24">
        <f t="shared" si="23"/>
        <v>0</v>
      </c>
      <c r="AY29" s="24">
        <f t="shared" si="23"/>
        <v>0</v>
      </c>
      <c r="AZ29" s="24">
        <f t="shared" si="23"/>
        <v>0</v>
      </c>
      <c r="BA29" s="24">
        <f t="shared" si="23"/>
        <v>0</v>
      </c>
      <c r="BB29" s="24">
        <f t="shared" si="23"/>
        <v>0</v>
      </c>
      <c r="BC29" s="24">
        <f t="shared" si="23"/>
        <v>0</v>
      </c>
      <c r="BD29" s="24">
        <f t="shared" si="23"/>
        <v>0</v>
      </c>
      <c r="BE29" s="24">
        <f t="shared" si="23"/>
        <v>0</v>
      </c>
      <c r="BF29" s="24">
        <f t="shared" si="23"/>
        <v>0</v>
      </c>
      <c r="BG29" s="24">
        <f t="shared" si="23"/>
        <v>0</v>
      </c>
      <c r="BH29" s="24">
        <f t="shared" si="23"/>
        <v>0</v>
      </c>
      <c r="BI29" s="24">
        <f t="shared" si="23"/>
        <v>0</v>
      </c>
    </row>
    <row r="30" ht="12.75" customHeight="1">
      <c r="A30" s="6" t="s">
        <v>234</v>
      </c>
      <c r="B30" s="34"/>
      <c r="C30" s="24">
        <f t="shared" ref="C30:BI30" si="24">SUM(D28:O28)</f>
        <v>48746.70495</v>
      </c>
      <c r="D30" s="24">
        <f t="shared" si="24"/>
        <v>48990.43848</v>
      </c>
      <c r="E30" s="24">
        <f t="shared" si="24"/>
        <v>49235.39067</v>
      </c>
      <c r="F30" s="24">
        <f t="shared" si="24"/>
        <v>49481.56762</v>
      </c>
      <c r="G30" s="24">
        <f t="shared" si="24"/>
        <v>49728.97546</v>
      </c>
      <c r="H30" s="24">
        <f t="shared" si="24"/>
        <v>49977.62034</v>
      </c>
      <c r="I30" s="24">
        <f t="shared" si="24"/>
        <v>50227.50844</v>
      </c>
      <c r="J30" s="24">
        <f t="shared" si="24"/>
        <v>50478.64598</v>
      </c>
      <c r="K30" s="24">
        <f t="shared" si="24"/>
        <v>50731.03921</v>
      </c>
      <c r="L30" s="24">
        <f t="shared" si="24"/>
        <v>50984.69441</v>
      </c>
      <c r="M30" s="24">
        <f t="shared" si="24"/>
        <v>51239.61788</v>
      </c>
      <c r="N30" s="24">
        <f t="shared" si="24"/>
        <v>51473.76591</v>
      </c>
      <c r="O30" s="24">
        <f t="shared" si="24"/>
        <v>47321.12377</v>
      </c>
      <c r="P30" s="24">
        <f t="shared" si="24"/>
        <v>43125.77862</v>
      </c>
      <c r="Q30" s="24">
        <f t="shared" si="24"/>
        <v>38909.34704</v>
      </c>
      <c r="R30" s="24">
        <f t="shared" si="24"/>
        <v>34671.83275</v>
      </c>
      <c r="S30" s="24">
        <f t="shared" si="24"/>
        <v>30413.13089</v>
      </c>
      <c r="T30" s="24">
        <f t="shared" si="24"/>
        <v>26133.13552</v>
      </c>
      <c r="U30" s="24">
        <f t="shared" si="24"/>
        <v>21831.74017</v>
      </c>
      <c r="V30" s="24">
        <f t="shared" si="24"/>
        <v>17508.83784</v>
      </c>
      <c r="W30" s="24">
        <f t="shared" si="24"/>
        <v>13164.32101</v>
      </c>
      <c r="X30" s="24">
        <f t="shared" si="24"/>
        <v>8798.081588</v>
      </c>
      <c r="Y30" s="24">
        <f t="shared" si="24"/>
        <v>4410.01097</v>
      </c>
      <c r="Z30" s="24">
        <f t="shared" si="24"/>
        <v>22.05005485</v>
      </c>
      <c r="AA30" s="24">
        <f t="shared" si="24"/>
        <v>0.1102502743</v>
      </c>
      <c r="AB30" s="24">
        <f t="shared" si="24"/>
        <v>0.0005512513713</v>
      </c>
      <c r="AC30" s="24">
        <f t="shared" si="24"/>
        <v>0.000002756256857</v>
      </c>
      <c r="AD30" s="24">
        <f t="shared" si="24"/>
        <v>0.00000001378128428</v>
      </c>
      <c r="AE30" s="24">
        <f t="shared" si="24"/>
        <v>0</v>
      </c>
      <c r="AF30" s="24">
        <f t="shared" si="24"/>
        <v>0</v>
      </c>
      <c r="AG30" s="24">
        <f t="shared" si="24"/>
        <v>0</v>
      </c>
      <c r="AH30" s="24">
        <f t="shared" si="24"/>
        <v>0</v>
      </c>
      <c r="AI30" s="24">
        <f t="shared" si="24"/>
        <v>0</v>
      </c>
      <c r="AJ30" s="24">
        <f t="shared" si="24"/>
        <v>0</v>
      </c>
      <c r="AK30" s="24">
        <f t="shared" si="24"/>
        <v>0</v>
      </c>
      <c r="AL30" s="24">
        <f t="shared" si="24"/>
        <v>0</v>
      </c>
      <c r="AM30" s="24">
        <f t="shared" si="24"/>
        <v>0</v>
      </c>
      <c r="AN30" s="24">
        <f t="shared" si="24"/>
        <v>0</v>
      </c>
      <c r="AO30" s="24">
        <f t="shared" si="24"/>
        <v>0</v>
      </c>
      <c r="AP30" s="24">
        <f t="shared" si="24"/>
        <v>0</v>
      </c>
      <c r="AQ30" s="24">
        <f t="shared" si="24"/>
        <v>0</v>
      </c>
      <c r="AR30" s="24">
        <f t="shared" si="24"/>
        <v>0</v>
      </c>
      <c r="AS30" s="24">
        <f t="shared" si="24"/>
        <v>0</v>
      </c>
      <c r="AT30" s="24">
        <f t="shared" si="24"/>
        <v>0</v>
      </c>
      <c r="AU30" s="24">
        <f t="shared" si="24"/>
        <v>0</v>
      </c>
      <c r="AV30" s="24">
        <f t="shared" si="24"/>
        <v>0</v>
      </c>
      <c r="AW30" s="24">
        <f t="shared" si="24"/>
        <v>0</v>
      </c>
      <c r="AX30" s="24">
        <f t="shared" si="24"/>
        <v>0</v>
      </c>
      <c r="AY30" s="24">
        <f t="shared" si="24"/>
        <v>0</v>
      </c>
      <c r="AZ30" s="24">
        <f t="shared" si="24"/>
        <v>0</v>
      </c>
      <c r="BA30" s="24">
        <f t="shared" si="24"/>
        <v>0</v>
      </c>
      <c r="BB30" s="24">
        <f t="shared" si="24"/>
        <v>0</v>
      </c>
      <c r="BC30" s="24">
        <f t="shared" si="24"/>
        <v>0</v>
      </c>
      <c r="BD30" s="24">
        <f t="shared" si="24"/>
        <v>0</v>
      </c>
      <c r="BE30" s="24">
        <f t="shared" si="24"/>
        <v>0</v>
      </c>
      <c r="BF30" s="24">
        <f t="shared" si="24"/>
        <v>0</v>
      </c>
      <c r="BG30" s="24">
        <f t="shared" si="24"/>
        <v>0</v>
      </c>
      <c r="BH30" s="24">
        <f t="shared" si="24"/>
        <v>0</v>
      </c>
      <c r="BI30" s="24">
        <f t="shared" si="24"/>
        <v>0</v>
      </c>
    </row>
    <row r="31" ht="12.75" customHeight="1">
      <c r="A31" s="6" t="s">
        <v>236</v>
      </c>
      <c r="B31" s="34"/>
      <c r="C31" s="24">
        <f t="shared" ref="C31:BI31" si="25">C29-C30</f>
        <v>47321.23402</v>
      </c>
      <c r="D31" s="24">
        <f t="shared" si="25"/>
        <v>43125.77917</v>
      </c>
      <c r="E31" s="24">
        <f t="shared" si="25"/>
        <v>38909.34704</v>
      </c>
      <c r="F31" s="24">
        <f t="shared" si="25"/>
        <v>34671.83275</v>
      </c>
      <c r="G31" s="24">
        <f t="shared" si="25"/>
        <v>30413.13089</v>
      </c>
      <c r="H31" s="24">
        <f t="shared" si="25"/>
        <v>26133.13552</v>
      </c>
      <c r="I31" s="24">
        <f t="shared" si="25"/>
        <v>21831.74017</v>
      </c>
      <c r="J31" s="24">
        <f t="shared" si="25"/>
        <v>17508.83784</v>
      </c>
      <c r="K31" s="24">
        <f t="shared" si="25"/>
        <v>13164.32101</v>
      </c>
      <c r="L31" s="24">
        <f t="shared" si="25"/>
        <v>8798.081588</v>
      </c>
      <c r="M31" s="24">
        <f t="shared" si="25"/>
        <v>4410.01097</v>
      </c>
      <c r="N31" s="24">
        <f t="shared" si="25"/>
        <v>22.05005485</v>
      </c>
      <c r="O31" s="24">
        <f t="shared" si="25"/>
        <v>0.1102502743</v>
      </c>
      <c r="P31" s="24">
        <f t="shared" si="25"/>
        <v>0.0005512513744</v>
      </c>
      <c r="Q31" s="24">
        <f t="shared" si="25"/>
        <v>0.000002756263711</v>
      </c>
      <c r="R31" s="24">
        <f t="shared" si="25"/>
        <v>0.00000001378793968</v>
      </c>
      <c r="S31" s="24">
        <f t="shared" si="25"/>
        <v>0</v>
      </c>
      <c r="T31" s="24">
        <f t="shared" si="25"/>
        <v>0</v>
      </c>
      <c r="U31" s="24">
        <f t="shared" si="25"/>
        <v>0</v>
      </c>
      <c r="V31" s="24">
        <f t="shared" si="25"/>
        <v>0</v>
      </c>
      <c r="W31" s="24">
        <f t="shared" si="25"/>
        <v>0</v>
      </c>
      <c r="X31" s="24">
        <f t="shared" si="25"/>
        <v>0</v>
      </c>
      <c r="Y31" s="24">
        <f t="shared" si="25"/>
        <v>0</v>
      </c>
      <c r="Z31" s="24">
        <f t="shared" si="25"/>
        <v>0</v>
      </c>
      <c r="AA31" s="24">
        <f t="shared" si="25"/>
        <v>0</v>
      </c>
      <c r="AB31" s="24">
        <f t="shared" si="25"/>
        <v>0</v>
      </c>
      <c r="AC31" s="24">
        <f t="shared" si="25"/>
        <v>0</v>
      </c>
      <c r="AD31" s="24">
        <f t="shared" si="25"/>
        <v>0</v>
      </c>
      <c r="AE31" s="24">
        <f t="shared" si="25"/>
        <v>0</v>
      </c>
      <c r="AF31" s="24">
        <f t="shared" si="25"/>
        <v>0</v>
      </c>
      <c r="AG31" s="24">
        <f t="shared" si="25"/>
        <v>0</v>
      </c>
      <c r="AH31" s="24">
        <f t="shared" si="25"/>
        <v>0</v>
      </c>
      <c r="AI31" s="24">
        <f t="shared" si="25"/>
        <v>0</v>
      </c>
      <c r="AJ31" s="24">
        <f t="shared" si="25"/>
        <v>0</v>
      </c>
      <c r="AK31" s="24">
        <f t="shared" si="25"/>
        <v>0</v>
      </c>
      <c r="AL31" s="24">
        <f t="shared" si="25"/>
        <v>0</v>
      </c>
      <c r="AM31" s="24">
        <f t="shared" si="25"/>
        <v>0</v>
      </c>
      <c r="AN31" s="24">
        <f t="shared" si="25"/>
        <v>0</v>
      </c>
      <c r="AO31" s="24">
        <f t="shared" si="25"/>
        <v>0</v>
      </c>
      <c r="AP31" s="24">
        <f t="shared" si="25"/>
        <v>0</v>
      </c>
      <c r="AQ31" s="24">
        <f t="shared" si="25"/>
        <v>0</v>
      </c>
      <c r="AR31" s="24">
        <f t="shared" si="25"/>
        <v>0</v>
      </c>
      <c r="AS31" s="24">
        <f t="shared" si="25"/>
        <v>0</v>
      </c>
      <c r="AT31" s="24">
        <f t="shared" si="25"/>
        <v>0</v>
      </c>
      <c r="AU31" s="24">
        <f t="shared" si="25"/>
        <v>0</v>
      </c>
      <c r="AV31" s="24">
        <f t="shared" si="25"/>
        <v>0</v>
      </c>
      <c r="AW31" s="24">
        <f t="shared" si="25"/>
        <v>0</v>
      </c>
      <c r="AX31" s="24">
        <f t="shared" si="25"/>
        <v>0</v>
      </c>
      <c r="AY31" s="24">
        <f t="shared" si="25"/>
        <v>0</v>
      </c>
      <c r="AZ31" s="24">
        <f t="shared" si="25"/>
        <v>0</v>
      </c>
      <c r="BA31" s="24">
        <f t="shared" si="25"/>
        <v>0</v>
      </c>
      <c r="BB31" s="24">
        <f t="shared" si="25"/>
        <v>0</v>
      </c>
      <c r="BC31" s="24">
        <f t="shared" si="25"/>
        <v>0</v>
      </c>
      <c r="BD31" s="24">
        <f t="shared" si="25"/>
        <v>0</v>
      </c>
      <c r="BE31" s="24">
        <f t="shared" si="25"/>
        <v>0</v>
      </c>
      <c r="BF31" s="24">
        <f t="shared" si="25"/>
        <v>0</v>
      </c>
      <c r="BG31" s="24">
        <f t="shared" si="25"/>
        <v>0</v>
      </c>
      <c r="BH31" s="24">
        <f t="shared" si="25"/>
        <v>0</v>
      </c>
      <c r="BI31" s="24">
        <f t="shared" si="25"/>
        <v>0</v>
      </c>
    </row>
    <row r="32" ht="12.75" customHeight="1">
      <c r="A32" s="6"/>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row>
    <row r="33" ht="12.75" customHeight="1">
      <c r="A33" s="6" t="s">
        <v>238</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row>
    <row r="34" ht="12.75" customHeight="1">
      <c r="A34" s="6" t="s">
        <v>216</v>
      </c>
      <c r="B34" s="7">
        <v>0.0</v>
      </c>
      <c r="C34" s="13">
        <f>B34</f>
        <v>0</v>
      </c>
      <c r="D34" s="13">
        <f t="shared" ref="D34:IH34" si="26">C40</f>
        <v>0</v>
      </c>
      <c r="E34" s="13">
        <f t="shared" si="26"/>
        <v>0</v>
      </c>
      <c r="F34" s="13">
        <f t="shared" si="26"/>
        <v>0</v>
      </c>
      <c r="G34" s="13">
        <f t="shared" si="26"/>
        <v>0</v>
      </c>
      <c r="H34" s="13">
        <f t="shared" si="26"/>
        <v>0</v>
      </c>
      <c r="I34" s="13">
        <f t="shared" si="26"/>
        <v>0</v>
      </c>
      <c r="J34" s="13">
        <f t="shared" si="26"/>
        <v>0</v>
      </c>
      <c r="K34" s="13">
        <f t="shared" si="26"/>
        <v>0</v>
      </c>
      <c r="L34" s="13">
        <f t="shared" si="26"/>
        <v>0</v>
      </c>
      <c r="M34" s="13">
        <f t="shared" si="26"/>
        <v>0</v>
      </c>
      <c r="N34" s="13">
        <f t="shared" si="26"/>
        <v>0</v>
      </c>
      <c r="O34" s="13">
        <f t="shared" si="26"/>
        <v>0</v>
      </c>
      <c r="P34" s="13">
        <f t="shared" si="26"/>
        <v>0</v>
      </c>
      <c r="Q34" s="13">
        <f t="shared" si="26"/>
        <v>0</v>
      </c>
      <c r="R34" s="13">
        <f t="shared" si="26"/>
        <v>0</v>
      </c>
      <c r="S34" s="13">
        <f t="shared" si="26"/>
        <v>0</v>
      </c>
      <c r="T34" s="13">
        <f t="shared" si="26"/>
        <v>0</v>
      </c>
      <c r="U34" s="13">
        <f t="shared" si="26"/>
        <v>0</v>
      </c>
      <c r="V34" s="13">
        <f t="shared" si="26"/>
        <v>0</v>
      </c>
      <c r="W34" s="13">
        <f t="shared" si="26"/>
        <v>0</v>
      </c>
      <c r="X34" s="13">
        <f t="shared" si="26"/>
        <v>0</v>
      </c>
      <c r="Y34" s="13">
        <f t="shared" si="26"/>
        <v>0</v>
      </c>
      <c r="Z34" s="13">
        <f t="shared" si="26"/>
        <v>0</v>
      </c>
      <c r="AA34" s="13">
        <f t="shared" si="26"/>
        <v>0</v>
      </c>
      <c r="AB34" s="13">
        <f t="shared" si="26"/>
        <v>0</v>
      </c>
      <c r="AC34" s="13">
        <f t="shared" si="26"/>
        <v>0</v>
      </c>
      <c r="AD34" s="13">
        <f t="shared" si="26"/>
        <v>0</v>
      </c>
      <c r="AE34" s="13">
        <f t="shared" si="26"/>
        <v>0</v>
      </c>
      <c r="AF34" s="13">
        <f t="shared" si="26"/>
        <v>0</v>
      </c>
      <c r="AG34" s="13">
        <f t="shared" si="26"/>
        <v>0</v>
      </c>
      <c r="AH34" s="13">
        <f t="shared" si="26"/>
        <v>0</v>
      </c>
      <c r="AI34" s="13">
        <f t="shared" si="26"/>
        <v>0</v>
      </c>
      <c r="AJ34" s="13">
        <f t="shared" si="26"/>
        <v>0</v>
      </c>
      <c r="AK34" s="13">
        <f t="shared" si="26"/>
        <v>0</v>
      </c>
      <c r="AL34" s="13">
        <f t="shared" si="26"/>
        <v>0</v>
      </c>
      <c r="AM34" s="13">
        <f t="shared" si="26"/>
        <v>0</v>
      </c>
      <c r="AN34" s="13">
        <f t="shared" si="26"/>
        <v>0</v>
      </c>
      <c r="AO34" s="13">
        <f t="shared" si="26"/>
        <v>0</v>
      </c>
      <c r="AP34" s="13">
        <f t="shared" si="26"/>
        <v>0</v>
      </c>
      <c r="AQ34" s="13">
        <f t="shared" si="26"/>
        <v>0</v>
      </c>
      <c r="AR34" s="13">
        <f t="shared" si="26"/>
        <v>0</v>
      </c>
      <c r="AS34" s="13">
        <f t="shared" si="26"/>
        <v>0</v>
      </c>
      <c r="AT34" s="13">
        <f t="shared" si="26"/>
        <v>0</v>
      </c>
      <c r="AU34" s="13">
        <f t="shared" si="26"/>
        <v>0</v>
      </c>
      <c r="AV34" s="13">
        <f t="shared" si="26"/>
        <v>0</v>
      </c>
      <c r="AW34" s="13">
        <f t="shared" si="26"/>
        <v>0</v>
      </c>
      <c r="AX34" s="13">
        <f t="shared" si="26"/>
        <v>0</v>
      </c>
      <c r="AY34" s="13">
        <f t="shared" si="26"/>
        <v>0</v>
      </c>
      <c r="AZ34" s="13">
        <f t="shared" si="26"/>
        <v>0</v>
      </c>
      <c r="BA34" s="13">
        <f t="shared" si="26"/>
        <v>0</v>
      </c>
      <c r="BB34" s="13">
        <f t="shared" si="26"/>
        <v>0</v>
      </c>
      <c r="BC34" s="13">
        <f t="shared" si="26"/>
        <v>0</v>
      </c>
      <c r="BD34" s="13">
        <f t="shared" si="26"/>
        <v>0</v>
      </c>
      <c r="BE34" s="13">
        <f t="shared" si="26"/>
        <v>0</v>
      </c>
      <c r="BF34" s="13">
        <f t="shared" si="26"/>
        <v>0</v>
      </c>
      <c r="BG34" s="13">
        <f t="shared" si="26"/>
        <v>0</v>
      </c>
      <c r="BH34" s="13">
        <f t="shared" si="26"/>
        <v>0</v>
      </c>
      <c r="BI34" s="13">
        <f t="shared" si="26"/>
        <v>0</v>
      </c>
      <c r="BJ34" s="13">
        <f t="shared" si="26"/>
        <v>0</v>
      </c>
      <c r="BK34" s="13">
        <f t="shared" si="26"/>
        <v>0</v>
      </c>
      <c r="BL34" s="13">
        <f t="shared" si="26"/>
        <v>0</v>
      </c>
      <c r="BM34" s="13">
        <f t="shared" si="26"/>
        <v>0</v>
      </c>
      <c r="BN34" s="13">
        <f t="shared" si="26"/>
        <v>0</v>
      </c>
      <c r="BO34" s="13">
        <f t="shared" si="26"/>
        <v>0</v>
      </c>
      <c r="BP34" s="13">
        <f t="shared" si="26"/>
        <v>0</v>
      </c>
      <c r="BQ34" s="13">
        <f t="shared" si="26"/>
        <v>0</v>
      </c>
      <c r="BR34" s="13">
        <f t="shared" si="26"/>
        <v>0</v>
      </c>
      <c r="BS34" s="13">
        <f t="shared" si="26"/>
        <v>0</v>
      </c>
      <c r="BT34" s="13">
        <f t="shared" si="26"/>
        <v>0</v>
      </c>
      <c r="BU34" s="13">
        <f t="shared" si="26"/>
        <v>0</v>
      </c>
      <c r="BV34" s="13">
        <f t="shared" si="26"/>
        <v>0</v>
      </c>
      <c r="BW34" s="13">
        <f t="shared" si="26"/>
        <v>0</v>
      </c>
      <c r="BX34" s="13">
        <f t="shared" si="26"/>
        <v>0</v>
      </c>
      <c r="BY34" s="13">
        <f t="shared" si="26"/>
        <v>0</v>
      </c>
      <c r="BZ34" s="13">
        <f t="shared" si="26"/>
        <v>0</v>
      </c>
      <c r="CA34" s="13">
        <f t="shared" si="26"/>
        <v>0</v>
      </c>
      <c r="CB34" s="13">
        <f t="shared" si="26"/>
        <v>0</v>
      </c>
      <c r="CC34" s="13">
        <f t="shared" si="26"/>
        <v>0</v>
      </c>
      <c r="CD34" s="13">
        <f t="shared" si="26"/>
        <v>0</v>
      </c>
      <c r="CE34" s="13">
        <f t="shared" si="26"/>
        <v>0</v>
      </c>
      <c r="CF34" s="13">
        <f t="shared" si="26"/>
        <v>0</v>
      </c>
      <c r="CG34" s="13">
        <f t="shared" si="26"/>
        <v>0</v>
      </c>
      <c r="CH34" s="13">
        <f t="shared" si="26"/>
        <v>0</v>
      </c>
      <c r="CI34" s="13">
        <f t="shared" si="26"/>
        <v>0</v>
      </c>
      <c r="CJ34" s="13">
        <f t="shared" si="26"/>
        <v>0</v>
      </c>
      <c r="CK34" s="13">
        <f t="shared" si="26"/>
        <v>0</v>
      </c>
      <c r="CL34" s="13">
        <f t="shared" si="26"/>
        <v>0</v>
      </c>
      <c r="CM34" s="13">
        <f t="shared" si="26"/>
        <v>0</v>
      </c>
      <c r="CN34" s="13">
        <f t="shared" si="26"/>
        <v>0</v>
      </c>
      <c r="CO34" s="13">
        <f t="shared" si="26"/>
        <v>0</v>
      </c>
      <c r="CP34" s="13">
        <f t="shared" si="26"/>
        <v>0</v>
      </c>
      <c r="CQ34" s="13">
        <f t="shared" si="26"/>
        <v>0</v>
      </c>
      <c r="CR34" s="13">
        <f t="shared" si="26"/>
        <v>0</v>
      </c>
      <c r="CS34" s="13">
        <f t="shared" si="26"/>
        <v>0</v>
      </c>
      <c r="CT34" s="13">
        <f t="shared" si="26"/>
        <v>0</v>
      </c>
      <c r="CU34" s="13">
        <f t="shared" si="26"/>
        <v>0</v>
      </c>
      <c r="CV34" s="13">
        <f t="shared" si="26"/>
        <v>0</v>
      </c>
      <c r="CW34" s="13">
        <f t="shared" si="26"/>
        <v>0</v>
      </c>
      <c r="CX34" s="13">
        <f t="shared" si="26"/>
        <v>0</v>
      </c>
      <c r="CY34" s="13">
        <f t="shared" si="26"/>
        <v>0</v>
      </c>
      <c r="CZ34" s="13">
        <f t="shared" si="26"/>
        <v>0</v>
      </c>
      <c r="DA34" s="13">
        <f t="shared" si="26"/>
        <v>0</v>
      </c>
      <c r="DB34" s="13">
        <f t="shared" si="26"/>
        <v>0</v>
      </c>
      <c r="DC34" s="13">
        <f t="shared" si="26"/>
        <v>0</v>
      </c>
      <c r="DD34" s="13">
        <f t="shared" si="26"/>
        <v>0</v>
      </c>
      <c r="DE34" s="13">
        <f t="shared" si="26"/>
        <v>0</v>
      </c>
      <c r="DF34" s="13">
        <f t="shared" si="26"/>
        <v>0</v>
      </c>
      <c r="DG34" s="13">
        <f t="shared" si="26"/>
        <v>0</v>
      </c>
      <c r="DH34" s="13">
        <f t="shared" si="26"/>
        <v>0</v>
      </c>
      <c r="DI34" s="13">
        <f t="shared" si="26"/>
        <v>0</v>
      </c>
      <c r="DJ34" s="13">
        <f t="shared" si="26"/>
        <v>0</v>
      </c>
      <c r="DK34" s="13">
        <f t="shared" si="26"/>
        <v>0</v>
      </c>
      <c r="DL34" s="13">
        <f t="shared" si="26"/>
        <v>0</v>
      </c>
      <c r="DM34" s="13">
        <f t="shared" si="26"/>
        <v>0</v>
      </c>
      <c r="DN34" s="13">
        <f t="shared" si="26"/>
        <v>0</v>
      </c>
      <c r="DO34" s="13">
        <f t="shared" si="26"/>
        <v>0</v>
      </c>
      <c r="DP34" s="13">
        <f t="shared" si="26"/>
        <v>0</v>
      </c>
      <c r="DQ34" s="13">
        <f t="shared" si="26"/>
        <v>0</v>
      </c>
      <c r="DR34" s="13">
        <f t="shared" si="26"/>
        <v>0</v>
      </c>
      <c r="DS34" s="13">
        <f t="shared" si="26"/>
        <v>0</v>
      </c>
      <c r="DT34" s="13">
        <f t="shared" si="26"/>
        <v>0</v>
      </c>
      <c r="DU34" s="13">
        <f t="shared" si="26"/>
        <v>0</v>
      </c>
      <c r="DV34" s="13">
        <f t="shared" si="26"/>
        <v>0</v>
      </c>
      <c r="DW34" s="13">
        <f t="shared" si="26"/>
        <v>0</v>
      </c>
      <c r="DX34" s="13">
        <f t="shared" si="26"/>
        <v>0</v>
      </c>
      <c r="DY34" s="13">
        <f t="shared" si="26"/>
        <v>0</v>
      </c>
      <c r="DZ34" s="13">
        <f t="shared" si="26"/>
        <v>0</v>
      </c>
      <c r="EA34" s="13">
        <f t="shared" si="26"/>
        <v>0</v>
      </c>
      <c r="EB34" s="13">
        <f t="shared" si="26"/>
        <v>0</v>
      </c>
      <c r="EC34" s="13">
        <f t="shared" si="26"/>
        <v>0</v>
      </c>
      <c r="ED34" s="13">
        <f t="shared" si="26"/>
        <v>0</v>
      </c>
      <c r="EE34" s="13">
        <f t="shared" si="26"/>
        <v>0</v>
      </c>
      <c r="EF34" s="13">
        <f t="shared" si="26"/>
        <v>0</v>
      </c>
      <c r="EG34" s="13">
        <f t="shared" si="26"/>
        <v>0</v>
      </c>
      <c r="EH34" s="13">
        <f t="shared" si="26"/>
        <v>0</v>
      </c>
      <c r="EI34" s="13">
        <f t="shared" si="26"/>
        <v>0</v>
      </c>
      <c r="EJ34" s="13">
        <f t="shared" si="26"/>
        <v>0</v>
      </c>
      <c r="EK34" s="13">
        <f t="shared" si="26"/>
        <v>0</v>
      </c>
      <c r="EL34" s="13">
        <f t="shared" si="26"/>
        <v>0</v>
      </c>
      <c r="EM34" s="13">
        <f t="shared" si="26"/>
        <v>0</v>
      </c>
      <c r="EN34" s="13">
        <f t="shared" si="26"/>
        <v>0</v>
      </c>
      <c r="EO34" s="13">
        <f t="shared" si="26"/>
        <v>0</v>
      </c>
      <c r="EP34" s="13">
        <f t="shared" si="26"/>
        <v>0</v>
      </c>
      <c r="EQ34" s="13">
        <f t="shared" si="26"/>
        <v>0</v>
      </c>
      <c r="ER34" s="13">
        <f t="shared" si="26"/>
        <v>0</v>
      </c>
      <c r="ES34" s="13">
        <f t="shared" si="26"/>
        <v>0</v>
      </c>
      <c r="ET34" s="13">
        <f t="shared" si="26"/>
        <v>0</v>
      </c>
      <c r="EU34" s="13">
        <f t="shared" si="26"/>
        <v>0</v>
      </c>
      <c r="EV34" s="13">
        <f t="shared" si="26"/>
        <v>0</v>
      </c>
      <c r="EW34" s="13">
        <f t="shared" si="26"/>
        <v>0</v>
      </c>
      <c r="EX34" s="13">
        <f t="shared" si="26"/>
        <v>0</v>
      </c>
      <c r="EY34" s="13">
        <f t="shared" si="26"/>
        <v>0</v>
      </c>
      <c r="EZ34" s="13">
        <f t="shared" si="26"/>
        <v>0</v>
      </c>
      <c r="FA34" s="13">
        <f t="shared" si="26"/>
        <v>0</v>
      </c>
      <c r="FB34" s="13">
        <f t="shared" si="26"/>
        <v>0</v>
      </c>
      <c r="FC34" s="13">
        <f t="shared" si="26"/>
        <v>0</v>
      </c>
      <c r="FD34" s="13">
        <f t="shared" si="26"/>
        <v>0</v>
      </c>
      <c r="FE34" s="13">
        <f t="shared" si="26"/>
        <v>0</v>
      </c>
      <c r="FF34" s="13">
        <f t="shared" si="26"/>
        <v>0</v>
      </c>
      <c r="FG34" s="13">
        <f t="shared" si="26"/>
        <v>0</v>
      </c>
      <c r="FH34" s="13">
        <f t="shared" si="26"/>
        <v>0</v>
      </c>
      <c r="FI34" s="13">
        <f t="shared" si="26"/>
        <v>0</v>
      </c>
      <c r="FJ34" s="13">
        <f t="shared" si="26"/>
        <v>0</v>
      </c>
      <c r="FK34" s="13">
        <f t="shared" si="26"/>
        <v>0</v>
      </c>
      <c r="FL34" s="13">
        <f t="shared" si="26"/>
        <v>0</v>
      </c>
      <c r="FM34" s="13">
        <f t="shared" si="26"/>
        <v>0</v>
      </c>
      <c r="FN34" s="13">
        <f t="shared" si="26"/>
        <v>0</v>
      </c>
      <c r="FO34" s="13">
        <f t="shared" si="26"/>
        <v>0</v>
      </c>
      <c r="FP34" s="13">
        <f t="shared" si="26"/>
        <v>0</v>
      </c>
      <c r="FQ34" s="13">
        <f t="shared" si="26"/>
        <v>0</v>
      </c>
      <c r="FR34" s="13">
        <f t="shared" si="26"/>
        <v>0</v>
      </c>
      <c r="FS34" s="13">
        <f t="shared" si="26"/>
        <v>0</v>
      </c>
      <c r="FT34" s="13">
        <f t="shared" si="26"/>
        <v>0</v>
      </c>
      <c r="FU34" s="13">
        <f t="shared" si="26"/>
        <v>0</v>
      </c>
      <c r="FV34" s="13">
        <f t="shared" si="26"/>
        <v>0</v>
      </c>
      <c r="FW34" s="13">
        <f t="shared" si="26"/>
        <v>0</v>
      </c>
      <c r="FX34" s="13">
        <f t="shared" si="26"/>
        <v>0</v>
      </c>
      <c r="FY34" s="13">
        <f t="shared" si="26"/>
        <v>0</v>
      </c>
      <c r="FZ34" s="13">
        <f t="shared" si="26"/>
        <v>0</v>
      </c>
      <c r="GA34" s="13">
        <f t="shared" si="26"/>
        <v>0</v>
      </c>
      <c r="GB34" s="13">
        <f t="shared" si="26"/>
        <v>0</v>
      </c>
      <c r="GC34" s="13">
        <f t="shared" si="26"/>
        <v>0</v>
      </c>
      <c r="GD34" s="13">
        <f t="shared" si="26"/>
        <v>0</v>
      </c>
      <c r="GE34" s="13">
        <f t="shared" si="26"/>
        <v>0</v>
      </c>
      <c r="GF34" s="13">
        <f t="shared" si="26"/>
        <v>0</v>
      </c>
      <c r="GG34" s="13">
        <f t="shared" si="26"/>
        <v>0</v>
      </c>
      <c r="GH34" s="13">
        <f t="shared" si="26"/>
        <v>0</v>
      </c>
      <c r="GI34" s="13">
        <f t="shared" si="26"/>
        <v>0</v>
      </c>
      <c r="GJ34" s="13">
        <f t="shared" si="26"/>
        <v>0</v>
      </c>
      <c r="GK34" s="13">
        <f t="shared" si="26"/>
        <v>0</v>
      </c>
      <c r="GL34" s="13">
        <f t="shared" si="26"/>
        <v>0</v>
      </c>
      <c r="GM34" s="13">
        <f t="shared" si="26"/>
        <v>0</v>
      </c>
      <c r="GN34" s="13">
        <f t="shared" si="26"/>
        <v>0</v>
      </c>
      <c r="GO34" s="13">
        <f t="shared" si="26"/>
        <v>0</v>
      </c>
      <c r="GP34" s="13">
        <f t="shared" si="26"/>
        <v>0</v>
      </c>
      <c r="GQ34" s="13">
        <f t="shared" si="26"/>
        <v>0</v>
      </c>
      <c r="GR34" s="13">
        <f t="shared" si="26"/>
        <v>0</v>
      </c>
      <c r="GS34" s="13">
        <f t="shared" si="26"/>
        <v>0</v>
      </c>
      <c r="GT34" s="13">
        <f t="shared" si="26"/>
        <v>0</v>
      </c>
      <c r="GU34" s="13">
        <f t="shared" si="26"/>
        <v>0</v>
      </c>
      <c r="GV34" s="13">
        <f t="shared" si="26"/>
        <v>0</v>
      </c>
      <c r="GW34" s="13">
        <f t="shared" si="26"/>
        <v>0</v>
      </c>
      <c r="GX34" s="13">
        <f t="shared" si="26"/>
        <v>0</v>
      </c>
      <c r="GY34" s="13">
        <f t="shared" si="26"/>
        <v>0</v>
      </c>
      <c r="GZ34" s="13">
        <f t="shared" si="26"/>
        <v>0</v>
      </c>
      <c r="HA34" s="13">
        <f t="shared" si="26"/>
        <v>0</v>
      </c>
      <c r="HB34" s="13">
        <f t="shared" si="26"/>
        <v>0</v>
      </c>
      <c r="HC34" s="13">
        <f t="shared" si="26"/>
        <v>0</v>
      </c>
      <c r="HD34" s="13">
        <f t="shared" si="26"/>
        <v>0</v>
      </c>
      <c r="HE34" s="13">
        <f t="shared" si="26"/>
        <v>0</v>
      </c>
      <c r="HF34" s="13">
        <f t="shared" si="26"/>
        <v>0</v>
      </c>
      <c r="HG34" s="13">
        <f t="shared" si="26"/>
        <v>0</v>
      </c>
      <c r="HH34" s="13">
        <f t="shared" si="26"/>
        <v>0</v>
      </c>
      <c r="HI34" s="13">
        <f t="shared" si="26"/>
        <v>0</v>
      </c>
      <c r="HJ34" s="13">
        <f t="shared" si="26"/>
        <v>0</v>
      </c>
      <c r="HK34" s="13">
        <f t="shared" si="26"/>
        <v>0</v>
      </c>
      <c r="HL34" s="13">
        <f t="shared" si="26"/>
        <v>0</v>
      </c>
      <c r="HM34" s="13">
        <f t="shared" si="26"/>
        <v>0</v>
      </c>
      <c r="HN34" s="13">
        <f t="shared" si="26"/>
        <v>0</v>
      </c>
      <c r="HO34" s="13">
        <f t="shared" si="26"/>
        <v>0</v>
      </c>
      <c r="HP34" s="13">
        <f t="shared" si="26"/>
        <v>0</v>
      </c>
      <c r="HQ34" s="13">
        <f t="shared" si="26"/>
        <v>0</v>
      </c>
      <c r="HR34" s="13">
        <f t="shared" si="26"/>
        <v>0</v>
      </c>
      <c r="HS34" s="13">
        <f t="shared" si="26"/>
        <v>0</v>
      </c>
      <c r="HT34" s="13">
        <f t="shared" si="26"/>
        <v>0</v>
      </c>
      <c r="HU34" s="13">
        <f t="shared" si="26"/>
        <v>0</v>
      </c>
      <c r="HV34" s="13">
        <f t="shared" si="26"/>
        <v>0</v>
      </c>
      <c r="HW34" s="13">
        <f t="shared" si="26"/>
        <v>0</v>
      </c>
      <c r="HX34" s="13">
        <f t="shared" si="26"/>
        <v>0</v>
      </c>
      <c r="HY34" s="13">
        <f t="shared" si="26"/>
        <v>0</v>
      </c>
      <c r="HZ34" s="13">
        <f t="shared" si="26"/>
        <v>0</v>
      </c>
      <c r="IA34" s="13">
        <f t="shared" si="26"/>
        <v>0</v>
      </c>
      <c r="IB34" s="13">
        <f t="shared" si="26"/>
        <v>0</v>
      </c>
      <c r="IC34" s="13">
        <f t="shared" si="26"/>
        <v>0</v>
      </c>
      <c r="ID34" s="13">
        <f t="shared" si="26"/>
        <v>0</v>
      </c>
      <c r="IE34" s="13">
        <f t="shared" si="26"/>
        <v>0</v>
      </c>
      <c r="IF34" s="13">
        <f t="shared" si="26"/>
        <v>0</v>
      </c>
      <c r="IG34" s="13">
        <f t="shared" si="26"/>
        <v>0</v>
      </c>
      <c r="IH34" s="13">
        <f t="shared" si="26"/>
        <v>0</v>
      </c>
    </row>
    <row r="35" ht="12.75" customHeight="1">
      <c r="A35" s="6" t="s">
        <v>219</v>
      </c>
      <c r="B35" s="36">
        <v>1.0</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row>
    <row r="36" ht="12.75" customHeight="1">
      <c r="A36" s="6" t="s">
        <v>220</v>
      </c>
      <c r="B36" s="23">
        <f>ASSUMPTIONS!B23</f>
        <v>0.05</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row>
    <row r="37" ht="12.75" customHeight="1">
      <c r="A37" s="6" t="s">
        <v>221</v>
      </c>
      <c r="B37" s="24">
        <f>PMT(B36/12,B35,-B34,0)</f>
        <v>0</v>
      </c>
      <c r="C37" s="24">
        <f>$B37</f>
        <v>0</v>
      </c>
      <c r="D37" s="24">
        <f t="shared" ref="D37:IH37" si="27">IF(D34&gt;$B37,$B37,D34)</f>
        <v>0</v>
      </c>
      <c r="E37" s="24">
        <f t="shared" si="27"/>
        <v>0</v>
      </c>
      <c r="F37" s="24">
        <f t="shared" si="27"/>
        <v>0</v>
      </c>
      <c r="G37" s="24">
        <f t="shared" si="27"/>
        <v>0</v>
      </c>
      <c r="H37" s="24">
        <f t="shared" si="27"/>
        <v>0</v>
      </c>
      <c r="I37" s="24">
        <f t="shared" si="27"/>
        <v>0</v>
      </c>
      <c r="J37" s="24">
        <f t="shared" si="27"/>
        <v>0</v>
      </c>
      <c r="K37" s="24">
        <f t="shared" si="27"/>
        <v>0</v>
      </c>
      <c r="L37" s="24">
        <f t="shared" si="27"/>
        <v>0</v>
      </c>
      <c r="M37" s="24">
        <f t="shared" si="27"/>
        <v>0</v>
      </c>
      <c r="N37" s="24">
        <f t="shared" si="27"/>
        <v>0</v>
      </c>
      <c r="O37" s="24">
        <f t="shared" si="27"/>
        <v>0</v>
      </c>
      <c r="P37" s="24">
        <f t="shared" si="27"/>
        <v>0</v>
      </c>
      <c r="Q37" s="24">
        <f t="shared" si="27"/>
        <v>0</v>
      </c>
      <c r="R37" s="24">
        <f t="shared" si="27"/>
        <v>0</v>
      </c>
      <c r="S37" s="24">
        <f t="shared" si="27"/>
        <v>0</v>
      </c>
      <c r="T37" s="24">
        <f t="shared" si="27"/>
        <v>0</v>
      </c>
      <c r="U37" s="24">
        <f t="shared" si="27"/>
        <v>0</v>
      </c>
      <c r="V37" s="24">
        <f t="shared" si="27"/>
        <v>0</v>
      </c>
      <c r="W37" s="24">
        <f t="shared" si="27"/>
        <v>0</v>
      </c>
      <c r="X37" s="24">
        <f t="shared" si="27"/>
        <v>0</v>
      </c>
      <c r="Y37" s="24">
        <f t="shared" si="27"/>
        <v>0</v>
      </c>
      <c r="Z37" s="24">
        <f t="shared" si="27"/>
        <v>0</v>
      </c>
      <c r="AA37" s="24">
        <f t="shared" si="27"/>
        <v>0</v>
      </c>
      <c r="AB37" s="24">
        <f t="shared" si="27"/>
        <v>0</v>
      </c>
      <c r="AC37" s="24">
        <f t="shared" si="27"/>
        <v>0</v>
      </c>
      <c r="AD37" s="24">
        <f t="shared" si="27"/>
        <v>0</v>
      </c>
      <c r="AE37" s="24">
        <f t="shared" si="27"/>
        <v>0</v>
      </c>
      <c r="AF37" s="24">
        <f t="shared" si="27"/>
        <v>0</v>
      </c>
      <c r="AG37" s="24">
        <f t="shared" si="27"/>
        <v>0</v>
      </c>
      <c r="AH37" s="24">
        <f t="shared" si="27"/>
        <v>0</v>
      </c>
      <c r="AI37" s="24">
        <f t="shared" si="27"/>
        <v>0</v>
      </c>
      <c r="AJ37" s="24">
        <f t="shared" si="27"/>
        <v>0</v>
      </c>
      <c r="AK37" s="24">
        <f t="shared" si="27"/>
        <v>0</v>
      </c>
      <c r="AL37" s="24">
        <f t="shared" si="27"/>
        <v>0</v>
      </c>
      <c r="AM37" s="24">
        <f t="shared" si="27"/>
        <v>0</v>
      </c>
      <c r="AN37" s="24">
        <f t="shared" si="27"/>
        <v>0</v>
      </c>
      <c r="AO37" s="24">
        <f t="shared" si="27"/>
        <v>0</v>
      </c>
      <c r="AP37" s="24">
        <f t="shared" si="27"/>
        <v>0</v>
      </c>
      <c r="AQ37" s="24">
        <f t="shared" si="27"/>
        <v>0</v>
      </c>
      <c r="AR37" s="24">
        <f t="shared" si="27"/>
        <v>0</v>
      </c>
      <c r="AS37" s="24">
        <f t="shared" si="27"/>
        <v>0</v>
      </c>
      <c r="AT37" s="24">
        <f t="shared" si="27"/>
        <v>0</v>
      </c>
      <c r="AU37" s="24">
        <f t="shared" si="27"/>
        <v>0</v>
      </c>
      <c r="AV37" s="24">
        <f t="shared" si="27"/>
        <v>0</v>
      </c>
      <c r="AW37" s="24">
        <f t="shared" si="27"/>
        <v>0</v>
      </c>
      <c r="AX37" s="24">
        <f t="shared" si="27"/>
        <v>0</v>
      </c>
      <c r="AY37" s="24">
        <f t="shared" si="27"/>
        <v>0</v>
      </c>
      <c r="AZ37" s="24">
        <f t="shared" si="27"/>
        <v>0</v>
      </c>
      <c r="BA37" s="24">
        <f t="shared" si="27"/>
        <v>0</v>
      </c>
      <c r="BB37" s="24">
        <f t="shared" si="27"/>
        <v>0</v>
      </c>
      <c r="BC37" s="24">
        <f t="shared" si="27"/>
        <v>0</v>
      </c>
      <c r="BD37" s="24">
        <f t="shared" si="27"/>
        <v>0</v>
      </c>
      <c r="BE37" s="24">
        <f t="shared" si="27"/>
        <v>0</v>
      </c>
      <c r="BF37" s="24">
        <f t="shared" si="27"/>
        <v>0</v>
      </c>
      <c r="BG37" s="24">
        <f t="shared" si="27"/>
        <v>0</v>
      </c>
      <c r="BH37" s="24">
        <f t="shared" si="27"/>
        <v>0</v>
      </c>
      <c r="BI37" s="24">
        <f t="shared" si="27"/>
        <v>0</v>
      </c>
      <c r="BJ37" s="24">
        <f t="shared" si="27"/>
        <v>0</v>
      </c>
      <c r="BK37" s="24">
        <f t="shared" si="27"/>
        <v>0</v>
      </c>
      <c r="BL37" s="24">
        <f t="shared" si="27"/>
        <v>0</v>
      </c>
      <c r="BM37" s="24">
        <f t="shared" si="27"/>
        <v>0</v>
      </c>
      <c r="BN37" s="24">
        <f t="shared" si="27"/>
        <v>0</v>
      </c>
      <c r="BO37" s="24">
        <f t="shared" si="27"/>
        <v>0</v>
      </c>
      <c r="BP37" s="24">
        <f t="shared" si="27"/>
        <v>0</v>
      </c>
      <c r="BQ37" s="24">
        <f t="shared" si="27"/>
        <v>0</v>
      </c>
      <c r="BR37" s="24">
        <f t="shared" si="27"/>
        <v>0</v>
      </c>
      <c r="BS37" s="24">
        <f t="shared" si="27"/>
        <v>0</v>
      </c>
      <c r="BT37" s="24">
        <f t="shared" si="27"/>
        <v>0</v>
      </c>
      <c r="BU37" s="24">
        <f t="shared" si="27"/>
        <v>0</v>
      </c>
      <c r="BV37" s="24">
        <f t="shared" si="27"/>
        <v>0</v>
      </c>
      <c r="BW37" s="24">
        <f t="shared" si="27"/>
        <v>0</v>
      </c>
      <c r="BX37" s="24">
        <f t="shared" si="27"/>
        <v>0</v>
      </c>
      <c r="BY37" s="24">
        <f t="shared" si="27"/>
        <v>0</v>
      </c>
      <c r="BZ37" s="24">
        <f t="shared" si="27"/>
        <v>0</v>
      </c>
      <c r="CA37" s="24">
        <f t="shared" si="27"/>
        <v>0</v>
      </c>
      <c r="CB37" s="24">
        <f t="shared" si="27"/>
        <v>0</v>
      </c>
      <c r="CC37" s="24">
        <f t="shared" si="27"/>
        <v>0</v>
      </c>
      <c r="CD37" s="24">
        <f t="shared" si="27"/>
        <v>0</v>
      </c>
      <c r="CE37" s="24">
        <f t="shared" si="27"/>
        <v>0</v>
      </c>
      <c r="CF37" s="24">
        <f t="shared" si="27"/>
        <v>0</v>
      </c>
      <c r="CG37" s="24">
        <f t="shared" si="27"/>
        <v>0</v>
      </c>
      <c r="CH37" s="24">
        <f t="shared" si="27"/>
        <v>0</v>
      </c>
      <c r="CI37" s="24">
        <f t="shared" si="27"/>
        <v>0</v>
      </c>
      <c r="CJ37" s="24">
        <f t="shared" si="27"/>
        <v>0</v>
      </c>
      <c r="CK37" s="24">
        <f t="shared" si="27"/>
        <v>0</v>
      </c>
      <c r="CL37" s="24">
        <f t="shared" si="27"/>
        <v>0</v>
      </c>
      <c r="CM37" s="24">
        <f t="shared" si="27"/>
        <v>0</v>
      </c>
      <c r="CN37" s="24">
        <f t="shared" si="27"/>
        <v>0</v>
      </c>
      <c r="CO37" s="24">
        <f t="shared" si="27"/>
        <v>0</v>
      </c>
      <c r="CP37" s="24">
        <f t="shared" si="27"/>
        <v>0</v>
      </c>
      <c r="CQ37" s="24">
        <f t="shared" si="27"/>
        <v>0</v>
      </c>
      <c r="CR37" s="24">
        <f t="shared" si="27"/>
        <v>0</v>
      </c>
      <c r="CS37" s="24">
        <f t="shared" si="27"/>
        <v>0</v>
      </c>
      <c r="CT37" s="24">
        <f t="shared" si="27"/>
        <v>0</v>
      </c>
      <c r="CU37" s="24">
        <f t="shared" si="27"/>
        <v>0</v>
      </c>
      <c r="CV37" s="24">
        <f t="shared" si="27"/>
        <v>0</v>
      </c>
      <c r="CW37" s="24">
        <f t="shared" si="27"/>
        <v>0</v>
      </c>
      <c r="CX37" s="24">
        <f t="shared" si="27"/>
        <v>0</v>
      </c>
      <c r="CY37" s="24">
        <f t="shared" si="27"/>
        <v>0</v>
      </c>
      <c r="CZ37" s="24">
        <f t="shared" si="27"/>
        <v>0</v>
      </c>
      <c r="DA37" s="24">
        <f t="shared" si="27"/>
        <v>0</v>
      </c>
      <c r="DB37" s="24">
        <f t="shared" si="27"/>
        <v>0</v>
      </c>
      <c r="DC37" s="24">
        <f t="shared" si="27"/>
        <v>0</v>
      </c>
      <c r="DD37" s="24">
        <f t="shared" si="27"/>
        <v>0</v>
      </c>
      <c r="DE37" s="24">
        <f t="shared" si="27"/>
        <v>0</v>
      </c>
      <c r="DF37" s="24">
        <f t="shared" si="27"/>
        <v>0</v>
      </c>
      <c r="DG37" s="24">
        <f t="shared" si="27"/>
        <v>0</v>
      </c>
      <c r="DH37" s="24">
        <f t="shared" si="27"/>
        <v>0</v>
      </c>
      <c r="DI37" s="24">
        <f t="shared" si="27"/>
        <v>0</v>
      </c>
      <c r="DJ37" s="24">
        <f t="shared" si="27"/>
        <v>0</v>
      </c>
      <c r="DK37" s="24">
        <f t="shared" si="27"/>
        <v>0</v>
      </c>
      <c r="DL37" s="24">
        <f t="shared" si="27"/>
        <v>0</v>
      </c>
      <c r="DM37" s="24">
        <f t="shared" si="27"/>
        <v>0</v>
      </c>
      <c r="DN37" s="24">
        <f t="shared" si="27"/>
        <v>0</v>
      </c>
      <c r="DO37" s="24">
        <f t="shared" si="27"/>
        <v>0</v>
      </c>
      <c r="DP37" s="24">
        <f t="shared" si="27"/>
        <v>0</v>
      </c>
      <c r="DQ37" s="24">
        <f t="shared" si="27"/>
        <v>0</v>
      </c>
      <c r="DR37" s="24">
        <f t="shared" si="27"/>
        <v>0</v>
      </c>
      <c r="DS37" s="24">
        <f t="shared" si="27"/>
        <v>0</v>
      </c>
      <c r="DT37" s="24">
        <f t="shared" si="27"/>
        <v>0</v>
      </c>
      <c r="DU37" s="24">
        <f t="shared" si="27"/>
        <v>0</v>
      </c>
      <c r="DV37" s="24">
        <f t="shared" si="27"/>
        <v>0</v>
      </c>
      <c r="DW37" s="24">
        <f t="shared" si="27"/>
        <v>0</v>
      </c>
      <c r="DX37" s="24">
        <f t="shared" si="27"/>
        <v>0</v>
      </c>
      <c r="DY37" s="24">
        <f t="shared" si="27"/>
        <v>0</v>
      </c>
      <c r="DZ37" s="24">
        <f t="shared" si="27"/>
        <v>0</v>
      </c>
      <c r="EA37" s="24">
        <f t="shared" si="27"/>
        <v>0</v>
      </c>
      <c r="EB37" s="24">
        <f t="shared" si="27"/>
        <v>0</v>
      </c>
      <c r="EC37" s="24">
        <f t="shared" si="27"/>
        <v>0</v>
      </c>
      <c r="ED37" s="24">
        <f t="shared" si="27"/>
        <v>0</v>
      </c>
      <c r="EE37" s="24">
        <f t="shared" si="27"/>
        <v>0</v>
      </c>
      <c r="EF37" s="24">
        <f t="shared" si="27"/>
        <v>0</v>
      </c>
      <c r="EG37" s="24">
        <f t="shared" si="27"/>
        <v>0</v>
      </c>
      <c r="EH37" s="24">
        <f t="shared" si="27"/>
        <v>0</v>
      </c>
      <c r="EI37" s="24">
        <f t="shared" si="27"/>
        <v>0</v>
      </c>
      <c r="EJ37" s="24">
        <f t="shared" si="27"/>
        <v>0</v>
      </c>
      <c r="EK37" s="24">
        <f t="shared" si="27"/>
        <v>0</v>
      </c>
      <c r="EL37" s="24">
        <f t="shared" si="27"/>
        <v>0</v>
      </c>
      <c r="EM37" s="24">
        <f t="shared" si="27"/>
        <v>0</v>
      </c>
      <c r="EN37" s="24">
        <f t="shared" si="27"/>
        <v>0</v>
      </c>
      <c r="EO37" s="24">
        <f t="shared" si="27"/>
        <v>0</v>
      </c>
      <c r="EP37" s="24">
        <f t="shared" si="27"/>
        <v>0</v>
      </c>
      <c r="EQ37" s="24">
        <f t="shared" si="27"/>
        <v>0</v>
      </c>
      <c r="ER37" s="24">
        <f t="shared" si="27"/>
        <v>0</v>
      </c>
      <c r="ES37" s="24">
        <f t="shared" si="27"/>
        <v>0</v>
      </c>
      <c r="ET37" s="24">
        <f t="shared" si="27"/>
        <v>0</v>
      </c>
      <c r="EU37" s="24">
        <f t="shared" si="27"/>
        <v>0</v>
      </c>
      <c r="EV37" s="24">
        <f t="shared" si="27"/>
        <v>0</v>
      </c>
      <c r="EW37" s="24">
        <f t="shared" si="27"/>
        <v>0</v>
      </c>
      <c r="EX37" s="24">
        <f t="shared" si="27"/>
        <v>0</v>
      </c>
      <c r="EY37" s="24">
        <f t="shared" si="27"/>
        <v>0</v>
      </c>
      <c r="EZ37" s="24">
        <f t="shared" si="27"/>
        <v>0</v>
      </c>
      <c r="FA37" s="24">
        <f t="shared" si="27"/>
        <v>0</v>
      </c>
      <c r="FB37" s="24">
        <f t="shared" si="27"/>
        <v>0</v>
      </c>
      <c r="FC37" s="24">
        <f t="shared" si="27"/>
        <v>0</v>
      </c>
      <c r="FD37" s="24">
        <f t="shared" si="27"/>
        <v>0</v>
      </c>
      <c r="FE37" s="24">
        <f t="shared" si="27"/>
        <v>0</v>
      </c>
      <c r="FF37" s="24">
        <f t="shared" si="27"/>
        <v>0</v>
      </c>
      <c r="FG37" s="24">
        <f t="shared" si="27"/>
        <v>0</v>
      </c>
      <c r="FH37" s="24">
        <f t="shared" si="27"/>
        <v>0</v>
      </c>
      <c r="FI37" s="24">
        <f t="shared" si="27"/>
        <v>0</v>
      </c>
      <c r="FJ37" s="24">
        <f t="shared" si="27"/>
        <v>0</v>
      </c>
      <c r="FK37" s="24">
        <f t="shared" si="27"/>
        <v>0</v>
      </c>
      <c r="FL37" s="24">
        <f t="shared" si="27"/>
        <v>0</v>
      </c>
      <c r="FM37" s="24">
        <f t="shared" si="27"/>
        <v>0</v>
      </c>
      <c r="FN37" s="24">
        <f t="shared" si="27"/>
        <v>0</v>
      </c>
      <c r="FO37" s="24">
        <f t="shared" si="27"/>
        <v>0</v>
      </c>
      <c r="FP37" s="24">
        <f t="shared" si="27"/>
        <v>0</v>
      </c>
      <c r="FQ37" s="24">
        <f t="shared" si="27"/>
        <v>0</v>
      </c>
      <c r="FR37" s="24">
        <f t="shared" si="27"/>
        <v>0</v>
      </c>
      <c r="FS37" s="24">
        <f t="shared" si="27"/>
        <v>0</v>
      </c>
      <c r="FT37" s="24">
        <f t="shared" si="27"/>
        <v>0</v>
      </c>
      <c r="FU37" s="24">
        <f t="shared" si="27"/>
        <v>0</v>
      </c>
      <c r="FV37" s="24">
        <f t="shared" si="27"/>
        <v>0</v>
      </c>
      <c r="FW37" s="24">
        <f t="shared" si="27"/>
        <v>0</v>
      </c>
      <c r="FX37" s="24">
        <f t="shared" si="27"/>
        <v>0</v>
      </c>
      <c r="FY37" s="24">
        <f t="shared" si="27"/>
        <v>0</v>
      </c>
      <c r="FZ37" s="24">
        <f t="shared" si="27"/>
        <v>0</v>
      </c>
      <c r="GA37" s="24">
        <f t="shared" si="27"/>
        <v>0</v>
      </c>
      <c r="GB37" s="24">
        <f t="shared" si="27"/>
        <v>0</v>
      </c>
      <c r="GC37" s="24">
        <f t="shared" si="27"/>
        <v>0</v>
      </c>
      <c r="GD37" s="24">
        <f t="shared" si="27"/>
        <v>0</v>
      </c>
      <c r="GE37" s="24">
        <f t="shared" si="27"/>
        <v>0</v>
      </c>
      <c r="GF37" s="24">
        <f t="shared" si="27"/>
        <v>0</v>
      </c>
      <c r="GG37" s="24">
        <f t="shared" si="27"/>
        <v>0</v>
      </c>
      <c r="GH37" s="24">
        <f t="shared" si="27"/>
        <v>0</v>
      </c>
      <c r="GI37" s="24">
        <f t="shared" si="27"/>
        <v>0</v>
      </c>
      <c r="GJ37" s="24">
        <f t="shared" si="27"/>
        <v>0</v>
      </c>
      <c r="GK37" s="24">
        <f t="shared" si="27"/>
        <v>0</v>
      </c>
      <c r="GL37" s="24">
        <f t="shared" si="27"/>
        <v>0</v>
      </c>
      <c r="GM37" s="24">
        <f t="shared" si="27"/>
        <v>0</v>
      </c>
      <c r="GN37" s="24">
        <f t="shared" si="27"/>
        <v>0</v>
      </c>
      <c r="GO37" s="24">
        <f t="shared" si="27"/>
        <v>0</v>
      </c>
      <c r="GP37" s="24">
        <f t="shared" si="27"/>
        <v>0</v>
      </c>
      <c r="GQ37" s="24">
        <f t="shared" si="27"/>
        <v>0</v>
      </c>
      <c r="GR37" s="24">
        <f t="shared" si="27"/>
        <v>0</v>
      </c>
      <c r="GS37" s="24">
        <f t="shared" si="27"/>
        <v>0</v>
      </c>
      <c r="GT37" s="24">
        <f t="shared" si="27"/>
        <v>0</v>
      </c>
      <c r="GU37" s="24">
        <f t="shared" si="27"/>
        <v>0</v>
      </c>
      <c r="GV37" s="24">
        <f t="shared" si="27"/>
        <v>0</v>
      </c>
      <c r="GW37" s="24">
        <f t="shared" si="27"/>
        <v>0</v>
      </c>
      <c r="GX37" s="24">
        <f t="shared" si="27"/>
        <v>0</v>
      </c>
      <c r="GY37" s="24">
        <f t="shared" si="27"/>
        <v>0</v>
      </c>
      <c r="GZ37" s="24">
        <f t="shared" si="27"/>
        <v>0</v>
      </c>
      <c r="HA37" s="24">
        <f t="shared" si="27"/>
        <v>0</v>
      </c>
      <c r="HB37" s="24">
        <f t="shared" si="27"/>
        <v>0</v>
      </c>
      <c r="HC37" s="24">
        <f t="shared" si="27"/>
        <v>0</v>
      </c>
      <c r="HD37" s="24">
        <f t="shared" si="27"/>
        <v>0</v>
      </c>
      <c r="HE37" s="24">
        <f t="shared" si="27"/>
        <v>0</v>
      </c>
      <c r="HF37" s="24">
        <f t="shared" si="27"/>
        <v>0</v>
      </c>
      <c r="HG37" s="24">
        <f t="shared" si="27"/>
        <v>0</v>
      </c>
      <c r="HH37" s="24">
        <f t="shared" si="27"/>
        <v>0</v>
      </c>
      <c r="HI37" s="24">
        <f t="shared" si="27"/>
        <v>0</v>
      </c>
      <c r="HJ37" s="24">
        <f t="shared" si="27"/>
        <v>0</v>
      </c>
      <c r="HK37" s="24">
        <f t="shared" si="27"/>
        <v>0</v>
      </c>
      <c r="HL37" s="24">
        <f t="shared" si="27"/>
        <v>0</v>
      </c>
      <c r="HM37" s="24">
        <f t="shared" si="27"/>
        <v>0</v>
      </c>
      <c r="HN37" s="24">
        <f t="shared" si="27"/>
        <v>0</v>
      </c>
      <c r="HO37" s="24">
        <f t="shared" si="27"/>
        <v>0</v>
      </c>
      <c r="HP37" s="24">
        <f t="shared" si="27"/>
        <v>0</v>
      </c>
      <c r="HQ37" s="24">
        <f t="shared" si="27"/>
        <v>0</v>
      </c>
      <c r="HR37" s="24">
        <f t="shared" si="27"/>
        <v>0</v>
      </c>
      <c r="HS37" s="24">
        <f t="shared" si="27"/>
        <v>0</v>
      </c>
      <c r="HT37" s="24">
        <f t="shared" si="27"/>
        <v>0</v>
      </c>
      <c r="HU37" s="24">
        <f t="shared" si="27"/>
        <v>0</v>
      </c>
      <c r="HV37" s="24">
        <f t="shared" si="27"/>
        <v>0</v>
      </c>
      <c r="HW37" s="24">
        <f t="shared" si="27"/>
        <v>0</v>
      </c>
      <c r="HX37" s="24">
        <f t="shared" si="27"/>
        <v>0</v>
      </c>
      <c r="HY37" s="24">
        <f t="shared" si="27"/>
        <v>0</v>
      </c>
      <c r="HZ37" s="24">
        <f t="shared" si="27"/>
        <v>0</v>
      </c>
      <c r="IA37" s="24">
        <f t="shared" si="27"/>
        <v>0</v>
      </c>
      <c r="IB37" s="24">
        <f t="shared" si="27"/>
        <v>0</v>
      </c>
      <c r="IC37" s="24">
        <f t="shared" si="27"/>
        <v>0</v>
      </c>
      <c r="ID37" s="24">
        <f t="shared" si="27"/>
        <v>0</v>
      </c>
      <c r="IE37" s="24">
        <f t="shared" si="27"/>
        <v>0</v>
      </c>
      <c r="IF37" s="24">
        <f t="shared" si="27"/>
        <v>0</v>
      </c>
      <c r="IG37" s="24">
        <f t="shared" si="27"/>
        <v>0</v>
      </c>
      <c r="IH37" s="24">
        <f t="shared" si="27"/>
        <v>0</v>
      </c>
    </row>
    <row r="38" ht="12.75" customHeight="1">
      <c r="A38" s="6" t="s">
        <v>225</v>
      </c>
      <c r="B38" s="24"/>
      <c r="C38" s="24">
        <f t="shared" ref="C38:IH38" si="28">IF(C37&gt;0,$B36/12*C34,0)</f>
        <v>0</v>
      </c>
      <c r="D38" s="24">
        <f t="shared" si="28"/>
        <v>0</v>
      </c>
      <c r="E38" s="24">
        <f t="shared" si="28"/>
        <v>0</v>
      </c>
      <c r="F38" s="24">
        <f t="shared" si="28"/>
        <v>0</v>
      </c>
      <c r="G38" s="24">
        <f t="shared" si="28"/>
        <v>0</v>
      </c>
      <c r="H38" s="24">
        <f t="shared" si="28"/>
        <v>0</v>
      </c>
      <c r="I38" s="24">
        <f t="shared" si="28"/>
        <v>0</v>
      </c>
      <c r="J38" s="24">
        <f t="shared" si="28"/>
        <v>0</v>
      </c>
      <c r="K38" s="24">
        <f t="shared" si="28"/>
        <v>0</v>
      </c>
      <c r="L38" s="24">
        <f t="shared" si="28"/>
        <v>0</v>
      </c>
      <c r="M38" s="24">
        <f t="shared" si="28"/>
        <v>0</v>
      </c>
      <c r="N38" s="24">
        <f t="shared" si="28"/>
        <v>0</v>
      </c>
      <c r="O38" s="24">
        <f t="shared" si="28"/>
        <v>0</v>
      </c>
      <c r="P38" s="24">
        <f t="shared" si="28"/>
        <v>0</v>
      </c>
      <c r="Q38" s="24">
        <f t="shared" si="28"/>
        <v>0</v>
      </c>
      <c r="R38" s="24">
        <f t="shared" si="28"/>
        <v>0</v>
      </c>
      <c r="S38" s="24">
        <f t="shared" si="28"/>
        <v>0</v>
      </c>
      <c r="T38" s="24">
        <f t="shared" si="28"/>
        <v>0</v>
      </c>
      <c r="U38" s="24">
        <f t="shared" si="28"/>
        <v>0</v>
      </c>
      <c r="V38" s="24">
        <f t="shared" si="28"/>
        <v>0</v>
      </c>
      <c r="W38" s="24">
        <f t="shared" si="28"/>
        <v>0</v>
      </c>
      <c r="X38" s="24">
        <f t="shared" si="28"/>
        <v>0</v>
      </c>
      <c r="Y38" s="24">
        <f t="shared" si="28"/>
        <v>0</v>
      </c>
      <c r="Z38" s="24">
        <f t="shared" si="28"/>
        <v>0</v>
      </c>
      <c r="AA38" s="24">
        <f t="shared" si="28"/>
        <v>0</v>
      </c>
      <c r="AB38" s="24">
        <f t="shared" si="28"/>
        <v>0</v>
      </c>
      <c r="AC38" s="24">
        <f t="shared" si="28"/>
        <v>0</v>
      </c>
      <c r="AD38" s="24">
        <f t="shared" si="28"/>
        <v>0</v>
      </c>
      <c r="AE38" s="24">
        <f t="shared" si="28"/>
        <v>0</v>
      </c>
      <c r="AF38" s="24">
        <f t="shared" si="28"/>
        <v>0</v>
      </c>
      <c r="AG38" s="24">
        <f t="shared" si="28"/>
        <v>0</v>
      </c>
      <c r="AH38" s="24">
        <f t="shared" si="28"/>
        <v>0</v>
      </c>
      <c r="AI38" s="24">
        <f t="shared" si="28"/>
        <v>0</v>
      </c>
      <c r="AJ38" s="24">
        <f t="shared" si="28"/>
        <v>0</v>
      </c>
      <c r="AK38" s="24">
        <f t="shared" si="28"/>
        <v>0</v>
      </c>
      <c r="AL38" s="24">
        <f t="shared" si="28"/>
        <v>0</v>
      </c>
      <c r="AM38" s="24">
        <f t="shared" si="28"/>
        <v>0</v>
      </c>
      <c r="AN38" s="24">
        <f t="shared" si="28"/>
        <v>0</v>
      </c>
      <c r="AO38" s="24">
        <f t="shared" si="28"/>
        <v>0</v>
      </c>
      <c r="AP38" s="24">
        <f t="shared" si="28"/>
        <v>0</v>
      </c>
      <c r="AQ38" s="24">
        <f t="shared" si="28"/>
        <v>0</v>
      </c>
      <c r="AR38" s="24">
        <f t="shared" si="28"/>
        <v>0</v>
      </c>
      <c r="AS38" s="24">
        <f t="shared" si="28"/>
        <v>0</v>
      </c>
      <c r="AT38" s="24">
        <f t="shared" si="28"/>
        <v>0</v>
      </c>
      <c r="AU38" s="24">
        <f t="shared" si="28"/>
        <v>0</v>
      </c>
      <c r="AV38" s="24">
        <f t="shared" si="28"/>
        <v>0</v>
      </c>
      <c r="AW38" s="24">
        <f t="shared" si="28"/>
        <v>0</v>
      </c>
      <c r="AX38" s="24">
        <f t="shared" si="28"/>
        <v>0</v>
      </c>
      <c r="AY38" s="24">
        <f t="shared" si="28"/>
        <v>0</v>
      </c>
      <c r="AZ38" s="24">
        <f t="shared" si="28"/>
        <v>0</v>
      </c>
      <c r="BA38" s="24">
        <f t="shared" si="28"/>
        <v>0</v>
      </c>
      <c r="BB38" s="24">
        <f t="shared" si="28"/>
        <v>0</v>
      </c>
      <c r="BC38" s="24">
        <f t="shared" si="28"/>
        <v>0</v>
      </c>
      <c r="BD38" s="24">
        <f t="shared" si="28"/>
        <v>0</v>
      </c>
      <c r="BE38" s="24">
        <f t="shared" si="28"/>
        <v>0</v>
      </c>
      <c r="BF38" s="24">
        <f t="shared" si="28"/>
        <v>0</v>
      </c>
      <c r="BG38" s="24">
        <f t="shared" si="28"/>
        <v>0</v>
      </c>
      <c r="BH38" s="24">
        <f t="shared" si="28"/>
        <v>0</v>
      </c>
      <c r="BI38" s="24">
        <f t="shared" si="28"/>
        <v>0</v>
      </c>
      <c r="BJ38" s="24">
        <f t="shared" si="28"/>
        <v>0</v>
      </c>
      <c r="BK38" s="24">
        <f t="shared" si="28"/>
        <v>0</v>
      </c>
      <c r="BL38" s="24">
        <f t="shared" si="28"/>
        <v>0</v>
      </c>
      <c r="BM38" s="24">
        <f t="shared" si="28"/>
        <v>0</v>
      </c>
      <c r="BN38" s="24">
        <f t="shared" si="28"/>
        <v>0</v>
      </c>
      <c r="BO38" s="24">
        <f t="shared" si="28"/>
        <v>0</v>
      </c>
      <c r="BP38" s="24">
        <f t="shared" si="28"/>
        <v>0</v>
      </c>
      <c r="BQ38" s="24">
        <f t="shared" si="28"/>
        <v>0</v>
      </c>
      <c r="BR38" s="24">
        <f t="shared" si="28"/>
        <v>0</v>
      </c>
      <c r="BS38" s="24">
        <f t="shared" si="28"/>
        <v>0</v>
      </c>
      <c r="BT38" s="24">
        <f t="shared" si="28"/>
        <v>0</v>
      </c>
      <c r="BU38" s="24">
        <f t="shared" si="28"/>
        <v>0</v>
      </c>
      <c r="BV38" s="24">
        <f t="shared" si="28"/>
        <v>0</v>
      </c>
      <c r="BW38" s="24">
        <f t="shared" si="28"/>
        <v>0</v>
      </c>
      <c r="BX38" s="24">
        <f t="shared" si="28"/>
        <v>0</v>
      </c>
      <c r="BY38" s="24">
        <f t="shared" si="28"/>
        <v>0</v>
      </c>
      <c r="BZ38" s="24">
        <f t="shared" si="28"/>
        <v>0</v>
      </c>
      <c r="CA38" s="24">
        <f t="shared" si="28"/>
        <v>0</v>
      </c>
      <c r="CB38" s="24">
        <f t="shared" si="28"/>
        <v>0</v>
      </c>
      <c r="CC38" s="24">
        <f t="shared" si="28"/>
        <v>0</v>
      </c>
      <c r="CD38" s="24">
        <f t="shared" si="28"/>
        <v>0</v>
      </c>
      <c r="CE38" s="24">
        <f t="shared" si="28"/>
        <v>0</v>
      </c>
      <c r="CF38" s="24">
        <f t="shared" si="28"/>
        <v>0</v>
      </c>
      <c r="CG38" s="24">
        <f t="shared" si="28"/>
        <v>0</v>
      </c>
      <c r="CH38" s="24">
        <f t="shared" si="28"/>
        <v>0</v>
      </c>
      <c r="CI38" s="24">
        <f t="shared" si="28"/>
        <v>0</v>
      </c>
      <c r="CJ38" s="24">
        <f t="shared" si="28"/>
        <v>0</v>
      </c>
      <c r="CK38" s="24">
        <f t="shared" si="28"/>
        <v>0</v>
      </c>
      <c r="CL38" s="24">
        <f t="shared" si="28"/>
        <v>0</v>
      </c>
      <c r="CM38" s="24">
        <f t="shared" si="28"/>
        <v>0</v>
      </c>
      <c r="CN38" s="24">
        <f t="shared" si="28"/>
        <v>0</v>
      </c>
      <c r="CO38" s="24">
        <f t="shared" si="28"/>
        <v>0</v>
      </c>
      <c r="CP38" s="24">
        <f t="shared" si="28"/>
        <v>0</v>
      </c>
      <c r="CQ38" s="24">
        <f t="shared" si="28"/>
        <v>0</v>
      </c>
      <c r="CR38" s="24">
        <f t="shared" si="28"/>
        <v>0</v>
      </c>
      <c r="CS38" s="24">
        <f t="shared" si="28"/>
        <v>0</v>
      </c>
      <c r="CT38" s="24">
        <f t="shared" si="28"/>
        <v>0</v>
      </c>
      <c r="CU38" s="24">
        <f t="shared" si="28"/>
        <v>0</v>
      </c>
      <c r="CV38" s="24">
        <f t="shared" si="28"/>
        <v>0</v>
      </c>
      <c r="CW38" s="24">
        <f t="shared" si="28"/>
        <v>0</v>
      </c>
      <c r="CX38" s="24">
        <f t="shared" si="28"/>
        <v>0</v>
      </c>
      <c r="CY38" s="24">
        <f t="shared" si="28"/>
        <v>0</v>
      </c>
      <c r="CZ38" s="24">
        <f t="shared" si="28"/>
        <v>0</v>
      </c>
      <c r="DA38" s="24">
        <f t="shared" si="28"/>
        <v>0</v>
      </c>
      <c r="DB38" s="24">
        <f t="shared" si="28"/>
        <v>0</v>
      </c>
      <c r="DC38" s="24">
        <f t="shared" si="28"/>
        <v>0</v>
      </c>
      <c r="DD38" s="24">
        <f t="shared" si="28"/>
        <v>0</v>
      </c>
      <c r="DE38" s="24">
        <f t="shared" si="28"/>
        <v>0</v>
      </c>
      <c r="DF38" s="24">
        <f t="shared" si="28"/>
        <v>0</v>
      </c>
      <c r="DG38" s="24">
        <f t="shared" si="28"/>
        <v>0</v>
      </c>
      <c r="DH38" s="24">
        <f t="shared" si="28"/>
        <v>0</v>
      </c>
      <c r="DI38" s="24">
        <f t="shared" si="28"/>
        <v>0</v>
      </c>
      <c r="DJ38" s="24">
        <f t="shared" si="28"/>
        <v>0</v>
      </c>
      <c r="DK38" s="24">
        <f t="shared" si="28"/>
        <v>0</v>
      </c>
      <c r="DL38" s="24">
        <f t="shared" si="28"/>
        <v>0</v>
      </c>
      <c r="DM38" s="24">
        <f t="shared" si="28"/>
        <v>0</v>
      </c>
      <c r="DN38" s="24">
        <f t="shared" si="28"/>
        <v>0</v>
      </c>
      <c r="DO38" s="24">
        <f t="shared" si="28"/>
        <v>0</v>
      </c>
      <c r="DP38" s="24">
        <f t="shared" si="28"/>
        <v>0</v>
      </c>
      <c r="DQ38" s="24">
        <f t="shared" si="28"/>
        <v>0</v>
      </c>
      <c r="DR38" s="24">
        <f t="shared" si="28"/>
        <v>0</v>
      </c>
      <c r="DS38" s="24">
        <f t="shared" si="28"/>
        <v>0</v>
      </c>
      <c r="DT38" s="24">
        <f t="shared" si="28"/>
        <v>0</v>
      </c>
      <c r="DU38" s="24">
        <f t="shared" si="28"/>
        <v>0</v>
      </c>
      <c r="DV38" s="24">
        <f t="shared" si="28"/>
        <v>0</v>
      </c>
      <c r="DW38" s="24">
        <f t="shared" si="28"/>
        <v>0</v>
      </c>
      <c r="DX38" s="24">
        <f t="shared" si="28"/>
        <v>0</v>
      </c>
      <c r="DY38" s="24">
        <f t="shared" si="28"/>
        <v>0</v>
      </c>
      <c r="DZ38" s="24">
        <f t="shared" si="28"/>
        <v>0</v>
      </c>
      <c r="EA38" s="24">
        <f t="shared" si="28"/>
        <v>0</v>
      </c>
      <c r="EB38" s="24">
        <f t="shared" si="28"/>
        <v>0</v>
      </c>
      <c r="EC38" s="24">
        <f t="shared" si="28"/>
        <v>0</v>
      </c>
      <c r="ED38" s="24">
        <f t="shared" si="28"/>
        <v>0</v>
      </c>
      <c r="EE38" s="24">
        <f t="shared" si="28"/>
        <v>0</v>
      </c>
      <c r="EF38" s="24">
        <f t="shared" si="28"/>
        <v>0</v>
      </c>
      <c r="EG38" s="24">
        <f t="shared" si="28"/>
        <v>0</v>
      </c>
      <c r="EH38" s="24">
        <f t="shared" si="28"/>
        <v>0</v>
      </c>
      <c r="EI38" s="24">
        <f t="shared" si="28"/>
        <v>0</v>
      </c>
      <c r="EJ38" s="24">
        <f t="shared" si="28"/>
        <v>0</v>
      </c>
      <c r="EK38" s="24">
        <f t="shared" si="28"/>
        <v>0</v>
      </c>
      <c r="EL38" s="24">
        <f t="shared" si="28"/>
        <v>0</v>
      </c>
      <c r="EM38" s="24">
        <f t="shared" si="28"/>
        <v>0</v>
      </c>
      <c r="EN38" s="24">
        <f t="shared" si="28"/>
        <v>0</v>
      </c>
      <c r="EO38" s="24">
        <f t="shared" si="28"/>
        <v>0</v>
      </c>
      <c r="EP38" s="24">
        <f t="shared" si="28"/>
        <v>0</v>
      </c>
      <c r="EQ38" s="24">
        <f t="shared" si="28"/>
        <v>0</v>
      </c>
      <c r="ER38" s="24">
        <f t="shared" si="28"/>
        <v>0</v>
      </c>
      <c r="ES38" s="24">
        <f t="shared" si="28"/>
        <v>0</v>
      </c>
      <c r="ET38" s="24">
        <f t="shared" si="28"/>
        <v>0</v>
      </c>
      <c r="EU38" s="24">
        <f t="shared" si="28"/>
        <v>0</v>
      </c>
      <c r="EV38" s="24">
        <f t="shared" si="28"/>
        <v>0</v>
      </c>
      <c r="EW38" s="24">
        <f t="shared" si="28"/>
        <v>0</v>
      </c>
      <c r="EX38" s="24">
        <f t="shared" si="28"/>
        <v>0</v>
      </c>
      <c r="EY38" s="24">
        <f t="shared" si="28"/>
        <v>0</v>
      </c>
      <c r="EZ38" s="24">
        <f t="shared" si="28"/>
        <v>0</v>
      </c>
      <c r="FA38" s="24">
        <f t="shared" si="28"/>
        <v>0</v>
      </c>
      <c r="FB38" s="24">
        <f t="shared" si="28"/>
        <v>0</v>
      </c>
      <c r="FC38" s="24">
        <f t="shared" si="28"/>
        <v>0</v>
      </c>
      <c r="FD38" s="24">
        <f t="shared" si="28"/>
        <v>0</v>
      </c>
      <c r="FE38" s="24">
        <f t="shared" si="28"/>
        <v>0</v>
      </c>
      <c r="FF38" s="24">
        <f t="shared" si="28"/>
        <v>0</v>
      </c>
      <c r="FG38" s="24">
        <f t="shared" si="28"/>
        <v>0</v>
      </c>
      <c r="FH38" s="24">
        <f t="shared" si="28"/>
        <v>0</v>
      </c>
      <c r="FI38" s="24">
        <f t="shared" si="28"/>
        <v>0</v>
      </c>
      <c r="FJ38" s="24">
        <f t="shared" si="28"/>
        <v>0</v>
      </c>
      <c r="FK38" s="24">
        <f t="shared" si="28"/>
        <v>0</v>
      </c>
      <c r="FL38" s="24">
        <f t="shared" si="28"/>
        <v>0</v>
      </c>
      <c r="FM38" s="24">
        <f t="shared" si="28"/>
        <v>0</v>
      </c>
      <c r="FN38" s="24">
        <f t="shared" si="28"/>
        <v>0</v>
      </c>
      <c r="FO38" s="24">
        <f t="shared" si="28"/>
        <v>0</v>
      </c>
      <c r="FP38" s="24">
        <f t="shared" si="28"/>
        <v>0</v>
      </c>
      <c r="FQ38" s="24">
        <f t="shared" si="28"/>
        <v>0</v>
      </c>
      <c r="FR38" s="24">
        <f t="shared" si="28"/>
        <v>0</v>
      </c>
      <c r="FS38" s="24">
        <f t="shared" si="28"/>
        <v>0</v>
      </c>
      <c r="FT38" s="24">
        <f t="shared" si="28"/>
        <v>0</v>
      </c>
      <c r="FU38" s="24">
        <f t="shared" si="28"/>
        <v>0</v>
      </c>
      <c r="FV38" s="24">
        <f t="shared" si="28"/>
        <v>0</v>
      </c>
      <c r="FW38" s="24">
        <f t="shared" si="28"/>
        <v>0</v>
      </c>
      <c r="FX38" s="24">
        <f t="shared" si="28"/>
        <v>0</v>
      </c>
      <c r="FY38" s="24">
        <f t="shared" si="28"/>
        <v>0</v>
      </c>
      <c r="FZ38" s="24">
        <f t="shared" si="28"/>
        <v>0</v>
      </c>
      <c r="GA38" s="24">
        <f t="shared" si="28"/>
        <v>0</v>
      </c>
      <c r="GB38" s="24">
        <f t="shared" si="28"/>
        <v>0</v>
      </c>
      <c r="GC38" s="24">
        <f t="shared" si="28"/>
        <v>0</v>
      </c>
      <c r="GD38" s="24">
        <f t="shared" si="28"/>
        <v>0</v>
      </c>
      <c r="GE38" s="24">
        <f t="shared" si="28"/>
        <v>0</v>
      </c>
      <c r="GF38" s="24">
        <f t="shared" si="28"/>
        <v>0</v>
      </c>
      <c r="GG38" s="24">
        <f t="shared" si="28"/>
        <v>0</v>
      </c>
      <c r="GH38" s="24">
        <f t="shared" si="28"/>
        <v>0</v>
      </c>
      <c r="GI38" s="24">
        <f t="shared" si="28"/>
        <v>0</v>
      </c>
      <c r="GJ38" s="24">
        <f t="shared" si="28"/>
        <v>0</v>
      </c>
      <c r="GK38" s="24">
        <f t="shared" si="28"/>
        <v>0</v>
      </c>
      <c r="GL38" s="24">
        <f t="shared" si="28"/>
        <v>0</v>
      </c>
      <c r="GM38" s="24">
        <f t="shared" si="28"/>
        <v>0</v>
      </c>
      <c r="GN38" s="24">
        <f t="shared" si="28"/>
        <v>0</v>
      </c>
      <c r="GO38" s="24">
        <f t="shared" si="28"/>
        <v>0</v>
      </c>
      <c r="GP38" s="24">
        <f t="shared" si="28"/>
        <v>0</v>
      </c>
      <c r="GQ38" s="24">
        <f t="shared" si="28"/>
        <v>0</v>
      </c>
      <c r="GR38" s="24">
        <f t="shared" si="28"/>
        <v>0</v>
      </c>
      <c r="GS38" s="24">
        <f t="shared" si="28"/>
        <v>0</v>
      </c>
      <c r="GT38" s="24">
        <f t="shared" si="28"/>
        <v>0</v>
      </c>
      <c r="GU38" s="24">
        <f t="shared" si="28"/>
        <v>0</v>
      </c>
      <c r="GV38" s="24">
        <f t="shared" si="28"/>
        <v>0</v>
      </c>
      <c r="GW38" s="24">
        <f t="shared" si="28"/>
        <v>0</v>
      </c>
      <c r="GX38" s="24">
        <f t="shared" si="28"/>
        <v>0</v>
      </c>
      <c r="GY38" s="24">
        <f t="shared" si="28"/>
        <v>0</v>
      </c>
      <c r="GZ38" s="24">
        <f t="shared" si="28"/>
        <v>0</v>
      </c>
      <c r="HA38" s="24">
        <f t="shared" si="28"/>
        <v>0</v>
      </c>
      <c r="HB38" s="24">
        <f t="shared" si="28"/>
        <v>0</v>
      </c>
      <c r="HC38" s="24">
        <f t="shared" si="28"/>
        <v>0</v>
      </c>
      <c r="HD38" s="24">
        <f t="shared" si="28"/>
        <v>0</v>
      </c>
      <c r="HE38" s="24">
        <f t="shared" si="28"/>
        <v>0</v>
      </c>
      <c r="HF38" s="24">
        <f t="shared" si="28"/>
        <v>0</v>
      </c>
      <c r="HG38" s="24">
        <f t="shared" si="28"/>
        <v>0</v>
      </c>
      <c r="HH38" s="24">
        <f t="shared" si="28"/>
        <v>0</v>
      </c>
      <c r="HI38" s="24">
        <f t="shared" si="28"/>
        <v>0</v>
      </c>
      <c r="HJ38" s="24">
        <f t="shared" si="28"/>
        <v>0</v>
      </c>
      <c r="HK38" s="24">
        <f t="shared" si="28"/>
        <v>0</v>
      </c>
      <c r="HL38" s="24">
        <f t="shared" si="28"/>
        <v>0</v>
      </c>
      <c r="HM38" s="24">
        <f t="shared" si="28"/>
        <v>0</v>
      </c>
      <c r="HN38" s="24">
        <f t="shared" si="28"/>
        <v>0</v>
      </c>
      <c r="HO38" s="24">
        <f t="shared" si="28"/>
        <v>0</v>
      </c>
      <c r="HP38" s="24">
        <f t="shared" si="28"/>
        <v>0</v>
      </c>
      <c r="HQ38" s="24">
        <f t="shared" si="28"/>
        <v>0</v>
      </c>
      <c r="HR38" s="24">
        <f t="shared" si="28"/>
        <v>0</v>
      </c>
      <c r="HS38" s="24">
        <f t="shared" si="28"/>
        <v>0</v>
      </c>
      <c r="HT38" s="24">
        <f t="shared" si="28"/>
        <v>0</v>
      </c>
      <c r="HU38" s="24">
        <f t="shared" si="28"/>
        <v>0</v>
      </c>
      <c r="HV38" s="24">
        <f t="shared" si="28"/>
        <v>0</v>
      </c>
      <c r="HW38" s="24">
        <f t="shared" si="28"/>
        <v>0</v>
      </c>
      <c r="HX38" s="24">
        <f t="shared" si="28"/>
        <v>0</v>
      </c>
      <c r="HY38" s="24">
        <f t="shared" si="28"/>
        <v>0</v>
      </c>
      <c r="HZ38" s="24">
        <f t="shared" si="28"/>
        <v>0</v>
      </c>
      <c r="IA38" s="24">
        <f t="shared" si="28"/>
        <v>0</v>
      </c>
      <c r="IB38" s="24">
        <f t="shared" si="28"/>
        <v>0</v>
      </c>
      <c r="IC38" s="24">
        <f t="shared" si="28"/>
        <v>0</v>
      </c>
      <c r="ID38" s="24">
        <f t="shared" si="28"/>
        <v>0</v>
      </c>
      <c r="IE38" s="24">
        <f t="shared" si="28"/>
        <v>0</v>
      </c>
      <c r="IF38" s="24">
        <f t="shared" si="28"/>
        <v>0</v>
      </c>
      <c r="IG38" s="24">
        <f t="shared" si="28"/>
        <v>0</v>
      </c>
      <c r="IH38" s="24">
        <f t="shared" si="28"/>
        <v>0</v>
      </c>
    </row>
    <row r="39" ht="12.75" customHeight="1">
      <c r="A39" s="6" t="s">
        <v>231</v>
      </c>
      <c r="B39" s="24"/>
      <c r="C39" s="24">
        <f t="shared" ref="C39:IH39" si="29">C37-C38</f>
        <v>0</v>
      </c>
      <c r="D39" s="24">
        <f t="shared" si="29"/>
        <v>0</v>
      </c>
      <c r="E39" s="24">
        <f t="shared" si="29"/>
        <v>0</v>
      </c>
      <c r="F39" s="24">
        <f t="shared" si="29"/>
        <v>0</v>
      </c>
      <c r="G39" s="24">
        <f t="shared" si="29"/>
        <v>0</v>
      </c>
      <c r="H39" s="24">
        <f t="shared" si="29"/>
        <v>0</v>
      </c>
      <c r="I39" s="24">
        <f t="shared" si="29"/>
        <v>0</v>
      </c>
      <c r="J39" s="24">
        <f t="shared" si="29"/>
        <v>0</v>
      </c>
      <c r="K39" s="24">
        <f t="shared" si="29"/>
        <v>0</v>
      </c>
      <c r="L39" s="24">
        <f t="shared" si="29"/>
        <v>0</v>
      </c>
      <c r="M39" s="24">
        <f t="shared" si="29"/>
        <v>0</v>
      </c>
      <c r="N39" s="24">
        <f t="shared" si="29"/>
        <v>0</v>
      </c>
      <c r="O39" s="24">
        <f t="shared" si="29"/>
        <v>0</v>
      </c>
      <c r="P39" s="24">
        <f t="shared" si="29"/>
        <v>0</v>
      </c>
      <c r="Q39" s="24">
        <f t="shared" si="29"/>
        <v>0</v>
      </c>
      <c r="R39" s="24">
        <f t="shared" si="29"/>
        <v>0</v>
      </c>
      <c r="S39" s="24">
        <f t="shared" si="29"/>
        <v>0</v>
      </c>
      <c r="T39" s="24">
        <f t="shared" si="29"/>
        <v>0</v>
      </c>
      <c r="U39" s="24">
        <f t="shared" si="29"/>
        <v>0</v>
      </c>
      <c r="V39" s="24">
        <f t="shared" si="29"/>
        <v>0</v>
      </c>
      <c r="W39" s="24">
        <f t="shared" si="29"/>
        <v>0</v>
      </c>
      <c r="X39" s="24">
        <f t="shared" si="29"/>
        <v>0</v>
      </c>
      <c r="Y39" s="24">
        <f t="shared" si="29"/>
        <v>0</v>
      </c>
      <c r="Z39" s="24">
        <f t="shared" si="29"/>
        <v>0</v>
      </c>
      <c r="AA39" s="24">
        <f t="shared" si="29"/>
        <v>0</v>
      </c>
      <c r="AB39" s="24">
        <f t="shared" si="29"/>
        <v>0</v>
      </c>
      <c r="AC39" s="24">
        <f t="shared" si="29"/>
        <v>0</v>
      </c>
      <c r="AD39" s="24">
        <f t="shared" si="29"/>
        <v>0</v>
      </c>
      <c r="AE39" s="24">
        <f t="shared" si="29"/>
        <v>0</v>
      </c>
      <c r="AF39" s="24">
        <f t="shared" si="29"/>
        <v>0</v>
      </c>
      <c r="AG39" s="24">
        <f t="shared" si="29"/>
        <v>0</v>
      </c>
      <c r="AH39" s="24">
        <f t="shared" si="29"/>
        <v>0</v>
      </c>
      <c r="AI39" s="24">
        <f t="shared" si="29"/>
        <v>0</v>
      </c>
      <c r="AJ39" s="24">
        <f t="shared" si="29"/>
        <v>0</v>
      </c>
      <c r="AK39" s="24">
        <f t="shared" si="29"/>
        <v>0</v>
      </c>
      <c r="AL39" s="24">
        <f t="shared" si="29"/>
        <v>0</v>
      </c>
      <c r="AM39" s="24">
        <f t="shared" si="29"/>
        <v>0</v>
      </c>
      <c r="AN39" s="24">
        <f t="shared" si="29"/>
        <v>0</v>
      </c>
      <c r="AO39" s="24">
        <f t="shared" si="29"/>
        <v>0</v>
      </c>
      <c r="AP39" s="24">
        <f t="shared" si="29"/>
        <v>0</v>
      </c>
      <c r="AQ39" s="24">
        <f t="shared" si="29"/>
        <v>0</v>
      </c>
      <c r="AR39" s="24">
        <f t="shared" si="29"/>
        <v>0</v>
      </c>
      <c r="AS39" s="24">
        <f t="shared" si="29"/>
        <v>0</v>
      </c>
      <c r="AT39" s="24">
        <f t="shared" si="29"/>
        <v>0</v>
      </c>
      <c r="AU39" s="24">
        <f t="shared" si="29"/>
        <v>0</v>
      </c>
      <c r="AV39" s="24">
        <f t="shared" si="29"/>
        <v>0</v>
      </c>
      <c r="AW39" s="24">
        <f t="shared" si="29"/>
        <v>0</v>
      </c>
      <c r="AX39" s="24">
        <f t="shared" si="29"/>
        <v>0</v>
      </c>
      <c r="AY39" s="24">
        <f t="shared" si="29"/>
        <v>0</v>
      </c>
      <c r="AZ39" s="24">
        <f t="shared" si="29"/>
        <v>0</v>
      </c>
      <c r="BA39" s="24">
        <f t="shared" si="29"/>
        <v>0</v>
      </c>
      <c r="BB39" s="24">
        <f t="shared" si="29"/>
        <v>0</v>
      </c>
      <c r="BC39" s="24">
        <f t="shared" si="29"/>
        <v>0</v>
      </c>
      <c r="BD39" s="24">
        <f t="shared" si="29"/>
        <v>0</v>
      </c>
      <c r="BE39" s="24">
        <f t="shared" si="29"/>
        <v>0</v>
      </c>
      <c r="BF39" s="24">
        <f t="shared" si="29"/>
        <v>0</v>
      </c>
      <c r="BG39" s="24">
        <f t="shared" si="29"/>
        <v>0</v>
      </c>
      <c r="BH39" s="24">
        <f t="shared" si="29"/>
        <v>0</v>
      </c>
      <c r="BI39" s="24">
        <f t="shared" si="29"/>
        <v>0</v>
      </c>
      <c r="BJ39" s="24">
        <f t="shared" si="29"/>
        <v>0</v>
      </c>
      <c r="BK39" s="24">
        <f t="shared" si="29"/>
        <v>0</v>
      </c>
      <c r="BL39" s="24">
        <f t="shared" si="29"/>
        <v>0</v>
      </c>
      <c r="BM39" s="24">
        <f t="shared" si="29"/>
        <v>0</v>
      </c>
      <c r="BN39" s="24">
        <f t="shared" si="29"/>
        <v>0</v>
      </c>
      <c r="BO39" s="24">
        <f t="shared" si="29"/>
        <v>0</v>
      </c>
      <c r="BP39" s="24">
        <f t="shared" si="29"/>
        <v>0</v>
      </c>
      <c r="BQ39" s="24">
        <f t="shared" si="29"/>
        <v>0</v>
      </c>
      <c r="BR39" s="24">
        <f t="shared" si="29"/>
        <v>0</v>
      </c>
      <c r="BS39" s="24">
        <f t="shared" si="29"/>
        <v>0</v>
      </c>
      <c r="BT39" s="24">
        <f t="shared" si="29"/>
        <v>0</v>
      </c>
      <c r="BU39" s="24">
        <f t="shared" si="29"/>
        <v>0</v>
      </c>
      <c r="BV39" s="24">
        <f t="shared" si="29"/>
        <v>0</v>
      </c>
      <c r="BW39" s="24">
        <f t="shared" si="29"/>
        <v>0</v>
      </c>
      <c r="BX39" s="24">
        <f t="shared" si="29"/>
        <v>0</v>
      </c>
      <c r="BY39" s="24">
        <f t="shared" si="29"/>
        <v>0</v>
      </c>
      <c r="BZ39" s="24">
        <f t="shared" si="29"/>
        <v>0</v>
      </c>
      <c r="CA39" s="24">
        <f t="shared" si="29"/>
        <v>0</v>
      </c>
      <c r="CB39" s="24">
        <f t="shared" si="29"/>
        <v>0</v>
      </c>
      <c r="CC39" s="24">
        <f t="shared" si="29"/>
        <v>0</v>
      </c>
      <c r="CD39" s="24">
        <f t="shared" si="29"/>
        <v>0</v>
      </c>
      <c r="CE39" s="24">
        <f t="shared" si="29"/>
        <v>0</v>
      </c>
      <c r="CF39" s="24">
        <f t="shared" si="29"/>
        <v>0</v>
      </c>
      <c r="CG39" s="24">
        <f t="shared" si="29"/>
        <v>0</v>
      </c>
      <c r="CH39" s="24">
        <f t="shared" si="29"/>
        <v>0</v>
      </c>
      <c r="CI39" s="24">
        <f t="shared" si="29"/>
        <v>0</v>
      </c>
      <c r="CJ39" s="24">
        <f t="shared" si="29"/>
        <v>0</v>
      </c>
      <c r="CK39" s="24">
        <f t="shared" si="29"/>
        <v>0</v>
      </c>
      <c r="CL39" s="24">
        <f t="shared" si="29"/>
        <v>0</v>
      </c>
      <c r="CM39" s="24">
        <f t="shared" si="29"/>
        <v>0</v>
      </c>
      <c r="CN39" s="24">
        <f t="shared" si="29"/>
        <v>0</v>
      </c>
      <c r="CO39" s="24">
        <f t="shared" si="29"/>
        <v>0</v>
      </c>
      <c r="CP39" s="24">
        <f t="shared" si="29"/>
        <v>0</v>
      </c>
      <c r="CQ39" s="24">
        <f t="shared" si="29"/>
        <v>0</v>
      </c>
      <c r="CR39" s="24">
        <f t="shared" si="29"/>
        <v>0</v>
      </c>
      <c r="CS39" s="24">
        <f t="shared" si="29"/>
        <v>0</v>
      </c>
      <c r="CT39" s="24">
        <f t="shared" si="29"/>
        <v>0</v>
      </c>
      <c r="CU39" s="24">
        <f t="shared" si="29"/>
        <v>0</v>
      </c>
      <c r="CV39" s="24">
        <f t="shared" si="29"/>
        <v>0</v>
      </c>
      <c r="CW39" s="24">
        <f t="shared" si="29"/>
        <v>0</v>
      </c>
      <c r="CX39" s="24">
        <f t="shared" si="29"/>
        <v>0</v>
      </c>
      <c r="CY39" s="24">
        <f t="shared" si="29"/>
        <v>0</v>
      </c>
      <c r="CZ39" s="24">
        <f t="shared" si="29"/>
        <v>0</v>
      </c>
      <c r="DA39" s="24">
        <f t="shared" si="29"/>
        <v>0</v>
      </c>
      <c r="DB39" s="24">
        <f t="shared" si="29"/>
        <v>0</v>
      </c>
      <c r="DC39" s="24">
        <f t="shared" si="29"/>
        <v>0</v>
      </c>
      <c r="DD39" s="24">
        <f t="shared" si="29"/>
        <v>0</v>
      </c>
      <c r="DE39" s="24">
        <f t="shared" si="29"/>
        <v>0</v>
      </c>
      <c r="DF39" s="24">
        <f t="shared" si="29"/>
        <v>0</v>
      </c>
      <c r="DG39" s="24">
        <f t="shared" si="29"/>
        <v>0</v>
      </c>
      <c r="DH39" s="24">
        <f t="shared" si="29"/>
        <v>0</v>
      </c>
      <c r="DI39" s="24">
        <f t="shared" si="29"/>
        <v>0</v>
      </c>
      <c r="DJ39" s="24">
        <f t="shared" si="29"/>
        <v>0</v>
      </c>
      <c r="DK39" s="24">
        <f t="shared" si="29"/>
        <v>0</v>
      </c>
      <c r="DL39" s="24">
        <f t="shared" si="29"/>
        <v>0</v>
      </c>
      <c r="DM39" s="24">
        <f t="shared" si="29"/>
        <v>0</v>
      </c>
      <c r="DN39" s="24">
        <f t="shared" si="29"/>
        <v>0</v>
      </c>
      <c r="DO39" s="24">
        <f t="shared" si="29"/>
        <v>0</v>
      </c>
      <c r="DP39" s="24">
        <f t="shared" si="29"/>
        <v>0</v>
      </c>
      <c r="DQ39" s="24">
        <f t="shared" si="29"/>
        <v>0</v>
      </c>
      <c r="DR39" s="24">
        <f t="shared" si="29"/>
        <v>0</v>
      </c>
      <c r="DS39" s="24">
        <f t="shared" si="29"/>
        <v>0</v>
      </c>
      <c r="DT39" s="24">
        <f t="shared" si="29"/>
        <v>0</v>
      </c>
      <c r="DU39" s="24">
        <f t="shared" si="29"/>
        <v>0</v>
      </c>
      <c r="DV39" s="24">
        <f t="shared" si="29"/>
        <v>0</v>
      </c>
      <c r="DW39" s="24">
        <f t="shared" si="29"/>
        <v>0</v>
      </c>
      <c r="DX39" s="24">
        <f t="shared" si="29"/>
        <v>0</v>
      </c>
      <c r="DY39" s="24">
        <f t="shared" si="29"/>
        <v>0</v>
      </c>
      <c r="DZ39" s="24">
        <f t="shared" si="29"/>
        <v>0</v>
      </c>
      <c r="EA39" s="24">
        <f t="shared" si="29"/>
        <v>0</v>
      </c>
      <c r="EB39" s="24">
        <f t="shared" si="29"/>
        <v>0</v>
      </c>
      <c r="EC39" s="24">
        <f t="shared" si="29"/>
        <v>0</v>
      </c>
      <c r="ED39" s="24">
        <f t="shared" si="29"/>
        <v>0</v>
      </c>
      <c r="EE39" s="24">
        <f t="shared" si="29"/>
        <v>0</v>
      </c>
      <c r="EF39" s="24">
        <f t="shared" si="29"/>
        <v>0</v>
      </c>
      <c r="EG39" s="24">
        <f t="shared" si="29"/>
        <v>0</v>
      </c>
      <c r="EH39" s="24">
        <f t="shared" si="29"/>
        <v>0</v>
      </c>
      <c r="EI39" s="24">
        <f t="shared" si="29"/>
        <v>0</v>
      </c>
      <c r="EJ39" s="24">
        <f t="shared" si="29"/>
        <v>0</v>
      </c>
      <c r="EK39" s="24">
        <f t="shared" si="29"/>
        <v>0</v>
      </c>
      <c r="EL39" s="24">
        <f t="shared" si="29"/>
        <v>0</v>
      </c>
      <c r="EM39" s="24">
        <f t="shared" si="29"/>
        <v>0</v>
      </c>
      <c r="EN39" s="24">
        <f t="shared" si="29"/>
        <v>0</v>
      </c>
      <c r="EO39" s="24">
        <f t="shared" si="29"/>
        <v>0</v>
      </c>
      <c r="EP39" s="24">
        <f t="shared" si="29"/>
        <v>0</v>
      </c>
      <c r="EQ39" s="24">
        <f t="shared" si="29"/>
        <v>0</v>
      </c>
      <c r="ER39" s="24">
        <f t="shared" si="29"/>
        <v>0</v>
      </c>
      <c r="ES39" s="24">
        <f t="shared" si="29"/>
        <v>0</v>
      </c>
      <c r="ET39" s="24">
        <f t="shared" si="29"/>
        <v>0</v>
      </c>
      <c r="EU39" s="24">
        <f t="shared" si="29"/>
        <v>0</v>
      </c>
      <c r="EV39" s="24">
        <f t="shared" si="29"/>
        <v>0</v>
      </c>
      <c r="EW39" s="24">
        <f t="shared" si="29"/>
        <v>0</v>
      </c>
      <c r="EX39" s="24">
        <f t="shared" si="29"/>
        <v>0</v>
      </c>
      <c r="EY39" s="24">
        <f t="shared" si="29"/>
        <v>0</v>
      </c>
      <c r="EZ39" s="24">
        <f t="shared" si="29"/>
        <v>0</v>
      </c>
      <c r="FA39" s="24">
        <f t="shared" si="29"/>
        <v>0</v>
      </c>
      <c r="FB39" s="24">
        <f t="shared" si="29"/>
        <v>0</v>
      </c>
      <c r="FC39" s="24">
        <f t="shared" si="29"/>
        <v>0</v>
      </c>
      <c r="FD39" s="24">
        <f t="shared" si="29"/>
        <v>0</v>
      </c>
      <c r="FE39" s="24">
        <f t="shared" si="29"/>
        <v>0</v>
      </c>
      <c r="FF39" s="24">
        <f t="shared" si="29"/>
        <v>0</v>
      </c>
      <c r="FG39" s="24">
        <f t="shared" si="29"/>
        <v>0</v>
      </c>
      <c r="FH39" s="24">
        <f t="shared" si="29"/>
        <v>0</v>
      </c>
      <c r="FI39" s="24">
        <f t="shared" si="29"/>
        <v>0</v>
      </c>
      <c r="FJ39" s="24">
        <f t="shared" si="29"/>
        <v>0</v>
      </c>
      <c r="FK39" s="24">
        <f t="shared" si="29"/>
        <v>0</v>
      </c>
      <c r="FL39" s="24">
        <f t="shared" si="29"/>
        <v>0</v>
      </c>
      <c r="FM39" s="24">
        <f t="shared" si="29"/>
        <v>0</v>
      </c>
      <c r="FN39" s="24">
        <f t="shared" si="29"/>
        <v>0</v>
      </c>
      <c r="FO39" s="24">
        <f t="shared" si="29"/>
        <v>0</v>
      </c>
      <c r="FP39" s="24">
        <f t="shared" si="29"/>
        <v>0</v>
      </c>
      <c r="FQ39" s="24">
        <f t="shared" si="29"/>
        <v>0</v>
      </c>
      <c r="FR39" s="24">
        <f t="shared" si="29"/>
        <v>0</v>
      </c>
      <c r="FS39" s="24">
        <f t="shared" si="29"/>
        <v>0</v>
      </c>
      <c r="FT39" s="24">
        <f t="shared" si="29"/>
        <v>0</v>
      </c>
      <c r="FU39" s="24">
        <f t="shared" si="29"/>
        <v>0</v>
      </c>
      <c r="FV39" s="24">
        <f t="shared" si="29"/>
        <v>0</v>
      </c>
      <c r="FW39" s="24">
        <f t="shared" si="29"/>
        <v>0</v>
      </c>
      <c r="FX39" s="24">
        <f t="shared" si="29"/>
        <v>0</v>
      </c>
      <c r="FY39" s="24">
        <f t="shared" si="29"/>
        <v>0</v>
      </c>
      <c r="FZ39" s="24">
        <f t="shared" si="29"/>
        <v>0</v>
      </c>
      <c r="GA39" s="24">
        <f t="shared" si="29"/>
        <v>0</v>
      </c>
      <c r="GB39" s="24">
        <f t="shared" si="29"/>
        <v>0</v>
      </c>
      <c r="GC39" s="24">
        <f t="shared" si="29"/>
        <v>0</v>
      </c>
      <c r="GD39" s="24">
        <f t="shared" si="29"/>
        <v>0</v>
      </c>
      <c r="GE39" s="24">
        <f t="shared" si="29"/>
        <v>0</v>
      </c>
      <c r="GF39" s="24">
        <f t="shared" si="29"/>
        <v>0</v>
      </c>
      <c r="GG39" s="24">
        <f t="shared" si="29"/>
        <v>0</v>
      </c>
      <c r="GH39" s="24">
        <f t="shared" si="29"/>
        <v>0</v>
      </c>
      <c r="GI39" s="24">
        <f t="shared" si="29"/>
        <v>0</v>
      </c>
      <c r="GJ39" s="24">
        <f t="shared" si="29"/>
        <v>0</v>
      </c>
      <c r="GK39" s="24">
        <f t="shared" si="29"/>
        <v>0</v>
      </c>
      <c r="GL39" s="24">
        <f t="shared" si="29"/>
        <v>0</v>
      </c>
      <c r="GM39" s="24">
        <f t="shared" si="29"/>
        <v>0</v>
      </c>
      <c r="GN39" s="24">
        <f t="shared" si="29"/>
        <v>0</v>
      </c>
      <c r="GO39" s="24">
        <f t="shared" si="29"/>
        <v>0</v>
      </c>
      <c r="GP39" s="24">
        <f t="shared" si="29"/>
        <v>0</v>
      </c>
      <c r="GQ39" s="24">
        <f t="shared" si="29"/>
        <v>0</v>
      </c>
      <c r="GR39" s="24">
        <f t="shared" si="29"/>
        <v>0</v>
      </c>
      <c r="GS39" s="24">
        <f t="shared" si="29"/>
        <v>0</v>
      </c>
      <c r="GT39" s="24">
        <f t="shared" si="29"/>
        <v>0</v>
      </c>
      <c r="GU39" s="24">
        <f t="shared" si="29"/>
        <v>0</v>
      </c>
      <c r="GV39" s="24">
        <f t="shared" si="29"/>
        <v>0</v>
      </c>
      <c r="GW39" s="24">
        <f t="shared" si="29"/>
        <v>0</v>
      </c>
      <c r="GX39" s="24">
        <f t="shared" si="29"/>
        <v>0</v>
      </c>
      <c r="GY39" s="24">
        <f t="shared" si="29"/>
        <v>0</v>
      </c>
      <c r="GZ39" s="24">
        <f t="shared" si="29"/>
        <v>0</v>
      </c>
      <c r="HA39" s="24">
        <f t="shared" si="29"/>
        <v>0</v>
      </c>
      <c r="HB39" s="24">
        <f t="shared" si="29"/>
        <v>0</v>
      </c>
      <c r="HC39" s="24">
        <f t="shared" si="29"/>
        <v>0</v>
      </c>
      <c r="HD39" s="24">
        <f t="shared" si="29"/>
        <v>0</v>
      </c>
      <c r="HE39" s="24">
        <f t="shared" si="29"/>
        <v>0</v>
      </c>
      <c r="HF39" s="24">
        <f t="shared" si="29"/>
        <v>0</v>
      </c>
      <c r="HG39" s="24">
        <f t="shared" si="29"/>
        <v>0</v>
      </c>
      <c r="HH39" s="24">
        <f t="shared" si="29"/>
        <v>0</v>
      </c>
      <c r="HI39" s="24">
        <f t="shared" si="29"/>
        <v>0</v>
      </c>
      <c r="HJ39" s="24">
        <f t="shared" si="29"/>
        <v>0</v>
      </c>
      <c r="HK39" s="24">
        <f t="shared" si="29"/>
        <v>0</v>
      </c>
      <c r="HL39" s="24">
        <f t="shared" si="29"/>
        <v>0</v>
      </c>
      <c r="HM39" s="24">
        <f t="shared" si="29"/>
        <v>0</v>
      </c>
      <c r="HN39" s="24">
        <f t="shared" si="29"/>
        <v>0</v>
      </c>
      <c r="HO39" s="24">
        <f t="shared" si="29"/>
        <v>0</v>
      </c>
      <c r="HP39" s="24">
        <f t="shared" si="29"/>
        <v>0</v>
      </c>
      <c r="HQ39" s="24">
        <f t="shared" si="29"/>
        <v>0</v>
      </c>
      <c r="HR39" s="24">
        <f t="shared" si="29"/>
        <v>0</v>
      </c>
      <c r="HS39" s="24">
        <f t="shared" si="29"/>
        <v>0</v>
      </c>
      <c r="HT39" s="24">
        <f t="shared" si="29"/>
        <v>0</v>
      </c>
      <c r="HU39" s="24">
        <f t="shared" si="29"/>
        <v>0</v>
      </c>
      <c r="HV39" s="24">
        <f t="shared" si="29"/>
        <v>0</v>
      </c>
      <c r="HW39" s="24">
        <f t="shared" si="29"/>
        <v>0</v>
      </c>
      <c r="HX39" s="24">
        <f t="shared" si="29"/>
        <v>0</v>
      </c>
      <c r="HY39" s="24">
        <f t="shared" si="29"/>
        <v>0</v>
      </c>
      <c r="HZ39" s="24">
        <f t="shared" si="29"/>
        <v>0</v>
      </c>
      <c r="IA39" s="24">
        <f t="shared" si="29"/>
        <v>0</v>
      </c>
      <c r="IB39" s="24">
        <f t="shared" si="29"/>
        <v>0</v>
      </c>
      <c r="IC39" s="24">
        <f t="shared" si="29"/>
        <v>0</v>
      </c>
      <c r="ID39" s="24">
        <f t="shared" si="29"/>
        <v>0</v>
      </c>
      <c r="IE39" s="24">
        <f t="shared" si="29"/>
        <v>0</v>
      </c>
      <c r="IF39" s="24">
        <f t="shared" si="29"/>
        <v>0</v>
      </c>
      <c r="IG39" s="24">
        <f t="shared" si="29"/>
        <v>0</v>
      </c>
      <c r="IH39" s="24">
        <f t="shared" si="29"/>
        <v>0</v>
      </c>
    </row>
    <row r="40" ht="12.75" customHeight="1">
      <c r="A40" s="6" t="s">
        <v>232</v>
      </c>
      <c r="B40" s="24"/>
      <c r="C40" s="24">
        <f t="shared" ref="C40:IH40" si="30">C34-C39</f>
        <v>0</v>
      </c>
      <c r="D40" s="24">
        <f t="shared" si="30"/>
        <v>0</v>
      </c>
      <c r="E40" s="24">
        <f t="shared" si="30"/>
        <v>0</v>
      </c>
      <c r="F40" s="24">
        <f t="shared" si="30"/>
        <v>0</v>
      </c>
      <c r="G40" s="24">
        <f t="shared" si="30"/>
        <v>0</v>
      </c>
      <c r="H40" s="24">
        <f t="shared" si="30"/>
        <v>0</v>
      </c>
      <c r="I40" s="24">
        <f t="shared" si="30"/>
        <v>0</v>
      </c>
      <c r="J40" s="24">
        <f t="shared" si="30"/>
        <v>0</v>
      </c>
      <c r="K40" s="24">
        <f t="shared" si="30"/>
        <v>0</v>
      </c>
      <c r="L40" s="24">
        <f t="shared" si="30"/>
        <v>0</v>
      </c>
      <c r="M40" s="24">
        <f t="shared" si="30"/>
        <v>0</v>
      </c>
      <c r="N40" s="24">
        <f t="shared" si="30"/>
        <v>0</v>
      </c>
      <c r="O40" s="24">
        <f t="shared" si="30"/>
        <v>0</v>
      </c>
      <c r="P40" s="24">
        <f t="shared" si="30"/>
        <v>0</v>
      </c>
      <c r="Q40" s="24">
        <f t="shared" si="30"/>
        <v>0</v>
      </c>
      <c r="R40" s="24">
        <f t="shared" si="30"/>
        <v>0</v>
      </c>
      <c r="S40" s="24">
        <f t="shared" si="30"/>
        <v>0</v>
      </c>
      <c r="T40" s="24">
        <f t="shared" si="30"/>
        <v>0</v>
      </c>
      <c r="U40" s="24">
        <f t="shared" si="30"/>
        <v>0</v>
      </c>
      <c r="V40" s="24">
        <f t="shared" si="30"/>
        <v>0</v>
      </c>
      <c r="W40" s="24">
        <f t="shared" si="30"/>
        <v>0</v>
      </c>
      <c r="X40" s="24">
        <f t="shared" si="30"/>
        <v>0</v>
      </c>
      <c r="Y40" s="24">
        <f t="shared" si="30"/>
        <v>0</v>
      </c>
      <c r="Z40" s="24">
        <f t="shared" si="30"/>
        <v>0</v>
      </c>
      <c r="AA40" s="24">
        <f t="shared" si="30"/>
        <v>0</v>
      </c>
      <c r="AB40" s="24">
        <f t="shared" si="30"/>
        <v>0</v>
      </c>
      <c r="AC40" s="24">
        <f t="shared" si="30"/>
        <v>0</v>
      </c>
      <c r="AD40" s="24">
        <f t="shared" si="30"/>
        <v>0</v>
      </c>
      <c r="AE40" s="24">
        <f t="shared" si="30"/>
        <v>0</v>
      </c>
      <c r="AF40" s="24">
        <f t="shared" si="30"/>
        <v>0</v>
      </c>
      <c r="AG40" s="24">
        <f t="shared" si="30"/>
        <v>0</v>
      </c>
      <c r="AH40" s="24">
        <f t="shared" si="30"/>
        <v>0</v>
      </c>
      <c r="AI40" s="24">
        <f t="shared" si="30"/>
        <v>0</v>
      </c>
      <c r="AJ40" s="24">
        <f t="shared" si="30"/>
        <v>0</v>
      </c>
      <c r="AK40" s="24">
        <f t="shared" si="30"/>
        <v>0</v>
      </c>
      <c r="AL40" s="24">
        <f t="shared" si="30"/>
        <v>0</v>
      </c>
      <c r="AM40" s="24">
        <f t="shared" si="30"/>
        <v>0</v>
      </c>
      <c r="AN40" s="24">
        <f t="shared" si="30"/>
        <v>0</v>
      </c>
      <c r="AO40" s="24">
        <f t="shared" si="30"/>
        <v>0</v>
      </c>
      <c r="AP40" s="24">
        <f t="shared" si="30"/>
        <v>0</v>
      </c>
      <c r="AQ40" s="24">
        <f t="shared" si="30"/>
        <v>0</v>
      </c>
      <c r="AR40" s="24">
        <f t="shared" si="30"/>
        <v>0</v>
      </c>
      <c r="AS40" s="24">
        <f t="shared" si="30"/>
        <v>0</v>
      </c>
      <c r="AT40" s="24">
        <f t="shared" si="30"/>
        <v>0</v>
      </c>
      <c r="AU40" s="24">
        <f t="shared" si="30"/>
        <v>0</v>
      </c>
      <c r="AV40" s="24">
        <f t="shared" si="30"/>
        <v>0</v>
      </c>
      <c r="AW40" s="24">
        <f t="shared" si="30"/>
        <v>0</v>
      </c>
      <c r="AX40" s="24">
        <f t="shared" si="30"/>
        <v>0</v>
      </c>
      <c r="AY40" s="24">
        <f t="shared" si="30"/>
        <v>0</v>
      </c>
      <c r="AZ40" s="24">
        <f t="shared" si="30"/>
        <v>0</v>
      </c>
      <c r="BA40" s="24">
        <f t="shared" si="30"/>
        <v>0</v>
      </c>
      <c r="BB40" s="24">
        <f t="shared" si="30"/>
        <v>0</v>
      </c>
      <c r="BC40" s="24">
        <f t="shared" si="30"/>
        <v>0</v>
      </c>
      <c r="BD40" s="24">
        <f t="shared" si="30"/>
        <v>0</v>
      </c>
      <c r="BE40" s="24">
        <f t="shared" si="30"/>
        <v>0</v>
      </c>
      <c r="BF40" s="24">
        <f t="shared" si="30"/>
        <v>0</v>
      </c>
      <c r="BG40" s="24">
        <f t="shared" si="30"/>
        <v>0</v>
      </c>
      <c r="BH40" s="24">
        <f t="shared" si="30"/>
        <v>0</v>
      </c>
      <c r="BI40" s="24">
        <f t="shared" si="30"/>
        <v>0</v>
      </c>
      <c r="BJ40" s="24">
        <f t="shared" si="30"/>
        <v>0</v>
      </c>
      <c r="BK40" s="24">
        <f t="shared" si="30"/>
        <v>0</v>
      </c>
      <c r="BL40" s="24">
        <f t="shared" si="30"/>
        <v>0</v>
      </c>
      <c r="BM40" s="24">
        <f t="shared" si="30"/>
        <v>0</v>
      </c>
      <c r="BN40" s="24">
        <f t="shared" si="30"/>
        <v>0</v>
      </c>
      <c r="BO40" s="24">
        <f t="shared" si="30"/>
        <v>0</v>
      </c>
      <c r="BP40" s="24">
        <f t="shared" si="30"/>
        <v>0</v>
      </c>
      <c r="BQ40" s="24">
        <f t="shared" si="30"/>
        <v>0</v>
      </c>
      <c r="BR40" s="24">
        <f t="shared" si="30"/>
        <v>0</v>
      </c>
      <c r="BS40" s="24">
        <f t="shared" si="30"/>
        <v>0</v>
      </c>
      <c r="BT40" s="24">
        <f t="shared" si="30"/>
        <v>0</v>
      </c>
      <c r="BU40" s="24">
        <f t="shared" si="30"/>
        <v>0</v>
      </c>
      <c r="BV40" s="24">
        <f t="shared" si="30"/>
        <v>0</v>
      </c>
      <c r="BW40" s="24">
        <f t="shared" si="30"/>
        <v>0</v>
      </c>
      <c r="BX40" s="24">
        <f t="shared" si="30"/>
        <v>0</v>
      </c>
      <c r="BY40" s="24">
        <f t="shared" si="30"/>
        <v>0</v>
      </c>
      <c r="BZ40" s="24">
        <f t="shared" si="30"/>
        <v>0</v>
      </c>
      <c r="CA40" s="24">
        <f t="shared" si="30"/>
        <v>0</v>
      </c>
      <c r="CB40" s="24">
        <f t="shared" si="30"/>
        <v>0</v>
      </c>
      <c r="CC40" s="24">
        <f t="shared" si="30"/>
        <v>0</v>
      </c>
      <c r="CD40" s="24">
        <f t="shared" si="30"/>
        <v>0</v>
      </c>
      <c r="CE40" s="24">
        <f t="shared" si="30"/>
        <v>0</v>
      </c>
      <c r="CF40" s="24">
        <f t="shared" si="30"/>
        <v>0</v>
      </c>
      <c r="CG40" s="24">
        <f t="shared" si="30"/>
        <v>0</v>
      </c>
      <c r="CH40" s="24">
        <f t="shared" si="30"/>
        <v>0</v>
      </c>
      <c r="CI40" s="24">
        <f t="shared" si="30"/>
        <v>0</v>
      </c>
      <c r="CJ40" s="24">
        <f t="shared" si="30"/>
        <v>0</v>
      </c>
      <c r="CK40" s="24">
        <f t="shared" si="30"/>
        <v>0</v>
      </c>
      <c r="CL40" s="24">
        <f t="shared" si="30"/>
        <v>0</v>
      </c>
      <c r="CM40" s="24">
        <f t="shared" si="30"/>
        <v>0</v>
      </c>
      <c r="CN40" s="24">
        <f t="shared" si="30"/>
        <v>0</v>
      </c>
      <c r="CO40" s="24">
        <f t="shared" si="30"/>
        <v>0</v>
      </c>
      <c r="CP40" s="24">
        <f t="shared" si="30"/>
        <v>0</v>
      </c>
      <c r="CQ40" s="24">
        <f t="shared" si="30"/>
        <v>0</v>
      </c>
      <c r="CR40" s="24">
        <f t="shared" si="30"/>
        <v>0</v>
      </c>
      <c r="CS40" s="24">
        <f t="shared" si="30"/>
        <v>0</v>
      </c>
      <c r="CT40" s="24">
        <f t="shared" si="30"/>
        <v>0</v>
      </c>
      <c r="CU40" s="24">
        <f t="shared" si="30"/>
        <v>0</v>
      </c>
      <c r="CV40" s="24">
        <f t="shared" si="30"/>
        <v>0</v>
      </c>
      <c r="CW40" s="24">
        <f t="shared" si="30"/>
        <v>0</v>
      </c>
      <c r="CX40" s="24">
        <f t="shared" si="30"/>
        <v>0</v>
      </c>
      <c r="CY40" s="24">
        <f t="shared" si="30"/>
        <v>0</v>
      </c>
      <c r="CZ40" s="24">
        <f t="shared" si="30"/>
        <v>0</v>
      </c>
      <c r="DA40" s="24">
        <f t="shared" si="30"/>
        <v>0</v>
      </c>
      <c r="DB40" s="24">
        <f t="shared" si="30"/>
        <v>0</v>
      </c>
      <c r="DC40" s="24">
        <f t="shared" si="30"/>
        <v>0</v>
      </c>
      <c r="DD40" s="24">
        <f t="shared" si="30"/>
        <v>0</v>
      </c>
      <c r="DE40" s="24">
        <f t="shared" si="30"/>
        <v>0</v>
      </c>
      <c r="DF40" s="24">
        <f t="shared" si="30"/>
        <v>0</v>
      </c>
      <c r="DG40" s="24">
        <f t="shared" si="30"/>
        <v>0</v>
      </c>
      <c r="DH40" s="24">
        <f t="shared" si="30"/>
        <v>0</v>
      </c>
      <c r="DI40" s="24">
        <f t="shared" si="30"/>
        <v>0</v>
      </c>
      <c r="DJ40" s="24">
        <f t="shared" si="30"/>
        <v>0</v>
      </c>
      <c r="DK40" s="24">
        <f t="shared" si="30"/>
        <v>0</v>
      </c>
      <c r="DL40" s="24">
        <f t="shared" si="30"/>
        <v>0</v>
      </c>
      <c r="DM40" s="24">
        <f t="shared" si="30"/>
        <v>0</v>
      </c>
      <c r="DN40" s="24">
        <f t="shared" si="30"/>
        <v>0</v>
      </c>
      <c r="DO40" s="24">
        <f t="shared" si="30"/>
        <v>0</v>
      </c>
      <c r="DP40" s="24">
        <f t="shared" si="30"/>
        <v>0</v>
      </c>
      <c r="DQ40" s="24">
        <f t="shared" si="30"/>
        <v>0</v>
      </c>
      <c r="DR40" s="24">
        <f t="shared" si="30"/>
        <v>0</v>
      </c>
      <c r="DS40" s="24">
        <f t="shared" si="30"/>
        <v>0</v>
      </c>
      <c r="DT40" s="24">
        <f t="shared" si="30"/>
        <v>0</v>
      </c>
      <c r="DU40" s="24">
        <f t="shared" si="30"/>
        <v>0</v>
      </c>
      <c r="DV40" s="24">
        <f t="shared" si="30"/>
        <v>0</v>
      </c>
      <c r="DW40" s="24">
        <f t="shared" si="30"/>
        <v>0</v>
      </c>
      <c r="DX40" s="24">
        <f t="shared" si="30"/>
        <v>0</v>
      </c>
      <c r="DY40" s="24">
        <f t="shared" si="30"/>
        <v>0</v>
      </c>
      <c r="DZ40" s="24">
        <f t="shared" si="30"/>
        <v>0</v>
      </c>
      <c r="EA40" s="24">
        <f t="shared" si="30"/>
        <v>0</v>
      </c>
      <c r="EB40" s="24">
        <f t="shared" si="30"/>
        <v>0</v>
      </c>
      <c r="EC40" s="24">
        <f t="shared" si="30"/>
        <v>0</v>
      </c>
      <c r="ED40" s="24">
        <f t="shared" si="30"/>
        <v>0</v>
      </c>
      <c r="EE40" s="24">
        <f t="shared" si="30"/>
        <v>0</v>
      </c>
      <c r="EF40" s="24">
        <f t="shared" si="30"/>
        <v>0</v>
      </c>
      <c r="EG40" s="24">
        <f t="shared" si="30"/>
        <v>0</v>
      </c>
      <c r="EH40" s="24">
        <f t="shared" si="30"/>
        <v>0</v>
      </c>
      <c r="EI40" s="24">
        <f t="shared" si="30"/>
        <v>0</v>
      </c>
      <c r="EJ40" s="24">
        <f t="shared" si="30"/>
        <v>0</v>
      </c>
      <c r="EK40" s="24">
        <f t="shared" si="30"/>
        <v>0</v>
      </c>
      <c r="EL40" s="24">
        <f t="shared" si="30"/>
        <v>0</v>
      </c>
      <c r="EM40" s="24">
        <f t="shared" si="30"/>
        <v>0</v>
      </c>
      <c r="EN40" s="24">
        <f t="shared" si="30"/>
        <v>0</v>
      </c>
      <c r="EO40" s="24">
        <f t="shared" si="30"/>
        <v>0</v>
      </c>
      <c r="EP40" s="24">
        <f t="shared" si="30"/>
        <v>0</v>
      </c>
      <c r="EQ40" s="24">
        <f t="shared" si="30"/>
        <v>0</v>
      </c>
      <c r="ER40" s="24">
        <f t="shared" si="30"/>
        <v>0</v>
      </c>
      <c r="ES40" s="24">
        <f t="shared" si="30"/>
        <v>0</v>
      </c>
      <c r="ET40" s="24">
        <f t="shared" si="30"/>
        <v>0</v>
      </c>
      <c r="EU40" s="24">
        <f t="shared" si="30"/>
        <v>0</v>
      </c>
      <c r="EV40" s="24">
        <f t="shared" si="30"/>
        <v>0</v>
      </c>
      <c r="EW40" s="24">
        <f t="shared" si="30"/>
        <v>0</v>
      </c>
      <c r="EX40" s="24">
        <f t="shared" si="30"/>
        <v>0</v>
      </c>
      <c r="EY40" s="24">
        <f t="shared" si="30"/>
        <v>0</v>
      </c>
      <c r="EZ40" s="24">
        <f t="shared" si="30"/>
        <v>0</v>
      </c>
      <c r="FA40" s="24">
        <f t="shared" si="30"/>
        <v>0</v>
      </c>
      <c r="FB40" s="24">
        <f t="shared" si="30"/>
        <v>0</v>
      </c>
      <c r="FC40" s="24">
        <f t="shared" si="30"/>
        <v>0</v>
      </c>
      <c r="FD40" s="24">
        <f t="shared" si="30"/>
        <v>0</v>
      </c>
      <c r="FE40" s="24">
        <f t="shared" si="30"/>
        <v>0</v>
      </c>
      <c r="FF40" s="24">
        <f t="shared" si="30"/>
        <v>0</v>
      </c>
      <c r="FG40" s="24">
        <f t="shared" si="30"/>
        <v>0</v>
      </c>
      <c r="FH40" s="24">
        <f t="shared" si="30"/>
        <v>0</v>
      </c>
      <c r="FI40" s="24">
        <f t="shared" si="30"/>
        <v>0</v>
      </c>
      <c r="FJ40" s="24">
        <f t="shared" si="30"/>
        <v>0</v>
      </c>
      <c r="FK40" s="24">
        <f t="shared" si="30"/>
        <v>0</v>
      </c>
      <c r="FL40" s="24">
        <f t="shared" si="30"/>
        <v>0</v>
      </c>
      <c r="FM40" s="24">
        <f t="shared" si="30"/>
        <v>0</v>
      </c>
      <c r="FN40" s="24">
        <f t="shared" si="30"/>
        <v>0</v>
      </c>
      <c r="FO40" s="24">
        <f t="shared" si="30"/>
        <v>0</v>
      </c>
      <c r="FP40" s="24">
        <f t="shared" si="30"/>
        <v>0</v>
      </c>
      <c r="FQ40" s="24">
        <f t="shared" si="30"/>
        <v>0</v>
      </c>
      <c r="FR40" s="24">
        <f t="shared" si="30"/>
        <v>0</v>
      </c>
      <c r="FS40" s="24">
        <f t="shared" si="30"/>
        <v>0</v>
      </c>
      <c r="FT40" s="24">
        <f t="shared" si="30"/>
        <v>0</v>
      </c>
      <c r="FU40" s="24">
        <f t="shared" si="30"/>
        <v>0</v>
      </c>
      <c r="FV40" s="24">
        <f t="shared" si="30"/>
        <v>0</v>
      </c>
      <c r="FW40" s="24">
        <f t="shared" si="30"/>
        <v>0</v>
      </c>
      <c r="FX40" s="24">
        <f t="shared" si="30"/>
        <v>0</v>
      </c>
      <c r="FY40" s="24">
        <f t="shared" si="30"/>
        <v>0</v>
      </c>
      <c r="FZ40" s="24">
        <f t="shared" si="30"/>
        <v>0</v>
      </c>
      <c r="GA40" s="24">
        <f t="shared" si="30"/>
        <v>0</v>
      </c>
      <c r="GB40" s="24">
        <f t="shared" si="30"/>
        <v>0</v>
      </c>
      <c r="GC40" s="24">
        <f t="shared" si="30"/>
        <v>0</v>
      </c>
      <c r="GD40" s="24">
        <f t="shared" si="30"/>
        <v>0</v>
      </c>
      <c r="GE40" s="24">
        <f t="shared" si="30"/>
        <v>0</v>
      </c>
      <c r="GF40" s="24">
        <f t="shared" si="30"/>
        <v>0</v>
      </c>
      <c r="GG40" s="24">
        <f t="shared" si="30"/>
        <v>0</v>
      </c>
      <c r="GH40" s="24">
        <f t="shared" si="30"/>
        <v>0</v>
      </c>
      <c r="GI40" s="24">
        <f t="shared" si="30"/>
        <v>0</v>
      </c>
      <c r="GJ40" s="24">
        <f t="shared" si="30"/>
        <v>0</v>
      </c>
      <c r="GK40" s="24">
        <f t="shared" si="30"/>
        <v>0</v>
      </c>
      <c r="GL40" s="24">
        <f t="shared" si="30"/>
        <v>0</v>
      </c>
      <c r="GM40" s="24">
        <f t="shared" si="30"/>
        <v>0</v>
      </c>
      <c r="GN40" s="24">
        <f t="shared" si="30"/>
        <v>0</v>
      </c>
      <c r="GO40" s="24">
        <f t="shared" si="30"/>
        <v>0</v>
      </c>
      <c r="GP40" s="24">
        <f t="shared" si="30"/>
        <v>0</v>
      </c>
      <c r="GQ40" s="24">
        <f t="shared" si="30"/>
        <v>0</v>
      </c>
      <c r="GR40" s="24">
        <f t="shared" si="30"/>
        <v>0</v>
      </c>
      <c r="GS40" s="24">
        <f t="shared" si="30"/>
        <v>0</v>
      </c>
      <c r="GT40" s="24">
        <f t="shared" si="30"/>
        <v>0</v>
      </c>
      <c r="GU40" s="24">
        <f t="shared" si="30"/>
        <v>0</v>
      </c>
      <c r="GV40" s="24">
        <f t="shared" si="30"/>
        <v>0</v>
      </c>
      <c r="GW40" s="24">
        <f t="shared" si="30"/>
        <v>0</v>
      </c>
      <c r="GX40" s="24">
        <f t="shared" si="30"/>
        <v>0</v>
      </c>
      <c r="GY40" s="24">
        <f t="shared" si="30"/>
        <v>0</v>
      </c>
      <c r="GZ40" s="24">
        <f t="shared" si="30"/>
        <v>0</v>
      </c>
      <c r="HA40" s="24">
        <f t="shared" si="30"/>
        <v>0</v>
      </c>
      <c r="HB40" s="24">
        <f t="shared" si="30"/>
        <v>0</v>
      </c>
      <c r="HC40" s="24">
        <f t="shared" si="30"/>
        <v>0</v>
      </c>
      <c r="HD40" s="24">
        <f t="shared" si="30"/>
        <v>0</v>
      </c>
      <c r="HE40" s="24">
        <f t="shared" si="30"/>
        <v>0</v>
      </c>
      <c r="HF40" s="24">
        <f t="shared" si="30"/>
        <v>0</v>
      </c>
      <c r="HG40" s="24">
        <f t="shared" si="30"/>
        <v>0</v>
      </c>
      <c r="HH40" s="24">
        <f t="shared" si="30"/>
        <v>0</v>
      </c>
      <c r="HI40" s="24">
        <f t="shared" si="30"/>
        <v>0</v>
      </c>
      <c r="HJ40" s="24">
        <f t="shared" si="30"/>
        <v>0</v>
      </c>
      <c r="HK40" s="24">
        <f t="shared" si="30"/>
        <v>0</v>
      </c>
      <c r="HL40" s="24">
        <f t="shared" si="30"/>
        <v>0</v>
      </c>
      <c r="HM40" s="24">
        <f t="shared" si="30"/>
        <v>0</v>
      </c>
      <c r="HN40" s="24">
        <f t="shared" si="30"/>
        <v>0</v>
      </c>
      <c r="HO40" s="24">
        <f t="shared" si="30"/>
        <v>0</v>
      </c>
      <c r="HP40" s="24">
        <f t="shared" si="30"/>
        <v>0</v>
      </c>
      <c r="HQ40" s="24">
        <f t="shared" si="30"/>
        <v>0</v>
      </c>
      <c r="HR40" s="24">
        <f t="shared" si="30"/>
        <v>0</v>
      </c>
      <c r="HS40" s="24">
        <f t="shared" si="30"/>
        <v>0</v>
      </c>
      <c r="HT40" s="24">
        <f t="shared" si="30"/>
        <v>0</v>
      </c>
      <c r="HU40" s="24">
        <f t="shared" si="30"/>
        <v>0</v>
      </c>
      <c r="HV40" s="24">
        <f t="shared" si="30"/>
        <v>0</v>
      </c>
      <c r="HW40" s="24">
        <f t="shared" si="30"/>
        <v>0</v>
      </c>
      <c r="HX40" s="24">
        <f t="shared" si="30"/>
        <v>0</v>
      </c>
      <c r="HY40" s="24">
        <f t="shared" si="30"/>
        <v>0</v>
      </c>
      <c r="HZ40" s="24">
        <f t="shared" si="30"/>
        <v>0</v>
      </c>
      <c r="IA40" s="24">
        <f t="shared" si="30"/>
        <v>0</v>
      </c>
      <c r="IB40" s="24">
        <f t="shared" si="30"/>
        <v>0</v>
      </c>
      <c r="IC40" s="24">
        <f t="shared" si="30"/>
        <v>0</v>
      </c>
      <c r="ID40" s="24">
        <f t="shared" si="30"/>
        <v>0</v>
      </c>
      <c r="IE40" s="24">
        <f t="shared" si="30"/>
        <v>0</v>
      </c>
      <c r="IF40" s="24">
        <f t="shared" si="30"/>
        <v>0</v>
      </c>
      <c r="IG40" s="24">
        <f t="shared" si="30"/>
        <v>0</v>
      </c>
      <c r="IH40" s="24">
        <f t="shared" si="30"/>
        <v>0</v>
      </c>
    </row>
    <row r="41" ht="12.75" customHeight="1">
      <c r="A41" s="6" t="s">
        <v>234</v>
      </c>
      <c r="B41" s="34"/>
      <c r="C41" s="24">
        <f t="shared" ref="C41:IH41" si="31">SUM(D39:O39)</f>
        <v>0</v>
      </c>
      <c r="D41" s="24">
        <f t="shared" si="31"/>
        <v>0</v>
      </c>
      <c r="E41" s="24">
        <f t="shared" si="31"/>
        <v>0</v>
      </c>
      <c r="F41" s="24">
        <f t="shared" si="31"/>
        <v>0</v>
      </c>
      <c r="G41" s="24">
        <f t="shared" si="31"/>
        <v>0</v>
      </c>
      <c r="H41" s="24">
        <f t="shared" si="31"/>
        <v>0</v>
      </c>
      <c r="I41" s="24">
        <f t="shared" si="31"/>
        <v>0</v>
      </c>
      <c r="J41" s="24">
        <f t="shared" si="31"/>
        <v>0</v>
      </c>
      <c r="K41" s="24">
        <f t="shared" si="31"/>
        <v>0</v>
      </c>
      <c r="L41" s="24">
        <f t="shared" si="31"/>
        <v>0</v>
      </c>
      <c r="M41" s="24">
        <f t="shared" si="31"/>
        <v>0</v>
      </c>
      <c r="N41" s="24">
        <f t="shared" si="31"/>
        <v>0</v>
      </c>
      <c r="O41" s="24">
        <f t="shared" si="31"/>
        <v>0</v>
      </c>
      <c r="P41" s="24">
        <f t="shared" si="31"/>
        <v>0</v>
      </c>
      <c r="Q41" s="24">
        <f t="shared" si="31"/>
        <v>0</v>
      </c>
      <c r="R41" s="24">
        <f t="shared" si="31"/>
        <v>0</v>
      </c>
      <c r="S41" s="24">
        <f t="shared" si="31"/>
        <v>0</v>
      </c>
      <c r="T41" s="24">
        <f t="shared" si="31"/>
        <v>0</v>
      </c>
      <c r="U41" s="24">
        <f t="shared" si="31"/>
        <v>0</v>
      </c>
      <c r="V41" s="24">
        <f t="shared" si="31"/>
        <v>0</v>
      </c>
      <c r="W41" s="24">
        <f t="shared" si="31"/>
        <v>0</v>
      </c>
      <c r="X41" s="24">
        <f t="shared" si="31"/>
        <v>0</v>
      </c>
      <c r="Y41" s="24">
        <f t="shared" si="31"/>
        <v>0</v>
      </c>
      <c r="Z41" s="24">
        <f t="shared" si="31"/>
        <v>0</v>
      </c>
      <c r="AA41" s="24">
        <f t="shared" si="31"/>
        <v>0</v>
      </c>
      <c r="AB41" s="24">
        <f t="shared" si="31"/>
        <v>0</v>
      </c>
      <c r="AC41" s="24">
        <f t="shared" si="31"/>
        <v>0</v>
      </c>
      <c r="AD41" s="24">
        <f t="shared" si="31"/>
        <v>0</v>
      </c>
      <c r="AE41" s="24">
        <f t="shared" si="31"/>
        <v>0</v>
      </c>
      <c r="AF41" s="24">
        <f t="shared" si="31"/>
        <v>0</v>
      </c>
      <c r="AG41" s="24">
        <f t="shared" si="31"/>
        <v>0</v>
      </c>
      <c r="AH41" s="24">
        <f t="shared" si="31"/>
        <v>0</v>
      </c>
      <c r="AI41" s="24">
        <f t="shared" si="31"/>
        <v>0</v>
      </c>
      <c r="AJ41" s="24">
        <f t="shared" si="31"/>
        <v>0</v>
      </c>
      <c r="AK41" s="24">
        <f t="shared" si="31"/>
        <v>0</v>
      </c>
      <c r="AL41" s="24">
        <f t="shared" si="31"/>
        <v>0</v>
      </c>
      <c r="AM41" s="24">
        <f t="shared" si="31"/>
        <v>0</v>
      </c>
      <c r="AN41" s="24">
        <f t="shared" si="31"/>
        <v>0</v>
      </c>
      <c r="AO41" s="24">
        <f t="shared" si="31"/>
        <v>0</v>
      </c>
      <c r="AP41" s="24">
        <f t="shared" si="31"/>
        <v>0</v>
      </c>
      <c r="AQ41" s="24">
        <f t="shared" si="31"/>
        <v>0</v>
      </c>
      <c r="AR41" s="24">
        <f t="shared" si="31"/>
        <v>0</v>
      </c>
      <c r="AS41" s="24">
        <f t="shared" si="31"/>
        <v>0</v>
      </c>
      <c r="AT41" s="24">
        <f t="shared" si="31"/>
        <v>0</v>
      </c>
      <c r="AU41" s="24">
        <f t="shared" si="31"/>
        <v>0</v>
      </c>
      <c r="AV41" s="24">
        <f t="shared" si="31"/>
        <v>0</v>
      </c>
      <c r="AW41" s="24">
        <f t="shared" si="31"/>
        <v>0</v>
      </c>
      <c r="AX41" s="24">
        <f t="shared" si="31"/>
        <v>0</v>
      </c>
      <c r="AY41" s="24">
        <f t="shared" si="31"/>
        <v>0</v>
      </c>
      <c r="AZ41" s="24">
        <f t="shared" si="31"/>
        <v>0</v>
      </c>
      <c r="BA41" s="24">
        <f t="shared" si="31"/>
        <v>0</v>
      </c>
      <c r="BB41" s="24">
        <f t="shared" si="31"/>
        <v>0</v>
      </c>
      <c r="BC41" s="24">
        <f t="shared" si="31"/>
        <v>0</v>
      </c>
      <c r="BD41" s="24">
        <f t="shared" si="31"/>
        <v>0</v>
      </c>
      <c r="BE41" s="24">
        <f t="shared" si="31"/>
        <v>0</v>
      </c>
      <c r="BF41" s="24">
        <f t="shared" si="31"/>
        <v>0</v>
      </c>
      <c r="BG41" s="24">
        <f t="shared" si="31"/>
        <v>0</v>
      </c>
      <c r="BH41" s="24">
        <f t="shared" si="31"/>
        <v>0</v>
      </c>
      <c r="BI41" s="24">
        <f t="shared" si="31"/>
        <v>0</v>
      </c>
      <c r="BJ41" s="24">
        <f t="shared" si="31"/>
        <v>0</v>
      </c>
      <c r="BK41" s="24">
        <f t="shared" si="31"/>
        <v>0</v>
      </c>
      <c r="BL41" s="24">
        <f t="shared" si="31"/>
        <v>0</v>
      </c>
      <c r="BM41" s="24">
        <f t="shared" si="31"/>
        <v>0</v>
      </c>
      <c r="BN41" s="24">
        <f t="shared" si="31"/>
        <v>0</v>
      </c>
      <c r="BO41" s="24">
        <f t="shared" si="31"/>
        <v>0</v>
      </c>
      <c r="BP41" s="24">
        <f t="shared" si="31"/>
        <v>0</v>
      </c>
      <c r="BQ41" s="24">
        <f t="shared" si="31"/>
        <v>0</v>
      </c>
      <c r="BR41" s="24">
        <f t="shared" si="31"/>
        <v>0</v>
      </c>
      <c r="BS41" s="24">
        <f t="shared" si="31"/>
        <v>0</v>
      </c>
      <c r="BT41" s="24">
        <f t="shared" si="31"/>
        <v>0</v>
      </c>
      <c r="BU41" s="24">
        <f t="shared" si="31"/>
        <v>0</v>
      </c>
      <c r="BV41" s="24">
        <f t="shared" si="31"/>
        <v>0</v>
      </c>
      <c r="BW41" s="24">
        <f t="shared" si="31"/>
        <v>0</v>
      </c>
      <c r="BX41" s="24">
        <f t="shared" si="31"/>
        <v>0</v>
      </c>
      <c r="BY41" s="24">
        <f t="shared" si="31"/>
        <v>0</v>
      </c>
      <c r="BZ41" s="24">
        <f t="shared" si="31"/>
        <v>0</v>
      </c>
      <c r="CA41" s="24">
        <f t="shared" si="31"/>
        <v>0</v>
      </c>
      <c r="CB41" s="24">
        <f t="shared" si="31"/>
        <v>0</v>
      </c>
      <c r="CC41" s="24">
        <f t="shared" si="31"/>
        <v>0</v>
      </c>
      <c r="CD41" s="24">
        <f t="shared" si="31"/>
        <v>0</v>
      </c>
      <c r="CE41" s="24">
        <f t="shared" si="31"/>
        <v>0</v>
      </c>
      <c r="CF41" s="24">
        <f t="shared" si="31"/>
        <v>0</v>
      </c>
      <c r="CG41" s="24">
        <f t="shared" si="31"/>
        <v>0</v>
      </c>
      <c r="CH41" s="24">
        <f t="shared" si="31"/>
        <v>0</v>
      </c>
      <c r="CI41" s="24">
        <f t="shared" si="31"/>
        <v>0</v>
      </c>
      <c r="CJ41" s="24">
        <f t="shared" si="31"/>
        <v>0</v>
      </c>
      <c r="CK41" s="24">
        <f t="shared" si="31"/>
        <v>0</v>
      </c>
      <c r="CL41" s="24">
        <f t="shared" si="31"/>
        <v>0</v>
      </c>
      <c r="CM41" s="24">
        <f t="shared" si="31"/>
        <v>0</v>
      </c>
      <c r="CN41" s="24">
        <f t="shared" si="31"/>
        <v>0</v>
      </c>
      <c r="CO41" s="24">
        <f t="shared" si="31"/>
        <v>0</v>
      </c>
      <c r="CP41" s="24">
        <f t="shared" si="31"/>
        <v>0</v>
      </c>
      <c r="CQ41" s="24">
        <f t="shared" si="31"/>
        <v>0</v>
      </c>
      <c r="CR41" s="24">
        <f t="shared" si="31"/>
        <v>0</v>
      </c>
      <c r="CS41" s="24">
        <f t="shared" si="31"/>
        <v>0</v>
      </c>
      <c r="CT41" s="24">
        <f t="shared" si="31"/>
        <v>0</v>
      </c>
      <c r="CU41" s="24">
        <f t="shared" si="31"/>
        <v>0</v>
      </c>
      <c r="CV41" s="24">
        <f t="shared" si="31"/>
        <v>0</v>
      </c>
      <c r="CW41" s="24">
        <f t="shared" si="31"/>
        <v>0</v>
      </c>
      <c r="CX41" s="24">
        <f t="shared" si="31"/>
        <v>0</v>
      </c>
      <c r="CY41" s="24">
        <f t="shared" si="31"/>
        <v>0</v>
      </c>
      <c r="CZ41" s="24">
        <f t="shared" si="31"/>
        <v>0</v>
      </c>
      <c r="DA41" s="24">
        <f t="shared" si="31"/>
        <v>0</v>
      </c>
      <c r="DB41" s="24">
        <f t="shared" si="31"/>
        <v>0</v>
      </c>
      <c r="DC41" s="24">
        <f t="shared" si="31"/>
        <v>0</v>
      </c>
      <c r="DD41" s="24">
        <f t="shared" si="31"/>
        <v>0</v>
      </c>
      <c r="DE41" s="24">
        <f t="shared" si="31"/>
        <v>0</v>
      </c>
      <c r="DF41" s="24">
        <f t="shared" si="31"/>
        <v>0</v>
      </c>
      <c r="DG41" s="24">
        <f t="shared" si="31"/>
        <v>0</v>
      </c>
      <c r="DH41" s="24">
        <f t="shared" si="31"/>
        <v>0</v>
      </c>
      <c r="DI41" s="24">
        <f t="shared" si="31"/>
        <v>0</v>
      </c>
      <c r="DJ41" s="24">
        <f t="shared" si="31"/>
        <v>0</v>
      </c>
      <c r="DK41" s="24">
        <f t="shared" si="31"/>
        <v>0</v>
      </c>
      <c r="DL41" s="24">
        <f t="shared" si="31"/>
        <v>0</v>
      </c>
      <c r="DM41" s="24">
        <f t="shared" si="31"/>
        <v>0</v>
      </c>
      <c r="DN41" s="24">
        <f t="shared" si="31"/>
        <v>0</v>
      </c>
      <c r="DO41" s="24">
        <f t="shared" si="31"/>
        <v>0</v>
      </c>
      <c r="DP41" s="24">
        <f t="shared" si="31"/>
        <v>0</v>
      </c>
      <c r="DQ41" s="24">
        <f t="shared" si="31"/>
        <v>0</v>
      </c>
      <c r="DR41" s="24">
        <f t="shared" si="31"/>
        <v>0</v>
      </c>
      <c r="DS41" s="24">
        <f t="shared" si="31"/>
        <v>0</v>
      </c>
      <c r="DT41" s="24">
        <f t="shared" si="31"/>
        <v>0</v>
      </c>
      <c r="DU41" s="24">
        <f t="shared" si="31"/>
        <v>0</v>
      </c>
      <c r="DV41" s="24">
        <f t="shared" si="31"/>
        <v>0</v>
      </c>
      <c r="DW41" s="24">
        <f t="shared" si="31"/>
        <v>0</v>
      </c>
      <c r="DX41" s="24">
        <f t="shared" si="31"/>
        <v>0</v>
      </c>
      <c r="DY41" s="24">
        <f t="shared" si="31"/>
        <v>0</v>
      </c>
      <c r="DZ41" s="24">
        <f t="shared" si="31"/>
        <v>0</v>
      </c>
      <c r="EA41" s="24">
        <f t="shared" si="31"/>
        <v>0</v>
      </c>
      <c r="EB41" s="24">
        <f t="shared" si="31"/>
        <v>0</v>
      </c>
      <c r="EC41" s="24">
        <f t="shared" si="31"/>
        <v>0</v>
      </c>
      <c r="ED41" s="24">
        <f t="shared" si="31"/>
        <v>0</v>
      </c>
      <c r="EE41" s="24">
        <f t="shared" si="31"/>
        <v>0</v>
      </c>
      <c r="EF41" s="24">
        <f t="shared" si="31"/>
        <v>0</v>
      </c>
      <c r="EG41" s="24">
        <f t="shared" si="31"/>
        <v>0</v>
      </c>
      <c r="EH41" s="24">
        <f t="shared" si="31"/>
        <v>0</v>
      </c>
      <c r="EI41" s="24">
        <f t="shared" si="31"/>
        <v>0</v>
      </c>
      <c r="EJ41" s="24">
        <f t="shared" si="31"/>
        <v>0</v>
      </c>
      <c r="EK41" s="24">
        <f t="shared" si="31"/>
        <v>0</v>
      </c>
      <c r="EL41" s="24">
        <f t="shared" si="31"/>
        <v>0</v>
      </c>
      <c r="EM41" s="24">
        <f t="shared" si="31"/>
        <v>0</v>
      </c>
      <c r="EN41" s="24">
        <f t="shared" si="31"/>
        <v>0</v>
      </c>
      <c r="EO41" s="24">
        <f t="shared" si="31"/>
        <v>0</v>
      </c>
      <c r="EP41" s="24">
        <f t="shared" si="31"/>
        <v>0</v>
      </c>
      <c r="EQ41" s="24">
        <f t="shared" si="31"/>
        <v>0</v>
      </c>
      <c r="ER41" s="24">
        <f t="shared" si="31"/>
        <v>0</v>
      </c>
      <c r="ES41" s="24">
        <f t="shared" si="31"/>
        <v>0</v>
      </c>
      <c r="ET41" s="24">
        <f t="shared" si="31"/>
        <v>0</v>
      </c>
      <c r="EU41" s="24">
        <f t="shared" si="31"/>
        <v>0</v>
      </c>
      <c r="EV41" s="24">
        <f t="shared" si="31"/>
        <v>0</v>
      </c>
      <c r="EW41" s="24">
        <f t="shared" si="31"/>
        <v>0</v>
      </c>
      <c r="EX41" s="24">
        <f t="shared" si="31"/>
        <v>0</v>
      </c>
      <c r="EY41" s="24">
        <f t="shared" si="31"/>
        <v>0</v>
      </c>
      <c r="EZ41" s="24">
        <f t="shared" si="31"/>
        <v>0</v>
      </c>
      <c r="FA41" s="24">
        <f t="shared" si="31"/>
        <v>0</v>
      </c>
      <c r="FB41" s="24">
        <f t="shared" si="31"/>
        <v>0</v>
      </c>
      <c r="FC41" s="24">
        <f t="shared" si="31"/>
        <v>0</v>
      </c>
      <c r="FD41" s="24">
        <f t="shared" si="31"/>
        <v>0</v>
      </c>
      <c r="FE41" s="24">
        <f t="shared" si="31"/>
        <v>0</v>
      </c>
      <c r="FF41" s="24">
        <f t="shared" si="31"/>
        <v>0</v>
      </c>
      <c r="FG41" s="24">
        <f t="shared" si="31"/>
        <v>0</v>
      </c>
      <c r="FH41" s="24">
        <f t="shared" si="31"/>
        <v>0</v>
      </c>
      <c r="FI41" s="24">
        <f t="shared" si="31"/>
        <v>0</v>
      </c>
      <c r="FJ41" s="24">
        <f t="shared" si="31"/>
        <v>0</v>
      </c>
      <c r="FK41" s="24">
        <f t="shared" si="31"/>
        <v>0</v>
      </c>
      <c r="FL41" s="24">
        <f t="shared" si="31"/>
        <v>0</v>
      </c>
      <c r="FM41" s="24">
        <f t="shared" si="31"/>
        <v>0</v>
      </c>
      <c r="FN41" s="24">
        <f t="shared" si="31"/>
        <v>0</v>
      </c>
      <c r="FO41" s="24">
        <f t="shared" si="31"/>
        <v>0</v>
      </c>
      <c r="FP41" s="24">
        <f t="shared" si="31"/>
        <v>0</v>
      </c>
      <c r="FQ41" s="24">
        <f t="shared" si="31"/>
        <v>0</v>
      </c>
      <c r="FR41" s="24">
        <f t="shared" si="31"/>
        <v>0</v>
      </c>
      <c r="FS41" s="24">
        <f t="shared" si="31"/>
        <v>0</v>
      </c>
      <c r="FT41" s="24">
        <f t="shared" si="31"/>
        <v>0</v>
      </c>
      <c r="FU41" s="24">
        <f t="shared" si="31"/>
        <v>0</v>
      </c>
      <c r="FV41" s="24">
        <f t="shared" si="31"/>
        <v>0</v>
      </c>
      <c r="FW41" s="24">
        <f t="shared" si="31"/>
        <v>0</v>
      </c>
      <c r="FX41" s="24">
        <f t="shared" si="31"/>
        <v>0</v>
      </c>
      <c r="FY41" s="24">
        <f t="shared" si="31"/>
        <v>0</v>
      </c>
      <c r="FZ41" s="24">
        <f t="shared" si="31"/>
        <v>0</v>
      </c>
      <c r="GA41" s="24">
        <f t="shared" si="31"/>
        <v>0</v>
      </c>
      <c r="GB41" s="24">
        <f t="shared" si="31"/>
        <v>0</v>
      </c>
      <c r="GC41" s="24">
        <f t="shared" si="31"/>
        <v>0</v>
      </c>
      <c r="GD41" s="24">
        <f t="shared" si="31"/>
        <v>0</v>
      </c>
      <c r="GE41" s="24">
        <f t="shared" si="31"/>
        <v>0</v>
      </c>
      <c r="GF41" s="24">
        <f t="shared" si="31"/>
        <v>0</v>
      </c>
      <c r="GG41" s="24">
        <f t="shared" si="31"/>
        <v>0</v>
      </c>
      <c r="GH41" s="24">
        <f t="shared" si="31"/>
        <v>0</v>
      </c>
      <c r="GI41" s="24">
        <f t="shared" si="31"/>
        <v>0</v>
      </c>
      <c r="GJ41" s="24">
        <f t="shared" si="31"/>
        <v>0</v>
      </c>
      <c r="GK41" s="24">
        <f t="shared" si="31"/>
        <v>0</v>
      </c>
      <c r="GL41" s="24">
        <f t="shared" si="31"/>
        <v>0</v>
      </c>
      <c r="GM41" s="24">
        <f t="shared" si="31"/>
        <v>0</v>
      </c>
      <c r="GN41" s="24">
        <f t="shared" si="31"/>
        <v>0</v>
      </c>
      <c r="GO41" s="24">
        <f t="shared" si="31"/>
        <v>0</v>
      </c>
      <c r="GP41" s="24">
        <f t="shared" si="31"/>
        <v>0</v>
      </c>
      <c r="GQ41" s="24">
        <f t="shared" si="31"/>
        <v>0</v>
      </c>
      <c r="GR41" s="24">
        <f t="shared" si="31"/>
        <v>0</v>
      </c>
      <c r="GS41" s="24">
        <f t="shared" si="31"/>
        <v>0</v>
      </c>
      <c r="GT41" s="24">
        <f t="shared" si="31"/>
        <v>0</v>
      </c>
      <c r="GU41" s="24">
        <f t="shared" si="31"/>
        <v>0</v>
      </c>
      <c r="GV41" s="24">
        <f t="shared" si="31"/>
        <v>0</v>
      </c>
      <c r="GW41" s="24">
        <f t="shared" si="31"/>
        <v>0</v>
      </c>
      <c r="GX41" s="24">
        <f t="shared" si="31"/>
        <v>0</v>
      </c>
      <c r="GY41" s="24">
        <f t="shared" si="31"/>
        <v>0</v>
      </c>
      <c r="GZ41" s="24">
        <f t="shared" si="31"/>
        <v>0</v>
      </c>
      <c r="HA41" s="24">
        <f t="shared" si="31"/>
        <v>0</v>
      </c>
      <c r="HB41" s="24">
        <f t="shared" si="31"/>
        <v>0</v>
      </c>
      <c r="HC41" s="24">
        <f t="shared" si="31"/>
        <v>0</v>
      </c>
      <c r="HD41" s="24">
        <f t="shared" si="31"/>
        <v>0</v>
      </c>
      <c r="HE41" s="24">
        <f t="shared" si="31"/>
        <v>0</v>
      </c>
      <c r="HF41" s="24">
        <f t="shared" si="31"/>
        <v>0</v>
      </c>
      <c r="HG41" s="24">
        <f t="shared" si="31"/>
        <v>0</v>
      </c>
      <c r="HH41" s="24">
        <f t="shared" si="31"/>
        <v>0</v>
      </c>
      <c r="HI41" s="24">
        <f t="shared" si="31"/>
        <v>0</v>
      </c>
      <c r="HJ41" s="24">
        <f t="shared" si="31"/>
        <v>0</v>
      </c>
      <c r="HK41" s="24">
        <f t="shared" si="31"/>
        <v>0</v>
      </c>
      <c r="HL41" s="24">
        <f t="shared" si="31"/>
        <v>0</v>
      </c>
      <c r="HM41" s="24">
        <f t="shared" si="31"/>
        <v>0</v>
      </c>
      <c r="HN41" s="24">
        <f t="shared" si="31"/>
        <v>0</v>
      </c>
      <c r="HO41" s="24">
        <f t="shared" si="31"/>
        <v>0</v>
      </c>
      <c r="HP41" s="24">
        <f t="shared" si="31"/>
        <v>0</v>
      </c>
      <c r="HQ41" s="24">
        <f t="shared" si="31"/>
        <v>0</v>
      </c>
      <c r="HR41" s="24">
        <f t="shared" si="31"/>
        <v>0</v>
      </c>
      <c r="HS41" s="24">
        <f t="shared" si="31"/>
        <v>0</v>
      </c>
      <c r="HT41" s="24">
        <f t="shared" si="31"/>
        <v>0</v>
      </c>
      <c r="HU41" s="24">
        <f t="shared" si="31"/>
        <v>0</v>
      </c>
      <c r="HV41" s="24">
        <f t="shared" si="31"/>
        <v>0</v>
      </c>
      <c r="HW41" s="24">
        <f t="shared" si="31"/>
        <v>0</v>
      </c>
      <c r="HX41" s="24">
        <f t="shared" si="31"/>
        <v>0</v>
      </c>
      <c r="HY41" s="24">
        <f t="shared" si="31"/>
        <v>0</v>
      </c>
      <c r="HZ41" s="24">
        <f t="shared" si="31"/>
        <v>0</v>
      </c>
      <c r="IA41" s="24">
        <f t="shared" si="31"/>
        <v>0</v>
      </c>
      <c r="IB41" s="24">
        <f t="shared" si="31"/>
        <v>0</v>
      </c>
      <c r="IC41" s="24">
        <f t="shared" si="31"/>
        <v>0</v>
      </c>
      <c r="ID41" s="24">
        <f t="shared" si="31"/>
        <v>0</v>
      </c>
      <c r="IE41" s="24">
        <f t="shared" si="31"/>
        <v>0</v>
      </c>
      <c r="IF41" s="24">
        <f t="shared" si="31"/>
        <v>0</v>
      </c>
      <c r="IG41" s="24">
        <f t="shared" si="31"/>
        <v>0</v>
      </c>
      <c r="IH41" s="24">
        <f t="shared" si="31"/>
        <v>0</v>
      </c>
    </row>
    <row r="42" ht="12.75" customHeight="1">
      <c r="A42" s="6" t="s">
        <v>236</v>
      </c>
      <c r="B42" s="34"/>
      <c r="C42" s="24">
        <f t="shared" ref="C42:IH42" si="32">C40-C41</f>
        <v>0</v>
      </c>
      <c r="D42" s="24">
        <f t="shared" si="32"/>
        <v>0</v>
      </c>
      <c r="E42" s="24">
        <f t="shared" si="32"/>
        <v>0</v>
      </c>
      <c r="F42" s="24">
        <f t="shared" si="32"/>
        <v>0</v>
      </c>
      <c r="G42" s="24">
        <f t="shared" si="32"/>
        <v>0</v>
      </c>
      <c r="H42" s="24">
        <f t="shared" si="32"/>
        <v>0</v>
      </c>
      <c r="I42" s="24">
        <f t="shared" si="32"/>
        <v>0</v>
      </c>
      <c r="J42" s="24">
        <f t="shared" si="32"/>
        <v>0</v>
      </c>
      <c r="K42" s="24">
        <f t="shared" si="32"/>
        <v>0</v>
      </c>
      <c r="L42" s="24">
        <f t="shared" si="32"/>
        <v>0</v>
      </c>
      <c r="M42" s="24">
        <f t="shared" si="32"/>
        <v>0</v>
      </c>
      <c r="N42" s="24">
        <f t="shared" si="32"/>
        <v>0</v>
      </c>
      <c r="O42" s="24">
        <f t="shared" si="32"/>
        <v>0</v>
      </c>
      <c r="P42" s="24">
        <f t="shared" si="32"/>
        <v>0</v>
      </c>
      <c r="Q42" s="24">
        <f t="shared" si="32"/>
        <v>0</v>
      </c>
      <c r="R42" s="24">
        <f t="shared" si="32"/>
        <v>0</v>
      </c>
      <c r="S42" s="24">
        <f t="shared" si="32"/>
        <v>0</v>
      </c>
      <c r="T42" s="24">
        <f t="shared" si="32"/>
        <v>0</v>
      </c>
      <c r="U42" s="24">
        <f t="shared" si="32"/>
        <v>0</v>
      </c>
      <c r="V42" s="24">
        <f t="shared" si="32"/>
        <v>0</v>
      </c>
      <c r="W42" s="24">
        <f t="shared" si="32"/>
        <v>0</v>
      </c>
      <c r="X42" s="24">
        <f t="shared" si="32"/>
        <v>0</v>
      </c>
      <c r="Y42" s="24">
        <f t="shared" si="32"/>
        <v>0</v>
      </c>
      <c r="Z42" s="24">
        <f t="shared" si="32"/>
        <v>0</v>
      </c>
      <c r="AA42" s="24">
        <f t="shared" si="32"/>
        <v>0</v>
      </c>
      <c r="AB42" s="24">
        <f t="shared" si="32"/>
        <v>0</v>
      </c>
      <c r="AC42" s="24">
        <f t="shared" si="32"/>
        <v>0</v>
      </c>
      <c r="AD42" s="24">
        <f t="shared" si="32"/>
        <v>0</v>
      </c>
      <c r="AE42" s="24">
        <f t="shared" si="32"/>
        <v>0</v>
      </c>
      <c r="AF42" s="24">
        <f t="shared" si="32"/>
        <v>0</v>
      </c>
      <c r="AG42" s="24">
        <f t="shared" si="32"/>
        <v>0</v>
      </c>
      <c r="AH42" s="24">
        <f t="shared" si="32"/>
        <v>0</v>
      </c>
      <c r="AI42" s="24">
        <f t="shared" si="32"/>
        <v>0</v>
      </c>
      <c r="AJ42" s="24">
        <f t="shared" si="32"/>
        <v>0</v>
      </c>
      <c r="AK42" s="24">
        <f t="shared" si="32"/>
        <v>0</v>
      </c>
      <c r="AL42" s="24">
        <f t="shared" si="32"/>
        <v>0</v>
      </c>
      <c r="AM42" s="24">
        <f t="shared" si="32"/>
        <v>0</v>
      </c>
      <c r="AN42" s="24">
        <f t="shared" si="32"/>
        <v>0</v>
      </c>
      <c r="AO42" s="24">
        <f t="shared" si="32"/>
        <v>0</v>
      </c>
      <c r="AP42" s="24">
        <f t="shared" si="32"/>
        <v>0</v>
      </c>
      <c r="AQ42" s="24">
        <f t="shared" si="32"/>
        <v>0</v>
      </c>
      <c r="AR42" s="24">
        <f t="shared" si="32"/>
        <v>0</v>
      </c>
      <c r="AS42" s="24">
        <f t="shared" si="32"/>
        <v>0</v>
      </c>
      <c r="AT42" s="24">
        <f t="shared" si="32"/>
        <v>0</v>
      </c>
      <c r="AU42" s="24">
        <f t="shared" si="32"/>
        <v>0</v>
      </c>
      <c r="AV42" s="24">
        <f t="shared" si="32"/>
        <v>0</v>
      </c>
      <c r="AW42" s="24">
        <f t="shared" si="32"/>
        <v>0</v>
      </c>
      <c r="AX42" s="24">
        <f t="shared" si="32"/>
        <v>0</v>
      </c>
      <c r="AY42" s="24">
        <f t="shared" si="32"/>
        <v>0</v>
      </c>
      <c r="AZ42" s="24">
        <f t="shared" si="32"/>
        <v>0</v>
      </c>
      <c r="BA42" s="24">
        <f t="shared" si="32"/>
        <v>0</v>
      </c>
      <c r="BB42" s="24">
        <f t="shared" si="32"/>
        <v>0</v>
      </c>
      <c r="BC42" s="24">
        <f t="shared" si="32"/>
        <v>0</v>
      </c>
      <c r="BD42" s="24">
        <f t="shared" si="32"/>
        <v>0</v>
      </c>
      <c r="BE42" s="24">
        <f t="shared" si="32"/>
        <v>0</v>
      </c>
      <c r="BF42" s="24">
        <f t="shared" si="32"/>
        <v>0</v>
      </c>
      <c r="BG42" s="24">
        <f t="shared" si="32"/>
        <v>0</v>
      </c>
      <c r="BH42" s="24">
        <f t="shared" si="32"/>
        <v>0</v>
      </c>
      <c r="BI42" s="24">
        <f t="shared" si="32"/>
        <v>0</v>
      </c>
      <c r="BJ42" s="24">
        <f t="shared" si="32"/>
        <v>0</v>
      </c>
      <c r="BK42" s="24">
        <f t="shared" si="32"/>
        <v>0</v>
      </c>
      <c r="BL42" s="24">
        <f t="shared" si="32"/>
        <v>0</v>
      </c>
      <c r="BM42" s="24">
        <f t="shared" si="32"/>
        <v>0</v>
      </c>
      <c r="BN42" s="24">
        <f t="shared" si="32"/>
        <v>0</v>
      </c>
      <c r="BO42" s="24">
        <f t="shared" si="32"/>
        <v>0</v>
      </c>
      <c r="BP42" s="24">
        <f t="shared" si="32"/>
        <v>0</v>
      </c>
      <c r="BQ42" s="24">
        <f t="shared" si="32"/>
        <v>0</v>
      </c>
      <c r="BR42" s="24">
        <f t="shared" si="32"/>
        <v>0</v>
      </c>
      <c r="BS42" s="24">
        <f t="shared" si="32"/>
        <v>0</v>
      </c>
      <c r="BT42" s="24">
        <f t="shared" si="32"/>
        <v>0</v>
      </c>
      <c r="BU42" s="24">
        <f t="shared" si="32"/>
        <v>0</v>
      </c>
      <c r="BV42" s="24">
        <f t="shared" si="32"/>
        <v>0</v>
      </c>
      <c r="BW42" s="24">
        <f t="shared" si="32"/>
        <v>0</v>
      </c>
      <c r="BX42" s="24">
        <f t="shared" si="32"/>
        <v>0</v>
      </c>
      <c r="BY42" s="24">
        <f t="shared" si="32"/>
        <v>0</v>
      </c>
      <c r="BZ42" s="24">
        <f t="shared" si="32"/>
        <v>0</v>
      </c>
      <c r="CA42" s="24">
        <f t="shared" si="32"/>
        <v>0</v>
      </c>
      <c r="CB42" s="24">
        <f t="shared" si="32"/>
        <v>0</v>
      </c>
      <c r="CC42" s="24">
        <f t="shared" si="32"/>
        <v>0</v>
      </c>
      <c r="CD42" s="24">
        <f t="shared" si="32"/>
        <v>0</v>
      </c>
      <c r="CE42" s="24">
        <f t="shared" si="32"/>
        <v>0</v>
      </c>
      <c r="CF42" s="24">
        <f t="shared" si="32"/>
        <v>0</v>
      </c>
      <c r="CG42" s="24">
        <f t="shared" si="32"/>
        <v>0</v>
      </c>
      <c r="CH42" s="24">
        <f t="shared" si="32"/>
        <v>0</v>
      </c>
      <c r="CI42" s="24">
        <f t="shared" si="32"/>
        <v>0</v>
      </c>
      <c r="CJ42" s="24">
        <f t="shared" si="32"/>
        <v>0</v>
      </c>
      <c r="CK42" s="24">
        <f t="shared" si="32"/>
        <v>0</v>
      </c>
      <c r="CL42" s="24">
        <f t="shared" si="32"/>
        <v>0</v>
      </c>
      <c r="CM42" s="24">
        <f t="shared" si="32"/>
        <v>0</v>
      </c>
      <c r="CN42" s="24">
        <f t="shared" si="32"/>
        <v>0</v>
      </c>
      <c r="CO42" s="24">
        <f t="shared" si="32"/>
        <v>0</v>
      </c>
      <c r="CP42" s="24">
        <f t="shared" si="32"/>
        <v>0</v>
      </c>
      <c r="CQ42" s="24">
        <f t="shared" si="32"/>
        <v>0</v>
      </c>
      <c r="CR42" s="24">
        <f t="shared" si="32"/>
        <v>0</v>
      </c>
      <c r="CS42" s="24">
        <f t="shared" si="32"/>
        <v>0</v>
      </c>
      <c r="CT42" s="24">
        <f t="shared" si="32"/>
        <v>0</v>
      </c>
      <c r="CU42" s="24">
        <f t="shared" si="32"/>
        <v>0</v>
      </c>
      <c r="CV42" s="24">
        <f t="shared" si="32"/>
        <v>0</v>
      </c>
      <c r="CW42" s="24">
        <f t="shared" si="32"/>
        <v>0</v>
      </c>
      <c r="CX42" s="24">
        <f t="shared" si="32"/>
        <v>0</v>
      </c>
      <c r="CY42" s="24">
        <f t="shared" si="32"/>
        <v>0</v>
      </c>
      <c r="CZ42" s="24">
        <f t="shared" si="32"/>
        <v>0</v>
      </c>
      <c r="DA42" s="24">
        <f t="shared" si="32"/>
        <v>0</v>
      </c>
      <c r="DB42" s="24">
        <f t="shared" si="32"/>
        <v>0</v>
      </c>
      <c r="DC42" s="24">
        <f t="shared" si="32"/>
        <v>0</v>
      </c>
      <c r="DD42" s="24">
        <f t="shared" si="32"/>
        <v>0</v>
      </c>
      <c r="DE42" s="24">
        <f t="shared" si="32"/>
        <v>0</v>
      </c>
      <c r="DF42" s="24">
        <f t="shared" si="32"/>
        <v>0</v>
      </c>
      <c r="DG42" s="24">
        <f t="shared" si="32"/>
        <v>0</v>
      </c>
      <c r="DH42" s="24">
        <f t="shared" si="32"/>
        <v>0</v>
      </c>
      <c r="DI42" s="24">
        <f t="shared" si="32"/>
        <v>0</v>
      </c>
      <c r="DJ42" s="24">
        <f t="shared" si="32"/>
        <v>0</v>
      </c>
      <c r="DK42" s="24">
        <f t="shared" si="32"/>
        <v>0</v>
      </c>
      <c r="DL42" s="24">
        <f t="shared" si="32"/>
        <v>0</v>
      </c>
      <c r="DM42" s="24">
        <f t="shared" si="32"/>
        <v>0</v>
      </c>
      <c r="DN42" s="24">
        <f t="shared" si="32"/>
        <v>0</v>
      </c>
      <c r="DO42" s="24">
        <f t="shared" si="32"/>
        <v>0</v>
      </c>
      <c r="DP42" s="24">
        <f t="shared" si="32"/>
        <v>0</v>
      </c>
      <c r="DQ42" s="24">
        <f t="shared" si="32"/>
        <v>0</v>
      </c>
      <c r="DR42" s="24">
        <f t="shared" si="32"/>
        <v>0</v>
      </c>
      <c r="DS42" s="24">
        <f t="shared" si="32"/>
        <v>0</v>
      </c>
      <c r="DT42" s="24">
        <f t="shared" si="32"/>
        <v>0</v>
      </c>
      <c r="DU42" s="24">
        <f t="shared" si="32"/>
        <v>0</v>
      </c>
      <c r="DV42" s="24">
        <f t="shared" si="32"/>
        <v>0</v>
      </c>
      <c r="DW42" s="24">
        <f t="shared" si="32"/>
        <v>0</v>
      </c>
      <c r="DX42" s="24">
        <f t="shared" si="32"/>
        <v>0</v>
      </c>
      <c r="DY42" s="24">
        <f t="shared" si="32"/>
        <v>0</v>
      </c>
      <c r="DZ42" s="24">
        <f t="shared" si="32"/>
        <v>0</v>
      </c>
      <c r="EA42" s="24">
        <f t="shared" si="32"/>
        <v>0</v>
      </c>
      <c r="EB42" s="24">
        <f t="shared" si="32"/>
        <v>0</v>
      </c>
      <c r="EC42" s="24">
        <f t="shared" si="32"/>
        <v>0</v>
      </c>
      <c r="ED42" s="24">
        <f t="shared" si="32"/>
        <v>0</v>
      </c>
      <c r="EE42" s="24">
        <f t="shared" si="32"/>
        <v>0</v>
      </c>
      <c r="EF42" s="24">
        <f t="shared" si="32"/>
        <v>0</v>
      </c>
      <c r="EG42" s="24">
        <f t="shared" si="32"/>
        <v>0</v>
      </c>
      <c r="EH42" s="24">
        <f t="shared" si="32"/>
        <v>0</v>
      </c>
      <c r="EI42" s="24">
        <f t="shared" si="32"/>
        <v>0</v>
      </c>
      <c r="EJ42" s="24">
        <f t="shared" si="32"/>
        <v>0</v>
      </c>
      <c r="EK42" s="24">
        <f t="shared" si="32"/>
        <v>0</v>
      </c>
      <c r="EL42" s="24">
        <f t="shared" si="32"/>
        <v>0</v>
      </c>
      <c r="EM42" s="24">
        <f t="shared" si="32"/>
        <v>0</v>
      </c>
      <c r="EN42" s="24">
        <f t="shared" si="32"/>
        <v>0</v>
      </c>
      <c r="EO42" s="24">
        <f t="shared" si="32"/>
        <v>0</v>
      </c>
      <c r="EP42" s="24">
        <f t="shared" si="32"/>
        <v>0</v>
      </c>
      <c r="EQ42" s="24">
        <f t="shared" si="32"/>
        <v>0</v>
      </c>
      <c r="ER42" s="24">
        <f t="shared" si="32"/>
        <v>0</v>
      </c>
      <c r="ES42" s="24">
        <f t="shared" si="32"/>
        <v>0</v>
      </c>
      <c r="ET42" s="24">
        <f t="shared" si="32"/>
        <v>0</v>
      </c>
      <c r="EU42" s="24">
        <f t="shared" si="32"/>
        <v>0</v>
      </c>
      <c r="EV42" s="24">
        <f t="shared" si="32"/>
        <v>0</v>
      </c>
      <c r="EW42" s="24">
        <f t="shared" si="32"/>
        <v>0</v>
      </c>
      <c r="EX42" s="24">
        <f t="shared" si="32"/>
        <v>0</v>
      </c>
      <c r="EY42" s="24">
        <f t="shared" si="32"/>
        <v>0</v>
      </c>
      <c r="EZ42" s="24">
        <f t="shared" si="32"/>
        <v>0</v>
      </c>
      <c r="FA42" s="24">
        <f t="shared" si="32"/>
        <v>0</v>
      </c>
      <c r="FB42" s="24">
        <f t="shared" si="32"/>
        <v>0</v>
      </c>
      <c r="FC42" s="24">
        <f t="shared" si="32"/>
        <v>0</v>
      </c>
      <c r="FD42" s="24">
        <f t="shared" si="32"/>
        <v>0</v>
      </c>
      <c r="FE42" s="24">
        <f t="shared" si="32"/>
        <v>0</v>
      </c>
      <c r="FF42" s="24">
        <f t="shared" si="32"/>
        <v>0</v>
      </c>
      <c r="FG42" s="24">
        <f t="shared" si="32"/>
        <v>0</v>
      </c>
      <c r="FH42" s="24">
        <f t="shared" si="32"/>
        <v>0</v>
      </c>
      <c r="FI42" s="24">
        <f t="shared" si="32"/>
        <v>0</v>
      </c>
      <c r="FJ42" s="24">
        <f t="shared" si="32"/>
        <v>0</v>
      </c>
      <c r="FK42" s="24">
        <f t="shared" si="32"/>
        <v>0</v>
      </c>
      <c r="FL42" s="24">
        <f t="shared" si="32"/>
        <v>0</v>
      </c>
      <c r="FM42" s="24">
        <f t="shared" si="32"/>
        <v>0</v>
      </c>
      <c r="FN42" s="24">
        <f t="shared" si="32"/>
        <v>0</v>
      </c>
      <c r="FO42" s="24">
        <f t="shared" si="32"/>
        <v>0</v>
      </c>
      <c r="FP42" s="24">
        <f t="shared" si="32"/>
        <v>0</v>
      </c>
      <c r="FQ42" s="24">
        <f t="shared" si="32"/>
        <v>0</v>
      </c>
      <c r="FR42" s="24">
        <f t="shared" si="32"/>
        <v>0</v>
      </c>
      <c r="FS42" s="24">
        <f t="shared" si="32"/>
        <v>0</v>
      </c>
      <c r="FT42" s="24">
        <f t="shared" si="32"/>
        <v>0</v>
      </c>
      <c r="FU42" s="24">
        <f t="shared" si="32"/>
        <v>0</v>
      </c>
      <c r="FV42" s="24">
        <f t="shared" si="32"/>
        <v>0</v>
      </c>
      <c r="FW42" s="24">
        <f t="shared" si="32"/>
        <v>0</v>
      </c>
      <c r="FX42" s="24">
        <f t="shared" si="32"/>
        <v>0</v>
      </c>
      <c r="FY42" s="24">
        <f t="shared" si="32"/>
        <v>0</v>
      </c>
      <c r="FZ42" s="24">
        <f t="shared" si="32"/>
        <v>0</v>
      </c>
      <c r="GA42" s="24">
        <f t="shared" si="32"/>
        <v>0</v>
      </c>
      <c r="GB42" s="24">
        <f t="shared" si="32"/>
        <v>0</v>
      </c>
      <c r="GC42" s="24">
        <f t="shared" si="32"/>
        <v>0</v>
      </c>
      <c r="GD42" s="24">
        <f t="shared" si="32"/>
        <v>0</v>
      </c>
      <c r="GE42" s="24">
        <f t="shared" si="32"/>
        <v>0</v>
      </c>
      <c r="GF42" s="24">
        <f t="shared" si="32"/>
        <v>0</v>
      </c>
      <c r="GG42" s="24">
        <f t="shared" si="32"/>
        <v>0</v>
      </c>
      <c r="GH42" s="24">
        <f t="shared" si="32"/>
        <v>0</v>
      </c>
      <c r="GI42" s="24">
        <f t="shared" si="32"/>
        <v>0</v>
      </c>
      <c r="GJ42" s="24">
        <f t="shared" si="32"/>
        <v>0</v>
      </c>
      <c r="GK42" s="24">
        <f t="shared" si="32"/>
        <v>0</v>
      </c>
      <c r="GL42" s="24">
        <f t="shared" si="32"/>
        <v>0</v>
      </c>
      <c r="GM42" s="24">
        <f t="shared" si="32"/>
        <v>0</v>
      </c>
      <c r="GN42" s="24">
        <f t="shared" si="32"/>
        <v>0</v>
      </c>
      <c r="GO42" s="24">
        <f t="shared" si="32"/>
        <v>0</v>
      </c>
      <c r="GP42" s="24">
        <f t="shared" si="32"/>
        <v>0</v>
      </c>
      <c r="GQ42" s="24">
        <f t="shared" si="32"/>
        <v>0</v>
      </c>
      <c r="GR42" s="24">
        <f t="shared" si="32"/>
        <v>0</v>
      </c>
      <c r="GS42" s="24">
        <f t="shared" si="32"/>
        <v>0</v>
      </c>
      <c r="GT42" s="24">
        <f t="shared" si="32"/>
        <v>0</v>
      </c>
      <c r="GU42" s="24">
        <f t="shared" si="32"/>
        <v>0</v>
      </c>
      <c r="GV42" s="24">
        <f t="shared" si="32"/>
        <v>0</v>
      </c>
      <c r="GW42" s="24">
        <f t="shared" si="32"/>
        <v>0</v>
      </c>
      <c r="GX42" s="24">
        <f t="shared" si="32"/>
        <v>0</v>
      </c>
      <c r="GY42" s="24">
        <f t="shared" si="32"/>
        <v>0</v>
      </c>
      <c r="GZ42" s="24">
        <f t="shared" si="32"/>
        <v>0</v>
      </c>
      <c r="HA42" s="24">
        <f t="shared" si="32"/>
        <v>0</v>
      </c>
      <c r="HB42" s="24">
        <f t="shared" si="32"/>
        <v>0</v>
      </c>
      <c r="HC42" s="24">
        <f t="shared" si="32"/>
        <v>0</v>
      </c>
      <c r="HD42" s="24">
        <f t="shared" si="32"/>
        <v>0</v>
      </c>
      <c r="HE42" s="24">
        <f t="shared" si="32"/>
        <v>0</v>
      </c>
      <c r="HF42" s="24">
        <f t="shared" si="32"/>
        <v>0</v>
      </c>
      <c r="HG42" s="24">
        <f t="shared" si="32"/>
        <v>0</v>
      </c>
      <c r="HH42" s="24">
        <f t="shared" si="32"/>
        <v>0</v>
      </c>
      <c r="HI42" s="24">
        <f t="shared" si="32"/>
        <v>0</v>
      </c>
      <c r="HJ42" s="24">
        <f t="shared" si="32"/>
        <v>0</v>
      </c>
      <c r="HK42" s="24">
        <f t="shared" si="32"/>
        <v>0</v>
      </c>
      <c r="HL42" s="24">
        <f t="shared" si="32"/>
        <v>0</v>
      </c>
      <c r="HM42" s="24">
        <f t="shared" si="32"/>
        <v>0</v>
      </c>
      <c r="HN42" s="24">
        <f t="shared" si="32"/>
        <v>0</v>
      </c>
      <c r="HO42" s="24">
        <f t="shared" si="32"/>
        <v>0</v>
      </c>
      <c r="HP42" s="24">
        <f t="shared" si="32"/>
        <v>0</v>
      </c>
      <c r="HQ42" s="24">
        <f t="shared" si="32"/>
        <v>0</v>
      </c>
      <c r="HR42" s="24">
        <f t="shared" si="32"/>
        <v>0</v>
      </c>
      <c r="HS42" s="24">
        <f t="shared" si="32"/>
        <v>0</v>
      </c>
      <c r="HT42" s="24">
        <f t="shared" si="32"/>
        <v>0</v>
      </c>
      <c r="HU42" s="24">
        <f t="shared" si="32"/>
        <v>0</v>
      </c>
      <c r="HV42" s="24">
        <f t="shared" si="32"/>
        <v>0</v>
      </c>
      <c r="HW42" s="24">
        <f t="shared" si="32"/>
        <v>0</v>
      </c>
      <c r="HX42" s="24">
        <f t="shared" si="32"/>
        <v>0</v>
      </c>
      <c r="HY42" s="24">
        <f t="shared" si="32"/>
        <v>0</v>
      </c>
      <c r="HZ42" s="24">
        <f t="shared" si="32"/>
        <v>0</v>
      </c>
      <c r="IA42" s="24">
        <f t="shared" si="32"/>
        <v>0</v>
      </c>
      <c r="IB42" s="24">
        <f t="shared" si="32"/>
        <v>0</v>
      </c>
      <c r="IC42" s="24">
        <f t="shared" si="32"/>
        <v>0</v>
      </c>
      <c r="ID42" s="24">
        <f t="shared" si="32"/>
        <v>0</v>
      </c>
      <c r="IE42" s="24">
        <f t="shared" si="32"/>
        <v>0</v>
      </c>
      <c r="IF42" s="24">
        <f t="shared" si="32"/>
        <v>0</v>
      </c>
      <c r="IG42" s="24">
        <f t="shared" si="32"/>
        <v>0</v>
      </c>
      <c r="IH42" s="24">
        <f t="shared" si="32"/>
        <v>0</v>
      </c>
    </row>
    <row r="43" ht="12.75" customHeight="1">
      <c r="A43" s="6"/>
      <c r="B43" s="3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row>
    <row r="44" ht="12.75" customHeight="1">
      <c r="A44" s="6" t="s">
        <v>206</v>
      </c>
      <c r="C44" s="13">
        <f>B23+B34</f>
        <v>100000</v>
      </c>
      <c r="D44" s="13"/>
      <c r="E44" s="13"/>
      <c r="F44" s="13"/>
      <c r="G44" s="13"/>
      <c r="H44" s="13"/>
      <c r="I44" s="13"/>
      <c r="J44" s="13"/>
      <c r="K44" s="13"/>
      <c r="L44" s="13"/>
      <c r="M44" s="13"/>
      <c r="N44" s="13"/>
      <c r="O44" s="13"/>
    </row>
    <row r="45" ht="12.75" customHeight="1">
      <c r="A45" s="6" t="s">
        <v>207</v>
      </c>
      <c r="C45" s="13">
        <f t="shared" ref="C45:IH45" si="33">C27+C38</f>
        <v>500</v>
      </c>
      <c r="D45" s="13">
        <f t="shared" si="33"/>
        <v>480.3396949</v>
      </c>
      <c r="E45" s="13">
        <f t="shared" si="33"/>
        <v>460.5810882</v>
      </c>
      <c r="F45" s="13">
        <f t="shared" si="33"/>
        <v>440.7236885</v>
      </c>
      <c r="G45" s="13">
        <f t="shared" si="33"/>
        <v>420.7670019</v>
      </c>
      <c r="H45" s="13">
        <f t="shared" si="33"/>
        <v>400.7105317</v>
      </c>
      <c r="I45" s="13">
        <f t="shared" si="33"/>
        <v>380.5537793</v>
      </c>
      <c r="J45" s="13">
        <f t="shared" si="33"/>
        <v>360.296243</v>
      </c>
      <c r="K45" s="13">
        <f t="shared" si="33"/>
        <v>339.9374191</v>
      </c>
      <c r="L45" s="13">
        <f t="shared" si="33"/>
        <v>319.4768011</v>
      </c>
      <c r="M45" s="13">
        <f t="shared" si="33"/>
        <v>298.91388</v>
      </c>
      <c r="N45" s="13">
        <f t="shared" si="33"/>
        <v>278.2481442</v>
      </c>
      <c r="O45" s="13">
        <f t="shared" si="33"/>
        <v>257.4790798</v>
      </c>
      <c r="P45" s="13">
        <f t="shared" si="33"/>
        <v>236.6061701</v>
      </c>
      <c r="Q45" s="13">
        <f t="shared" si="33"/>
        <v>215.6288958</v>
      </c>
      <c r="R45" s="13">
        <f t="shared" si="33"/>
        <v>194.5467352</v>
      </c>
      <c r="S45" s="13">
        <f t="shared" si="33"/>
        <v>173.3591637</v>
      </c>
      <c r="T45" s="13">
        <f t="shared" si="33"/>
        <v>152.0656544</v>
      </c>
      <c r="U45" s="13">
        <f t="shared" si="33"/>
        <v>130.6656776</v>
      </c>
      <c r="V45" s="13">
        <f t="shared" si="33"/>
        <v>109.1587008</v>
      </c>
      <c r="W45" s="13">
        <f t="shared" si="33"/>
        <v>87.54418922</v>
      </c>
      <c r="X45" s="13">
        <f t="shared" si="33"/>
        <v>65.82160504</v>
      </c>
      <c r="Y45" s="13">
        <f t="shared" si="33"/>
        <v>43.99040794</v>
      </c>
      <c r="Z45" s="13">
        <f t="shared" si="33"/>
        <v>22.05005485</v>
      </c>
      <c r="AA45" s="13">
        <f t="shared" si="33"/>
        <v>0.1102502743</v>
      </c>
      <c r="AB45" s="13">
        <f t="shared" si="33"/>
        <v>0.0005512513713</v>
      </c>
      <c r="AC45" s="13">
        <f t="shared" si="33"/>
        <v>0.000002756256857</v>
      </c>
      <c r="AD45" s="13">
        <f t="shared" si="33"/>
        <v>0.00000001378128428</v>
      </c>
      <c r="AE45" s="13">
        <f t="shared" si="33"/>
        <v>0</v>
      </c>
      <c r="AF45" s="13">
        <f t="shared" si="33"/>
        <v>0</v>
      </c>
      <c r="AG45" s="13">
        <f t="shared" si="33"/>
        <v>0</v>
      </c>
      <c r="AH45" s="13">
        <f t="shared" si="33"/>
        <v>0</v>
      </c>
      <c r="AI45" s="13">
        <f t="shared" si="33"/>
        <v>0</v>
      </c>
      <c r="AJ45" s="13">
        <f t="shared" si="33"/>
        <v>0</v>
      </c>
      <c r="AK45" s="13">
        <f t="shared" si="33"/>
        <v>0</v>
      </c>
      <c r="AL45" s="13">
        <f t="shared" si="33"/>
        <v>0</v>
      </c>
      <c r="AM45" s="13">
        <f t="shared" si="33"/>
        <v>0</v>
      </c>
      <c r="AN45" s="13">
        <f t="shared" si="33"/>
        <v>0</v>
      </c>
      <c r="AO45" s="13">
        <f t="shared" si="33"/>
        <v>0</v>
      </c>
      <c r="AP45" s="13">
        <f t="shared" si="33"/>
        <v>0</v>
      </c>
      <c r="AQ45" s="13">
        <f t="shared" si="33"/>
        <v>0</v>
      </c>
      <c r="AR45" s="13">
        <f t="shared" si="33"/>
        <v>0</v>
      </c>
      <c r="AS45" s="13">
        <f t="shared" si="33"/>
        <v>0</v>
      </c>
      <c r="AT45" s="13">
        <f t="shared" si="33"/>
        <v>0</v>
      </c>
      <c r="AU45" s="13">
        <f t="shared" si="33"/>
        <v>0</v>
      </c>
      <c r="AV45" s="13">
        <f t="shared" si="33"/>
        <v>0</v>
      </c>
      <c r="AW45" s="13">
        <f t="shared" si="33"/>
        <v>0</v>
      </c>
      <c r="AX45" s="13">
        <f t="shared" si="33"/>
        <v>0</v>
      </c>
      <c r="AY45" s="13">
        <f t="shared" si="33"/>
        <v>0</v>
      </c>
      <c r="AZ45" s="13">
        <f t="shared" si="33"/>
        <v>0</v>
      </c>
      <c r="BA45" s="13">
        <f t="shared" si="33"/>
        <v>0</v>
      </c>
      <c r="BB45" s="13">
        <f t="shared" si="33"/>
        <v>0</v>
      </c>
      <c r="BC45" s="13">
        <f t="shared" si="33"/>
        <v>0</v>
      </c>
      <c r="BD45" s="13">
        <f t="shared" si="33"/>
        <v>0</v>
      </c>
      <c r="BE45" s="13">
        <f t="shared" si="33"/>
        <v>0</v>
      </c>
      <c r="BF45" s="13">
        <f t="shared" si="33"/>
        <v>0</v>
      </c>
      <c r="BG45" s="13">
        <f t="shared" si="33"/>
        <v>0</v>
      </c>
      <c r="BH45" s="13">
        <f t="shared" si="33"/>
        <v>0</v>
      </c>
      <c r="BI45" s="13">
        <f t="shared" si="33"/>
        <v>0</v>
      </c>
      <c r="BJ45" s="13">
        <f t="shared" si="33"/>
        <v>0</v>
      </c>
      <c r="BK45" s="13">
        <f t="shared" si="33"/>
        <v>0</v>
      </c>
      <c r="BL45" s="13">
        <f t="shared" si="33"/>
        <v>0</v>
      </c>
      <c r="BM45" s="13">
        <f t="shared" si="33"/>
        <v>0</v>
      </c>
      <c r="BN45" s="13">
        <f t="shared" si="33"/>
        <v>0</v>
      </c>
      <c r="BO45" s="13">
        <f t="shared" si="33"/>
        <v>0</v>
      </c>
      <c r="BP45" s="13">
        <f t="shared" si="33"/>
        <v>0</v>
      </c>
      <c r="BQ45" s="13">
        <f t="shared" si="33"/>
        <v>0</v>
      </c>
      <c r="BR45" s="13">
        <f t="shared" si="33"/>
        <v>0</v>
      </c>
      <c r="BS45" s="13">
        <f t="shared" si="33"/>
        <v>0</v>
      </c>
      <c r="BT45" s="13">
        <f t="shared" si="33"/>
        <v>0</v>
      </c>
      <c r="BU45" s="13">
        <f t="shared" si="33"/>
        <v>0</v>
      </c>
      <c r="BV45" s="13">
        <f t="shared" si="33"/>
        <v>0</v>
      </c>
      <c r="BW45" s="13">
        <f t="shared" si="33"/>
        <v>0</v>
      </c>
      <c r="BX45" s="13">
        <f t="shared" si="33"/>
        <v>0</v>
      </c>
      <c r="BY45" s="13">
        <f t="shared" si="33"/>
        <v>0</v>
      </c>
      <c r="BZ45" s="13">
        <f t="shared" si="33"/>
        <v>0</v>
      </c>
      <c r="CA45" s="13">
        <f t="shared" si="33"/>
        <v>0</v>
      </c>
      <c r="CB45" s="13">
        <f t="shared" si="33"/>
        <v>0</v>
      </c>
      <c r="CC45" s="13">
        <f t="shared" si="33"/>
        <v>0</v>
      </c>
      <c r="CD45" s="13">
        <f t="shared" si="33"/>
        <v>0</v>
      </c>
      <c r="CE45" s="13">
        <f t="shared" si="33"/>
        <v>0</v>
      </c>
      <c r="CF45" s="13">
        <f t="shared" si="33"/>
        <v>0</v>
      </c>
      <c r="CG45" s="13">
        <f t="shared" si="33"/>
        <v>0</v>
      </c>
      <c r="CH45" s="13">
        <f t="shared" si="33"/>
        <v>0</v>
      </c>
      <c r="CI45" s="13">
        <f t="shared" si="33"/>
        <v>0</v>
      </c>
      <c r="CJ45" s="13">
        <f t="shared" si="33"/>
        <v>0</v>
      </c>
      <c r="CK45" s="13">
        <f t="shared" si="33"/>
        <v>0</v>
      </c>
      <c r="CL45" s="13">
        <f t="shared" si="33"/>
        <v>0</v>
      </c>
      <c r="CM45" s="13">
        <f t="shared" si="33"/>
        <v>0</v>
      </c>
      <c r="CN45" s="13">
        <f t="shared" si="33"/>
        <v>0</v>
      </c>
      <c r="CO45" s="13">
        <f t="shared" si="33"/>
        <v>0</v>
      </c>
      <c r="CP45" s="13">
        <f t="shared" si="33"/>
        <v>0</v>
      </c>
      <c r="CQ45" s="13">
        <f t="shared" si="33"/>
        <v>0</v>
      </c>
      <c r="CR45" s="13">
        <f t="shared" si="33"/>
        <v>0</v>
      </c>
      <c r="CS45" s="13">
        <f t="shared" si="33"/>
        <v>0</v>
      </c>
      <c r="CT45" s="13">
        <f t="shared" si="33"/>
        <v>0</v>
      </c>
      <c r="CU45" s="13">
        <f t="shared" si="33"/>
        <v>0</v>
      </c>
      <c r="CV45" s="13">
        <f t="shared" si="33"/>
        <v>0</v>
      </c>
      <c r="CW45" s="13">
        <f t="shared" si="33"/>
        <v>0</v>
      </c>
      <c r="CX45" s="13">
        <f t="shared" si="33"/>
        <v>0</v>
      </c>
      <c r="CY45" s="13">
        <f t="shared" si="33"/>
        <v>0</v>
      </c>
      <c r="CZ45" s="13">
        <f t="shared" si="33"/>
        <v>0</v>
      </c>
      <c r="DA45" s="13">
        <f t="shared" si="33"/>
        <v>0</v>
      </c>
      <c r="DB45" s="13">
        <f t="shared" si="33"/>
        <v>0</v>
      </c>
      <c r="DC45" s="13">
        <f t="shared" si="33"/>
        <v>0</v>
      </c>
      <c r="DD45" s="13">
        <f t="shared" si="33"/>
        <v>0</v>
      </c>
      <c r="DE45" s="13">
        <f t="shared" si="33"/>
        <v>0</v>
      </c>
      <c r="DF45" s="13">
        <f t="shared" si="33"/>
        <v>0</v>
      </c>
      <c r="DG45" s="13">
        <f t="shared" si="33"/>
        <v>0</v>
      </c>
      <c r="DH45" s="13">
        <f t="shared" si="33"/>
        <v>0</v>
      </c>
      <c r="DI45" s="13">
        <f t="shared" si="33"/>
        <v>0</v>
      </c>
      <c r="DJ45" s="13">
        <f t="shared" si="33"/>
        <v>0</v>
      </c>
      <c r="DK45" s="13">
        <f t="shared" si="33"/>
        <v>0</v>
      </c>
      <c r="DL45" s="13">
        <f t="shared" si="33"/>
        <v>0</v>
      </c>
      <c r="DM45" s="13">
        <f t="shared" si="33"/>
        <v>0</v>
      </c>
      <c r="DN45" s="13">
        <f t="shared" si="33"/>
        <v>0</v>
      </c>
      <c r="DO45" s="13">
        <f t="shared" si="33"/>
        <v>0</v>
      </c>
      <c r="DP45" s="13">
        <f t="shared" si="33"/>
        <v>0</v>
      </c>
      <c r="DQ45" s="13">
        <f t="shared" si="33"/>
        <v>0</v>
      </c>
      <c r="DR45" s="13">
        <f t="shared" si="33"/>
        <v>0</v>
      </c>
      <c r="DS45" s="13">
        <f t="shared" si="33"/>
        <v>0</v>
      </c>
      <c r="DT45" s="13">
        <f t="shared" si="33"/>
        <v>0</v>
      </c>
      <c r="DU45" s="13">
        <f t="shared" si="33"/>
        <v>0</v>
      </c>
      <c r="DV45" s="13">
        <f t="shared" si="33"/>
        <v>0</v>
      </c>
      <c r="DW45" s="13">
        <f t="shared" si="33"/>
        <v>0</v>
      </c>
      <c r="DX45" s="13">
        <f t="shared" si="33"/>
        <v>0</v>
      </c>
      <c r="DY45" s="13">
        <f t="shared" si="33"/>
        <v>0</v>
      </c>
      <c r="DZ45" s="13">
        <f t="shared" si="33"/>
        <v>0</v>
      </c>
      <c r="EA45" s="13">
        <f t="shared" si="33"/>
        <v>0</v>
      </c>
      <c r="EB45" s="13">
        <f t="shared" si="33"/>
        <v>0</v>
      </c>
      <c r="EC45" s="13">
        <f t="shared" si="33"/>
        <v>0</v>
      </c>
      <c r="ED45" s="13">
        <f t="shared" si="33"/>
        <v>0</v>
      </c>
      <c r="EE45" s="13">
        <f t="shared" si="33"/>
        <v>0</v>
      </c>
      <c r="EF45" s="13">
        <f t="shared" si="33"/>
        <v>0</v>
      </c>
      <c r="EG45" s="13">
        <f t="shared" si="33"/>
        <v>0</v>
      </c>
      <c r="EH45" s="13">
        <f t="shared" si="33"/>
        <v>0</v>
      </c>
      <c r="EI45" s="13">
        <f t="shared" si="33"/>
        <v>0</v>
      </c>
      <c r="EJ45" s="13">
        <f t="shared" si="33"/>
        <v>0</v>
      </c>
      <c r="EK45" s="13">
        <f t="shared" si="33"/>
        <v>0</v>
      </c>
      <c r="EL45" s="13">
        <f t="shared" si="33"/>
        <v>0</v>
      </c>
      <c r="EM45" s="13">
        <f t="shared" si="33"/>
        <v>0</v>
      </c>
      <c r="EN45" s="13">
        <f t="shared" si="33"/>
        <v>0</v>
      </c>
      <c r="EO45" s="13">
        <f t="shared" si="33"/>
        <v>0</v>
      </c>
      <c r="EP45" s="13">
        <f t="shared" si="33"/>
        <v>0</v>
      </c>
      <c r="EQ45" s="13">
        <f t="shared" si="33"/>
        <v>0</v>
      </c>
      <c r="ER45" s="13">
        <f t="shared" si="33"/>
        <v>0</v>
      </c>
      <c r="ES45" s="13">
        <f t="shared" si="33"/>
        <v>0</v>
      </c>
      <c r="ET45" s="13">
        <f t="shared" si="33"/>
        <v>0</v>
      </c>
      <c r="EU45" s="13">
        <f t="shared" si="33"/>
        <v>0</v>
      </c>
      <c r="EV45" s="13">
        <f t="shared" si="33"/>
        <v>0</v>
      </c>
      <c r="EW45" s="13">
        <f t="shared" si="33"/>
        <v>0</v>
      </c>
      <c r="EX45" s="13">
        <f t="shared" si="33"/>
        <v>0</v>
      </c>
      <c r="EY45" s="13">
        <f t="shared" si="33"/>
        <v>0</v>
      </c>
      <c r="EZ45" s="13">
        <f t="shared" si="33"/>
        <v>0</v>
      </c>
      <c r="FA45" s="13">
        <f t="shared" si="33"/>
        <v>0</v>
      </c>
      <c r="FB45" s="13">
        <f t="shared" si="33"/>
        <v>0</v>
      </c>
      <c r="FC45" s="13">
        <f t="shared" si="33"/>
        <v>0</v>
      </c>
      <c r="FD45" s="13">
        <f t="shared" si="33"/>
        <v>0</v>
      </c>
      <c r="FE45" s="13">
        <f t="shared" si="33"/>
        <v>0</v>
      </c>
      <c r="FF45" s="13">
        <f t="shared" si="33"/>
        <v>0</v>
      </c>
      <c r="FG45" s="13">
        <f t="shared" si="33"/>
        <v>0</v>
      </c>
      <c r="FH45" s="13">
        <f t="shared" si="33"/>
        <v>0</v>
      </c>
      <c r="FI45" s="13">
        <f t="shared" si="33"/>
        <v>0</v>
      </c>
      <c r="FJ45" s="13">
        <f t="shared" si="33"/>
        <v>0</v>
      </c>
      <c r="FK45" s="13">
        <f t="shared" si="33"/>
        <v>0</v>
      </c>
      <c r="FL45" s="13">
        <f t="shared" si="33"/>
        <v>0</v>
      </c>
      <c r="FM45" s="13">
        <f t="shared" si="33"/>
        <v>0</v>
      </c>
      <c r="FN45" s="13">
        <f t="shared" si="33"/>
        <v>0</v>
      </c>
      <c r="FO45" s="13">
        <f t="shared" si="33"/>
        <v>0</v>
      </c>
      <c r="FP45" s="13">
        <f t="shared" si="33"/>
        <v>0</v>
      </c>
      <c r="FQ45" s="13">
        <f t="shared" si="33"/>
        <v>0</v>
      </c>
      <c r="FR45" s="13">
        <f t="shared" si="33"/>
        <v>0</v>
      </c>
      <c r="FS45" s="13">
        <f t="shared" si="33"/>
        <v>0</v>
      </c>
      <c r="FT45" s="13">
        <f t="shared" si="33"/>
        <v>0</v>
      </c>
      <c r="FU45" s="13">
        <f t="shared" si="33"/>
        <v>0</v>
      </c>
      <c r="FV45" s="13">
        <f t="shared" si="33"/>
        <v>0</v>
      </c>
      <c r="FW45" s="13">
        <f t="shared" si="33"/>
        <v>0</v>
      </c>
      <c r="FX45" s="13">
        <f t="shared" si="33"/>
        <v>0</v>
      </c>
      <c r="FY45" s="13">
        <f t="shared" si="33"/>
        <v>0</v>
      </c>
      <c r="FZ45" s="13">
        <f t="shared" si="33"/>
        <v>0</v>
      </c>
      <c r="GA45" s="13">
        <f t="shared" si="33"/>
        <v>0</v>
      </c>
      <c r="GB45" s="13">
        <f t="shared" si="33"/>
        <v>0</v>
      </c>
      <c r="GC45" s="13">
        <f t="shared" si="33"/>
        <v>0</v>
      </c>
      <c r="GD45" s="13">
        <f t="shared" si="33"/>
        <v>0</v>
      </c>
      <c r="GE45" s="13">
        <f t="shared" si="33"/>
        <v>0</v>
      </c>
      <c r="GF45" s="13">
        <f t="shared" si="33"/>
        <v>0</v>
      </c>
      <c r="GG45" s="13">
        <f t="shared" si="33"/>
        <v>0</v>
      </c>
      <c r="GH45" s="13">
        <f t="shared" si="33"/>
        <v>0</v>
      </c>
      <c r="GI45" s="13">
        <f t="shared" si="33"/>
        <v>0</v>
      </c>
      <c r="GJ45" s="13">
        <f t="shared" si="33"/>
        <v>0</v>
      </c>
      <c r="GK45" s="13">
        <f t="shared" si="33"/>
        <v>0</v>
      </c>
      <c r="GL45" s="13">
        <f t="shared" si="33"/>
        <v>0</v>
      </c>
      <c r="GM45" s="13">
        <f t="shared" si="33"/>
        <v>0</v>
      </c>
      <c r="GN45" s="13">
        <f t="shared" si="33"/>
        <v>0</v>
      </c>
      <c r="GO45" s="13">
        <f t="shared" si="33"/>
        <v>0</v>
      </c>
      <c r="GP45" s="13">
        <f t="shared" si="33"/>
        <v>0</v>
      </c>
      <c r="GQ45" s="13">
        <f t="shared" si="33"/>
        <v>0</v>
      </c>
      <c r="GR45" s="13">
        <f t="shared" si="33"/>
        <v>0</v>
      </c>
      <c r="GS45" s="13">
        <f t="shared" si="33"/>
        <v>0</v>
      </c>
      <c r="GT45" s="13">
        <f t="shared" si="33"/>
        <v>0</v>
      </c>
      <c r="GU45" s="13">
        <f t="shared" si="33"/>
        <v>0</v>
      </c>
      <c r="GV45" s="13">
        <f t="shared" si="33"/>
        <v>0</v>
      </c>
      <c r="GW45" s="13">
        <f t="shared" si="33"/>
        <v>0</v>
      </c>
      <c r="GX45" s="13">
        <f t="shared" si="33"/>
        <v>0</v>
      </c>
      <c r="GY45" s="13">
        <f t="shared" si="33"/>
        <v>0</v>
      </c>
      <c r="GZ45" s="13">
        <f t="shared" si="33"/>
        <v>0</v>
      </c>
      <c r="HA45" s="13">
        <f t="shared" si="33"/>
        <v>0</v>
      </c>
      <c r="HB45" s="13">
        <f t="shared" si="33"/>
        <v>0</v>
      </c>
      <c r="HC45" s="13">
        <f t="shared" si="33"/>
        <v>0</v>
      </c>
      <c r="HD45" s="13">
        <f t="shared" si="33"/>
        <v>0</v>
      </c>
      <c r="HE45" s="13">
        <f t="shared" si="33"/>
        <v>0</v>
      </c>
      <c r="HF45" s="13">
        <f t="shared" si="33"/>
        <v>0</v>
      </c>
      <c r="HG45" s="13">
        <f t="shared" si="33"/>
        <v>0</v>
      </c>
      <c r="HH45" s="13">
        <f t="shared" si="33"/>
        <v>0</v>
      </c>
      <c r="HI45" s="13">
        <f t="shared" si="33"/>
        <v>0</v>
      </c>
      <c r="HJ45" s="13">
        <f t="shared" si="33"/>
        <v>0</v>
      </c>
      <c r="HK45" s="13">
        <f t="shared" si="33"/>
        <v>0</v>
      </c>
      <c r="HL45" s="13">
        <f t="shared" si="33"/>
        <v>0</v>
      </c>
      <c r="HM45" s="13">
        <f t="shared" si="33"/>
        <v>0</v>
      </c>
      <c r="HN45" s="13">
        <f t="shared" si="33"/>
        <v>0</v>
      </c>
      <c r="HO45" s="13">
        <f t="shared" si="33"/>
        <v>0</v>
      </c>
      <c r="HP45" s="13">
        <f t="shared" si="33"/>
        <v>0</v>
      </c>
      <c r="HQ45" s="13">
        <f t="shared" si="33"/>
        <v>0</v>
      </c>
      <c r="HR45" s="13">
        <f t="shared" si="33"/>
        <v>0</v>
      </c>
      <c r="HS45" s="13">
        <f t="shared" si="33"/>
        <v>0</v>
      </c>
      <c r="HT45" s="13">
        <f t="shared" si="33"/>
        <v>0</v>
      </c>
      <c r="HU45" s="13">
        <f t="shared" si="33"/>
        <v>0</v>
      </c>
      <c r="HV45" s="13">
        <f t="shared" si="33"/>
        <v>0</v>
      </c>
      <c r="HW45" s="13">
        <f t="shared" si="33"/>
        <v>0</v>
      </c>
      <c r="HX45" s="13">
        <f t="shared" si="33"/>
        <v>0</v>
      </c>
      <c r="HY45" s="13">
        <f t="shared" si="33"/>
        <v>0</v>
      </c>
      <c r="HZ45" s="13">
        <f t="shared" si="33"/>
        <v>0</v>
      </c>
      <c r="IA45" s="13">
        <f t="shared" si="33"/>
        <v>0</v>
      </c>
      <c r="IB45" s="13">
        <f t="shared" si="33"/>
        <v>0</v>
      </c>
      <c r="IC45" s="13">
        <f t="shared" si="33"/>
        <v>0</v>
      </c>
      <c r="ID45" s="13">
        <f t="shared" si="33"/>
        <v>0</v>
      </c>
      <c r="IE45" s="13">
        <f t="shared" si="33"/>
        <v>0</v>
      </c>
      <c r="IF45" s="13">
        <f t="shared" si="33"/>
        <v>0</v>
      </c>
      <c r="IG45" s="13">
        <f t="shared" si="33"/>
        <v>0</v>
      </c>
      <c r="IH45" s="13">
        <f t="shared" si="33"/>
        <v>0</v>
      </c>
    </row>
    <row r="46" ht="12.75" customHeight="1">
      <c r="A46" s="6" t="s">
        <v>211</v>
      </c>
      <c r="C46" s="13">
        <f t="shared" ref="C46:IH46" si="34">C28+C39</f>
        <v>3932.061025</v>
      </c>
      <c r="D46" s="13">
        <f t="shared" si="34"/>
        <v>3951.72133</v>
      </c>
      <c r="E46" s="13">
        <f t="shared" si="34"/>
        <v>3971.479937</v>
      </c>
      <c r="F46" s="13">
        <f t="shared" si="34"/>
        <v>3991.337337</v>
      </c>
      <c r="G46" s="13">
        <f t="shared" si="34"/>
        <v>4011.294023</v>
      </c>
      <c r="H46" s="13">
        <f t="shared" si="34"/>
        <v>4031.350494</v>
      </c>
      <c r="I46" s="13">
        <f t="shared" si="34"/>
        <v>4051.507246</v>
      </c>
      <c r="J46" s="13">
        <f t="shared" si="34"/>
        <v>4071.764782</v>
      </c>
      <c r="K46" s="13">
        <f t="shared" si="34"/>
        <v>4092.123606</v>
      </c>
      <c r="L46" s="13">
        <f t="shared" si="34"/>
        <v>4112.584224</v>
      </c>
      <c r="M46" s="13">
        <f t="shared" si="34"/>
        <v>4133.147145</v>
      </c>
      <c r="N46" s="13">
        <f t="shared" si="34"/>
        <v>4153.812881</v>
      </c>
      <c r="O46" s="13">
        <f t="shared" si="34"/>
        <v>4174.581945</v>
      </c>
      <c r="P46" s="13">
        <f t="shared" si="34"/>
        <v>4195.454855</v>
      </c>
      <c r="Q46" s="13">
        <f t="shared" si="34"/>
        <v>4216.432129</v>
      </c>
      <c r="R46" s="13">
        <f t="shared" si="34"/>
        <v>4237.51429</v>
      </c>
      <c r="S46" s="13">
        <f t="shared" si="34"/>
        <v>4258.701862</v>
      </c>
      <c r="T46" s="13">
        <f t="shared" si="34"/>
        <v>4279.995371</v>
      </c>
      <c r="U46" s="13">
        <f t="shared" si="34"/>
        <v>4301.395348</v>
      </c>
      <c r="V46" s="13">
        <f t="shared" si="34"/>
        <v>4322.902324</v>
      </c>
      <c r="W46" s="13">
        <f t="shared" si="34"/>
        <v>4344.516836</v>
      </c>
      <c r="X46" s="13">
        <f t="shared" si="34"/>
        <v>4366.23942</v>
      </c>
      <c r="Y46" s="13">
        <f t="shared" si="34"/>
        <v>4388.070617</v>
      </c>
      <c r="Z46" s="13">
        <f t="shared" si="34"/>
        <v>4387.960916</v>
      </c>
      <c r="AA46" s="13">
        <f t="shared" si="34"/>
        <v>21.93980458</v>
      </c>
      <c r="AB46" s="13">
        <f t="shared" si="34"/>
        <v>0.1096990229</v>
      </c>
      <c r="AC46" s="13">
        <f t="shared" si="34"/>
        <v>0.0005484951144</v>
      </c>
      <c r="AD46" s="13">
        <f t="shared" si="34"/>
        <v>0.000002742475572</v>
      </c>
      <c r="AE46" s="13">
        <f t="shared" si="34"/>
        <v>0.00000001371237786</v>
      </c>
      <c r="AF46" s="13">
        <f t="shared" si="34"/>
        <v>0</v>
      </c>
      <c r="AG46" s="13">
        <f t="shared" si="34"/>
        <v>0</v>
      </c>
      <c r="AH46" s="13">
        <f t="shared" si="34"/>
        <v>0</v>
      </c>
      <c r="AI46" s="13">
        <f t="shared" si="34"/>
        <v>0</v>
      </c>
      <c r="AJ46" s="13">
        <f t="shared" si="34"/>
        <v>0</v>
      </c>
      <c r="AK46" s="13">
        <f t="shared" si="34"/>
        <v>0</v>
      </c>
      <c r="AL46" s="13">
        <f t="shared" si="34"/>
        <v>0</v>
      </c>
      <c r="AM46" s="13">
        <f t="shared" si="34"/>
        <v>0</v>
      </c>
      <c r="AN46" s="13">
        <f t="shared" si="34"/>
        <v>0</v>
      </c>
      <c r="AO46" s="13">
        <f t="shared" si="34"/>
        <v>0</v>
      </c>
      <c r="AP46" s="13">
        <f t="shared" si="34"/>
        <v>0</v>
      </c>
      <c r="AQ46" s="13">
        <f t="shared" si="34"/>
        <v>0</v>
      </c>
      <c r="AR46" s="13">
        <f t="shared" si="34"/>
        <v>0</v>
      </c>
      <c r="AS46" s="13">
        <f t="shared" si="34"/>
        <v>0</v>
      </c>
      <c r="AT46" s="13">
        <f t="shared" si="34"/>
        <v>0</v>
      </c>
      <c r="AU46" s="13">
        <f t="shared" si="34"/>
        <v>0</v>
      </c>
      <c r="AV46" s="13">
        <f t="shared" si="34"/>
        <v>0</v>
      </c>
      <c r="AW46" s="13">
        <f t="shared" si="34"/>
        <v>0</v>
      </c>
      <c r="AX46" s="13">
        <f t="shared" si="34"/>
        <v>0</v>
      </c>
      <c r="AY46" s="13">
        <f t="shared" si="34"/>
        <v>0</v>
      </c>
      <c r="AZ46" s="13">
        <f t="shared" si="34"/>
        <v>0</v>
      </c>
      <c r="BA46" s="13">
        <f t="shared" si="34"/>
        <v>0</v>
      </c>
      <c r="BB46" s="13">
        <f t="shared" si="34"/>
        <v>0</v>
      </c>
      <c r="BC46" s="13">
        <f t="shared" si="34"/>
        <v>0</v>
      </c>
      <c r="BD46" s="13">
        <f t="shared" si="34"/>
        <v>0</v>
      </c>
      <c r="BE46" s="13">
        <f t="shared" si="34"/>
        <v>0</v>
      </c>
      <c r="BF46" s="13">
        <f t="shared" si="34"/>
        <v>0</v>
      </c>
      <c r="BG46" s="13">
        <f t="shared" si="34"/>
        <v>0</v>
      </c>
      <c r="BH46" s="13">
        <f t="shared" si="34"/>
        <v>0</v>
      </c>
      <c r="BI46" s="13">
        <f t="shared" si="34"/>
        <v>0</v>
      </c>
      <c r="BJ46" s="13">
        <f t="shared" si="34"/>
        <v>0</v>
      </c>
      <c r="BK46" s="13">
        <f t="shared" si="34"/>
        <v>0</v>
      </c>
      <c r="BL46" s="13">
        <f t="shared" si="34"/>
        <v>0</v>
      </c>
      <c r="BM46" s="13">
        <f t="shared" si="34"/>
        <v>0</v>
      </c>
      <c r="BN46" s="13">
        <f t="shared" si="34"/>
        <v>0</v>
      </c>
      <c r="BO46" s="13">
        <f t="shared" si="34"/>
        <v>0</v>
      </c>
      <c r="BP46" s="13">
        <f t="shared" si="34"/>
        <v>0</v>
      </c>
      <c r="BQ46" s="13">
        <f t="shared" si="34"/>
        <v>0</v>
      </c>
      <c r="BR46" s="13">
        <f t="shared" si="34"/>
        <v>0</v>
      </c>
      <c r="BS46" s="13">
        <f t="shared" si="34"/>
        <v>0</v>
      </c>
      <c r="BT46" s="13">
        <f t="shared" si="34"/>
        <v>0</v>
      </c>
      <c r="BU46" s="13">
        <f t="shared" si="34"/>
        <v>0</v>
      </c>
      <c r="BV46" s="13">
        <f t="shared" si="34"/>
        <v>0</v>
      </c>
      <c r="BW46" s="13">
        <f t="shared" si="34"/>
        <v>0</v>
      </c>
      <c r="BX46" s="13">
        <f t="shared" si="34"/>
        <v>0</v>
      </c>
      <c r="BY46" s="13">
        <f t="shared" si="34"/>
        <v>0</v>
      </c>
      <c r="BZ46" s="13">
        <f t="shared" si="34"/>
        <v>0</v>
      </c>
      <c r="CA46" s="13">
        <f t="shared" si="34"/>
        <v>0</v>
      </c>
      <c r="CB46" s="13">
        <f t="shared" si="34"/>
        <v>0</v>
      </c>
      <c r="CC46" s="13">
        <f t="shared" si="34"/>
        <v>0</v>
      </c>
      <c r="CD46" s="13">
        <f t="shared" si="34"/>
        <v>0</v>
      </c>
      <c r="CE46" s="13">
        <f t="shared" si="34"/>
        <v>0</v>
      </c>
      <c r="CF46" s="13">
        <f t="shared" si="34"/>
        <v>0</v>
      </c>
      <c r="CG46" s="13">
        <f t="shared" si="34"/>
        <v>0</v>
      </c>
      <c r="CH46" s="13">
        <f t="shared" si="34"/>
        <v>0</v>
      </c>
      <c r="CI46" s="13">
        <f t="shared" si="34"/>
        <v>0</v>
      </c>
      <c r="CJ46" s="13">
        <f t="shared" si="34"/>
        <v>0</v>
      </c>
      <c r="CK46" s="13">
        <f t="shared" si="34"/>
        <v>0</v>
      </c>
      <c r="CL46" s="13">
        <f t="shared" si="34"/>
        <v>0</v>
      </c>
      <c r="CM46" s="13">
        <f t="shared" si="34"/>
        <v>0</v>
      </c>
      <c r="CN46" s="13">
        <f t="shared" si="34"/>
        <v>0</v>
      </c>
      <c r="CO46" s="13">
        <f t="shared" si="34"/>
        <v>0</v>
      </c>
      <c r="CP46" s="13">
        <f t="shared" si="34"/>
        <v>0</v>
      </c>
      <c r="CQ46" s="13">
        <f t="shared" si="34"/>
        <v>0</v>
      </c>
      <c r="CR46" s="13">
        <f t="shared" si="34"/>
        <v>0</v>
      </c>
      <c r="CS46" s="13">
        <f t="shared" si="34"/>
        <v>0</v>
      </c>
      <c r="CT46" s="13">
        <f t="shared" si="34"/>
        <v>0</v>
      </c>
      <c r="CU46" s="13">
        <f t="shared" si="34"/>
        <v>0</v>
      </c>
      <c r="CV46" s="13">
        <f t="shared" si="34"/>
        <v>0</v>
      </c>
      <c r="CW46" s="13">
        <f t="shared" si="34"/>
        <v>0</v>
      </c>
      <c r="CX46" s="13">
        <f t="shared" si="34"/>
        <v>0</v>
      </c>
      <c r="CY46" s="13">
        <f t="shared" si="34"/>
        <v>0</v>
      </c>
      <c r="CZ46" s="13">
        <f t="shared" si="34"/>
        <v>0</v>
      </c>
      <c r="DA46" s="13">
        <f t="shared" si="34"/>
        <v>0</v>
      </c>
      <c r="DB46" s="13">
        <f t="shared" si="34"/>
        <v>0</v>
      </c>
      <c r="DC46" s="13">
        <f t="shared" si="34"/>
        <v>0</v>
      </c>
      <c r="DD46" s="13">
        <f t="shared" si="34"/>
        <v>0</v>
      </c>
      <c r="DE46" s="13">
        <f t="shared" si="34"/>
        <v>0</v>
      </c>
      <c r="DF46" s="13">
        <f t="shared" si="34"/>
        <v>0</v>
      </c>
      <c r="DG46" s="13">
        <f t="shared" si="34"/>
        <v>0</v>
      </c>
      <c r="DH46" s="13">
        <f t="shared" si="34"/>
        <v>0</v>
      </c>
      <c r="DI46" s="13">
        <f t="shared" si="34"/>
        <v>0</v>
      </c>
      <c r="DJ46" s="13">
        <f t="shared" si="34"/>
        <v>0</v>
      </c>
      <c r="DK46" s="13">
        <f t="shared" si="34"/>
        <v>0</v>
      </c>
      <c r="DL46" s="13">
        <f t="shared" si="34"/>
        <v>0</v>
      </c>
      <c r="DM46" s="13">
        <f t="shared" si="34"/>
        <v>0</v>
      </c>
      <c r="DN46" s="13">
        <f t="shared" si="34"/>
        <v>0</v>
      </c>
      <c r="DO46" s="13">
        <f t="shared" si="34"/>
        <v>0</v>
      </c>
      <c r="DP46" s="13">
        <f t="shared" si="34"/>
        <v>0</v>
      </c>
      <c r="DQ46" s="13">
        <f t="shared" si="34"/>
        <v>0</v>
      </c>
      <c r="DR46" s="13">
        <f t="shared" si="34"/>
        <v>0</v>
      </c>
      <c r="DS46" s="13">
        <f t="shared" si="34"/>
        <v>0</v>
      </c>
      <c r="DT46" s="13">
        <f t="shared" si="34"/>
        <v>0</v>
      </c>
      <c r="DU46" s="13">
        <f t="shared" si="34"/>
        <v>0</v>
      </c>
      <c r="DV46" s="13">
        <f t="shared" si="34"/>
        <v>0</v>
      </c>
      <c r="DW46" s="13">
        <f t="shared" si="34"/>
        <v>0</v>
      </c>
      <c r="DX46" s="13">
        <f t="shared" si="34"/>
        <v>0</v>
      </c>
      <c r="DY46" s="13">
        <f t="shared" si="34"/>
        <v>0</v>
      </c>
      <c r="DZ46" s="13">
        <f t="shared" si="34"/>
        <v>0</v>
      </c>
      <c r="EA46" s="13">
        <f t="shared" si="34"/>
        <v>0</v>
      </c>
      <c r="EB46" s="13">
        <f t="shared" si="34"/>
        <v>0</v>
      </c>
      <c r="EC46" s="13">
        <f t="shared" si="34"/>
        <v>0</v>
      </c>
      <c r="ED46" s="13">
        <f t="shared" si="34"/>
        <v>0</v>
      </c>
      <c r="EE46" s="13">
        <f t="shared" si="34"/>
        <v>0</v>
      </c>
      <c r="EF46" s="13">
        <f t="shared" si="34"/>
        <v>0</v>
      </c>
      <c r="EG46" s="13">
        <f t="shared" si="34"/>
        <v>0</v>
      </c>
      <c r="EH46" s="13">
        <f t="shared" si="34"/>
        <v>0</v>
      </c>
      <c r="EI46" s="13">
        <f t="shared" si="34"/>
        <v>0</v>
      </c>
      <c r="EJ46" s="13">
        <f t="shared" si="34"/>
        <v>0</v>
      </c>
      <c r="EK46" s="13">
        <f t="shared" si="34"/>
        <v>0</v>
      </c>
      <c r="EL46" s="13">
        <f t="shared" si="34"/>
        <v>0</v>
      </c>
      <c r="EM46" s="13">
        <f t="shared" si="34"/>
        <v>0</v>
      </c>
      <c r="EN46" s="13">
        <f t="shared" si="34"/>
        <v>0</v>
      </c>
      <c r="EO46" s="13">
        <f t="shared" si="34"/>
        <v>0</v>
      </c>
      <c r="EP46" s="13">
        <f t="shared" si="34"/>
        <v>0</v>
      </c>
      <c r="EQ46" s="13">
        <f t="shared" si="34"/>
        <v>0</v>
      </c>
      <c r="ER46" s="13">
        <f t="shared" si="34"/>
        <v>0</v>
      </c>
      <c r="ES46" s="13">
        <f t="shared" si="34"/>
        <v>0</v>
      </c>
      <c r="ET46" s="13">
        <f t="shared" si="34"/>
        <v>0</v>
      </c>
      <c r="EU46" s="13">
        <f t="shared" si="34"/>
        <v>0</v>
      </c>
      <c r="EV46" s="13">
        <f t="shared" si="34"/>
        <v>0</v>
      </c>
      <c r="EW46" s="13">
        <f t="shared" si="34"/>
        <v>0</v>
      </c>
      <c r="EX46" s="13">
        <f t="shared" si="34"/>
        <v>0</v>
      </c>
      <c r="EY46" s="13">
        <f t="shared" si="34"/>
        <v>0</v>
      </c>
      <c r="EZ46" s="13">
        <f t="shared" si="34"/>
        <v>0</v>
      </c>
      <c r="FA46" s="13">
        <f t="shared" si="34"/>
        <v>0</v>
      </c>
      <c r="FB46" s="13">
        <f t="shared" si="34"/>
        <v>0</v>
      </c>
      <c r="FC46" s="13">
        <f t="shared" si="34"/>
        <v>0</v>
      </c>
      <c r="FD46" s="13">
        <f t="shared" si="34"/>
        <v>0</v>
      </c>
      <c r="FE46" s="13">
        <f t="shared" si="34"/>
        <v>0</v>
      </c>
      <c r="FF46" s="13">
        <f t="shared" si="34"/>
        <v>0</v>
      </c>
      <c r="FG46" s="13">
        <f t="shared" si="34"/>
        <v>0</v>
      </c>
      <c r="FH46" s="13">
        <f t="shared" si="34"/>
        <v>0</v>
      </c>
      <c r="FI46" s="13">
        <f t="shared" si="34"/>
        <v>0</v>
      </c>
      <c r="FJ46" s="13">
        <f t="shared" si="34"/>
        <v>0</v>
      </c>
      <c r="FK46" s="13">
        <f t="shared" si="34"/>
        <v>0</v>
      </c>
      <c r="FL46" s="13">
        <f t="shared" si="34"/>
        <v>0</v>
      </c>
      <c r="FM46" s="13">
        <f t="shared" si="34"/>
        <v>0</v>
      </c>
      <c r="FN46" s="13">
        <f t="shared" si="34"/>
        <v>0</v>
      </c>
      <c r="FO46" s="13">
        <f t="shared" si="34"/>
        <v>0</v>
      </c>
      <c r="FP46" s="13">
        <f t="shared" si="34"/>
        <v>0</v>
      </c>
      <c r="FQ46" s="13">
        <f t="shared" si="34"/>
        <v>0</v>
      </c>
      <c r="FR46" s="13">
        <f t="shared" si="34"/>
        <v>0</v>
      </c>
      <c r="FS46" s="13">
        <f t="shared" si="34"/>
        <v>0</v>
      </c>
      <c r="FT46" s="13">
        <f t="shared" si="34"/>
        <v>0</v>
      </c>
      <c r="FU46" s="13">
        <f t="shared" si="34"/>
        <v>0</v>
      </c>
      <c r="FV46" s="13">
        <f t="shared" si="34"/>
        <v>0</v>
      </c>
      <c r="FW46" s="13">
        <f t="shared" si="34"/>
        <v>0</v>
      </c>
      <c r="FX46" s="13">
        <f t="shared" si="34"/>
        <v>0</v>
      </c>
      <c r="FY46" s="13">
        <f t="shared" si="34"/>
        <v>0</v>
      </c>
      <c r="FZ46" s="13">
        <f t="shared" si="34"/>
        <v>0</v>
      </c>
      <c r="GA46" s="13">
        <f t="shared" si="34"/>
        <v>0</v>
      </c>
      <c r="GB46" s="13">
        <f t="shared" si="34"/>
        <v>0</v>
      </c>
      <c r="GC46" s="13">
        <f t="shared" si="34"/>
        <v>0</v>
      </c>
      <c r="GD46" s="13">
        <f t="shared" si="34"/>
        <v>0</v>
      </c>
      <c r="GE46" s="13">
        <f t="shared" si="34"/>
        <v>0</v>
      </c>
      <c r="GF46" s="13">
        <f t="shared" si="34"/>
        <v>0</v>
      </c>
      <c r="GG46" s="13">
        <f t="shared" si="34"/>
        <v>0</v>
      </c>
      <c r="GH46" s="13">
        <f t="shared" si="34"/>
        <v>0</v>
      </c>
      <c r="GI46" s="13">
        <f t="shared" si="34"/>
        <v>0</v>
      </c>
      <c r="GJ46" s="13">
        <f t="shared" si="34"/>
        <v>0</v>
      </c>
      <c r="GK46" s="13">
        <f t="shared" si="34"/>
        <v>0</v>
      </c>
      <c r="GL46" s="13">
        <f t="shared" si="34"/>
        <v>0</v>
      </c>
      <c r="GM46" s="13">
        <f t="shared" si="34"/>
        <v>0</v>
      </c>
      <c r="GN46" s="13">
        <f t="shared" si="34"/>
        <v>0</v>
      </c>
      <c r="GO46" s="13">
        <f t="shared" si="34"/>
        <v>0</v>
      </c>
      <c r="GP46" s="13">
        <f t="shared" si="34"/>
        <v>0</v>
      </c>
      <c r="GQ46" s="13">
        <f t="shared" si="34"/>
        <v>0</v>
      </c>
      <c r="GR46" s="13">
        <f t="shared" si="34"/>
        <v>0</v>
      </c>
      <c r="GS46" s="13">
        <f t="shared" si="34"/>
        <v>0</v>
      </c>
      <c r="GT46" s="13">
        <f t="shared" si="34"/>
        <v>0</v>
      </c>
      <c r="GU46" s="13">
        <f t="shared" si="34"/>
        <v>0</v>
      </c>
      <c r="GV46" s="13">
        <f t="shared" si="34"/>
        <v>0</v>
      </c>
      <c r="GW46" s="13">
        <f t="shared" si="34"/>
        <v>0</v>
      </c>
      <c r="GX46" s="13">
        <f t="shared" si="34"/>
        <v>0</v>
      </c>
      <c r="GY46" s="13">
        <f t="shared" si="34"/>
        <v>0</v>
      </c>
      <c r="GZ46" s="13">
        <f t="shared" si="34"/>
        <v>0</v>
      </c>
      <c r="HA46" s="13">
        <f t="shared" si="34"/>
        <v>0</v>
      </c>
      <c r="HB46" s="13">
        <f t="shared" si="34"/>
        <v>0</v>
      </c>
      <c r="HC46" s="13">
        <f t="shared" si="34"/>
        <v>0</v>
      </c>
      <c r="HD46" s="13">
        <f t="shared" si="34"/>
        <v>0</v>
      </c>
      <c r="HE46" s="13">
        <f t="shared" si="34"/>
        <v>0</v>
      </c>
      <c r="HF46" s="13">
        <f t="shared" si="34"/>
        <v>0</v>
      </c>
      <c r="HG46" s="13">
        <f t="shared" si="34"/>
        <v>0</v>
      </c>
      <c r="HH46" s="13">
        <f t="shared" si="34"/>
        <v>0</v>
      </c>
      <c r="HI46" s="13">
        <f t="shared" si="34"/>
        <v>0</v>
      </c>
      <c r="HJ46" s="13">
        <f t="shared" si="34"/>
        <v>0</v>
      </c>
      <c r="HK46" s="13">
        <f t="shared" si="34"/>
        <v>0</v>
      </c>
      <c r="HL46" s="13">
        <f t="shared" si="34"/>
        <v>0</v>
      </c>
      <c r="HM46" s="13">
        <f t="shared" si="34"/>
        <v>0</v>
      </c>
      <c r="HN46" s="13">
        <f t="shared" si="34"/>
        <v>0</v>
      </c>
      <c r="HO46" s="13">
        <f t="shared" si="34"/>
        <v>0</v>
      </c>
      <c r="HP46" s="13">
        <f t="shared" si="34"/>
        <v>0</v>
      </c>
      <c r="HQ46" s="13">
        <f t="shared" si="34"/>
        <v>0</v>
      </c>
      <c r="HR46" s="13">
        <f t="shared" si="34"/>
        <v>0</v>
      </c>
      <c r="HS46" s="13">
        <f t="shared" si="34"/>
        <v>0</v>
      </c>
      <c r="HT46" s="13">
        <f t="shared" si="34"/>
        <v>0</v>
      </c>
      <c r="HU46" s="13">
        <f t="shared" si="34"/>
        <v>0</v>
      </c>
      <c r="HV46" s="13">
        <f t="shared" si="34"/>
        <v>0</v>
      </c>
      <c r="HW46" s="13">
        <f t="shared" si="34"/>
        <v>0</v>
      </c>
      <c r="HX46" s="13">
        <f t="shared" si="34"/>
        <v>0</v>
      </c>
      <c r="HY46" s="13">
        <f t="shared" si="34"/>
        <v>0</v>
      </c>
      <c r="HZ46" s="13">
        <f t="shared" si="34"/>
        <v>0</v>
      </c>
      <c r="IA46" s="13">
        <f t="shared" si="34"/>
        <v>0</v>
      </c>
      <c r="IB46" s="13">
        <f t="shared" si="34"/>
        <v>0</v>
      </c>
      <c r="IC46" s="13">
        <f t="shared" si="34"/>
        <v>0</v>
      </c>
      <c r="ID46" s="13">
        <f t="shared" si="34"/>
        <v>0</v>
      </c>
      <c r="IE46" s="13">
        <f t="shared" si="34"/>
        <v>0</v>
      </c>
      <c r="IF46" s="13">
        <f t="shared" si="34"/>
        <v>0</v>
      </c>
      <c r="IG46" s="13">
        <f t="shared" si="34"/>
        <v>0</v>
      </c>
      <c r="IH46" s="13">
        <f t="shared" si="34"/>
        <v>0</v>
      </c>
    </row>
    <row r="47" ht="12.75" customHeight="1">
      <c r="A47" s="6" t="s">
        <v>212</v>
      </c>
      <c r="C47" s="13">
        <f t="shared" ref="C47:IH47" si="35">SUM(D46:O46)</f>
        <v>48746.70495</v>
      </c>
      <c r="D47" s="13">
        <f t="shared" si="35"/>
        <v>48990.43848</v>
      </c>
      <c r="E47" s="13">
        <f t="shared" si="35"/>
        <v>49235.39067</v>
      </c>
      <c r="F47" s="13">
        <f t="shared" si="35"/>
        <v>49481.56762</v>
      </c>
      <c r="G47" s="13">
        <f t="shared" si="35"/>
        <v>49728.97546</v>
      </c>
      <c r="H47" s="13">
        <f t="shared" si="35"/>
        <v>49977.62034</v>
      </c>
      <c r="I47" s="13">
        <f t="shared" si="35"/>
        <v>50227.50844</v>
      </c>
      <c r="J47" s="13">
        <f t="shared" si="35"/>
        <v>50478.64598</v>
      </c>
      <c r="K47" s="13">
        <f t="shared" si="35"/>
        <v>50731.03921</v>
      </c>
      <c r="L47" s="13">
        <f t="shared" si="35"/>
        <v>50984.69441</v>
      </c>
      <c r="M47" s="13">
        <f t="shared" si="35"/>
        <v>51239.61788</v>
      </c>
      <c r="N47" s="13">
        <f t="shared" si="35"/>
        <v>51473.76591</v>
      </c>
      <c r="O47" s="13">
        <f t="shared" si="35"/>
        <v>47321.12377</v>
      </c>
      <c r="P47" s="13">
        <f t="shared" si="35"/>
        <v>43125.77862</v>
      </c>
      <c r="Q47" s="13">
        <f t="shared" si="35"/>
        <v>38909.34704</v>
      </c>
      <c r="R47" s="13">
        <f t="shared" si="35"/>
        <v>34671.83275</v>
      </c>
      <c r="S47" s="13">
        <f t="shared" si="35"/>
        <v>30413.13089</v>
      </c>
      <c r="T47" s="13">
        <f t="shared" si="35"/>
        <v>26133.13552</v>
      </c>
      <c r="U47" s="13">
        <f t="shared" si="35"/>
        <v>21831.74017</v>
      </c>
      <c r="V47" s="13">
        <f t="shared" si="35"/>
        <v>17508.83784</v>
      </c>
      <c r="W47" s="13">
        <f t="shared" si="35"/>
        <v>13164.32101</v>
      </c>
      <c r="X47" s="13">
        <f t="shared" si="35"/>
        <v>8798.081588</v>
      </c>
      <c r="Y47" s="13">
        <f t="shared" si="35"/>
        <v>4410.01097</v>
      </c>
      <c r="Z47" s="13">
        <f t="shared" si="35"/>
        <v>22.05005485</v>
      </c>
      <c r="AA47" s="13">
        <f t="shared" si="35"/>
        <v>0.1102502743</v>
      </c>
      <c r="AB47" s="13">
        <f t="shared" si="35"/>
        <v>0.0005512513713</v>
      </c>
      <c r="AC47" s="13">
        <f t="shared" si="35"/>
        <v>0.000002756256857</v>
      </c>
      <c r="AD47" s="13">
        <f t="shared" si="35"/>
        <v>0.00000001378128428</v>
      </c>
      <c r="AE47" s="13">
        <f t="shared" si="35"/>
        <v>0</v>
      </c>
      <c r="AF47" s="13">
        <f t="shared" si="35"/>
        <v>0</v>
      </c>
      <c r="AG47" s="13">
        <f t="shared" si="35"/>
        <v>0</v>
      </c>
      <c r="AH47" s="13">
        <f t="shared" si="35"/>
        <v>0</v>
      </c>
      <c r="AI47" s="13">
        <f t="shared" si="35"/>
        <v>0</v>
      </c>
      <c r="AJ47" s="13">
        <f t="shared" si="35"/>
        <v>0</v>
      </c>
      <c r="AK47" s="13">
        <f t="shared" si="35"/>
        <v>0</v>
      </c>
      <c r="AL47" s="13">
        <f t="shared" si="35"/>
        <v>0</v>
      </c>
      <c r="AM47" s="13">
        <f t="shared" si="35"/>
        <v>0</v>
      </c>
      <c r="AN47" s="13">
        <f t="shared" si="35"/>
        <v>0</v>
      </c>
      <c r="AO47" s="13">
        <f t="shared" si="35"/>
        <v>0</v>
      </c>
      <c r="AP47" s="13">
        <f t="shared" si="35"/>
        <v>0</v>
      </c>
      <c r="AQ47" s="13">
        <f t="shared" si="35"/>
        <v>0</v>
      </c>
      <c r="AR47" s="13">
        <f t="shared" si="35"/>
        <v>0</v>
      </c>
      <c r="AS47" s="13">
        <f t="shared" si="35"/>
        <v>0</v>
      </c>
      <c r="AT47" s="13">
        <f t="shared" si="35"/>
        <v>0</v>
      </c>
      <c r="AU47" s="13">
        <f t="shared" si="35"/>
        <v>0</v>
      </c>
      <c r="AV47" s="13">
        <f t="shared" si="35"/>
        <v>0</v>
      </c>
      <c r="AW47" s="13">
        <f t="shared" si="35"/>
        <v>0</v>
      </c>
      <c r="AX47" s="13">
        <f t="shared" si="35"/>
        <v>0</v>
      </c>
      <c r="AY47" s="13">
        <f t="shared" si="35"/>
        <v>0</v>
      </c>
      <c r="AZ47" s="13">
        <f t="shared" si="35"/>
        <v>0</v>
      </c>
      <c r="BA47" s="13">
        <f t="shared" si="35"/>
        <v>0</v>
      </c>
      <c r="BB47" s="13">
        <f t="shared" si="35"/>
        <v>0</v>
      </c>
      <c r="BC47" s="13">
        <f t="shared" si="35"/>
        <v>0</v>
      </c>
      <c r="BD47" s="13">
        <f t="shared" si="35"/>
        <v>0</v>
      </c>
      <c r="BE47" s="13">
        <f t="shared" si="35"/>
        <v>0</v>
      </c>
      <c r="BF47" s="13">
        <f t="shared" si="35"/>
        <v>0</v>
      </c>
      <c r="BG47" s="13">
        <f t="shared" si="35"/>
        <v>0</v>
      </c>
      <c r="BH47" s="13">
        <f t="shared" si="35"/>
        <v>0</v>
      </c>
      <c r="BI47" s="13">
        <f t="shared" si="35"/>
        <v>0</v>
      </c>
      <c r="BJ47" s="13">
        <f t="shared" si="35"/>
        <v>0</v>
      </c>
      <c r="BK47" s="13">
        <f t="shared" si="35"/>
        <v>0</v>
      </c>
      <c r="BL47" s="13">
        <f t="shared" si="35"/>
        <v>0</v>
      </c>
      <c r="BM47" s="13">
        <f t="shared" si="35"/>
        <v>0</v>
      </c>
      <c r="BN47" s="13">
        <f t="shared" si="35"/>
        <v>0</v>
      </c>
      <c r="BO47" s="13">
        <f t="shared" si="35"/>
        <v>0</v>
      </c>
      <c r="BP47" s="13">
        <f t="shared" si="35"/>
        <v>0</v>
      </c>
      <c r="BQ47" s="13">
        <f t="shared" si="35"/>
        <v>0</v>
      </c>
      <c r="BR47" s="13">
        <f t="shared" si="35"/>
        <v>0</v>
      </c>
      <c r="BS47" s="13">
        <f t="shared" si="35"/>
        <v>0</v>
      </c>
      <c r="BT47" s="13">
        <f t="shared" si="35"/>
        <v>0</v>
      </c>
      <c r="BU47" s="13">
        <f t="shared" si="35"/>
        <v>0</v>
      </c>
      <c r="BV47" s="13">
        <f t="shared" si="35"/>
        <v>0</v>
      </c>
      <c r="BW47" s="13">
        <f t="shared" si="35"/>
        <v>0</v>
      </c>
      <c r="BX47" s="13">
        <f t="shared" si="35"/>
        <v>0</v>
      </c>
      <c r="BY47" s="13">
        <f t="shared" si="35"/>
        <v>0</v>
      </c>
      <c r="BZ47" s="13">
        <f t="shared" si="35"/>
        <v>0</v>
      </c>
      <c r="CA47" s="13">
        <f t="shared" si="35"/>
        <v>0</v>
      </c>
      <c r="CB47" s="13">
        <f t="shared" si="35"/>
        <v>0</v>
      </c>
      <c r="CC47" s="13">
        <f t="shared" si="35"/>
        <v>0</v>
      </c>
      <c r="CD47" s="13">
        <f t="shared" si="35"/>
        <v>0</v>
      </c>
      <c r="CE47" s="13">
        <f t="shared" si="35"/>
        <v>0</v>
      </c>
      <c r="CF47" s="13">
        <f t="shared" si="35"/>
        <v>0</v>
      </c>
      <c r="CG47" s="13">
        <f t="shared" si="35"/>
        <v>0</v>
      </c>
      <c r="CH47" s="13">
        <f t="shared" si="35"/>
        <v>0</v>
      </c>
      <c r="CI47" s="13">
        <f t="shared" si="35"/>
        <v>0</v>
      </c>
      <c r="CJ47" s="13">
        <f t="shared" si="35"/>
        <v>0</v>
      </c>
      <c r="CK47" s="13">
        <f t="shared" si="35"/>
        <v>0</v>
      </c>
      <c r="CL47" s="13">
        <f t="shared" si="35"/>
        <v>0</v>
      </c>
      <c r="CM47" s="13">
        <f t="shared" si="35"/>
        <v>0</v>
      </c>
      <c r="CN47" s="13">
        <f t="shared" si="35"/>
        <v>0</v>
      </c>
      <c r="CO47" s="13">
        <f t="shared" si="35"/>
        <v>0</v>
      </c>
      <c r="CP47" s="13">
        <f t="shared" si="35"/>
        <v>0</v>
      </c>
      <c r="CQ47" s="13">
        <f t="shared" si="35"/>
        <v>0</v>
      </c>
      <c r="CR47" s="13">
        <f t="shared" si="35"/>
        <v>0</v>
      </c>
      <c r="CS47" s="13">
        <f t="shared" si="35"/>
        <v>0</v>
      </c>
      <c r="CT47" s="13">
        <f t="shared" si="35"/>
        <v>0</v>
      </c>
      <c r="CU47" s="13">
        <f t="shared" si="35"/>
        <v>0</v>
      </c>
      <c r="CV47" s="13">
        <f t="shared" si="35"/>
        <v>0</v>
      </c>
      <c r="CW47" s="13">
        <f t="shared" si="35"/>
        <v>0</v>
      </c>
      <c r="CX47" s="13">
        <f t="shared" si="35"/>
        <v>0</v>
      </c>
      <c r="CY47" s="13">
        <f t="shared" si="35"/>
        <v>0</v>
      </c>
      <c r="CZ47" s="13">
        <f t="shared" si="35"/>
        <v>0</v>
      </c>
      <c r="DA47" s="13">
        <f t="shared" si="35"/>
        <v>0</v>
      </c>
      <c r="DB47" s="13">
        <f t="shared" si="35"/>
        <v>0</v>
      </c>
      <c r="DC47" s="13">
        <f t="shared" si="35"/>
        <v>0</v>
      </c>
      <c r="DD47" s="13">
        <f t="shared" si="35"/>
        <v>0</v>
      </c>
      <c r="DE47" s="13">
        <f t="shared" si="35"/>
        <v>0</v>
      </c>
      <c r="DF47" s="13">
        <f t="shared" si="35"/>
        <v>0</v>
      </c>
      <c r="DG47" s="13">
        <f t="shared" si="35"/>
        <v>0</v>
      </c>
      <c r="DH47" s="13">
        <f t="shared" si="35"/>
        <v>0</v>
      </c>
      <c r="DI47" s="13">
        <f t="shared" si="35"/>
        <v>0</v>
      </c>
      <c r="DJ47" s="13">
        <f t="shared" si="35"/>
        <v>0</v>
      </c>
      <c r="DK47" s="13">
        <f t="shared" si="35"/>
        <v>0</v>
      </c>
      <c r="DL47" s="13">
        <f t="shared" si="35"/>
        <v>0</v>
      </c>
      <c r="DM47" s="13">
        <f t="shared" si="35"/>
        <v>0</v>
      </c>
      <c r="DN47" s="13">
        <f t="shared" si="35"/>
        <v>0</v>
      </c>
      <c r="DO47" s="13">
        <f t="shared" si="35"/>
        <v>0</v>
      </c>
      <c r="DP47" s="13">
        <f t="shared" si="35"/>
        <v>0</v>
      </c>
      <c r="DQ47" s="13">
        <f t="shared" si="35"/>
        <v>0</v>
      </c>
      <c r="DR47" s="13">
        <f t="shared" si="35"/>
        <v>0</v>
      </c>
      <c r="DS47" s="13">
        <f t="shared" si="35"/>
        <v>0</v>
      </c>
      <c r="DT47" s="13">
        <f t="shared" si="35"/>
        <v>0</v>
      </c>
      <c r="DU47" s="13">
        <f t="shared" si="35"/>
        <v>0</v>
      </c>
      <c r="DV47" s="13">
        <f t="shared" si="35"/>
        <v>0</v>
      </c>
      <c r="DW47" s="13">
        <f t="shared" si="35"/>
        <v>0</v>
      </c>
      <c r="DX47" s="13">
        <f t="shared" si="35"/>
        <v>0</v>
      </c>
      <c r="DY47" s="13">
        <f t="shared" si="35"/>
        <v>0</v>
      </c>
      <c r="DZ47" s="13">
        <f t="shared" si="35"/>
        <v>0</v>
      </c>
      <c r="EA47" s="13">
        <f t="shared" si="35"/>
        <v>0</v>
      </c>
      <c r="EB47" s="13">
        <f t="shared" si="35"/>
        <v>0</v>
      </c>
      <c r="EC47" s="13">
        <f t="shared" si="35"/>
        <v>0</v>
      </c>
      <c r="ED47" s="13">
        <f t="shared" si="35"/>
        <v>0</v>
      </c>
      <c r="EE47" s="13">
        <f t="shared" si="35"/>
        <v>0</v>
      </c>
      <c r="EF47" s="13">
        <f t="shared" si="35"/>
        <v>0</v>
      </c>
      <c r="EG47" s="13">
        <f t="shared" si="35"/>
        <v>0</v>
      </c>
      <c r="EH47" s="13">
        <f t="shared" si="35"/>
        <v>0</v>
      </c>
      <c r="EI47" s="13">
        <f t="shared" si="35"/>
        <v>0</v>
      </c>
      <c r="EJ47" s="13">
        <f t="shared" si="35"/>
        <v>0</v>
      </c>
      <c r="EK47" s="13">
        <f t="shared" si="35"/>
        <v>0</v>
      </c>
      <c r="EL47" s="13">
        <f t="shared" si="35"/>
        <v>0</v>
      </c>
      <c r="EM47" s="13">
        <f t="shared" si="35"/>
        <v>0</v>
      </c>
      <c r="EN47" s="13">
        <f t="shared" si="35"/>
        <v>0</v>
      </c>
      <c r="EO47" s="13">
        <f t="shared" si="35"/>
        <v>0</v>
      </c>
      <c r="EP47" s="13">
        <f t="shared" si="35"/>
        <v>0</v>
      </c>
      <c r="EQ47" s="13">
        <f t="shared" si="35"/>
        <v>0</v>
      </c>
      <c r="ER47" s="13">
        <f t="shared" si="35"/>
        <v>0</v>
      </c>
      <c r="ES47" s="13">
        <f t="shared" si="35"/>
        <v>0</v>
      </c>
      <c r="ET47" s="13">
        <f t="shared" si="35"/>
        <v>0</v>
      </c>
      <c r="EU47" s="13">
        <f t="shared" si="35"/>
        <v>0</v>
      </c>
      <c r="EV47" s="13">
        <f t="shared" si="35"/>
        <v>0</v>
      </c>
      <c r="EW47" s="13">
        <f t="shared" si="35"/>
        <v>0</v>
      </c>
      <c r="EX47" s="13">
        <f t="shared" si="35"/>
        <v>0</v>
      </c>
      <c r="EY47" s="13">
        <f t="shared" si="35"/>
        <v>0</v>
      </c>
      <c r="EZ47" s="13">
        <f t="shared" si="35"/>
        <v>0</v>
      </c>
      <c r="FA47" s="13">
        <f t="shared" si="35"/>
        <v>0</v>
      </c>
      <c r="FB47" s="13">
        <f t="shared" si="35"/>
        <v>0</v>
      </c>
      <c r="FC47" s="13">
        <f t="shared" si="35"/>
        <v>0</v>
      </c>
      <c r="FD47" s="13">
        <f t="shared" si="35"/>
        <v>0</v>
      </c>
      <c r="FE47" s="13">
        <f t="shared" si="35"/>
        <v>0</v>
      </c>
      <c r="FF47" s="13">
        <f t="shared" si="35"/>
        <v>0</v>
      </c>
      <c r="FG47" s="13">
        <f t="shared" si="35"/>
        <v>0</v>
      </c>
      <c r="FH47" s="13">
        <f t="shared" si="35"/>
        <v>0</v>
      </c>
      <c r="FI47" s="13">
        <f t="shared" si="35"/>
        <v>0</v>
      </c>
      <c r="FJ47" s="13">
        <f t="shared" si="35"/>
        <v>0</v>
      </c>
      <c r="FK47" s="13">
        <f t="shared" si="35"/>
        <v>0</v>
      </c>
      <c r="FL47" s="13">
        <f t="shared" si="35"/>
        <v>0</v>
      </c>
      <c r="FM47" s="13">
        <f t="shared" si="35"/>
        <v>0</v>
      </c>
      <c r="FN47" s="13">
        <f t="shared" si="35"/>
        <v>0</v>
      </c>
      <c r="FO47" s="13">
        <f t="shared" si="35"/>
        <v>0</v>
      </c>
      <c r="FP47" s="13">
        <f t="shared" si="35"/>
        <v>0</v>
      </c>
      <c r="FQ47" s="13">
        <f t="shared" si="35"/>
        <v>0</v>
      </c>
      <c r="FR47" s="13">
        <f t="shared" si="35"/>
        <v>0</v>
      </c>
      <c r="FS47" s="13">
        <f t="shared" si="35"/>
        <v>0</v>
      </c>
      <c r="FT47" s="13">
        <f t="shared" si="35"/>
        <v>0</v>
      </c>
      <c r="FU47" s="13">
        <f t="shared" si="35"/>
        <v>0</v>
      </c>
      <c r="FV47" s="13">
        <f t="shared" si="35"/>
        <v>0</v>
      </c>
      <c r="FW47" s="13">
        <f t="shared" si="35"/>
        <v>0</v>
      </c>
      <c r="FX47" s="13">
        <f t="shared" si="35"/>
        <v>0</v>
      </c>
      <c r="FY47" s="13">
        <f t="shared" si="35"/>
        <v>0</v>
      </c>
      <c r="FZ47" s="13">
        <f t="shared" si="35"/>
        <v>0</v>
      </c>
      <c r="GA47" s="13">
        <f t="shared" si="35"/>
        <v>0</v>
      </c>
      <c r="GB47" s="13">
        <f t="shared" si="35"/>
        <v>0</v>
      </c>
      <c r="GC47" s="13">
        <f t="shared" si="35"/>
        <v>0</v>
      </c>
      <c r="GD47" s="13">
        <f t="shared" si="35"/>
        <v>0</v>
      </c>
      <c r="GE47" s="13">
        <f t="shared" si="35"/>
        <v>0</v>
      </c>
      <c r="GF47" s="13">
        <f t="shared" si="35"/>
        <v>0</v>
      </c>
      <c r="GG47" s="13">
        <f t="shared" si="35"/>
        <v>0</v>
      </c>
      <c r="GH47" s="13">
        <f t="shared" si="35"/>
        <v>0</v>
      </c>
      <c r="GI47" s="13">
        <f t="shared" si="35"/>
        <v>0</v>
      </c>
      <c r="GJ47" s="13">
        <f t="shared" si="35"/>
        <v>0</v>
      </c>
      <c r="GK47" s="13">
        <f t="shared" si="35"/>
        <v>0</v>
      </c>
      <c r="GL47" s="13">
        <f t="shared" si="35"/>
        <v>0</v>
      </c>
      <c r="GM47" s="13">
        <f t="shared" si="35"/>
        <v>0</v>
      </c>
      <c r="GN47" s="13">
        <f t="shared" si="35"/>
        <v>0</v>
      </c>
      <c r="GO47" s="13">
        <f t="shared" si="35"/>
        <v>0</v>
      </c>
      <c r="GP47" s="13">
        <f t="shared" si="35"/>
        <v>0</v>
      </c>
      <c r="GQ47" s="13">
        <f t="shared" si="35"/>
        <v>0</v>
      </c>
      <c r="GR47" s="13">
        <f t="shared" si="35"/>
        <v>0</v>
      </c>
      <c r="GS47" s="13">
        <f t="shared" si="35"/>
        <v>0</v>
      </c>
      <c r="GT47" s="13">
        <f t="shared" si="35"/>
        <v>0</v>
      </c>
      <c r="GU47" s="13">
        <f t="shared" si="35"/>
        <v>0</v>
      </c>
      <c r="GV47" s="13">
        <f t="shared" si="35"/>
        <v>0</v>
      </c>
      <c r="GW47" s="13">
        <f t="shared" si="35"/>
        <v>0</v>
      </c>
      <c r="GX47" s="13">
        <f t="shared" si="35"/>
        <v>0</v>
      </c>
      <c r="GY47" s="13">
        <f t="shared" si="35"/>
        <v>0</v>
      </c>
      <c r="GZ47" s="13">
        <f t="shared" si="35"/>
        <v>0</v>
      </c>
      <c r="HA47" s="13">
        <f t="shared" si="35"/>
        <v>0</v>
      </c>
      <c r="HB47" s="13">
        <f t="shared" si="35"/>
        <v>0</v>
      </c>
      <c r="HC47" s="13">
        <f t="shared" si="35"/>
        <v>0</v>
      </c>
      <c r="HD47" s="13">
        <f t="shared" si="35"/>
        <v>0</v>
      </c>
      <c r="HE47" s="13">
        <f t="shared" si="35"/>
        <v>0</v>
      </c>
      <c r="HF47" s="13">
        <f t="shared" si="35"/>
        <v>0</v>
      </c>
      <c r="HG47" s="13">
        <f t="shared" si="35"/>
        <v>0</v>
      </c>
      <c r="HH47" s="13">
        <f t="shared" si="35"/>
        <v>0</v>
      </c>
      <c r="HI47" s="13">
        <f t="shared" si="35"/>
        <v>0</v>
      </c>
      <c r="HJ47" s="13">
        <f t="shared" si="35"/>
        <v>0</v>
      </c>
      <c r="HK47" s="13">
        <f t="shared" si="35"/>
        <v>0</v>
      </c>
      <c r="HL47" s="13">
        <f t="shared" si="35"/>
        <v>0</v>
      </c>
      <c r="HM47" s="13">
        <f t="shared" si="35"/>
        <v>0</v>
      </c>
      <c r="HN47" s="13">
        <f t="shared" si="35"/>
        <v>0</v>
      </c>
      <c r="HO47" s="13">
        <f t="shared" si="35"/>
        <v>0</v>
      </c>
      <c r="HP47" s="13">
        <f t="shared" si="35"/>
        <v>0</v>
      </c>
      <c r="HQ47" s="13">
        <f t="shared" si="35"/>
        <v>0</v>
      </c>
      <c r="HR47" s="13">
        <f t="shared" si="35"/>
        <v>0</v>
      </c>
      <c r="HS47" s="13">
        <f t="shared" si="35"/>
        <v>0</v>
      </c>
      <c r="HT47" s="13">
        <f t="shared" si="35"/>
        <v>0</v>
      </c>
      <c r="HU47" s="13">
        <f t="shared" si="35"/>
        <v>0</v>
      </c>
      <c r="HV47" s="13">
        <f t="shared" si="35"/>
        <v>0</v>
      </c>
      <c r="HW47" s="13">
        <f t="shared" si="35"/>
        <v>0</v>
      </c>
      <c r="HX47" s="13">
        <f t="shared" si="35"/>
        <v>0</v>
      </c>
      <c r="HY47" s="13">
        <f t="shared" si="35"/>
        <v>0</v>
      </c>
      <c r="HZ47" s="13">
        <f t="shared" si="35"/>
        <v>0</v>
      </c>
      <c r="IA47" s="13">
        <f t="shared" si="35"/>
        <v>0</v>
      </c>
      <c r="IB47" s="13">
        <f t="shared" si="35"/>
        <v>0</v>
      </c>
      <c r="IC47" s="13">
        <f t="shared" si="35"/>
        <v>0</v>
      </c>
      <c r="ID47" s="13">
        <f t="shared" si="35"/>
        <v>0</v>
      </c>
      <c r="IE47" s="13">
        <f t="shared" si="35"/>
        <v>0</v>
      </c>
      <c r="IF47" s="13">
        <f t="shared" si="35"/>
        <v>0</v>
      </c>
      <c r="IG47" s="13">
        <f t="shared" si="35"/>
        <v>0</v>
      </c>
      <c r="IH47" s="13">
        <f t="shared" si="35"/>
        <v>0</v>
      </c>
    </row>
    <row r="48" ht="12.75" customHeight="1">
      <c r="A48" s="6"/>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row>
    <row r="49" ht="12.75" customHeight="1">
      <c r="A49" s="59" t="s">
        <v>184</v>
      </c>
      <c r="B49" s="40"/>
      <c r="C49" s="40"/>
    </row>
    <row r="50" ht="12.75" customHeight="1">
      <c r="A50" s="59" t="s">
        <v>185</v>
      </c>
      <c r="B50" s="40"/>
      <c r="C50" s="59" t="s">
        <v>61</v>
      </c>
      <c r="D50" s="60" t="s">
        <v>62</v>
      </c>
      <c r="E50" s="59" t="s">
        <v>63</v>
      </c>
    </row>
    <row r="51" ht="12.75" customHeight="1">
      <c r="A51" s="40" t="s">
        <v>186</v>
      </c>
      <c r="B51" s="40"/>
      <c r="C51" s="38">
        <f>'CAPITAL EXPENDITURES'!C5</f>
        <v>0</v>
      </c>
      <c r="D51" s="61">
        <f>'CAPITAL EXPENDITURES'!D5</f>
        <v>0</v>
      </c>
      <c r="E51" s="38">
        <f>'CAPITAL EXPENDITURES'!E5</f>
        <v>0</v>
      </c>
    </row>
    <row r="52" ht="12.75" customHeight="1">
      <c r="A52" s="40" t="s">
        <v>187</v>
      </c>
      <c r="B52" s="40"/>
      <c r="C52" s="38">
        <f>'CAPITAL EXPENDITURES'!C6</f>
        <v>0</v>
      </c>
      <c r="D52" s="61">
        <f>'CAPITAL EXPENDITURES'!D6</f>
        <v>0</v>
      </c>
      <c r="E52" s="38">
        <f>'CAPITAL EXPENDITURES'!E6</f>
        <v>0</v>
      </c>
    </row>
    <row r="53" ht="12.75" customHeight="1">
      <c r="A53" s="40" t="s">
        <v>188</v>
      </c>
      <c r="B53" s="40"/>
      <c r="C53" s="38">
        <f>'CAPITAL EXPENDITURES'!C7</f>
        <v>16700</v>
      </c>
      <c r="D53" s="61">
        <f>'CAPITAL EXPENDITURES'!D7</f>
        <v>29000</v>
      </c>
      <c r="E53" s="38">
        <f>'CAPITAL EXPENDITURES'!E7</f>
        <v>102400</v>
      </c>
    </row>
    <row r="54" ht="12.75" customHeight="1">
      <c r="A54" s="40" t="s">
        <v>189</v>
      </c>
      <c r="B54" s="40"/>
      <c r="C54" s="38">
        <f>'CAPITAL EXPENDITURES'!C8</f>
        <v>80000</v>
      </c>
      <c r="D54" s="61">
        <f>'CAPITAL EXPENDITURES'!D8</f>
        <v>160000</v>
      </c>
      <c r="E54" s="38">
        <f>'CAPITAL EXPENDITURES'!E8</f>
        <v>240000</v>
      </c>
    </row>
    <row r="55" ht="12.75" customHeight="1"/>
    <row r="56" ht="12.75" customHeight="1">
      <c r="A56" s="4" t="s">
        <v>62</v>
      </c>
      <c r="C56" s="6" t="s">
        <v>61</v>
      </c>
      <c r="D56" s="6" t="s">
        <v>61</v>
      </c>
      <c r="E56" s="6" t="s">
        <v>61</v>
      </c>
      <c r="F56" s="6" t="s">
        <v>61</v>
      </c>
      <c r="G56" s="6" t="s">
        <v>61</v>
      </c>
      <c r="H56" s="6" t="s">
        <v>61</v>
      </c>
      <c r="I56" s="6" t="s">
        <v>61</v>
      </c>
      <c r="J56" s="6" t="s">
        <v>61</v>
      </c>
      <c r="K56" s="6" t="s">
        <v>61</v>
      </c>
      <c r="L56" s="6" t="s">
        <v>61</v>
      </c>
      <c r="M56" s="6" t="s">
        <v>61</v>
      </c>
      <c r="N56" s="6" t="s">
        <v>61</v>
      </c>
      <c r="O56" s="6" t="s">
        <v>62</v>
      </c>
      <c r="P56" s="6" t="s">
        <v>62</v>
      </c>
      <c r="Q56" s="6" t="s">
        <v>62</v>
      </c>
      <c r="R56" s="6" t="s">
        <v>62</v>
      </c>
      <c r="S56" s="6" t="s">
        <v>62</v>
      </c>
      <c r="T56" s="6" t="s">
        <v>62</v>
      </c>
      <c r="U56" s="6" t="s">
        <v>62</v>
      </c>
      <c r="V56" s="6" t="s">
        <v>62</v>
      </c>
      <c r="W56" s="6" t="s">
        <v>62</v>
      </c>
      <c r="X56" s="6" t="s">
        <v>62</v>
      </c>
      <c r="Y56" s="6" t="s">
        <v>62</v>
      </c>
      <c r="Z56" s="6" t="s">
        <v>62</v>
      </c>
      <c r="AA56" s="6" t="s">
        <v>63</v>
      </c>
      <c r="AB56" s="6" t="s">
        <v>63</v>
      </c>
      <c r="AC56" s="6" t="s">
        <v>63</v>
      </c>
      <c r="AD56" s="6" t="s">
        <v>63</v>
      </c>
      <c r="AE56" s="6" t="s">
        <v>63</v>
      </c>
      <c r="AF56" s="6" t="s">
        <v>63</v>
      </c>
      <c r="AG56" s="6" t="s">
        <v>63</v>
      </c>
      <c r="AH56" s="6" t="s">
        <v>63</v>
      </c>
      <c r="AI56" s="6" t="s">
        <v>63</v>
      </c>
      <c r="AJ56" s="6" t="s">
        <v>63</v>
      </c>
      <c r="AK56" s="6" t="s">
        <v>63</v>
      </c>
      <c r="AL56" s="6" t="s">
        <v>63</v>
      </c>
    </row>
    <row r="57" ht="12.75" customHeight="1">
      <c r="A57" s="4" t="s">
        <v>203</v>
      </c>
      <c r="C57" s="6" t="s">
        <v>64</v>
      </c>
      <c r="D57" s="6" t="s">
        <v>65</v>
      </c>
      <c r="E57" s="6" t="s">
        <v>66</v>
      </c>
      <c r="F57" s="6" t="s">
        <v>67</v>
      </c>
      <c r="G57" s="6" t="s">
        <v>68</v>
      </c>
      <c r="H57" s="6" t="s">
        <v>69</v>
      </c>
      <c r="I57" s="6" t="s">
        <v>70</v>
      </c>
      <c r="J57" s="6" t="s">
        <v>71</v>
      </c>
      <c r="K57" s="6" t="s">
        <v>72</v>
      </c>
      <c r="L57" s="6" t="s">
        <v>73</v>
      </c>
      <c r="M57" s="6" t="s">
        <v>74</v>
      </c>
      <c r="N57" s="6" t="s">
        <v>75</v>
      </c>
      <c r="O57" s="6" t="s">
        <v>64</v>
      </c>
      <c r="P57" s="6" t="s">
        <v>65</v>
      </c>
      <c r="Q57" s="6" t="s">
        <v>66</v>
      </c>
      <c r="R57" s="6" t="s">
        <v>67</v>
      </c>
      <c r="S57" s="6" t="s">
        <v>68</v>
      </c>
      <c r="T57" s="6" t="s">
        <v>69</v>
      </c>
      <c r="U57" s="6" t="s">
        <v>70</v>
      </c>
      <c r="V57" s="6" t="s">
        <v>71</v>
      </c>
      <c r="W57" s="6" t="s">
        <v>72</v>
      </c>
      <c r="X57" s="6" t="s">
        <v>73</v>
      </c>
      <c r="Y57" s="6" t="s">
        <v>74</v>
      </c>
      <c r="Z57" s="6" t="s">
        <v>75</v>
      </c>
      <c r="AA57" s="6" t="s">
        <v>64</v>
      </c>
      <c r="AB57" s="6" t="s">
        <v>65</v>
      </c>
      <c r="AC57" s="6" t="s">
        <v>66</v>
      </c>
      <c r="AD57" s="6" t="s">
        <v>67</v>
      </c>
      <c r="AE57" s="6" t="s">
        <v>68</v>
      </c>
      <c r="AF57" s="6" t="s">
        <v>69</v>
      </c>
      <c r="AG57" s="6" t="s">
        <v>70</v>
      </c>
      <c r="AH57" s="6" t="s">
        <v>71</v>
      </c>
      <c r="AI57" s="6" t="s">
        <v>72</v>
      </c>
      <c r="AJ57" s="6" t="s">
        <v>73</v>
      </c>
      <c r="AK57" s="6" t="s">
        <v>74</v>
      </c>
      <c r="AL57" s="6" t="s">
        <v>75</v>
      </c>
    </row>
    <row r="58" ht="12.75" customHeight="1">
      <c r="A58" s="6"/>
      <c r="C58" s="13"/>
      <c r="D58" s="13"/>
      <c r="E58" s="13"/>
      <c r="F58" s="13"/>
      <c r="G58" s="13"/>
      <c r="H58" s="13"/>
      <c r="I58" s="13"/>
      <c r="J58" s="13"/>
      <c r="K58" s="13"/>
      <c r="L58" s="13"/>
      <c r="M58" s="13"/>
      <c r="N58" s="13"/>
      <c r="O58" s="13"/>
    </row>
    <row r="59" ht="12.75" customHeight="1">
      <c r="A59" s="6" t="s">
        <v>215</v>
      </c>
      <c r="C59" s="13"/>
      <c r="D59" s="13"/>
      <c r="E59" s="13"/>
      <c r="F59" s="13"/>
      <c r="G59" s="13"/>
      <c r="H59" s="13"/>
      <c r="I59" s="13"/>
      <c r="J59" s="13"/>
      <c r="K59" s="13"/>
      <c r="L59" s="13"/>
      <c r="M59" s="13"/>
      <c r="N59" s="13"/>
      <c r="O59" s="13"/>
    </row>
    <row r="60" ht="12.75" customHeight="1">
      <c r="A60" s="6" t="s">
        <v>216</v>
      </c>
      <c r="B60" s="73">
        <v>150000.0</v>
      </c>
      <c r="C60" s="13">
        <f>0</f>
        <v>0</v>
      </c>
      <c r="D60" s="13">
        <f t="shared" ref="D60:N60" si="36">C66</f>
        <v>0</v>
      </c>
      <c r="E60" s="13">
        <f t="shared" si="36"/>
        <v>0</v>
      </c>
      <c r="F60" s="13">
        <f t="shared" si="36"/>
        <v>0</v>
      </c>
      <c r="G60" s="13">
        <f t="shared" si="36"/>
        <v>0</v>
      </c>
      <c r="H60" s="13">
        <f t="shared" si="36"/>
        <v>0</v>
      </c>
      <c r="I60" s="13">
        <f t="shared" si="36"/>
        <v>0</v>
      </c>
      <c r="J60" s="13">
        <f t="shared" si="36"/>
        <v>0</v>
      </c>
      <c r="K60" s="13">
        <f t="shared" si="36"/>
        <v>0</v>
      </c>
      <c r="L60" s="13">
        <f t="shared" si="36"/>
        <v>0</v>
      </c>
      <c r="M60" s="13">
        <f t="shared" si="36"/>
        <v>0</v>
      </c>
      <c r="N60" s="13">
        <f t="shared" si="36"/>
        <v>0</v>
      </c>
      <c r="O60" s="13">
        <f>B60</f>
        <v>150000</v>
      </c>
      <c r="P60" s="13">
        <f t="shared" ref="P60:BI60" si="37">O66</f>
        <v>144101.9085</v>
      </c>
      <c r="Q60" s="13">
        <f t="shared" si="37"/>
        <v>138174.3265</v>
      </c>
      <c r="R60" s="13">
        <f t="shared" si="37"/>
        <v>132217.1066</v>
      </c>
      <c r="S60" s="13">
        <f t="shared" si="37"/>
        <v>126230.1006</v>
      </c>
      <c r="T60" s="13">
        <f t="shared" si="37"/>
        <v>120213.1595</v>
      </c>
      <c r="U60" s="13">
        <f t="shared" si="37"/>
        <v>114166.1338</v>
      </c>
      <c r="V60" s="13">
        <f t="shared" si="37"/>
        <v>108088.8729</v>
      </c>
      <c r="W60" s="13">
        <f t="shared" si="37"/>
        <v>101981.2257</v>
      </c>
      <c r="X60" s="13">
        <f t="shared" si="37"/>
        <v>95843.04033</v>
      </c>
      <c r="Y60" s="13">
        <f t="shared" si="37"/>
        <v>89674.16399</v>
      </c>
      <c r="Z60" s="13">
        <f t="shared" si="37"/>
        <v>83474.44327</v>
      </c>
      <c r="AA60" s="13">
        <f t="shared" si="37"/>
        <v>77243.72395</v>
      </c>
      <c r="AB60" s="13">
        <f t="shared" si="37"/>
        <v>70981.85103</v>
      </c>
      <c r="AC60" s="13">
        <f t="shared" si="37"/>
        <v>64688.66875</v>
      </c>
      <c r="AD60" s="13">
        <f t="shared" si="37"/>
        <v>58364.02056</v>
      </c>
      <c r="AE60" s="13">
        <f t="shared" si="37"/>
        <v>52007.74912</v>
      </c>
      <c r="AF60" s="13">
        <f t="shared" si="37"/>
        <v>45619.69633</v>
      </c>
      <c r="AG60" s="13">
        <f t="shared" si="37"/>
        <v>39199.70327</v>
      </c>
      <c r="AH60" s="13">
        <f t="shared" si="37"/>
        <v>32747.61025</v>
      </c>
      <c r="AI60" s="13">
        <f t="shared" si="37"/>
        <v>26263.25677</v>
      </c>
      <c r="AJ60" s="13">
        <f t="shared" si="37"/>
        <v>19746.48151</v>
      </c>
      <c r="AK60" s="13">
        <f t="shared" si="37"/>
        <v>13197.12238</v>
      </c>
      <c r="AL60" s="13">
        <f t="shared" si="37"/>
        <v>6615.016456</v>
      </c>
      <c r="AM60" s="13">
        <f t="shared" si="37"/>
        <v>33.07508228</v>
      </c>
      <c r="AN60" s="13">
        <f t="shared" si="37"/>
        <v>0.1653754114</v>
      </c>
      <c r="AO60" s="13">
        <f t="shared" si="37"/>
        <v>0.000826877057</v>
      </c>
      <c r="AP60" s="13">
        <f t="shared" si="37"/>
        <v>0.000004134385285</v>
      </c>
      <c r="AQ60" s="13">
        <f t="shared" si="37"/>
        <v>0.00000002067192642</v>
      </c>
      <c r="AR60" s="13">
        <f t="shared" si="37"/>
        <v>0.0000000001033596321</v>
      </c>
      <c r="AS60" s="13">
        <f t="shared" si="37"/>
        <v>0</v>
      </c>
      <c r="AT60" s="13">
        <f t="shared" si="37"/>
        <v>0</v>
      </c>
      <c r="AU60" s="13">
        <f t="shared" si="37"/>
        <v>0</v>
      </c>
      <c r="AV60" s="13">
        <f t="shared" si="37"/>
        <v>0</v>
      </c>
      <c r="AW60" s="13">
        <f t="shared" si="37"/>
        <v>0</v>
      </c>
      <c r="AX60" s="13">
        <f t="shared" si="37"/>
        <v>0</v>
      </c>
      <c r="AY60" s="13">
        <f t="shared" si="37"/>
        <v>0</v>
      </c>
      <c r="AZ60" s="13">
        <f t="shared" si="37"/>
        <v>0</v>
      </c>
      <c r="BA60" s="13">
        <f t="shared" si="37"/>
        <v>0</v>
      </c>
      <c r="BB60" s="13">
        <f t="shared" si="37"/>
        <v>0</v>
      </c>
      <c r="BC60" s="13">
        <f t="shared" si="37"/>
        <v>0</v>
      </c>
      <c r="BD60" s="13">
        <f t="shared" si="37"/>
        <v>0</v>
      </c>
      <c r="BE60" s="13">
        <f t="shared" si="37"/>
        <v>0</v>
      </c>
      <c r="BF60" s="13">
        <f t="shared" si="37"/>
        <v>0</v>
      </c>
      <c r="BG60" s="13">
        <f t="shared" si="37"/>
        <v>0</v>
      </c>
      <c r="BH60" s="13">
        <f t="shared" si="37"/>
        <v>0</v>
      </c>
      <c r="BI60" s="13">
        <f t="shared" si="37"/>
        <v>0</v>
      </c>
    </row>
    <row r="61" ht="12.75" customHeight="1">
      <c r="A61" s="6" t="s">
        <v>219</v>
      </c>
      <c r="B61" s="46">
        <v>24.0</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row>
    <row r="62" ht="12.75" customHeight="1">
      <c r="A62" s="6" t="s">
        <v>220</v>
      </c>
      <c r="B62" s="23">
        <f>ASSUMPTIONS!B22</f>
        <v>0.06</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row>
    <row r="63" ht="12.75" customHeight="1">
      <c r="A63" s="6" t="s">
        <v>221</v>
      </c>
      <c r="B63" s="24">
        <f>PMT(B62/12,B61,-B60,0)</f>
        <v>6648.091538</v>
      </c>
      <c r="C63" s="24">
        <f>0</f>
        <v>0</v>
      </c>
      <c r="D63" s="24">
        <f t="shared" ref="D63:BI63" si="38">IF(D60&gt;$B63,$B63,D60)</f>
        <v>0</v>
      </c>
      <c r="E63" s="24">
        <f t="shared" si="38"/>
        <v>0</v>
      </c>
      <c r="F63" s="24">
        <f t="shared" si="38"/>
        <v>0</v>
      </c>
      <c r="G63" s="24">
        <f t="shared" si="38"/>
        <v>0</v>
      </c>
      <c r="H63" s="24">
        <f t="shared" si="38"/>
        <v>0</v>
      </c>
      <c r="I63" s="24">
        <f t="shared" si="38"/>
        <v>0</v>
      </c>
      <c r="J63" s="24">
        <f t="shared" si="38"/>
        <v>0</v>
      </c>
      <c r="K63" s="24">
        <f t="shared" si="38"/>
        <v>0</v>
      </c>
      <c r="L63" s="24">
        <f t="shared" si="38"/>
        <v>0</v>
      </c>
      <c r="M63" s="24">
        <f t="shared" si="38"/>
        <v>0</v>
      </c>
      <c r="N63" s="24">
        <f t="shared" si="38"/>
        <v>0</v>
      </c>
      <c r="O63" s="24">
        <f t="shared" si="38"/>
        <v>6648.091538</v>
      </c>
      <c r="P63" s="24">
        <f t="shared" si="38"/>
        <v>6648.091538</v>
      </c>
      <c r="Q63" s="24">
        <f t="shared" si="38"/>
        <v>6648.091538</v>
      </c>
      <c r="R63" s="24">
        <f t="shared" si="38"/>
        <v>6648.091538</v>
      </c>
      <c r="S63" s="24">
        <f t="shared" si="38"/>
        <v>6648.091538</v>
      </c>
      <c r="T63" s="24">
        <f t="shared" si="38"/>
        <v>6648.091538</v>
      </c>
      <c r="U63" s="24">
        <f t="shared" si="38"/>
        <v>6648.091538</v>
      </c>
      <c r="V63" s="24">
        <f t="shared" si="38"/>
        <v>6648.091538</v>
      </c>
      <c r="W63" s="24">
        <f t="shared" si="38"/>
        <v>6648.091538</v>
      </c>
      <c r="X63" s="24">
        <f t="shared" si="38"/>
        <v>6648.091538</v>
      </c>
      <c r="Y63" s="24">
        <f t="shared" si="38"/>
        <v>6648.091538</v>
      </c>
      <c r="Z63" s="24">
        <f t="shared" si="38"/>
        <v>6648.091538</v>
      </c>
      <c r="AA63" s="24">
        <f t="shared" si="38"/>
        <v>6648.091538</v>
      </c>
      <c r="AB63" s="24">
        <f t="shared" si="38"/>
        <v>6648.091538</v>
      </c>
      <c r="AC63" s="24">
        <f t="shared" si="38"/>
        <v>6648.091538</v>
      </c>
      <c r="AD63" s="24">
        <f t="shared" si="38"/>
        <v>6648.091538</v>
      </c>
      <c r="AE63" s="24">
        <f t="shared" si="38"/>
        <v>6648.091538</v>
      </c>
      <c r="AF63" s="24">
        <f t="shared" si="38"/>
        <v>6648.091538</v>
      </c>
      <c r="AG63" s="24">
        <f t="shared" si="38"/>
        <v>6648.091538</v>
      </c>
      <c r="AH63" s="24">
        <f t="shared" si="38"/>
        <v>6648.091538</v>
      </c>
      <c r="AI63" s="24">
        <f t="shared" si="38"/>
        <v>6648.091538</v>
      </c>
      <c r="AJ63" s="24">
        <f t="shared" si="38"/>
        <v>6648.091538</v>
      </c>
      <c r="AK63" s="24">
        <f t="shared" si="38"/>
        <v>6648.091538</v>
      </c>
      <c r="AL63" s="24">
        <f t="shared" si="38"/>
        <v>6615.016456</v>
      </c>
      <c r="AM63" s="24">
        <f t="shared" si="38"/>
        <v>33.07508228</v>
      </c>
      <c r="AN63" s="24">
        <f t="shared" si="38"/>
        <v>0.1653754114</v>
      </c>
      <c r="AO63" s="24">
        <f t="shared" si="38"/>
        <v>0.000826877057</v>
      </c>
      <c r="AP63" s="24">
        <f t="shared" si="38"/>
        <v>0.000004134385285</v>
      </c>
      <c r="AQ63" s="24">
        <f t="shared" si="38"/>
        <v>0.00000002067192642</v>
      </c>
      <c r="AR63" s="24">
        <f t="shared" si="38"/>
        <v>0.0000000001033596321</v>
      </c>
      <c r="AS63" s="24">
        <f t="shared" si="38"/>
        <v>0</v>
      </c>
      <c r="AT63" s="24">
        <f t="shared" si="38"/>
        <v>0</v>
      </c>
      <c r="AU63" s="24">
        <f t="shared" si="38"/>
        <v>0</v>
      </c>
      <c r="AV63" s="24">
        <f t="shared" si="38"/>
        <v>0</v>
      </c>
      <c r="AW63" s="24">
        <f t="shared" si="38"/>
        <v>0</v>
      </c>
      <c r="AX63" s="24">
        <f t="shared" si="38"/>
        <v>0</v>
      </c>
      <c r="AY63" s="24">
        <f t="shared" si="38"/>
        <v>0</v>
      </c>
      <c r="AZ63" s="24">
        <f t="shared" si="38"/>
        <v>0</v>
      </c>
      <c r="BA63" s="24">
        <f t="shared" si="38"/>
        <v>0</v>
      </c>
      <c r="BB63" s="24">
        <f t="shared" si="38"/>
        <v>0</v>
      </c>
      <c r="BC63" s="24">
        <f t="shared" si="38"/>
        <v>0</v>
      </c>
      <c r="BD63" s="24">
        <f t="shared" si="38"/>
        <v>0</v>
      </c>
      <c r="BE63" s="24">
        <f t="shared" si="38"/>
        <v>0</v>
      </c>
      <c r="BF63" s="24">
        <f t="shared" si="38"/>
        <v>0</v>
      </c>
      <c r="BG63" s="24">
        <f t="shared" si="38"/>
        <v>0</v>
      </c>
      <c r="BH63" s="24">
        <f t="shared" si="38"/>
        <v>0</v>
      </c>
      <c r="BI63" s="24">
        <f t="shared" si="38"/>
        <v>0</v>
      </c>
    </row>
    <row r="64" ht="12.75" customHeight="1">
      <c r="A64" s="6" t="s">
        <v>225</v>
      </c>
      <c r="B64" s="24"/>
      <c r="C64" s="24">
        <f t="shared" ref="C64:BI64" si="39">IF(C63&gt;0,$B62/12*C60,0)</f>
        <v>0</v>
      </c>
      <c r="D64" s="24">
        <f t="shared" si="39"/>
        <v>0</v>
      </c>
      <c r="E64" s="24">
        <f t="shared" si="39"/>
        <v>0</v>
      </c>
      <c r="F64" s="24">
        <f t="shared" si="39"/>
        <v>0</v>
      </c>
      <c r="G64" s="24">
        <f t="shared" si="39"/>
        <v>0</v>
      </c>
      <c r="H64" s="24">
        <f t="shared" si="39"/>
        <v>0</v>
      </c>
      <c r="I64" s="24">
        <f t="shared" si="39"/>
        <v>0</v>
      </c>
      <c r="J64" s="24">
        <f t="shared" si="39"/>
        <v>0</v>
      </c>
      <c r="K64" s="24">
        <f t="shared" si="39"/>
        <v>0</v>
      </c>
      <c r="L64" s="24">
        <f t="shared" si="39"/>
        <v>0</v>
      </c>
      <c r="M64" s="24">
        <f t="shared" si="39"/>
        <v>0</v>
      </c>
      <c r="N64" s="24">
        <f t="shared" si="39"/>
        <v>0</v>
      </c>
      <c r="O64" s="24">
        <f t="shared" si="39"/>
        <v>750</v>
      </c>
      <c r="P64" s="24">
        <f t="shared" si="39"/>
        <v>720.5095423</v>
      </c>
      <c r="Q64" s="24">
        <f t="shared" si="39"/>
        <v>690.8716323</v>
      </c>
      <c r="R64" s="24">
        <f t="shared" si="39"/>
        <v>661.0855328</v>
      </c>
      <c r="S64" s="24">
        <f t="shared" si="39"/>
        <v>631.1505028</v>
      </c>
      <c r="T64" s="24">
        <f t="shared" si="39"/>
        <v>601.0657976</v>
      </c>
      <c r="U64" s="24">
        <f t="shared" si="39"/>
        <v>570.8306689</v>
      </c>
      <c r="V64" s="24">
        <f t="shared" si="39"/>
        <v>540.4443646</v>
      </c>
      <c r="W64" s="24">
        <f t="shared" si="39"/>
        <v>509.9061287</v>
      </c>
      <c r="X64" s="24">
        <f t="shared" si="39"/>
        <v>479.2152016</v>
      </c>
      <c r="Y64" s="24">
        <f t="shared" si="39"/>
        <v>448.37082</v>
      </c>
      <c r="Z64" s="24">
        <f t="shared" si="39"/>
        <v>417.3722164</v>
      </c>
      <c r="AA64" s="24">
        <f t="shared" si="39"/>
        <v>386.2186198</v>
      </c>
      <c r="AB64" s="24">
        <f t="shared" si="39"/>
        <v>354.9092552</v>
      </c>
      <c r="AC64" s="24">
        <f t="shared" si="39"/>
        <v>323.4433438</v>
      </c>
      <c r="AD64" s="24">
        <f t="shared" si="39"/>
        <v>291.8201028</v>
      </c>
      <c r="AE64" s="24">
        <f t="shared" si="39"/>
        <v>260.0387456</v>
      </c>
      <c r="AF64" s="24">
        <f t="shared" si="39"/>
        <v>228.0984817</v>
      </c>
      <c r="AG64" s="24">
        <f t="shared" si="39"/>
        <v>195.9985164</v>
      </c>
      <c r="AH64" s="24">
        <f t="shared" si="39"/>
        <v>163.7380513</v>
      </c>
      <c r="AI64" s="24">
        <f t="shared" si="39"/>
        <v>131.3162838</v>
      </c>
      <c r="AJ64" s="24">
        <f t="shared" si="39"/>
        <v>98.73240756</v>
      </c>
      <c r="AK64" s="24">
        <f t="shared" si="39"/>
        <v>65.98561191</v>
      </c>
      <c r="AL64" s="24">
        <f t="shared" si="39"/>
        <v>33.07508228</v>
      </c>
      <c r="AM64" s="24">
        <f t="shared" si="39"/>
        <v>0.1653754114</v>
      </c>
      <c r="AN64" s="24">
        <f t="shared" si="39"/>
        <v>0.000826877057</v>
      </c>
      <c r="AO64" s="24">
        <f t="shared" si="39"/>
        <v>0.000004134385285</v>
      </c>
      <c r="AP64" s="24">
        <f t="shared" si="39"/>
        <v>0.00000002067192642</v>
      </c>
      <c r="AQ64" s="24">
        <f t="shared" si="39"/>
        <v>0.0000000001033596321</v>
      </c>
      <c r="AR64" s="24">
        <f t="shared" si="39"/>
        <v>0</v>
      </c>
      <c r="AS64" s="24">
        <f t="shared" si="39"/>
        <v>0</v>
      </c>
      <c r="AT64" s="24">
        <f t="shared" si="39"/>
        <v>0</v>
      </c>
      <c r="AU64" s="24">
        <f t="shared" si="39"/>
        <v>0</v>
      </c>
      <c r="AV64" s="24">
        <f t="shared" si="39"/>
        <v>0</v>
      </c>
      <c r="AW64" s="24">
        <f t="shared" si="39"/>
        <v>0</v>
      </c>
      <c r="AX64" s="24">
        <f t="shared" si="39"/>
        <v>0</v>
      </c>
      <c r="AY64" s="24">
        <f t="shared" si="39"/>
        <v>0</v>
      </c>
      <c r="AZ64" s="24">
        <f t="shared" si="39"/>
        <v>0</v>
      </c>
      <c r="BA64" s="24">
        <f t="shared" si="39"/>
        <v>0</v>
      </c>
      <c r="BB64" s="24">
        <f t="shared" si="39"/>
        <v>0</v>
      </c>
      <c r="BC64" s="24">
        <f t="shared" si="39"/>
        <v>0</v>
      </c>
      <c r="BD64" s="24">
        <f t="shared" si="39"/>
        <v>0</v>
      </c>
      <c r="BE64" s="24">
        <f t="shared" si="39"/>
        <v>0</v>
      </c>
      <c r="BF64" s="24">
        <f t="shared" si="39"/>
        <v>0</v>
      </c>
      <c r="BG64" s="24">
        <f t="shared" si="39"/>
        <v>0</v>
      </c>
      <c r="BH64" s="24">
        <f t="shared" si="39"/>
        <v>0</v>
      </c>
      <c r="BI64" s="24">
        <f t="shared" si="39"/>
        <v>0</v>
      </c>
    </row>
    <row r="65" ht="12.75" customHeight="1">
      <c r="A65" s="6" t="s">
        <v>231</v>
      </c>
      <c r="B65" s="24"/>
      <c r="C65" s="24">
        <f t="shared" ref="C65:BI65" si="40">C63-C64</f>
        <v>0</v>
      </c>
      <c r="D65" s="24">
        <f t="shared" si="40"/>
        <v>0</v>
      </c>
      <c r="E65" s="24">
        <f t="shared" si="40"/>
        <v>0</v>
      </c>
      <c r="F65" s="24">
        <f t="shared" si="40"/>
        <v>0</v>
      </c>
      <c r="G65" s="24">
        <f t="shared" si="40"/>
        <v>0</v>
      </c>
      <c r="H65" s="24">
        <f t="shared" si="40"/>
        <v>0</v>
      </c>
      <c r="I65" s="24">
        <f t="shared" si="40"/>
        <v>0</v>
      </c>
      <c r="J65" s="24">
        <f t="shared" si="40"/>
        <v>0</v>
      </c>
      <c r="K65" s="24">
        <f t="shared" si="40"/>
        <v>0</v>
      </c>
      <c r="L65" s="24">
        <f t="shared" si="40"/>
        <v>0</v>
      </c>
      <c r="M65" s="24">
        <f t="shared" si="40"/>
        <v>0</v>
      </c>
      <c r="N65" s="24">
        <f t="shared" si="40"/>
        <v>0</v>
      </c>
      <c r="O65" s="24">
        <f t="shared" si="40"/>
        <v>5898.091538</v>
      </c>
      <c r="P65" s="24">
        <f t="shared" si="40"/>
        <v>5927.581996</v>
      </c>
      <c r="Q65" s="24">
        <f t="shared" si="40"/>
        <v>5957.219906</v>
      </c>
      <c r="R65" s="24">
        <f t="shared" si="40"/>
        <v>5987.006005</v>
      </c>
      <c r="S65" s="24">
        <f t="shared" si="40"/>
        <v>6016.941035</v>
      </c>
      <c r="T65" s="24">
        <f t="shared" si="40"/>
        <v>6047.02574</v>
      </c>
      <c r="U65" s="24">
        <f t="shared" si="40"/>
        <v>6077.260869</v>
      </c>
      <c r="V65" s="24">
        <f t="shared" si="40"/>
        <v>6107.647173</v>
      </c>
      <c r="W65" s="24">
        <f t="shared" si="40"/>
        <v>6138.185409</v>
      </c>
      <c r="X65" s="24">
        <f t="shared" si="40"/>
        <v>6168.876336</v>
      </c>
      <c r="Y65" s="24">
        <f t="shared" si="40"/>
        <v>6199.720718</v>
      </c>
      <c r="Z65" s="24">
        <f t="shared" si="40"/>
        <v>6230.719322</v>
      </c>
      <c r="AA65" s="24">
        <f t="shared" si="40"/>
        <v>6261.872918</v>
      </c>
      <c r="AB65" s="24">
        <f t="shared" si="40"/>
        <v>6293.182283</v>
      </c>
      <c r="AC65" s="24">
        <f t="shared" si="40"/>
        <v>6324.648194</v>
      </c>
      <c r="AD65" s="24">
        <f t="shared" si="40"/>
        <v>6356.271435</v>
      </c>
      <c r="AE65" s="24">
        <f t="shared" si="40"/>
        <v>6388.052792</v>
      </c>
      <c r="AF65" s="24">
        <f t="shared" si="40"/>
        <v>6419.993056</v>
      </c>
      <c r="AG65" s="24">
        <f t="shared" si="40"/>
        <v>6452.093022</v>
      </c>
      <c r="AH65" s="24">
        <f t="shared" si="40"/>
        <v>6484.353487</v>
      </c>
      <c r="AI65" s="24">
        <f t="shared" si="40"/>
        <v>6516.775254</v>
      </c>
      <c r="AJ65" s="24">
        <f t="shared" si="40"/>
        <v>6549.35913</v>
      </c>
      <c r="AK65" s="24">
        <f t="shared" si="40"/>
        <v>6582.105926</v>
      </c>
      <c r="AL65" s="24">
        <f t="shared" si="40"/>
        <v>6581.941373</v>
      </c>
      <c r="AM65" s="24">
        <f t="shared" si="40"/>
        <v>32.90970687</v>
      </c>
      <c r="AN65" s="24">
        <f t="shared" si="40"/>
        <v>0.1645485343</v>
      </c>
      <c r="AO65" s="24">
        <f t="shared" si="40"/>
        <v>0.0008227426717</v>
      </c>
      <c r="AP65" s="24">
        <f t="shared" si="40"/>
        <v>0.000004113713358</v>
      </c>
      <c r="AQ65" s="24">
        <f t="shared" si="40"/>
        <v>0.00000002056856679</v>
      </c>
      <c r="AR65" s="24">
        <f t="shared" si="40"/>
        <v>0.000000000102842834</v>
      </c>
      <c r="AS65" s="24">
        <f t="shared" si="40"/>
        <v>0</v>
      </c>
      <c r="AT65" s="24">
        <f t="shared" si="40"/>
        <v>0</v>
      </c>
      <c r="AU65" s="24">
        <f t="shared" si="40"/>
        <v>0</v>
      </c>
      <c r="AV65" s="24">
        <f t="shared" si="40"/>
        <v>0</v>
      </c>
      <c r="AW65" s="24">
        <f t="shared" si="40"/>
        <v>0</v>
      </c>
      <c r="AX65" s="24">
        <f t="shared" si="40"/>
        <v>0</v>
      </c>
      <c r="AY65" s="24">
        <f t="shared" si="40"/>
        <v>0</v>
      </c>
      <c r="AZ65" s="24">
        <f t="shared" si="40"/>
        <v>0</v>
      </c>
      <c r="BA65" s="24">
        <f t="shared" si="40"/>
        <v>0</v>
      </c>
      <c r="BB65" s="24">
        <f t="shared" si="40"/>
        <v>0</v>
      </c>
      <c r="BC65" s="24">
        <f t="shared" si="40"/>
        <v>0</v>
      </c>
      <c r="BD65" s="24">
        <f t="shared" si="40"/>
        <v>0</v>
      </c>
      <c r="BE65" s="24">
        <f t="shared" si="40"/>
        <v>0</v>
      </c>
      <c r="BF65" s="24">
        <f t="shared" si="40"/>
        <v>0</v>
      </c>
      <c r="BG65" s="24">
        <f t="shared" si="40"/>
        <v>0</v>
      </c>
      <c r="BH65" s="24">
        <f t="shared" si="40"/>
        <v>0</v>
      </c>
      <c r="BI65" s="24">
        <f t="shared" si="40"/>
        <v>0</v>
      </c>
    </row>
    <row r="66" ht="12.75" customHeight="1">
      <c r="A66" s="6" t="s">
        <v>232</v>
      </c>
      <c r="B66" s="24"/>
      <c r="C66" s="24">
        <f t="shared" ref="C66:BI66" si="41">C60-C65</f>
        <v>0</v>
      </c>
      <c r="D66" s="24">
        <f t="shared" si="41"/>
        <v>0</v>
      </c>
      <c r="E66" s="24">
        <f t="shared" si="41"/>
        <v>0</v>
      </c>
      <c r="F66" s="24">
        <f t="shared" si="41"/>
        <v>0</v>
      </c>
      <c r="G66" s="24">
        <f t="shared" si="41"/>
        <v>0</v>
      </c>
      <c r="H66" s="24">
        <f t="shared" si="41"/>
        <v>0</v>
      </c>
      <c r="I66" s="24">
        <f t="shared" si="41"/>
        <v>0</v>
      </c>
      <c r="J66" s="24">
        <f t="shared" si="41"/>
        <v>0</v>
      </c>
      <c r="K66" s="24">
        <f t="shared" si="41"/>
        <v>0</v>
      </c>
      <c r="L66" s="24">
        <f t="shared" si="41"/>
        <v>0</v>
      </c>
      <c r="M66" s="24">
        <f t="shared" si="41"/>
        <v>0</v>
      </c>
      <c r="N66" s="24">
        <f t="shared" si="41"/>
        <v>0</v>
      </c>
      <c r="O66" s="24">
        <f t="shared" si="41"/>
        <v>144101.9085</v>
      </c>
      <c r="P66" s="24">
        <f t="shared" si="41"/>
        <v>138174.3265</v>
      </c>
      <c r="Q66" s="24">
        <f t="shared" si="41"/>
        <v>132217.1066</v>
      </c>
      <c r="R66" s="24">
        <f t="shared" si="41"/>
        <v>126230.1006</v>
      </c>
      <c r="S66" s="24">
        <f t="shared" si="41"/>
        <v>120213.1595</v>
      </c>
      <c r="T66" s="24">
        <f t="shared" si="41"/>
        <v>114166.1338</v>
      </c>
      <c r="U66" s="24">
        <f t="shared" si="41"/>
        <v>108088.8729</v>
      </c>
      <c r="V66" s="24">
        <f t="shared" si="41"/>
        <v>101981.2257</v>
      </c>
      <c r="W66" s="24">
        <f t="shared" si="41"/>
        <v>95843.04033</v>
      </c>
      <c r="X66" s="24">
        <f t="shared" si="41"/>
        <v>89674.16399</v>
      </c>
      <c r="Y66" s="24">
        <f t="shared" si="41"/>
        <v>83474.44327</v>
      </c>
      <c r="Z66" s="24">
        <f t="shared" si="41"/>
        <v>77243.72395</v>
      </c>
      <c r="AA66" s="24">
        <f t="shared" si="41"/>
        <v>70981.85103</v>
      </c>
      <c r="AB66" s="24">
        <f t="shared" si="41"/>
        <v>64688.66875</v>
      </c>
      <c r="AC66" s="24">
        <f t="shared" si="41"/>
        <v>58364.02056</v>
      </c>
      <c r="AD66" s="24">
        <f t="shared" si="41"/>
        <v>52007.74912</v>
      </c>
      <c r="AE66" s="24">
        <f t="shared" si="41"/>
        <v>45619.69633</v>
      </c>
      <c r="AF66" s="24">
        <f t="shared" si="41"/>
        <v>39199.70327</v>
      </c>
      <c r="AG66" s="24">
        <f t="shared" si="41"/>
        <v>32747.61025</v>
      </c>
      <c r="AH66" s="24">
        <f t="shared" si="41"/>
        <v>26263.25677</v>
      </c>
      <c r="AI66" s="24">
        <f t="shared" si="41"/>
        <v>19746.48151</v>
      </c>
      <c r="AJ66" s="24">
        <f t="shared" si="41"/>
        <v>13197.12238</v>
      </c>
      <c r="AK66" s="24">
        <f t="shared" si="41"/>
        <v>6615.016456</v>
      </c>
      <c r="AL66" s="24">
        <f t="shared" si="41"/>
        <v>33.07508228</v>
      </c>
      <c r="AM66" s="24">
        <f t="shared" si="41"/>
        <v>0.1653754114</v>
      </c>
      <c r="AN66" s="24">
        <f t="shared" si="41"/>
        <v>0.000826877057</v>
      </c>
      <c r="AO66" s="24">
        <f t="shared" si="41"/>
        <v>0.000004134385285</v>
      </c>
      <c r="AP66" s="24">
        <f t="shared" si="41"/>
        <v>0.00000002067192642</v>
      </c>
      <c r="AQ66" s="24">
        <f t="shared" si="41"/>
        <v>0.0000000001033596321</v>
      </c>
      <c r="AR66" s="24">
        <f t="shared" si="41"/>
        <v>0</v>
      </c>
      <c r="AS66" s="24">
        <f t="shared" si="41"/>
        <v>0</v>
      </c>
      <c r="AT66" s="24">
        <f t="shared" si="41"/>
        <v>0</v>
      </c>
      <c r="AU66" s="24">
        <f t="shared" si="41"/>
        <v>0</v>
      </c>
      <c r="AV66" s="24">
        <f t="shared" si="41"/>
        <v>0</v>
      </c>
      <c r="AW66" s="24">
        <f t="shared" si="41"/>
        <v>0</v>
      </c>
      <c r="AX66" s="24">
        <f t="shared" si="41"/>
        <v>0</v>
      </c>
      <c r="AY66" s="24">
        <f t="shared" si="41"/>
        <v>0</v>
      </c>
      <c r="AZ66" s="24">
        <f t="shared" si="41"/>
        <v>0</v>
      </c>
      <c r="BA66" s="24">
        <f t="shared" si="41"/>
        <v>0</v>
      </c>
      <c r="BB66" s="24">
        <f t="shared" si="41"/>
        <v>0</v>
      </c>
      <c r="BC66" s="24">
        <f t="shared" si="41"/>
        <v>0</v>
      </c>
      <c r="BD66" s="24">
        <f t="shared" si="41"/>
        <v>0</v>
      </c>
      <c r="BE66" s="24">
        <f t="shared" si="41"/>
        <v>0</v>
      </c>
      <c r="BF66" s="24">
        <f t="shared" si="41"/>
        <v>0</v>
      </c>
      <c r="BG66" s="24">
        <f t="shared" si="41"/>
        <v>0</v>
      </c>
      <c r="BH66" s="24">
        <f t="shared" si="41"/>
        <v>0</v>
      </c>
      <c r="BI66" s="24">
        <f t="shared" si="41"/>
        <v>0</v>
      </c>
    </row>
    <row r="67" ht="12.75" customHeight="1">
      <c r="A67" s="6" t="s">
        <v>234</v>
      </c>
      <c r="B67" s="34"/>
      <c r="C67" s="24">
        <f t="shared" ref="C67:N67" si="42">0</f>
        <v>0</v>
      </c>
      <c r="D67" s="24">
        <f t="shared" si="42"/>
        <v>0</v>
      </c>
      <c r="E67" s="24">
        <f t="shared" si="42"/>
        <v>0</v>
      </c>
      <c r="F67" s="24">
        <f t="shared" si="42"/>
        <v>0</v>
      </c>
      <c r="G67" s="24">
        <f t="shared" si="42"/>
        <v>0</v>
      </c>
      <c r="H67" s="24">
        <f t="shared" si="42"/>
        <v>0</v>
      </c>
      <c r="I67" s="24">
        <f t="shared" si="42"/>
        <v>0</v>
      </c>
      <c r="J67" s="24">
        <f t="shared" si="42"/>
        <v>0</v>
      </c>
      <c r="K67" s="24">
        <f t="shared" si="42"/>
        <v>0</v>
      </c>
      <c r="L67" s="24">
        <f t="shared" si="42"/>
        <v>0</v>
      </c>
      <c r="M67" s="24">
        <f t="shared" si="42"/>
        <v>0</v>
      </c>
      <c r="N67" s="24">
        <f t="shared" si="42"/>
        <v>0</v>
      </c>
      <c r="O67" s="24">
        <f t="shared" ref="O67:BI67" si="43">SUM(P65:AA65)</f>
        <v>73120.05743</v>
      </c>
      <c r="P67" s="24">
        <f t="shared" si="43"/>
        <v>73485.65771</v>
      </c>
      <c r="Q67" s="24">
        <f t="shared" si="43"/>
        <v>73853.086</v>
      </c>
      <c r="R67" s="24">
        <f t="shared" si="43"/>
        <v>74222.35143</v>
      </c>
      <c r="S67" s="24">
        <f t="shared" si="43"/>
        <v>74593.46319</v>
      </c>
      <c r="T67" s="24">
        <f t="shared" si="43"/>
        <v>74966.43051</v>
      </c>
      <c r="U67" s="24">
        <f t="shared" si="43"/>
        <v>75341.26266</v>
      </c>
      <c r="V67" s="24">
        <f t="shared" si="43"/>
        <v>75717.96897</v>
      </c>
      <c r="W67" s="24">
        <f t="shared" si="43"/>
        <v>76096.55882</v>
      </c>
      <c r="X67" s="24">
        <f t="shared" si="43"/>
        <v>76477.04161</v>
      </c>
      <c r="Y67" s="24">
        <f t="shared" si="43"/>
        <v>76859.42682</v>
      </c>
      <c r="Z67" s="24">
        <f t="shared" si="43"/>
        <v>77210.64887</v>
      </c>
      <c r="AA67" s="24">
        <f t="shared" si="43"/>
        <v>70981.68566</v>
      </c>
      <c r="AB67" s="24">
        <f t="shared" si="43"/>
        <v>64688.66793</v>
      </c>
      <c r="AC67" s="24">
        <f t="shared" si="43"/>
        <v>58364.02055</v>
      </c>
      <c r="AD67" s="24">
        <f t="shared" si="43"/>
        <v>52007.74912</v>
      </c>
      <c r="AE67" s="24">
        <f t="shared" si="43"/>
        <v>45619.69633</v>
      </c>
      <c r="AF67" s="24">
        <f t="shared" si="43"/>
        <v>39199.70327</v>
      </c>
      <c r="AG67" s="24">
        <f t="shared" si="43"/>
        <v>32747.61025</v>
      </c>
      <c r="AH67" s="24">
        <f t="shared" si="43"/>
        <v>26263.25677</v>
      </c>
      <c r="AI67" s="24">
        <f t="shared" si="43"/>
        <v>19746.48151</v>
      </c>
      <c r="AJ67" s="24">
        <f t="shared" si="43"/>
        <v>13197.12238</v>
      </c>
      <c r="AK67" s="24">
        <f t="shared" si="43"/>
        <v>6615.016456</v>
      </c>
      <c r="AL67" s="24">
        <f t="shared" si="43"/>
        <v>33.07508228</v>
      </c>
      <c r="AM67" s="24">
        <f t="shared" si="43"/>
        <v>0.1653754114</v>
      </c>
      <c r="AN67" s="24">
        <f t="shared" si="43"/>
        <v>0.000826877057</v>
      </c>
      <c r="AO67" s="24">
        <f t="shared" si="43"/>
        <v>0.000004134385285</v>
      </c>
      <c r="AP67" s="24">
        <f t="shared" si="43"/>
        <v>0.00000002067192642</v>
      </c>
      <c r="AQ67" s="24">
        <f t="shared" si="43"/>
        <v>0.0000000001033596321</v>
      </c>
      <c r="AR67" s="24">
        <f t="shared" si="43"/>
        <v>0</v>
      </c>
      <c r="AS67" s="24">
        <f t="shared" si="43"/>
        <v>0</v>
      </c>
      <c r="AT67" s="24">
        <f t="shared" si="43"/>
        <v>0</v>
      </c>
      <c r="AU67" s="24">
        <f t="shared" si="43"/>
        <v>0</v>
      </c>
      <c r="AV67" s="24">
        <f t="shared" si="43"/>
        <v>0</v>
      </c>
      <c r="AW67" s="24">
        <f t="shared" si="43"/>
        <v>0</v>
      </c>
      <c r="AX67" s="24">
        <f t="shared" si="43"/>
        <v>0</v>
      </c>
      <c r="AY67" s="24">
        <f t="shared" si="43"/>
        <v>0</v>
      </c>
      <c r="AZ67" s="24">
        <f t="shared" si="43"/>
        <v>0</v>
      </c>
      <c r="BA67" s="24">
        <f t="shared" si="43"/>
        <v>0</v>
      </c>
      <c r="BB67" s="24">
        <f t="shared" si="43"/>
        <v>0</v>
      </c>
      <c r="BC67" s="24">
        <f t="shared" si="43"/>
        <v>0</v>
      </c>
      <c r="BD67" s="24">
        <f t="shared" si="43"/>
        <v>0</v>
      </c>
      <c r="BE67" s="24">
        <f t="shared" si="43"/>
        <v>0</v>
      </c>
      <c r="BF67" s="24">
        <f t="shared" si="43"/>
        <v>0</v>
      </c>
      <c r="BG67" s="24">
        <f t="shared" si="43"/>
        <v>0</v>
      </c>
      <c r="BH67" s="24">
        <f t="shared" si="43"/>
        <v>0</v>
      </c>
      <c r="BI67" s="24">
        <f t="shared" si="43"/>
        <v>0</v>
      </c>
    </row>
    <row r="68" ht="12.75" customHeight="1">
      <c r="A68" s="6" t="s">
        <v>236</v>
      </c>
      <c r="B68" s="34"/>
      <c r="C68" s="24">
        <f t="shared" ref="C68:BI68" si="44">C66-C67</f>
        <v>0</v>
      </c>
      <c r="D68" s="24">
        <f t="shared" si="44"/>
        <v>0</v>
      </c>
      <c r="E68" s="24">
        <f t="shared" si="44"/>
        <v>0</v>
      </c>
      <c r="F68" s="24">
        <f t="shared" si="44"/>
        <v>0</v>
      </c>
      <c r="G68" s="24">
        <f t="shared" si="44"/>
        <v>0</v>
      </c>
      <c r="H68" s="24">
        <f t="shared" si="44"/>
        <v>0</v>
      </c>
      <c r="I68" s="24">
        <f t="shared" si="44"/>
        <v>0</v>
      </c>
      <c r="J68" s="24">
        <f t="shared" si="44"/>
        <v>0</v>
      </c>
      <c r="K68" s="24">
        <f t="shared" si="44"/>
        <v>0</v>
      </c>
      <c r="L68" s="24">
        <f t="shared" si="44"/>
        <v>0</v>
      </c>
      <c r="M68" s="24">
        <f t="shared" si="44"/>
        <v>0</v>
      </c>
      <c r="N68" s="24">
        <f t="shared" si="44"/>
        <v>0</v>
      </c>
      <c r="O68" s="24">
        <f t="shared" si="44"/>
        <v>70981.85103</v>
      </c>
      <c r="P68" s="24">
        <f t="shared" si="44"/>
        <v>64688.66875</v>
      </c>
      <c r="Q68" s="24">
        <f t="shared" si="44"/>
        <v>58364.02056</v>
      </c>
      <c r="R68" s="24">
        <f t="shared" si="44"/>
        <v>52007.74912</v>
      </c>
      <c r="S68" s="24">
        <f t="shared" si="44"/>
        <v>45619.69633</v>
      </c>
      <c r="T68" s="24">
        <f t="shared" si="44"/>
        <v>39199.70327</v>
      </c>
      <c r="U68" s="24">
        <f t="shared" si="44"/>
        <v>32747.61025</v>
      </c>
      <c r="V68" s="24">
        <f t="shared" si="44"/>
        <v>26263.25677</v>
      </c>
      <c r="W68" s="24">
        <f t="shared" si="44"/>
        <v>19746.48151</v>
      </c>
      <c r="X68" s="24">
        <f t="shared" si="44"/>
        <v>13197.12238</v>
      </c>
      <c r="Y68" s="24">
        <f t="shared" si="44"/>
        <v>6615.016456</v>
      </c>
      <c r="Z68" s="24">
        <f t="shared" si="44"/>
        <v>33.07508228</v>
      </c>
      <c r="AA68" s="24">
        <f t="shared" si="44"/>
        <v>0.1653754114</v>
      </c>
      <c r="AB68" s="24">
        <f t="shared" si="44"/>
        <v>0.0008268770616</v>
      </c>
      <c r="AC68" s="24">
        <f t="shared" si="44"/>
        <v>0.000004134388291</v>
      </c>
      <c r="AD68" s="24">
        <f t="shared" si="44"/>
        <v>0.0000000206855475</v>
      </c>
      <c r="AE68" s="24">
        <f t="shared" si="44"/>
        <v>0.0000000001164153218</v>
      </c>
      <c r="AF68" s="24">
        <f t="shared" si="44"/>
        <v>0</v>
      </c>
      <c r="AG68" s="24">
        <f t="shared" si="44"/>
        <v>0</v>
      </c>
      <c r="AH68" s="24">
        <f t="shared" si="44"/>
        <v>0</v>
      </c>
      <c r="AI68" s="24">
        <f t="shared" si="44"/>
        <v>0</v>
      </c>
      <c r="AJ68" s="24">
        <f t="shared" si="44"/>
        <v>0</v>
      </c>
      <c r="AK68" s="24">
        <f t="shared" si="44"/>
        <v>0</v>
      </c>
      <c r="AL68" s="24">
        <f t="shared" si="44"/>
        <v>0</v>
      </c>
      <c r="AM68" s="24">
        <f t="shared" si="44"/>
        <v>0</v>
      </c>
      <c r="AN68" s="24">
        <f t="shared" si="44"/>
        <v>0</v>
      </c>
      <c r="AO68" s="24">
        <f t="shared" si="44"/>
        <v>0</v>
      </c>
      <c r="AP68" s="24">
        <f t="shared" si="44"/>
        <v>0</v>
      </c>
      <c r="AQ68" s="24">
        <f t="shared" si="44"/>
        <v>0</v>
      </c>
      <c r="AR68" s="24">
        <f t="shared" si="44"/>
        <v>0</v>
      </c>
      <c r="AS68" s="24">
        <f t="shared" si="44"/>
        <v>0</v>
      </c>
      <c r="AT68" s="24">
        <f t="shared" si="44"/>
        <v>0</v>
      </c>
      <c r="AU68" s="24">
        <f t="shared" si="44"/>
        <v>0</v>
      </c>
      <c r="AV68" s="24">
        <f t="shared" si="44"/>
        <v>0</v>
      </c>
      <c r="AW68" s="24">
        <f t="shared" si="44"/>
        <v>0</v>
      </c>
      <c r="AX68" s="24">
        <f t="shared" si="44"/>
        <v>0</v>
      </c>
      <c r="AY68" s="24">
        <f t="shared" si="44"/>
        <v>0</v>
      </c>
      <c r="AZ68" s="24">
        <f t="shared" si="44"/>
        <v>0</v>
      </c>
      <c r="BA68" s="24">
        <f t="shared" si="44"/>
        <v>0</v>
      </c>
      <c r="BB68" s="24">
        <f t="shared" si="44"/>
        <v>0</v>
      </c>
      <c r="BC68" s="24">
        <f t="shared" si="44"/>
        <v>0</v>
      </c>
      <c r="BD68" s="24">
        <f t="shared" si="44"/>
        <v>0</v>
      </c>
      <c r="BE68" s="24">
        <f t="shared" si="44"/>
        <v>0</v>
      </c>
      <c r="BF68" s="24">
        <f t="shared" si="44"/>
        <v>0</v>
      </c>
      <c r="BG68" s="24">
        <f t="shared" si="44"/>
        <v>0</v>
      </c>
      <c r="BH68" s="24">
        <f t="shared" si="44"/>
        <v>0</v>
      </c>
      <c r="BI68" s="24">
        <f t="shared" si="44"/>
        <v>0</v>
      </c>
    </row>
    <row r="69" ht="12.75" customHeight="1">
      <c r="A69" s="6"/>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row>
    <row r="70" ht="12.75" customHeight="1">
      <c r="A70" s="6" t="s">
        <v>238</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row>
    <row r="71" ht="12.75" customHeight="1">
      <c r="A71" s="6" t="s">
        <v>216</v>
      </c>
      <c r="B71" s="7">
        <v>0.0</v>
      </c>
      <c r="C71" s="13">
        <f>0</f>
        <v>0</v>
      </c>
      <c r="D71" s="13">
        <f t="shared" ref="D71:N71" si="45">C77</f>
        <v>0</v>
      </c>
      <c r="E71" s="13">
        <f t="shared" si="45"/>
        <v>0</v>
      </c>
      <c r="F71" s="13">
        <f t="shared" si="45"/>
        <v>0</v>
      </c>
      <c r="G71" s="13">
        <f t="shared" si="45"/>
        <v>0</v>
      </c>
      <c r="H71" s="13">
        <f t="shared" si="45"/>
        <v>0</v>
      </c>
      <c r="I71" s="13">
        <f t="shared" si="45"/>
        <v>0</v>
      </c>
      <c r="J71" s="13">
        <f t="shared" si="45"/>
        <v>0</v>
      </c>
      <c r="K71" s="13">
        <f t="shared" si="45"/>
        <v>0</v>
      </c>
      <c r="L71" s="13">
        <f t="shared" si="45"/>
        <v>0</v>
      </c>
      <c r="M71" s="13">
        <f t="shared" si="45"/>
        <v>0</v>
      </c>
      <c r="N71" s="13">
        <f t="shared" si="45"/>
        <v>0</v>
      </c>
      <c r="O71" s="13">
        <f>B71</f>
        <v>0</v>
      </c>
      <c r="P71" s="13">
        <f t="shared" ref="P71:IH71" si="46">O77</f>
        <v>0</v>
      </c>
      <c r="Q71" s="13">
        <f t="shared" si="46"/>
        <v>0</v>
      </c>
      <c r="R71" s="13">
        <f t="shared" si="46"/>
        <v>0</v>
      </c>
      <c r="S71" s="13">
        <f t="shared" si="46"/>
        <v>0</v>
      </c>
      <c r="T71" s="13">
        <f t="shared" si="46"/>
        <v>0</v>
      </c>
      <c r="U71" s="13">
        <f t="shared" si="46"/>
        <v>0</v>
      </c>
      <c r="V71" s="13">
        <f t="shared" si="46"/>
        <v>0</v>
      </c>
      <c r="W71" s="13">
        <f t="shared" si="46"/>
        <v>0</v>
      </c>
      <c r="X71" s="13">
        <f t="shared" si="46"/>
        <v>0</v>
      </c>
      <c r="Y71" s="13">
        <f t="shared" si="46"/>
        <v>0</v>
      </c>
      <c r="Z71" s="13">
        <f t="shared" si="46"/>
        <v>0</v>
      </c>
      <c r="AA71" s="13">
        <f t="shared" si="46"/>
        <v>0</v>
      </c>
      <c r="AB71" s="13">
        <f t="shared" si="46"/>
        <v>0</v>
      </c>
      <c r="AC71" s="13">
        <f t="shared" si="46"/>
        <v>0</v>
      </c>
      <c r="AD71" s="13">
        <f t="shared" si="46"/>
        <v>0</v>
      </c>
      <c r="AE71" s="13">
        <f t="shared" si="46"/>
        <v>0</v>
      </c>
      <c r="AF71" s="13">
        <f t="shared" si="46"/>
        <v>0</v>
      </c>
      <c r="AG71" s="13">
        <f t="shared" si="46"/>
        <v>0</v>
      </c>
      <c r="AH71" s="13">
        <f t="shared" si="46"/>
        <v>0</v>
      </c>
      <c r="AI71" s="13">
        <f t="shared" si="46"/>
        <v>0</v>
      </c>
      <c r="AJ71" s="13">
        <f t="shared" si="46"/>
        <v>0</v>
      </c>
      <c r="AK71" s="13">
        <f t="shared" si="46"/>
        <v>0</v>
      </c>
      <c r="AL71" s="13">
        <f t="shared" si="46"/>
        <v>0</v>
      </c>
      <c r="AM71" s="13">
        <f t="shared" si="46"/>
        <v>0</v>
      </c>
      <c r="AN71" s="13">
        <f t="shared" si="46"/>
        <v>0</v>
      </c>
      <c r="AO71" s="13">
        <f t="shared" si="46"/>
        <v>0</v>
      </c>
      <c r="AP71" s="13">
        <f t="shared" si="46"/>
        <v>0</v>
      </c>
      <c r="AQ71" s="13">
        <f t="shared" si="46"/>
        <v>0</v>
      </c>
      <c r="AR71" s="13">
        <f t="shared" si="46"/>
        <v>0</v>
      </c>
      <c r="AS71" s="13">
        <f t="shared" si="46"/>
        <v>0</v>
      </c>
      <c r="AT71" s="13">
        <f t="shared" si="46"/>
        <v>0</v>
      </c>
      <c r="AU71" s="13">
        <f t="shared" si="46"/>
        <v>0</v>
      </c>
      <c r="AV71" s="13">
        <f t="shared" si="46"/>
        <v>0</v>
      </c>
      <c r="AW71" s="13">
        <f t="shared" si="46"/>
        <v>0</v>
      </c>
      <c r="AX71" s="13">
        <f t="shared" si="46"/>
        <v>0</v>
      </c>
      <c r="AY71" s="13">
        <f t="shared" si="46"/>
        <v>0</v>
      </c>
      <c r="AZ71" s="13">
        <f t="shared" si="46"/>
        <v>0</v>
      </c>
      <c r="BA71" s="13">
        <f t="shared" si="46"/>
        <v>0</v>
      </c>
      <c r="BB71" s="13">
        <f t="shared" si="46"/>
        <v>0</v>
      </c>
      <c r="BC71" s="13">
        <f t="shared" si="46"/>
        <v>0</v>
      </c>
      <c r="BD71" s="13">
        <f t="shared" si="46"/>
        <v>0</v>
      </c>
      <c r="BE71" s="13">
        <f t="shared" si="46"/>
        <v>0</v>
      </c>
      <c r="BF71" s="13">
        <f t="shared" si="46"/>
        <v>0</v>
      </c>
      <c r="BG71" s="13">
        <f t="shared" si="46"/>
        <v>0</v>
      </c>
      <c r="BH71" s="13">
        <f t="shared" si="46"/>
        <v>0</v>
      </c>
      <c r="BI71" s="13">
        <f t="shared" si="46"/>
        <v>0</v>
      </c>
      <c r="BJ71" s="13">
        <f t="shared" si="46"/>
        <v>0</v>
      </c>
      <c r="BK71" s="13">
        <f t="shared" si="46"/>
        <v>0</v>
      </c>
      <c r="BL71" s="13">
        <f t="shared" si="46"/>
        <v>0</v>
      </c>
      <c r="BM71" s="13">
        <f t="shared" si="46"/>
        <v>0</v>
      </c>
      <c r="BN71" s="13">
        <f t="shared" si="46"/>
        <v>0</v>
      </c>
      <c r="BO71" s="13">
        <f t="shared" si="46"/>
        <v>0</v>
      </c>
      <c r="BP71" s="13">
        <f t="shared" si="46"/>
        <v>0</v>
      </c>
      <c r="BQ71" s="13">
        <f t="shared" si="46"/>
        <v>0</v>
      </c>
      <c r="BR71" s="13">
        <f t="shared" si="46"/>
        <v>0</v>
      </c>
      <c r="BS71" s="13">
        <f t="shared" si="46"/>
        <v>0</v>
      </c>
      <c r="BT71" s="13">
        <f t="shared" si="46"/>
        <v>0</v>
      </c>
      <c r="BU71" s="13">
        <f t="shared" si="46"/>
        <v>0</v>
      </c>
      <c r="BV71" s="13">
        <f t="shared" si="46"/>
        <v>0</v>
      </c>
      <c r="BW71" s="13">
        <f t="shared" si="46"/>
        <v>0</v>
      </c>
      <c r="BX71" s="13">
        <f t="shared" si="46"/>
        <v>0</v>
      </c>
      <c r="BY71" s="13">
        <f t="shared" si="46"/>
        <v>0</v>
      </c>
      <c r="BZ71" s="13">
        <f t="shared" si="46"/>
        <v>0</v>
      </c>
      <c r="CA71" s="13">
        <f t="shared" si="46"/>
        <v>0</v>
      </c>
      <c r="CB71" s="13">
        <f t="shared" si="46"/>
        <v>0</v>
      </c>
      <c r="CC71" s="13">
        <f t="shared" si="46"/>
        <v>0</v>
      </c>
      <c r="CD71" s="13">
        <f t="shared" si="46"/>
        <v>0</v>
      </c>
      <c r="CE71" s="13">
        <f t="shared" si="46"/>
        <v>0</v>
      </c>
      <c r="CF71" s="13">
        <f t="shared" si="46"/>
        <v>0</v>
      </c>
      <c r="CG71" s="13">
        <f t="shared" si="46"/>
        <v>0</v>
      </c>
      <c r="CH71" s="13">
        <f t="shared" si="46"/>
        <v>0</v>
      </c>
      <c r="CI71" s="13">
        <f t="shared" si="46"/>
        <v>0</v>
      </c>
      <c r="CJ71" s="13">
        <f t="shared" si="46"/>
        <v>0</v>
      </c>
      <c r="CK71" s="13">
        <f t="shared" si="46"/>
        <v>0</v>
      </c>
      <c r="CL71" s="13">
        <f t="shared" si="46"/>
        <v>0</v>
      </c>
      <c r="CM71" s="13">
        <f t="shared" si="46"/>
        <v>0</v>
      </c>
      <c r="CN71" s="13">
        <f t="shared" si="46"/>
        <v>0</v>
      </c>
      <c r="CO71" s="13">
        <f t="shared" si="46"/>
        <v>0</v>
      </c>
      <c r="CP71" s="13">
        <f t="shared" si="46"/>
        <v>0</v>
      </c>
      <c r="CQ71" s="13">
        <f t="shared" si="46"/>
        <v>0</v>
      </c>
      <c r="CR71" s="13">
        <f t="shared" si="46"/>
        <v>0</v>
      </c>
      <c r="CS71" s="13">
        <f t="shared" si="46"/>
        <v>0</v>
      </c>
      <c r="CT71" s="13">
        <f t="shared" si="46"/>
        <v>0</v>
      </c>
      <c r="CU71" s="13">
        <f t="shared" si="46"/>
        <v>0</v>
      </c>
      <c r="CV71" s="13">
        <f t="shared" si="46"/>
        <v>0</v>
      </c>
      <c r="CW71" s="13">
        <f t="shared" si="46"/>
        <v>0</v>
      </c>
      <c r="CX71" s="13">
        <f t="shared" si="46"/>
        <v>0</v>
      </c>
      <c r="CY71" s="13">
        <f t="shared" si="46"/>
        <v>0</v>
      </c>
      <c r="CZ71" s="13">
        <f t="shared" si="46"/>
        <v>0</v>
      </c>
      <c r="DA71" s="13">
        <f t="shared" si="46"/>
        <v>0</v>
      </c>
      <c r="DB71" s="13">
        <f t="shared" si="46"/>
        <v>0</v>
      </c>
      <c r="DC71" s="13">
        <f t="shared" si="46"/>
        <v>0</v>
      </c>
      <c r="DD71" s="13">
        <f t="shared" si="46"/>
        <v>0</v>
      </c>
      <c r="DE71" s="13">
        <f t="shared" si="46"/>
        <v>0</v>
      </c>
      <c r="DF71" s="13">
        <f t="shared" si="46"/>
        <v>0</v>
      </c>
      <c r="DG71" s="13">
        <f t="shared" si="46"/>
        <v>0</v>
      </c>
      <c r="DH71" s="13">
        <f t="shared" si="46"/>
        <v>0</v>
      </c>
      <c r="DI71" s="13">
        <f t="shared" si="46"/>
        <v>0</v>
      </c>
      <c r="DJ71" s="13">
        <f t="shared" si="46"/>
        <v>0</v>
      </c>
      <c r="DK71" s="13">
        <f t="shared" si="46"/>
        <v>0</v>
      </c>
      <c r="DL71" s="13">
        <f t="shared" si="46"/>
        <v>0</v>
      </c>
      <c r="DM71" s="13">
        <f t="shared" si="46"/>
        <v>0</v>
      </c>
      <c r="DN71" s="13">
        <f t="shared" si="46"/>
        <v>0</v>
      </c>
      <c r="DO71" s="13">
        <f t="shared" si="46"/>
        <v>0</v>
      </c>
      <c r="DP71" s="13">
        <f t="shared" si="46"/>
        <v>0</v>
      </c>
      <c r="DQ71" s="13">
        <f t="shared" si="46"/>
        <v>0</v>
      </c>
      <c r="DR71" s="13">
        <f t="shared" si="46"/>
        <v>0</v>
      </c>
      <c r="DS71" s="13">
        <f t="shared" si="46"/>
        <v>0</v>
      </c>
      <c r="DT71" s="13">
        <f t="shared" si="46"/>
        <v>0</v>
      </c>
      <c r="DU71" s="13">
        <f t="shared" si="46"/>
        <v>0</v>
      </c>
      <c r="DV71" s="13">
        <f t="shared" si="46"/>
        <v>0</v>
      </c>
      <c r="DW71" s="13">
        <f t="shared" si="46"/>
        <v>0</v>
      </c>
      <c r="DX71" s="13">
        <f t="shared" si="46"/>
        <v>0</v>
      </c>
      <c r="DY71" s="13">
        <f t="shared" si="46"/>
        <v>0</v>
      </c>
      <c r="DZ71" s="13">
        <f t="shared" si="46"/>
        <v>0</v>
      </c>
      <c r="EA71" s="13">
        <f t="shared" si="46"/>
        <v>0</v>
      </c>
      <c r="EB71" s="13">
        <f t="shared" si="46"/>
        <v>0</v>
      </c>
      <c r="EC71" s="13">
        <f t="shared" si="46"/>
        <v>0</v>
      </c>
      <c r="ED71" s="13">
        <f t="shared" si="46"/>
        <v>0</v>
      </c>
      <c r="EE71" s="13">
        <f t="shared" si="46"/>
        <v>0</v>
      </c>
      <c r="EF71" s="13">
        <f t="shared" si="46"/>
        <v>0</v>
      </c>
      <c r="EG71" s="13">
        <f t="shared" si="46"/>
        <v>0</v>
      </c>
      <c r="EH71" s="13">
        <f t="shared" si="46"/>
        <v>0</v>
      </c>
      <c r="EI71" s="13">
        <f t="shared" si="46"/>
        <v>0</v>
      </c>
      <c r="EJ71" s="13">
        <f t="shared" si="46"/>
        <v>0</v>
      </c>
      <c r="EK71" s="13">
        <f t="shared" si="46"/>
        <v>0</v>
      </c>
      <c r="EL71" s="13">
        <f t="shared" si="46"/>
        <v>0</v>
      </c>
      <c r="EM71" s="13">
        <f t="shared" si="46"/>
        <v>0</v>
      </c>
      <c r="EN71" s="13">
        <f t="shared" si="46"/>
        <v>0</v>
      </c>
      <c r="EO71" s="13">
        <f t="shared" si="46"/>
        <v>0</v>
      </c>
      <c r="EP71" s="13">
        <f t="shared" si="46"/>
        <v>0</v>
      </c>
      <c r="EQ71" s="13">
        <f t="shared" si="46"/>
        <v>0</v>
      </c>
      <c r="ER71" s="13">
        <f t="shared" si="46"/>
        <v>0</v>
      </c>
      <c r="ES71" s="13">
        <f t="shared" si="46"/>
        <v>0</v>
      </c>
      <c r="ET71" s="13">
        <f t="shared" si="46"/>
        <v>0</v>
      </c>
      <c r="EU71" s="13">
        <f t="shared" si="46"/>
        <v>0</v>
      </c>
      <c r="EV71" s="13">
        <f t="shared" si="46"/>
        <v>0</v>
      </c>
      <c r="EW71" s="13">
        <f t="shared" si="46"/>
        <v>0</v>
      </c>
      <c r="EX71" s="13">
        <f t="shared" si="46"/>
        <v>0</v>
      </c>
      <c r="EY71" s="13">
        <f t="shared" si="46"/>
        <v>0</v>
      </c>
      <c r="EZ71" s="13">
        <f t="shared" si="46"/>
        <v>0</v>
      </c>
      <c r="FA71" s="13">
        <f t="shared" si="46"/>
        <v>0</v>
      </c>
      <c r="FB71" s="13">
        <f t="shared" si="46"/>
        <v>0</v>
      </c>
      <c r="FC71" s="13">
        <f t="shared" si="46"/>
        <v>0</v>
      </c>
      <c r="FD71" s="13">
        <f t="shared" si="46"/>
        <v>0</v>
      </c>
      <c r="FE71" s="13">
        <f t="shared" si="46"/>
        <v>0</v>
      </c>
      <c r="FF71" s="13">
        <f t="shared" si="46"/>
        <v>0</v>
      </c>
      <c r="FG71" s="13">
        <f t="shared" si="46"/>
        <v>0</v>
      </c>
      <c r="FH71" s="13">
        <f t="shared" si="46"/>
        <v>0</v>
      </c>
      <c r="FI71" s="13">
        <f t="shared" si="46"/>
        <v>0</v>
      </c>
      <c r="FJ71" s="13">
        <f t="shared" si="46"/>
        <v>0</v>
      </c>
      <c r="FK71" s="13">
        <f t="shared" si="46"/>
        <v>0</v>
      </c>
      <c r="FL71" s="13">
        <f t="shared" si="46"/>
        <v>0</v>
      </c>
      <c r="FM71" s="13">
        <f t="shared" si="46"/>
        <v>0</v>
      </c>
      <c r="FN71" s="13">
        <f t="shared" si="46"/>
        <v>0</v>
      </c>
      <c r="FO71" s="13">
        <f t="shared" si="46"/>
        <v>0</v>
      </c>
      <c r="FP71" s="13">
        <f t="shared" si="46"/>
        <v>0</v>
      </c>
      <c r="FQ71" s="13">
        <f t="shared" si="46"/>
        <v>0</v>
      </c>
      <c r="FR71" s="13">
        <f t="shared" si="46"/>
        <v>0</v>
      </c>
      <c r="FS71" s="13">
        <f t="shared" si="46"/>
        <v>0</v>
      </c>
      <c r="FT71" s="13">
        <f t="shared" si="46"/>
        <v>0</v>
      </c>
      <c r="FU71" s="13">
        <f t="shared" si="46"/>
        <v>0</v>
      </c>
      <c r="FV71" s="13">
        <f t="shared" si="46"/>
        <v>0</v>
      </c>
      <c r="FW71" s="13">
        <f t="shared" si="46"/>
        <v>0</v>
      </c>
      <c r="FX71" s="13">
        <f t="shared" si="46"/>
        <v>0</v>
      </c>
      <c r="FY71" s="13">
        <f t="shared" si="46"/>
        <v>0</v>
      </c>
      <c r="FZ71" s="13">
        <f t="shared" si="46"/>
        <v>0</v>
      </c>
      <c r="GA71" s="13">
        <f t="shared" si="46"/>
        <v>0</v>
      </c>
      <c r="GB71" s="13">
        <f t="shared" si="46"/>
        <v>0</v>
      </c>
      <c r="GC71" s="13">
        <f t="shared" si="46"/>
        <v>0</v>
      </c>
      <c r="GD71" s="13">
        <f t="shared" si="46"/>
        <v>0</v>
      </c>
      <c r="GE71" s="13">
        <f t="shared" si="46"/>
        <v>0</v>
      </c>
      <c r="GF71" s="13">
        <f t="shared" si="46"/>
        <v>0</v>
      </c>
      <c r="GG71" s="13">
        <f t="shared" si="46"/>
        <v>0</v>
      </c>
      <c r="GH71" s="13">
        <f t="shared" si="46"/>
        <v>0</v>
      </c>
      <c r="GI71" s="13">
        <f t="shared" si="46"/>
        <v>0</v>
      </c>
      <c r="GJ71" s="13">
        <f t="shared" si="46"/>
        <v>0</v>
      </c>
      <c r="GK71" s="13">
        <f t="shared" si="46"/>
        <v>0</v>
      </c>
      <c r="GL71" s="13">
        <f t="shared" si="46"/>
        <v>0</v>
      </c>
      <c r="GM71" s="13">
        <f t="shared" si="46"/>
        <v>0</v>
      </c>
      <c r="GN71" s="13">
        <f t="shared" si="46"/>
        <v>0</v>
      </c>
      <c r="GO71" s="13">
        <f t="shared" si="46"/>
        <v>0</v>
      </c>
      <c r="GP71" s="13">
        <f t="shared" si="46"/>
        <v>0</v>
      </c>
      <c r="GQ71" s="13">
        <f t="shared" si="46"/>
        <v>0</v>
      </c>
      <c r="GR71" s="13">
        <f t="shared" si="46"/>
        <v>0</v>
      </c>
      <c r="GS71" s="13">
        <f t="shared" si="46"/>
        <v>0</v>
      </c>
      <c r="GT71" s="13">
        <f t="shared" si="46"/>
        <v>0</v>
      </c>
      <c r="GU71" s="13">
        <f t="shared" si="46"/>
        <v>0</v>
      </c>
      <c r="GV71" s="13">
        <f t="shared" si="46"/>
        <v>0</v>
      </c>
      <c r="GW71" s="13">
        <f t="shared" si="46"/>
        <v>0</v>
      </c>
      <c r="GX71" s="13">
        <f t="shared" si="46"/>
        <v>0</v>
      </c>
      <c r="GY71" s="13">
        <f t="shared" si="46"/>
        <v>0</v>
      </c>
      <c r="GZ71" s="13">
        <f t="shared" si="46"/>
        <v>0</v>
      </c>
      <c r="HA71" s="13">
        <f t="shared" si="46"/>
        <v>0</v>
      </c>
      <c r="HB71" s="13">
        <f t="shared" si="46"/>
        <v>0</v>
      </c>
      <c r="HC71" s="13">
        <f t="shared" si="46"/>
        <v>0</v>
      </c>
      <c r="HD71" s="13">
        <f t="shared" si="46"/>
        <v>0</v>
      </c>
      <c r="HE71" s="13">
        <f t="shared" si="46"/>
        <v>0</v>
      </c>
      <c r="HF71" s="13">
        <f t="shared" si="46"/>
        <v>0</v>
      </c>
      <c r="HG71" s="13">
        <f t="shared" si="46"/>
        <v>0</v>
      </c>
      <c r="HH71" s="13">
        <f t="shared" si="46"/>
        <v>0</v>
      </c>
      <c r="HI71" s="13">
        <f t="shared" si="46"/>
        <v>0</v>
      </c>
      <c r="HJ71" s="13">
        <f t="shared" si="46"/>
        <v>0</v>
      </c>
      <c r="HK71" s="13">
        <f t="shared" si="46"/>
        <v>0</v>
      </c>
      <c r="HL71" s="13">
        <f t="shared" si="46"/>
        <v>0</v>
      </c>
      <c r="HM71" s="13">
        <f t="shared" si="46"/>
        <v>0</v>
      </c>
      <c r="HN71" s="13">
        <f t="shared" si="46"/>
        <v>0</v>
      </c>
      <c r="HO71" s="13">
        <f t="shared" si="46"/>
        <v>0</v>
      </c>
      <c r="HP71" s="13">
        <f t="shared" si="46"/>
        <v>0</v>
      </c>
      <c r="HQ71" s="13">
        <f t="shared" si="46"/>
        <v>0</v>
      </c>
      <c r="HR71" s="13">
        <f t="shared" si="46"/>
        <v>0</v>
      </c>
      <c r="HS71" s="13">
        <f t="shared" si="46"/>
        <v>0</v>
      </c>
      <c r="HT71" s="13">
        <f t="shared" si="46"/>
        <v>0</v>
      </c>
      <c r="HU71" s="13">
        <f t="shared" si="46"/>
        <v>0</v>
      </c>
      <c r="HV71" s="13">
        <f t="shared" si="46"/>
        <v>0</v>
      </c>
      <c r="HW71" s="13">
        <f t="shared" si="46"/>
        <v>0</v>
      </c>
      <c r="HX71" s="13">
        <f t="shared" si="46"/>
        <v>0</v>
      </c>
      <c r="HY71" s="13">
        <f t="shared" si="46"/>
        <v>0</v>
      </c>
      <c r="HZ71" s="13">
        <f t="shared" si="46"/>
        <v>0</v>
      </c>
      <c r="IA71" s="13">
        <f t="shared" si="46"/>
        <v>0</v>
      </c>
      <c r="IB71" s="13">
        <f t="shared" si="46"/>
        <v>0</v>
      </c>
      <c r="IC71" s="13">
        <f t="shared" si="46"/>
        <v>0</v>
      </c>
      <c r="ID71" s="13">
        <f t="shared" si="46"/>
        <v>0</v>
      </c>
      <c r="IE71" s="13">
        <f t="shared" si="46"/>
        <v>0</v>
      </c>
      <c r="IF71" s="13">
        <f t="shared" si="46"/>
        <v>0</v>
      </c>
      <c r="IG71" s="13">
        <f t="shared" si="46"/>
        <v>0</v>
      </c>
      <c r="IH71" s="13">
        <f t="shared" si="46"/>
        <v>0</v>
      </c>
    </row>
    <row r="72" ht="12.75" customHeight="1">
      <c r="A72" s="6" t="s">
        <v>219</v>
      </c>
      <c r="B72" s="36">
        <v>1.0</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row>
    <row r="73" ht="12.75" customHeight="1">
      <c r="A73" s="6" t="s">
        <v>220</v>
      </c>
      <c r="B73" s="23">
        <f>ASSUMPTIONS!B23</f>
        <v>0.05</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row>
    <row r="74" ht="12.75" customHeight="1">
      <c r="A74" s="6" t="s">
        <v>221</v>
      </c>
      <c r="B74" s="24">
        <f>PMT(B73/12,B72,-B71,0)</f>
        <v>0</v>
      </c>
      <c r="C74" s="24">
        <f>0</f>
        <v>0</v>
      </c>
      <c r="D74" s="24">
        <f t="shared" ref="D74:IH74" si="47">IF(D71&gt;$B74,$B74,D71)</f>
        <v>0</v>
      </c>
      <c r="E74" s="24">
        <f t="shared" si="47"/>
        <v>0</v>
      </c>
      <c r="F74" s="24">
        <f t="shared" si="47"/>
        <v>0</v>
      </c>
      <c r="G74" s="24">
        <f t="shared" si="47"/>
        <v>0</v>
      </c>
      <c r="H74" s="24">
        <f t="shared" si="47"/>
        <v>0</v>
      </c>
      <c r="I74" s="24">
        <f t="shared" si="47"/>
        <v>0</v>
      </c>
      <c r="J74" s="24">
        <f t="shared" si="47"/>
        <v>0</v>
      </c>
      <c r="K74" s="24">
        <f t="shared" si="47"/>
        <v>0</v>
      </c>
      <c r="L74" s="24">
        <f t="shared" si="47"/>
        <v>0</v>
      </c>
      <c r="M74" s="24">
        <f t="shared" si="47"/>
        <v>0</v>
      </c>
      <c r="N74" s="24">
        <f t="shared" si="47"/>
        <v>0</v>
      </c>
      <c r="O74" s="24">
        <f t="shared" si="47"/>
        <v>0</v>
      </c>
      <c r="P74" s="24">
        <f t="shared" si="47"/>
        <v>0</v>
      </c>
      <c r="Q74" s="24">
        <f t="shared" si="47"/>
        <v>0</v>
      </c>
      <c r="R74" s="24">
        <f t="shared" si="47"/>
        <v>0</v>
      </c>
      <c r="S74" s="24">
        <f t="shared" si="47"/>
        <v>0</v>
      </c>
      <c r="T74" s="24">
        <f t="shared" si="47"/>
        <v>0</v>
      </c>
      <c r="U74" s="24">
        <f t="shared" si="47"/>
        <v>0</v>
      </c>
      <c r="V74" s="24">
        <f t="shared" si="47"/>
        <v>0</v>
      </c>
      <c r="W74" s="24">
        <f t="shared" si="47"/>
        <v>0</v>
      </c>
      <c r="X74" s="24">
        <f t="shared" si="47"/>
        <v>0</v>
      </c>
      <c r="Y74" s="24">
        <f t="shared" si="47"/>
        <v>0</v>
      </c>
      <c r="Z74" s="24">
        <f t="shared" si="47"/>
        <v>0</v>
      </c>
      <c r="AA74" s="24">
        <f t="shared" si="47"/>
        <v>0</v>
      </c>
      <c r="AB74" s="24">
        <f t="shared" si="47"/>
        <v>0</v>
      </c>
      <c r="AC74" s="24">
        <f t="shared" si="47"/>
        <v>0</v>
      </c>
      <c r="AD74" s="24">
        <f t="shared" si="47"/>
        <v>0</v>
      </c>
      <c r="AE74" s="24">
        <f t="shared" si="47"/>
        <v>0</v>
      </c>
      <c r="AF74" s="24">
        <f t="shared" si="47"/>
        <v>0</v>
      </c>
      <c r="AG74" s="24">
        <f t="shared" si="47"/>
        <v>0</v>
      </c>
      <c r="AH74" s="24">
        <f t="shared" si="47"/>
        <v>0</v>
      </c>
      <c r="AI74" s="24">
        <f t="shared" si="47"/>
        <v>0</v>
      </c>
      <c r="AJ74" s="24">
        <f t="shared" si="47"/>
        <v>0</v>
      </c>
      <c r="AK74" s="24">
        <f t="shared" si="47"/>
        <v>0</v>
      </c>
      <c r="AL74" s="24">
        <f t="shared" si="47"/>
        <v>0</v>
      </c>
      <c r="AM74" s="24">
        <f t="shared" si="47"/>
        <v>0</v>
      </c>
      <c r="AN74" s="24">
        <f t="shared" si="47"/>
        <v>0</v>
      </c>
      <c r="AO74" s="24">
        <f t="shared" si="47"/>
        <v>0</v>
      </c>
      <c r="AP74" s="24">
        <f t="shared" si="47"/>
        <v>0</v>
      </c>
      <c r="AQ74" s="24">
        <f t="shared" si="47"/>
        <v>0</v>
      </c>
      <c r="AR74" s="24">
        <f t="shared" si="47"/>
        <v>0</v>
      </c>
      <c r="AS74" s="24">
        <f t="shared" si="47"/>
        <v>0</v>
      </c>
      <c r="AT74" s="24">
        <f t="shared" si="47"/>
        <v>0</v>
      </c>
      <c r="AU74" s="24">
        <f t="shared" si="47"/>
        <v>0</v>
      </c>
      <c r="AV74" s="24">
        <f t="shared" si="47"/>
        <v>0</v>
      </c>
      <c r="AW74" s="24">
        <f t="shared" si="47"/>
        <v>0</v>
      </c>
      <c r="AX74" s="24">
        <f t="shared" si="47"/>
        <v>0</v>
      </c>
      <c r="AY74" s="24">
        <f t="shared" si="47"/>
        <v>0</v>
      </c>
      <c r="AZ74" s="24">
        <f t="shared" si="47"/>
        <v>0</v>
      </c>
      <c r="BA74" s="24">
        <f t="shared" si="47"/>
        <v>0</v>
      </c>
      <c r="BB74" s="24">
        <f t="shared" si="47"/>
        <v>0</v>
      </c>
      <c r="BC74" s="24">
        <f t="shared" si="47"/>
        <v>0</v>
      </c>
      <c r="BD74" s="24">
        <f t="shared" si="47"/>
        <v>0</v>
      </c>
      <c r="BE74" s="24">
        <f t="shared" si="47"/>
        <v>0</v>
      </c>
      <c r="BF74" s="24">
        <f t="shared" si="47"/>
        <v>0</v>
      </c>
      <c r="BG74" s="24">
        <f t="shared" si="47"/>
        <v>0</v>
      </c>
      <c r="BH74" s="24">
        <f t="shared" si="47"/>
        <v>0</v>
      </c>
      <c r="BI74" s="24">
        <f t="shared" si="47"/>
        <v>0</v>
      </c>
      <c r="BJ74" s="24">
        <f t="shared" si="47"/>
        <v>0</v>
      </c>
      <c r="BK74" s="24">
        <f t="shared" si="47"/>
        <v>0</v>
      </c>
      <c r="BL74" s="24">
        <f t="shared" si="47"/>
        <v>0</v>
      </c>
      <c r="BM74" s="24">
        <f t="shared" si="47"/>
        <v>0</v>
      </c>
      <c r="BN74" s="24">
        <f t="shared" si="47"/>
        <v>0</v>
      </c>
      <c r="BO74" s="24">
        <f t="shared" si="47"/>
        <v>0</v>
      </c>
      <c r="BP74" s="24">
        <f t="shared" si="47"/>
        <v>0</v>
      </c>
      <c r="BQ74" s="24">
        <f t="shared" si="47"/>
        <v>0</v>
      </c>
      <c r="BR74" s="24">
        <f t="shared" si="47"/>
        <v>0</v>
      </c>
      <c r="BS74" s="24">
        <f t="shared" si="47"/>
        <v>0</v>
      </c>
      <c r="BT74" s="24">
        <f t="shared" si="47"/>
        <v>0</v>
      </c>
      <c r="BU74" s="24">
        <f t="shared" si="47"/>
        <v>0</v>
      </c>
      <c r="BV74" s="24">
        <f t="shared" si="47"/>
        <v>0</v>
      </c>
      <c r="BW74" s="24">
        <f t="shared" si="47"/>
        <v>0</v>
      </c>
      <c r="BX74" s="24">
        <f t="shared" si="47"/>
        <v>0</v>
      </c>
      <c r="BY74" s="24">
        <f t="shared" si="47"/>
        <v>0</v>
      </c>
      <c r="BZ74" s="24">
        <f t="shared" si="47"/>
        <v>0</v>
      </c>
      <c r="CA74" s="24">
        <f t="shared" si="47"/>
        <v>0</v>
      </c>
      <c r="CB74" s="24">
        <f t="shared" si="47"/>
        <v>0</v>
      </c>
      <c r="CC74" s="24">
        <f t="shared" si="47"/>
        <v>0</v>
      </c>
      <c r="CD74" s="24">
        <f t="shared" si="47"/>
        <v>0</v>
      </c>
      <c r="CE74" s="24">
        <f t="shared" si="47"/>
        <v>0</v>
      </c>
      <c r="CF74" s="24">
        <f t="shared" si="47"/>
        <v>0</v>
      </c>
      <c r="CG74" s="24">
        <f t="shared" si="47"/>
        <v>0</v>
      </c>
      <c r="CH74" s="24">
        <f t="shared" si="47"/>
        <v>0</v>
      </c>
      <c r="CI74" s="24">
        <f t="shared" si="47"/>
        <v>0</v>
      </c>
      <c r="CJ74" s="24">
        <f t="shared" si="47"/>
        <v>0</v>
      </c>
      <c r="CK74" s="24">
        <f t="shared" si="47"/>
        <v>0</v>
      </c>
      <c r="CL74" s="24">
        <f t="shared" si="47"/>
        <v>0</v>
      </c>
      <c r="CM74" s="24">
        <f t="shared" si="47"/>
        <v>0</v>
      </c>
      <c r="CN74" s="24">
        <f t="shared" si="47"/>
        <v>0</v>
      </c>
      <c r="CO74" s="24">
        <f t="shared" si="47"/>
        <v>0</v>
      </c>
      <c r="CP74" s="24">
        <f t="shared" si="47"/>
        <v>0</v>
      </c>
      <c r="CQ74" s="24">
        <f t="shared" si="47"/>
        <v>0</v>
      </c>
      <c r="CR74" s="24">
        <f t="shared" si="47"/>
        <v>0</v>
      </c>
      <c r="CS74" s="24">
        <f t="shared" si="47"/>
        <v>0</v>
      </c>
      <c r="CT74" s="24">
        <f t="shared" si="47"/>
        <v>0</v>
      </c>
      <c r="CU74" s="24">
        <f t="shared" si="47"/>
        <v>0</v>
      </c>
      <c r="CV74" s="24">
        <f t="shared" si="47"/>
        <v>0</v>
      </c>
      <c r="CW74" s="24">
        <f t="shared" si="47"/>
        <v>0</v>
      </c>
      <c r="CX74" s="24">
        <f t="shared" si="47"/>
        <v>0</v>
      </c>
      <c r="CY74" s="24">
        <f t="shared" si="47"/>
        <v>0</v>
      </c>
      <c r="CZ74" s="24">
        <f t="shared" si="47"/>
        <v>0</v>
      </c>
      <c r="DA74" s="24">
        <f t="shared" si="47"/>
        <v>0</v>
      </c>
      <c r="DB74" s="24">
        <f t="shared" si="47"/>
        <v>0</v>
      </c>
      <c r="DC74" s="24">
        <f t="shared" si="47"/>
        <v>0</v>
      </c>
      <c r="DD74" s="24">
        <f t="shared" si="47"/>
        <v>0</v>
      </c>
      <c r="DE74" s="24">
        <f t="shared" si="47"/>
        <v>0</v>
      </c>
      <c r="DF74" s="24">
        <f t="shared" si="47"/>
        <v>0</v>
      </c>
      <c r="DG74" s="24">
        <f t="shared" si="47"/>
        <v>0</v>
      </c>
      <c r="DH74" s="24">
        <f t="shared" si="47"/>
        <v>0</v>
      </c>
      <c r="DI74" s="24">
        <f t="shared" si="47"/>
        <v>0</v>
      </c>
      <c r="DJ74" s="24">
        <f t="shared" si="47"/>
        <v>0</v>
      </c>
      <c r="DK74" s="24">
        <f t="shared" si="47"/>
        <v>0</v>
      </c>
      <c r="DL74" s="24">
        <f t="shared" si="47"/>
        <v>0</v>
      </c>
      <c r="DM74" s="24">
        <f t="shared" si="47"/>
        <v>0</v>
      </c>
      <c r="DN74" s="24">
        <f t="shared" si="47"/>
        <v>0</v>
      </c>
      <c r="DO74" s="24">
        <f t="shared" si="47"/>
        <v>0</v>
      </c>
      <c r="DP74" s="24">
        <f t="shared" si="47"/>
        <v>0</v>
      </c>
      <c r="DQ74" s="24">
        <f t="shared" si="47"/>
        <v>0</v>
      </c>
      <c r="DR74" s="24">
        <f t="shared" si="47"/>
        <v>0</v>
      </c>
      <c r="DS74" s="24">
        <f t="shared" si="47"/>
        <v>0</v>
      </c>
      <c r="DT74" s="24">
        <f t="shared" si="47"/>
        <v>0</v>
      </c>
      <c r="DU74" s="24">
        <f t="shared" si="47"/>
        <v>0</v>
      </c>
      <c r="DV74" s="24">
        <f t="shared" si="47"/>
        <v>0</v>
      </c>
      <c r="DW74" s="24">
        <f t="shared" si="47"/>
        <v>0</v>
      </c>
      <c r="DX74" s="24">
        <f t="shared" si="47"/>
        <v>0</v>
      </c>
      <c r="DY74" s="24">
        <f t="shared" si="47"/>
        <v>0</v>
      </c>
      <c r="DZ74" s="24">
        <f t="shared" si="47"/>
        <v>0</v>
      </c>
      <c r="EA74" s="24">
        <f t="shared" si="47"/>
        <v>0</v>
      </c>
      <c r="EB74" s="24">
        <f t="shared" si="47"/>
        <v>0</v>
      </c>
      <c r="EC74" s="24">
        <f t="shared" si="47"/>
        <v>0</v>
      </c>
      <c r="ED74" s="24">
        <f t="shared" si="47"/>
        <v>0</v>
      </c>
      <c r="EE74" s="24">
        <f t="shared" si="47"/>
        <v>0</v>
      </c>
      <c r="EF74" s="24">
        <f t="shared" si="47"/>
        <v>0</v>
      </c>
      <c r="EG74" s="24">
        <f t="shared" si="47"/>
        <v>0</v>
      </c>
      <c r="EH74" s="24">
        <f t="shared" si="47"/>
        <v>0</v>
      </c>
      <c r="EI74" s="24">
        <f t="shared" si="47"/>
        <v>0</v>
      </c>
      <c r="EJ74" s="24">
        <f t="shared" si="47"/>
        <v>0</v>
      </c>
      <c r="EK74" s="24">
        <f t="shared" si="47"/>
        <v>0</v>
      </c>
      <c r="EL74" s="24">
        <f t="shared" si="47"/>
        <v>0</v>
      </c>
      <c r="EM74" s="24">
        <f t="shared" si="47"/>
        <v>0</v>
      </c>
      <c r="EN74" s="24">
        <f t="shared" si="47"/>
        <v>0</v>
      </c>
      <c r="EO74" s="24">
        <f t="shared" si="47"/>
        <v>0</v>
      </c>
      <c r="EP74" s="24">
        <f t="shared" si="47"/>
        <v>0</v>
      </c>
      <c r="EQ74" s="24">
        <f t="shared" si="47"/>
        <v>0</v>
      </c>
      <c r="ER74" s="24">
        <f t="shared" si="47"/>
        <v>0</v>
      </c>
      <c r="ES74" s="24">
        <f t="shared" si="47"/>
        <v>0</v>
      </c>
      <c r="ET74" s="24">
        <f t="shared" si="47"/>
        <v>0</v>
      </c>
      <c r="EU74" s="24">
        <f t="shared" si="47"/>
        <v>0</v>
      </c>
      <c r="EV74" s="24">
        <f t="shared" si="47"/>
        <v>0</v>
      </c>
      <c r="EW74" s="24">
        <f t="shared" si="47"/>
        <v>0</v>
      </c>
      <c r="EX74" s="24">
        <f t="shared" si="47"/>
        <v>0</v>
      </c>
      <c r="EY74" s="24">
        <f t="shared" si="47"/>
        <v>0</v>
      </c>
      <c r="EZ74" s="24">
        <f t="shared" si="47"/>
        <v>0</v>
      </c>
      <c r="FA74" s="24">
        <f t="shared" si="47"/>
        <v>0</v>
      </c>
      <c r="FB74" s="24">
        <f t="shared" si="47"/>
        <v>0</v>
      </c>
      <c r="FC74" s="24">
        <f t="shared" si="47"/>
        <v>0</v>
      </c>
      <c r="FD74" s="24">
        <f t="shared" si="47"/>
        <v>0</v>
      </c>
      <c r="FE74" s="24">
        <f t="shared" si="47"/>
        <v>0</v>
      </c>
      <c r="FF74" s="24">
        <f t="shared" si="47"/>
        <v>0</v>
      </c>
      <c r="FG74" s="24">
        <f t="shared" si="47"/>
        <v>0</v>
      </c>
      <c r="FH74" s="24">
        <f t="shared" si="47"/>
        <v>0</v>
      </c>
      <c r="FI74" s="24">
        <f t="shared" si="47"/>
        <v>0</v>
      </c>
      <c r="FJ74" s="24">
        <f t="shared" si="47"/>
        <v>0</v>
      </c>
      <c r="FK74" s="24">
        <f t="shared" si="47"/>
        <v>0</v>
      </c>
      <c r="FL74" s="24">
        <f t="shared" si="47"/>
        <v>0</v>
      </c>
      <c r="FM74" s="24">
        <f t="shared" si="47"/>
        <v>0</v>
      </c>
      <c r="FN74" s="24">
        <f t="shared" si="47"/>
        <v>0</v>
      </c>
      <c r="FO74" s="24">
        <f t="shared" si="47"/>
        <v>0</v>
      </c>
      <c r="FP74" s="24">
        <f t="shared" si="47"/>
        <v>0</v>
      </c>
      <c r="FQ74" s="24">
        <f t="shared" si="47"/>
        <v>0</v>
      </c>
      <c r="FR74" s="24">
        <f t="shared" si="47"/>
        <v>0</v>
      </c>
      <c r="FS74" s="24">
        <f t="shared" si="47"/>
        <v>0</v>
      </c>
      <c r="FT74" s="24">
        <f t="shared" si="47"/>
        <v>0</v>
      </c>
      <c r="FU74" s="24">
        <f t="shared" si="47"/>
        <v>0</v>
      </c>
      <c r="FV74" s="24">
        <f t="shared" si="47"/>
        <v>0</v>
      </c>
      <c r="FW74" s="24">
        <f t="shared" si="47"/>
        <v>0</v>
      </c>
      <c r="FX74" s="24">
        <f t="shared" si="47"/>
        <v>0</v>
      </c>
      <c r="FY74" s="24">
        <f t="shared" si="47"/>
        <v>0</v>
      </c>
      <c r="FZ74" s="24">
        <f t="shared" si="47"/>
        <v>0</v>
      </c>
      <c r="GA74" s="24">
        <f t="shared" si="47"/>
        <v>0</v>
      </c>
      <c r="GB74" s="24">
        <f t="shared" si="47"/>
        <v>0</v>
      </c>
      <c r="GC74" s="24">
        <f t="shared" si="47"/>
        <v>0</v>
      </c>
      <c r="GD74" s="24">
        <f t="shared" si="47"/>
        <v>0</v>
      </c>
      <c r="GE74" s="24">
        <f t="shared" si="47"/>
        <v>0</v>
      </c>
      <c r="GF74" s="24">
        <f t="shared" si="47"/>
        <v>0</v>
      </c>
      <c r="GG74" s="24">
        <f t="shared" si="47"/>
        <v>0</v>
      </c>
      <c r="GH74" s="24">
        <f t="shared" si="47"/>
        <v>0</v>
      </c>
      <c r="GI74" s="24">
        <f t="shared" si="47"/>
        <v>0</v>
      </c>
      <c r="GJ74" s="24">
        <f t="shared" si="47"/>
        <v>0</v>
      </c>
      <c r="GK74" s="24">
        <f t="shared" si="47"/>
        <v>0</v>
      </c>
      <c r="GL74" s="24">
        <f t="shared" si="47"/>
        <v>0</v>
      </c>
      <c r="GM74" s="24">
        <f t="shared" si="47"/>
        <v>0</v>
      </c>
      <c r="GN74" s="24">
        <f t="shared" si="47"/>
        <v>0</v>
      </c>
      <c r="GO74" s="24">
        <f t="shared" si="47"/>
        <v>0</v>
      </c>
      <c r="GP74" s="24">
        <f t="shared" si="47"/>
        <v>0</v>
      </c>
      <c r="GQ74" s="24">
        <f t="shared" si="47"/>
        <v>0</v>
      </c>
      <c r="GR74" s="24">
        <f t="shared" si="47"/>
        <v>0</v>
      </c>
      <c r="GS74" s="24">
        <f t="shared" si="47"/>
        <v>0</v>
      </c>
      <c r="GT74" s="24">
        <f t="shared" si="47"/>
        <v>0</v>
      </c>
      <c r="GU74" s="24">
        <f t="shared" si="47"/>
        <v>0</v>
      </c>
      <c r="GV74" s="24">
        <f t="shared" si="47"/>
        <v>0</v>
      </c>
      <c r="GW74" s="24">
        <f t="shared" si="47"/>
        <v>0</v>
      </c>
      <c r="GX74" s="24">
        <f t="shared" si="47"/>
        <v>0</v>
      </c>
      <c r="GY74" s="24">
        <f t="shared" si="47"/>
        <v>0</v>
      </c>
      <c r="GZ74" s="24">
        <f t="shared" si="47"/>
        <v>0</v>
      </c>
      <c r="HA74" s="24">
        <f t="shared" si="47"/>
        <v>0</v>
      </c>
      <c r="HB74" s="24">
        <f t="shared" si="47"/>
        <v>0</v>
      </c>
      <c r="HC74" s="24">
        <f t="shared" si="47"/>
        <v>0</v>
      </c>
      <c r="HD74" s="24">
        <f t="shared" si="47"/>
        <v>0</v>
      </c>
      <c r="HE74" s="24">
        <f t="shared" si="47"/>
        <v>0</v>
      </c>
      <c r="HF74" s="24">
        <f t="shared" si="47"/>
        <v>0</v>
      </c>
      <c r="HG74" s="24">
        <f t="shared" si="47"/>
        <v>0</v>
      </c>
      <c r="HH74" s="24">
        <f t="shared" si="47"/>
        <v>0</v>
      </c>
      <c r="HI74" s="24">
        <f t="shared" si="47"/>
        <v>0</v>
      </c>
      <c r="HJ74" s="24">
        <f t="shared" si="47"/>
        <v>0</v>
      </c>
      <c r="HK74" s="24">
        <f t="shared" si="47"/>
        <v>0</v>
      </c>
      <c r="HL74" s="24">
        <f t="shared" si="47"/>
        <v>0</v>
      </c>
      <c r="HM74" s="24">
        <f t="shared" si="47"/>
        <v>0</v>
      </c>
      <c r="HN74" s="24">
        <f t="shared" si="47"/>
        <v>0</v>
      </c>
      <c r="HO74" s="24">
        <f t="shared" si="47"/>
        <v>0</v>
      </c>
      <c r="HP74" s="24">
        <f t="shared" si="47"/>
        <v>0</v>
      </c>
      <c r="HQ74" s="24">
        <f t="shared" si="47"/>
        <v>0</v>
      </c>
      <c r="HR74" s="24">
        <f t="shared" si="47"/>
        <v>0</v>
      </c>
      <c r="HS74" s="24">
        <f t="shared" si="47"/>
        <v>0</v>
      </c>
      <c r="HT74" s="24">
        <f t="shared" si="47"/>
        <v>0</v>
      </c>
      <c r="HU74" s="24">
        <f t="shared" si="47"/>
        <v>0</v>
      </c>
      <c r="HV74" s="24">
        <f t="shared" si="47"/>
        <v>0</v>
      </c>
      <c r="HW74" s="24">
        <f t="shared" si="47"/>
        <v>0</v>
      </c>
      <c r="HX74" s="24">
        <f t="shared" si="47"/>
        <v>0</v>
      </c>
      <c r="HY74" s="24">
        <f t="shared" si="47"/>
        <v>0</v>
      </c>
      <c r="HZ74" s="24">
        <f t="shared" si="47"/>
        <v>0</v>
      </c>
      <c r="IA74" s="24">
        <f t="shared" si="47"/>
        <v>0</v>
      </c>
      <c r="IB74" s="24">
        <f t="shared" si="47"/>
        <v>0</v>
      </c>
      <c r="IC74" s="24">
        <f t="shared" si="47"/>
        <v>0</v>
      </c>
      <c r="ID74" s="24">
        <f t="shared" si="47"/>
        <v>0</v>
      </c>
      <c r="IE74" s="24">
        <f t="shared" si="47"/>
        <v>0</v>
      </c>
      <c r="IF74" s="24">
        <f t="shared" si="47"/>
        <v>0</v>
      </c>
      <c r="IG74" s="24">
        <f t="shared" si="47"/>
        <v>0</v>
      </c>
      <c r="IH74" s="24">
        <f t="shared" si="47"/>
        <v>0</v>
      </c>
    </row>
    <row r="75" ht="12.75" customHeight="1">
      <c r="A75" s="6" t="s">
        <v>225</v>
      </c>
      <c r="B75" s="24"/>
      <c r="C75" s="24">
        <f t="shared" ref="C75:IH75" si="48">IF(C74&gt;0,$B73/12*C71,0)</f>
        <v>0</v>
      </c>
      <c r="D75" s="24">
        <f t="shared" si="48"/>
        <v>0</v>
      </c>
      <c r="E75" s="24">
        <f t="shared" si="48"/>
        <v>0</v>
      </c>
      <c r="F75" s="24">
        <f t="shared" si="48"/>
        <v>0</v>
      </c>
      <c r="G75" s="24">
        <f t="shared" si="48"/>
        <v>0</v>
      </c>
      <c r="H75" s="24">
        <f t="shared" si="48"/>
        <v>0</v>
      </c>
      <c r="I75" s="24">
        <f t="shared" si="48"/>
        <v>0</v>
      </c>
      <c r="J75" s="24">
        <f t="shared" si="48"/>
        <v>0</v>
      </c>
      <c r="K75" s="24">
        <f t="shared" si="48"/>
        <v>0</v>
      </c>
      <c r="L75" s="24">
        <f t="shared" si="48"/>
        <v>0</v>
      </c>
      <c r="M75" s="24">
        <f t="shared" si="48"/>
        <v>0</v>
      </c>
      <c r="N75" s="24">
        <f t="shared" si="48"/>
        <v>0</v>
      </c>
      <c r="O75" s="24">
        <f t="shared" si="48"/>
        <v>0</v>
      </c>
      <c r="P75" s="24">
        <f t="shared" si="48"/>
        <v>0</v>
      </c>
      <c r="Q75" s="24">
        <f t="shared" si="48"/>
        <v>0</v>
      </c>
      <c r="R75" s="24">
        <f t="shared" si="48"/>
        <v>0</v>
      </c>
      <c r="S75" s="24">
        <f t="shared" si="48"/>
        <v>0</v>
      </c>
      <c r="T75" s="24">
        <f t="shared" si="48"/>
        <v>0</v>
      </c>
      <c r="U75" s="24">
        <f t="shared" si="48"/>
        <v>0</v>
      </c>
      <c r="V75" s="24">
        <f t="shared" si="48"/>
        <v>0</v>
      </c>
      <c r="W75" s="24">
        <f t="shared" si="48"/>
        <v>0</v>
      </c>
      <c r="X75" s="24">
        <f t="shared" si="48"/>
        <v>0</v>
      </c>
      <c r="Y75" s="24">
        <f t="shared" si="48"/>
        <v>0</v>
      </c>
      <c r="Z75" s="24">
        <f t="shared" si="48"/>
        <v>0</v>
      </c>
      <c r="AA75" s="24">
        <f t="shared" si="48"/>
        <v>0</v>
      </c>
      <c r="AB75" s="24">
        <f t="shared" si="48"/>
        <v>0</v>
      </c>
      <c r="AC75" s="24">
        <f t="shared" si="48"/>
        <v>0</v>
      </c>
      <c r="AD75" s="24">
        <f t="shared" si="48"/>
        <v>0</v>
      </c>
      <c r="AE75" s="24">
        <f t="shared" si="48"/>
        <v>0</v>
      </c>
      <c r="AF75" s="24">
        <f t="shared" si="48"/>
        <v>0</v>
      </c>
      <c r="AG75" s="24">
        <f t="shared" si="48"/>
        <v>0</v>
      </c>
      <c r="AH75" s="24">
        <f t="shared" si="48"/>
        <v>0</v>
      </c>
      <c r="AI75" s="24">
        <f t="shared" si="48"/>
        <v>0</v>
      </c>
      <c r="AJ75" s="24">
        <f t="shared" si="48"/>
        <v>0</v>
      </c>
      <c r="AK75" s="24">
        <f t="shared" si="48"/>
        <v>0</v>
      </c>
      <c r="AL75" s="24">
        <f t="shared" si="48"/>
        <v>0</v>
      </c>
      <c r="AM75" s="24">
        <f t="shared" si="48"/>
        <v>0</v>
      </c>
      <c r="AN75" s="24">
        <f t="shared" si="48"/>
        <v>0</v>
      </c>
      <c r="AO75" s="24">
        <f t="shared" si="48"/>
        <v>0</v>
      </c>
      <c r="AP75" s="24">
        <f t="shared" si="48"/>
        <v>0</v>
      </c>
      <c r="AQ75" s="24">
        <f t="shared" si="48"/>
        <v>0</v>
      </c>
      <c r="AR75" s="24">
        <f t="shared" si="48"/>
        <v>0</v>
      </c>
      <c r="AS75" s="24">
        <f t="shared" si="48"/>
        <v>0</v>
      </c>
      <c r="AT75" s="24">
        <f t="shared" si="48"/>
        <v>0</v>
      </c>
      <c r="AU75" s="24">
        <f t="shared" si="48"/>
        <v>0</v>
      </c>
      <c r="AV75" s="24">
        <f t="shared" si="48"/>
        <v>0</v>
      </c>
      <c r="AW75" s="24">
        <f t="shared" si="48"/>
        <v>0</v>
      </c>
      <c r="AX75" s="24">
        <f t="shared" si="48"/>
        <v>0</v>
      </c>
      <c r="AY75" s="24">
        <f t="shared" si="48"/>
        <v>0</v>
      </c>
      <c r="AZ75" s="24">
        <f t="shared" si="48"/>
        <v>0</v>
      </c>
      <c r="BA75" s="24">
        <f t="shared" si="48"/>
        <v>0</v>
      </c>
      <c r="BB75" s="24">
        <f t="shared" si="48"/>
        <v>0</v>
      </c>
      <c r="BC75" s="24">
        <f t="shared" si="48"/>
        <v>0</v>
      </c>
      <c r="BD75" s="24">
        <f t="shared" si="48"/>
        <v>0</v>
      </c>
      <c r="BE75" s="24">
        <f t="shared" si="48"/>
        <v>0</v>
      </c>
      <c r="BF75" s="24">
        <f t="shared" si="48"/>
        <v>0</v>
      </c>
      <c r="BG75" s="24">
        <f t="shared" si="48"/>
        <v>0</v>
      </c>
      <c r="BH75" s="24">
        <f t="shared" si="48"/>
        <v>0</v>
      </c>
      <c r="BI75" s="24">
        <f t="shared" si="48"/>
        <v>0</v>
      </c>
      <c r="BJ75" s="24">
        <f t="shared" si="48"/>
        <v>0</v>
      </c>
      <c r="BK75" s="24">
        <f t="shared" si="48"/>
        <v>0</v>
      </c>
      <c r="BL75" s="24">
        <f t="shared" si="48"/>
        <v>0</v>
      </c>
      <c r="BM75" s="24">
        <f t="shared" si="48"/>
        <v>0</v>
      </c>
      <c r="BN75" s="24">
        <f t="shared" si="48"/>
        <v>0</v>
      </c>
      <c r="BO75" s="24">
        <f t="shared" si="48"/>
        <v>0</v>
      </c>
      <c r="BP75" s="24">
        <f t="shared" si="48"/>
        <v>0</v>
      </c>
      <c r="BQ75" s="24">
        <f t="shared" si="48"/>
        <v>0</v>
      </c>
      <c r="BR75" s="24">
        <f t="shared" si="48"/>
        <v>0</v>
      </c>
      <c r="BS75" s="24">
        <f t="shared" si="48"/>
        <v>0</v>
      </c>
      <c r="BT75" s="24">
        <f t="shared" si="48"/>
        <v>0</v>
      </c>
      <c r="BU75" s="24">
        <f t="shared" si="48"/>
        <v>0</v>
      </c>
      <c r="BV75" s="24">
        <f t="shared" si="48"/>
        <v>0</v>
      </c>
      <c r="BW75" s="24">
        <f t="shared" si="48"/>
        <v>0</v>
      </c>
      <c r="BX75" s="24">
        <f t="shared" si="48"/>
        <v>0</v>
      </c>
      <c r="BY75" s="24">
        <f t="shared" si="48"/>
        <v>0</v>
      </c>
      <c r="BZ75" s="24">
        <f t="shared" si="48"/>
        <v>0</v>
      </c>
      <c r="CA75" s="24">
        <f t="shared" si="48"/>
        <v>0</v>
      </c>
      <c r="CB75" s="24">
        <f t="shared" si="48"/>
        <v>0</v>
      </c>
      <c r="CC75" s="24">
        <f t="shared" si="48"/>
        <v>0</v>
      </c>
      <c r="CD75" s="24">
        <f t="shared" si="48"/>
        <v>0</v>
      </c>
      <c r="CE75" s="24">
        <f t="shared" si="48"/>
        <v>0</v>
      </c>
      <c r="CF75" s="24">
        <f t="shared" si="48"/>
        <v>0</v>
      </c>
      <c r="CG75" s="24">
        <f t="shared" si="48"/>
        <v>0</v>
      </c>
      <c r="CH75" s="24">
        <f t="shared" si="48"/>
        <v>0</v>
      </c>
      <c r="CI75" s="24">
        <f t="shared" si="48"/>
        <v>0</v>
      </c>
      <c r="CJ75" s="24">
        <f t="shared" si="48"/>
        <v>0</v>
      </c>
      <c r="CK75" s="24">
        <f t="shared" si="48"/>
        <v>0</v>
      </c>
      <c r="CL75" s="24">
        <f t="shared" si="48"/>
        <v>0</v>
      </c>
      <c r="CM75" s="24">
        <f t="shared" si="48"/>
        <v>0</v>
      </c>
      <c r="CN75" s="24">
        <f t="shared" si="48"/>
        <v>0</v>
      </c>
      <c r="CO75" s="24">
        <f t="shared" si="48"/>
        <v>0</v>
      </c>
      <c r="CP75" s="24">
        <f t="shared" si="48"/>
        <v>0</v>
      </c>
      <c r="CQ75" s="24">
        <f t="shared" si="48"/>
        <v>0</v>
      </c>
      <c r="CR75" s="24">
        <f t="shared" si="48"/>
        <v>0</v>
      </c>
      <c r="CS75" s="24">
        <f t="shared" si="48"/>
        <v>0</v>
      </c>
      <c r="CT75" s="24">
        <f t="shared" si="48"/>
        <v>0</v>
      </c>
      <c r="CU75" s="24">
        <f t="shared" si="48"/>
        <v>0</v>
      </c>
      <c r="CV75" s="24">
        <f t="shared" si="48"/>
        <v>0</v>
      </c>
      <c r="CW75" s="24">
        <f t="shared" si="48"/>
        <v>0</v>
      </c>
      <c r="CX75" s="24">
        <f t="shared" si="48"/>
        <v>0</v>
      </c>
      <c r="CY75" s="24">
        <f t="shared" si="48"/>
        <v>0</v>
      </c>
      <c r="CZ75" s="24">
        <f t="shared" si="48"/>
        <v>0</v>
      </c>
      <c r="DA75" s="24">
        <f t="shared" si="48"/>
        <v>0</v>
      </c>
      <c r="DB75" s="24">
        <f t="shared" si="48"/>
        <v>0</v>
      </c>
      <c r="DC75" s="24">
        <f t="shared" si="48"/>
        <v>0</v>
      </c>
      <c r="DD75" s="24">
        <f t="shared" si="48"/>
        <v>0</v>
      </c>
      <c r="DE75" s="24">
        <f t="shared" si="48"/>
        <v>0</v>
      </c>
      <c r="DF75" s="24">
        <f t="shared" si="48"/>
        <v>0</v>
      </c>
      <c r="DG75" s="24">
        <f t="shared" si="48"/>
        <v>0</v>
      </c>
      <c r="DH75" s="24">
        <f t="shared" si="48"/>
        <v>0</v>
      </c>
      <c r="DI75" s="24">
        <f t="shared" si="48"/>
        <v>0</v>
      </c>
      <c r="DJ75" s="24">
        <f t="shared" si="48"/>
        <v>0</v>
      </c>
      <c r="DK75" s="24">
        <f t="shared" si="48"/>
        <v>0</v>
      </c>
      <c r="DL75" s="24">
        <f t="shared" si="48"/>
        <v>0</v>
      </c>
      <c r="DM75" s="24">
        <f t="shared" si="48"/>
        <v>0</v>
      </c>
      <c r="DN75" s="24">
        <f t="shared" si="48"/>
        <v>0</v>
      </c>
      <c r="DO75" s="24">
        <f t="shared" si="48"/>
        <v>0</v>
      </c>
      <c r="DP75" s="24">
        <f t="shared" si="48"/>
        <v>0</v>
      </c>
      <c r="DQ75" s="24">
        <f t="shared" si="48"/>
        <v>0</v>
      </c>
      <c r="DR75" s="24">
        <f t="shared" si="48"/>
        <v>0</v>
      </c>
      <c r="DS75" s="24">
        <f t="shared" si="48"/>
        <v>0</v>
      </c>
      <c r="DT75" s="24">
        <f t="shared" si="48"/>
        <v>0</v>
      </c>
      <c r="DU75" s="24">
        <f t="shared" si="48"/>
        <v>0</v>
      </c>
      <c r="DV75" s="24">
        <f t="shared" si="48"/>
        <v>0</v>
      </c>
      <c r="DW75" s="24">
        <f t="shared" si="48"/>
        <v>0</v>
      </c>
      <c r="DX75" s="24">
        <f t="shared" si="48"/>
        <v>0</v>
      </c>
      <c r="DY75" s="24">
        <f t="shared" si="48"/>
        <v>0</v>
      </c>
      <c r="DZ75" s="24">
        <f t="shared" si="48"/>
        <v>0</v>
      </c>
      <c r="EA75" s="24">
        <f t="shared" si="48"/>
        <v>0</v>
      </c>
      <c r="EB75" s="24">
        <f t="shared" si="48"/>
        <v>0</v>
      </c>
      <c r="EC75" s="24">
        <f t="shared" si="48"/>
        <v>0</v>
      </c>
      <c r="ED75" s="24">
        <f t="shared" si="48"/>
        <v>0</v>
      </c>
      <c r="EE75" s="24">
        <f t="shared" si="48"/>
        <v>0</v>
      </c>
      <c r="EF75" s="24">
        <f t="shared" si="48"/>
        <v>0</v>
      </c>
      <c r="EG75" s="24">
        <f t="shared" si="48"/>
        <v>0</v>
      </c>
      <c r="EH75" s="24">
        <f t="shared" si="48"/>
        <v>0</v>
      </c>
      <c r="EI75" s="24">
        <f t="shared" si="48"/>
        <v>0</v>
      </c>
      <c r="EJ75" s="24">
        <f t="shared" si="48"/>
        <v>0</v>
      </c>
      <c r="EK75" s="24">
        <f t="shared" si="48"/>
        <v>0</v>
      </c>
      <c r="EL75" s="24">
        <f t="shared" si="48"/>
        <v>0</v>
      </c>
      <c r="EM75" s="24">
        <f t="shared" si="48"/>
        <v>0</v>
      </c>
      <c r="EN75" s="24">
        <f t="shared" si="48"/>
        <v>0</v>
      </c>
      <c r="EO75" s="24">
        <f t="shared" si="48"/>
        <v>0</v>
      </c>
      <c r="EP75" s="24">
        <f t="shared" si="48"/>
        <v>0</v>
      </c>
      <c r="EQ75" s="24">
        <f t="shared" si="48"/>
        <v>0</v>
      </c>
      <c r="ER75" s="24">
        <f t="shared" si="48"/>
        <v>0</v>
      </c>
      <c r="ES75" s="24">
        <f t="shared" si="48"/>
        <v>0</v>
      </c>
      <c r="ET75" s="24">
        <f t="shared" si="48"/>
        <v>0</v>
      </c>
      <c r="EU75" s="24">
        <f t="shared" si="48"/>
        <v>0</v>
      </c>
      <c r="EV75" s="24">
        <f t="shared" si="48"/>
        <v>0</v>
      </c>
      <c r="EW75" s="24">
        <f t="shared" si="48"/>
        <v>0</v>
      </c>
      <c r="EX75" s="24">
        <f t="shared" si="48"/>
        <v>0</v>
      </c>
      <c r="EY75" s="24">
        <f t="shared" si="48"/>
        <v>0</v>
      </c>
      <c r="EZ75" s="24">
        <f t="shared" si="48"/>
        <v>0</v>
      </c>
      <c r="FA75" s="24">
        <f t="shared" si="48"/>
        <v>0</v>
      </c>
      <c r="FB75" s="24">
        <f t="shared" si="48"/>
        <v>0</v>
      </c>
      <c r="FC75" s="24">
        <f t="shared" si="48"/>
        <v>0</v>
      </c>
      <c r="FD75" s="24">
        <f t="shared" si="48"/>
        <v>0</v>
      </c>
      <c r="FE75" s="24">
        <f t="shared" si="48"/>
        <v>0</v>
      </c>
      <c r="FF75" s="24">
        <f t="shared" si="48"/>
        <v>0</v>
      </c>
      <c r="FG75" s="24">
        <f t="shared" si="48"/>
        <v>0</v>
      </c>
      <c r="FH75" s="24">
        <f t="shared" si="48"/>
        <v>0</v>
      </c>
      <c r="FI75" s="24">
        <f t="shared" si="48"/>
        <v>0</v>
      </c>
      <c r="FJ75" s="24">
        <f t="shared" si="48"/>
        <v>0</v>
      </c>
      <c r="FK75" s="24">
        <f t="shared" si="48"/>
        <v>0</v>
      </c>
      <c r="FL75" s="24">
        <f t="shared" si="48"/>
        <v>0</v>
      </c>
      <c r="FM75" s="24">
        <f t="shared" si="48"/>
        <v>0</v>
      </c>
      <c r="FN75" s="24">
        <f t="shared" si="48"/>
        <v>0</v>
      </c>
      <c r="FO75" s="24">
        <f t="shared" si="48"/>
        <v>0</v>
      </c>
      <c r="FP75" s="24">
        <f t="shared" si="48"/>
        <v>0</v>
      </c>
      <c r="FQ75" s="24">
        <f t="shared" si="48"/>
        <v>0</v>
      </c>
      <c r="FR75" s="24">
        <f t="shared" si="48"/>
        <v>0</v>
      </c>
      <c r="FS75" s="24">
        <f t="shared" si="48"/>
        <v>0</v>
      </c>
      <c r="FT75" s="24">
        <f t="shared" si="48"/>
        <v>0</v>
      </c>
      <c r="FU75" s="24">
        <f t="shared" si="48"/>
        <v>0</v>
      </c>
      <c r="FV75" s="24">
        <f t="shared" si="48"/>
        <v>0</v>
      </c>
      <c r="FW75" s="24">
        <f t="shared" si="48"/>
        <v>0</v>
      </c>
      <c r="FX75" s="24">
        <f t="shared" si="48"/>
        <v>0</v>
      </c>
      <c r="FY75" s="24">
        <f t="shared" si="48"/>
        <v>0</v>
      </c>
      <c r="FZ75" s="24">
        <f t="shared" si="48"/>
        <v>0</v>
      </c>
      <c r="GA75" s="24">
        <f t="shared" si="48"/>
        <v>0</v>
      </c>
      <c r="GB75" s="24">
        <f t="shared" si="48"/>
        <v>0</v>
      </c>
      <c r="GC75" s="24">
        <f t="shared" si="48"/>
        <v>0</v>
      </c>
      <c r="GD75" s="24">
        <f t="shared" si="48"/>
        <v>0</v>
      </c>
      <c r="GE75" s="24">
        <f t="shared" si="48"/>
        <v>0</v>
      </c>
      <c r="GF75" s="24">
        <f t="shared" si="48"/>
        <v>0</v>
      </c>
      <c r="GG75" s="24">
        <f t="shared" si="48"/>
        <v>0</v>
      </c>
      <c r="GH75" s="24">
        <f t="shared" si="48"/>
        <v>0</v>
      </c>
      <c r="GI75" s="24">
        <f t="shared" si="48"/>
        <v>0</v>
      </c>
      <c r="GJ75" s="24">
        <f t="shared" si="48"/>
        <v>0</v>
      </c>
      <c r="GK75" s="24">
        <f t="shared" si="48"/>
        <v>0</v>
      </c>
      <c r="GL75" s="24">
        <f t="shared" si="48"/>
        <v>0</v>
      </c>
      <c r="GM75" s="24">
        <f t="shared" si="48"/>
        <v>0</v>
      </c>
      <c r="GN75" s="24">
        <f t="shared" si="48"/>
        <v>0</v>
      </c>
      <c r="GO75" s="24">
        <f t="shared" si="48"/>
        <v>0</v>
      </c>
      <c r="GP75" s="24">
        <f t="shared" si="48"/>
        <v>0</v>
      </c>
      <c r="GQ75" s="24">
        <f t="shared" si="48"/>
        <v>0</v>
      </c>
      <c r="GR75" s="24">
        <f t="shared" si="48"/>
        <v>0</v>
      </c>
      <c r="GS75" s="24">
        <f t="shared" si="48"/>
        <v>0</v>
      </c>
      <c r="GT75" s="24">
        <f t="shared" si="48"/>
        <v>0</v>
      </c>
      <c r="GU75" s="24">
        <f t="shared" si="48"/>
        <v>0</v>
      </c>
      <c r="GV75" s="24">
        <f t="shared" si="48"/>
        <v>0</v>
      </c>
      <c r="GW75" s="24">
        <f t="shared" si="48"/>
        <v>0</v>
      </c>
      <c r="GX75" s="24">
        <f t="shared" si="48"/>
        <v>0</v>
      </c>
      <c r="GY75" s="24">
        <f t="shared" si="48"/>
        <v>0</v>
      </c>
      <c r="GZ75" s="24">
        <f t="shared" si="48"/>
        <v>0</v>
      </c>
      <c r="HA75" s="24">
        <f t="shared" si="48"/>
        <v>0</v>
      </c>
      <c r="HB75" s="24">
        <f t="shared" si="48"/>
        <v>0</v>
      </c>
      <c r="HC75" s="24">
        <f t="shared" si="48"/>
        <v>0</v>
      </c>
      <c r="HD75" s="24">
        <f t="shared" si="48"/>
        <v>0</v>
      </c>
      <c r="HE75" s="24">
        <f t="shared" si="48"/>
        <v>0</v>
      </c>
      <c r="HF75" s="24">
        <f t="shared" si="48"/>
        <v>0</v>
      </c>
      <c r="HG75" s="24">
        <f t="shared" si="48"/>
        <v>0</v>
      </c>
      <c r="HH75" s="24">
        <f t="shared" si="48"/>
        <v>0</v>
      </c>
      <c r="HI75" s="24">
        <f t="shared" si="48"/>
        <v>0</v>
      </c>
      <c r="HJ75" s="24">
        <f t="shared" si="48"/>
        <v>0</v>
      </c>
      <c r="HK75" s="24">
        <f t="shared" si="48"/>
        <v>0</v>
      </c>
      <c r="HL75" s="24">
        <f t="shared" si="48"/>
        <v>0</v>
      </c>
      <c r="HM75" s="24">
        <f t="shared" si="48"/>
        <v>0</v>
      </c>
      <c r="HN75" s="24">
        <f t="shared" si="48"/>
        <v>0</v>
      </c>
      <c r="HO75" s="24">
        <f t="shared" si="48"/>
        <v>0</v>
      </c>
      <c r="HP75" s="24">
        <f t="shared" si="48"/>
        <v>0</v>
      </c>
      <c r="HQ75" s="24">
        <f t="shared" si="48"/>
        <v>0</v>
      </c>
      <c r="HR75" s="24">
        <f t="shared" si="48"/>
        <v>0</v>
      </c>
      <c r="HS75" s="24">
        <f t="shared" si="48"/>
        <v>0</v>
      </c>
      <c r="HT75" s="24">
        <f t="shared" si="48"/>
        <v>0</v>
      </c>
      <c r="HU75" s="24">
        <f t="shared" si="48"/>
        <v>0</v>
      </c>
      <c r="HV75" s="24">
        <f t="shared" si="48"/>
        <v>0</v>
      </c>
      <c r="HW75" s="24">
        <f t="shared" si="48"/>
        <v>0</v>
      </c>
      <c r="HX75" s="24">
        <f t="shared" si="48"/>
        <v>0</v>
      </c>
      <c r="HY75" s="24">
        <f t="shared" si="48"/>
        <v>0</v>
      </c>
      <c r="HZ75" s="24">
        <f t="shared" si="48"/>
        <v>0</v>
      </c>
      <c r="IA75" s="24">
        <f t="shared" si="48"/>
        <v>0</v>
      </c>
      <c r="IB75" s="24">
        <f t="shared" si="48"/>
        <v>0</v>
      </c>
      <c r="IC75" s="24">
        <f t="shared" si="48"/>
        <v>0</v>
      </c>
      <c r="ID75" s="24">
        <f t="shared" si="48"/>
        <v>0</v>
      </c>
      <c r="IE75" s="24">
        <f t="shared" si="48"/>
        <v>0</v>
      </c>
      <c r="IF75" s="24">
        <f t="shared" si="48"/>
        <v>0</v>
      </c>
      <c r="IG75" s="24">
        <f t="shared" si="48"/>
        <v>0</v>
      </c>
      <c r="IH75" s="24">
        <f t="shared" si="48"/>
        <v>0</v>
      </c>
    </row>
    <row r="76" ht="12.75" customHeight="1">
      <c r="A76" s="6" t="s">
        <v>231</v>
      </c>
      <c r="B76" s="24"/>
      <c r="C76" s="24">
        <f t="shared" ref="C76:IH76" si="49">C74-C75</f>
        <v>0</v>
      </c>
      <c r="D76" s="24">
        <f t="shared" si="49"/>
        <v>0</v>
      </c>
      <c r="E76" s="24">
        <f t="shared" si="49"/>
        <v>0</v>
      </c>
      <c r="F76" s="24">
        <f t="shared" si="49"/>
        <v>0</v>
      </c>
      <c r="G76" s="24">
        <f t="shared" si="49"/>
        <v>0</v>
      </c>
      <c r="H76" s="24">
        <f t="shared" si="49"/>
        <v>0</v>
      </c>
      <c r="I76" s="24">
        <f t="shared" si="49"/>
        <v>0</v>
      </c>
      <c r="J76" s="24">
        <f t="shared" si="49"/>
        <v>0</v>
      </c>
      <c r="K76" s="24">
        <f t="shared" si="49"/>
        <v>0</v>
      </c>
      <c r="L76" s="24">
        <f t="shared" si="49"/>
        <v>0</v>
      </c>
      <c r="M76" s="24">
        <f t="shared" si="49"/>
        <v>0</v>
      </c>
      <c r="N76" s="24">
        <f t="shared" si="49"/>
        <v>0</v>
      </c>
      <c r="O76" s="24">
        <f t="shared" si="49"/>
        <v>0</v>
      </c>
      <c r="P76" s="24">
        <f t="shared" si="49"/>
        <v>0</v>
      </c>
      <c r="Q76" s="24">
        <f t="shared" si="49"/>
        <v>0</v>
      </c>
      <c r="R76" s="24">
        <f t="shared" si="49"/>
        <v>0</v>
      </c>
      <c r="S76" s="24">
        <f t="shared" si="49"/>
        <v>0</v>
      </c>
      <c r="T76" s="24">
        <f t="shared" si="49"/>
        <v>0</v>
      </c>
      <c r="U76" s="24">
        <f t="shared" si="49"/>
        <v>0</v>
      </c>
      <c r="V76" s="24">
        <f t="shared" si="49"/>
        <v>0</v>
      </c>
      <c r="W76" s="24">
        <f t="shared" si="49"/>
        <v>0</v>
      </c>
      <c r="X76" s="24">
        <f t="shared" si="49"/>
        <v>0</v>
      </c>
      <c r="Y76" s="24">
        <f t="shared" si="49"/>
        <v>0</v>
      </c>
      <c r="Z76" s="24">
        <f t="shared" si="49"/>
        <v>0</v>
      </c>
      <c r="AA76" s="24">
        <f t="shared" si="49"/>
        <v>0</v>
      </c>
      <c r="AB76" s="24">
        <f t="shared" si="49"/>
        <v>0</v>
      </c>
      <c r="AC76" s="24">
        <f t="shared" si="49"/>
        <v>0</v>
      </c>
      <c r="AD76" s="24">
        <f t="shared" si="49"/>
        <v>0</v>
      </c>
      <c r="AE76" s="24">
        <f t="shared" si="49"/>
        <v>0</v>
      </c>
      <c r="AF76" s="24">
        <f t="shared" si="49"/>
        <v>0</v>
      </c>
      <c r="AG76" s="24">
        <f t="shared" si="49"/>
        <v>0</v>
      </c>
      <c r="AH76" s="24">
        <f t="shared" si="49"/>
        <v>0</v>
      </c>
      <c r="AI76" s="24">
        <f t="shared" si="49"/>
        <v>0</v>
      </c>
      <c r="AJ76" s="24">
        <f t="shared" si="49"/>
        <v>0</v>
      </c>
      <c r="AK76" s="24">
        <f t="shared" si="49"/>
        <v>0</v>
      </c>
      <c r="AL76" s="24">
        <f t="shared" si="49"/>
        <v>0</v>
      </c>
      <c r="AM76" s="24">
        <f t="shared" si="49"/>
        <v>0</v>
      </c>
      <c r="AN76" s="24">
        <f t="shared" si="49"/>
        <v>0</v>
      </c>
      <c r="AO76" s="24">
        <f t="shared" si="49"/>
        <v>0</v>
      </c>
      <c r="AP76" s="24">
        <f t="shared" si="49"/>
        <v>0</v>
      </c>
      <c r="AQ76" s="24">
        <f t="shared" si="49"/>
        <v>0</v>
      </c>
      <c r="AR76" s="24">
        <f t="shared" si="49"/>
        <v>0</v>
      </c>
      <c r="AS76" s="24">
        <f t="shared" si="49"/>
        <v>0</v>
      </c>
      <c r="AT76" s="24">
        <f t="shared" si="49"/>
        <v>0</v>
      </c>
      <c r="AU76" s="24">
        <f t="shared" si="49"/>
        <v>0</v>
      </c>
      <c r="AV76" s="24">
        <f t="shared" si="49"/>
        <v>0</v>
      </c>
      <c r="AW76" s="24">
        <f t="shared" si="49"/>
        <v>0</v>
      </c>
      <c r="AX76" s="24">
        <f t="shared" si="49"/>
        <v>0</v>
      </c>
      <c r="AY76" s="24">
        <f t="shared" si="49"/>
        <v>0</v>
      </c>
      <c r="AZ76" s="24">
        <f t="shared" si="49"/>
        <v>0</v>
      </c>
      <c r="BA76" s="24">
        <f t="shared" si="49"/>
        <v>0</v>
      </c>
      <c r="BB76" s="24">
        <f t="shared" si="49"/>
        <v>0</v>
      </c>
      <c r="BC76" s="24">
        <f t="shared" si="49"/>
        <v>0</v>
      </c>
      <c r="BD76" s="24">
        <f t="shared" si="49"/>
        <v>0</v>
      </c>
      <c r="BE76" s="24">
        <f t="shared" si="49"/>
        <v>0</v>
      </c>
      <c r="BF76" s="24">
        <f t="shared" si="49"/>
        <v>0</v>
      </c>
      <c r="BG76" s="24">
        <f t="shared" si="49"/>
        <v>0</v>
      </c>
      <c r="BH76" s="24">
        <f t="shared" si="49"/>
        <v>0</v>
      </c>
      <c r="BI76" s="24">
        <f t="shared" si="49"/>
        <v>0</v>
      </c>
      <c r="BJ76" s="24">
        <f t="shared" si="49"/>
        <v>0</v>
      </c>
      <c r="BK76" s="24">
        <f t="shared" si="49"/>
        <v>0</v>
      </c>
      <c r="BL76" s="24">
        <f t="shared" si="49"/>
        <v>0</v>
      </c>
      <c r="BM76" s="24">
        <f t="shared" si="49"/>
        <v>0</v>
      </c>
      <c r="BN76" s="24">
        <f t="shared" si="49"/>
        <v>0</v>
      </c>
      <c r="BO76" s="24">
        <f t="shared" si="49"/>
        <v>0</v>
      </c>
      <c r="BP76" s="24">
        <f t="shared" si="49"/>
        <v>0</v>
      </c>
      <c r="BQ76" s="24">
        <f t="shared" si="49"/>
        <v>0</v>
      </c>
      <c r="BR76" s="24">
        <f t="shared" si="49"/>
        <v>0</v>
      </c>
      <c r="BS76" s="24">
        <f t="shared" si="49"/>
        <v>0</v>
      </c>
      <c r="BT76" s="24">
        <f t="shared" si="49"/>
        <v>0</v>
      </c>
      <c r="BU76" s="24">
        <f t="shared" si="49"/>
        <v>0</v>
      </c>
      <c r="BV76" s="24">
        <f t="shared" si="49"/>
        <v>0</v>
      </c>
      <c r="BW76" s="24">
        <f t="shared" si="49"/>
        <v>0</v>
      </c>
      <c r="BX76" s="24">
        <f t="shared" si="49"/>
        <v>0</v>
      </c>
      <c r="BY76" s="24">
        <f t="shared" si="49"/>
        <v>0</v>
      </c>
      <c r="BZ76" s="24">
        <f t="shared" si="49"/>
        <v>0</v>
      </c>
      <c r="CA76" s="24">
        <f t="shared" si="49"/>
        <v>0</v>
      </c>
      <c r="CB76" s="24">
        <f t="shared" si="49"/>
        <v>0</v>
      </c>
      <c r="CC76" s="24">
        <f t="shared" si="49"/>
        <v>0</v>
      </c>
      <c r="CD76" s="24">
        <f t="shared" si="49"/>
        <v>0</v>
      </c>
      <c r="CE76" s="24">
        <f t="shared" si="49"/>
        <v>0</v>
      </c>
      <c r="CF76" s="24">
        <f t="shared" si="49"/>
        <v>0</v>
      </c>
      <c r="CG76" s="24">
        <f t="shared" si="49"/>
        <v>0</v>
      </c>
      <c r="CH76" s="24">
        <f t="shared" si="49"/>
        <v>0</v>
      </c>
      <c r="CI76" s="24">
        <f t="shared" si="49"/>
        <v>0</v>
      </c>
      <c r="CJ76" s="24">
        <f t="shared" si="49"/>
        <v>0</v>
      </c>
      <c r="CK76" s="24">
        <f t="shared" si="49"/>
        <v>0</v>
      </c>
      <c r="CL76" s="24">
        <f t="shared" si="49"/>
        <v>0</v>
      </c>
      <c r="CM76" s="24">
        <f t="shared" si="49"/>
        <v>0</v>
      </c>
      <c r="CN76" s="24">
        <f t="shared" si="49"/>
        <v>0</v>
      </c>
      <c r="CO76" s="24">
        <f t="shared" si="49"/>
        <v>0</v>
      </c>
      <c r="CP76" s="24">
        <f t="shared" si="49"/>
        <v>0</v>
      </c>
      <c r="CQ76" s="24">
        <f t="shared" si="49"/>
        <v>0</v>
      </c>
      <c r="CR76" s="24">
        <f t="shared" si="49"/>
        <v>0</v>
      </c>
      <c r="CS76" s="24">
        <f t="shared" si="49"/>
        <v>0</v>
      </c>
      <c r="CT76" s="24">
        <f t="shared" si="49"/>
        <v>0</v>
      </c>
      <c r="CU76" s="24">
        <f t="shared" si="49"/>
        <v>0</v>
      </c>
      <c r="CV76" s="24">
        <f t="shared" si="49"/>
        <v>0</v>
      </c>
      <c r="CW76" s="24">
        <f t="shared" si="49"/>
        <v>0</v>
      </c>
      <c r="CX76" s="24">
        <f t="shared" si="49"/>
        <v>0</v>
      </c>
      <c r="CY76" s="24">
        <f t="shared" si="49"/>
        <v>0</v>
      </c>
      <c r="CZ76" s="24">
        <f t="shared" si="49"/>
        <v>0</v>
      </c>
      <c r="DA76" s="24">
        <f t="shared" si="49"/>
        <v>0</v>
      </c>
      <c r="DB76" s="24">
        <f t="shared" si="49"/>
        <v>0</v>
      </c>
      <c r="DC76" s="24">
        <f t="shared" si="49"/>
        <v>0</v>
      </c>
      <c r="DD76" s="24">
        <f t="shared" si="49"/>
        <v>0</v>
      </c>
      <c r="DE76" s="24">
        <f t="shared" si="49"/>
        <v>0</v>
      </c>
      <c r="DF76" s="24">
        <f t="shared" si="49"/>
        <v>0</v>
      </c>
      <c r="DG76" s="24">
        <f t="shared" si="49"/>
        <v>0</v>
      </c>
      <c r="DH76" s="24">
        <f t="shared" si="49"/>
        <v>0</v>
      </c>
      <c r="DI76" s="24">
        <f t="shared" si="49"/>
        <v>0</v>
      </c>
      <c r="DJ76" s="24">
        <f t="shared" si="49"/>
        <v>0</v>
      </c>
      <c r="DK76" s="24">
        <f t="shared" si="49"/>
        <v>0</v>
      </c>
      <c r="DL76" s="24">
        <f t="shared" si="49"/>
        <v>0</v>
      </c>
      <c r="DM76" s="24">
        <f t="shared" si="49"/>
        <v>0</v>
      </c>
      <c r="DN76" s="24">
        <f t="shared" si="49"/>
        <v>0</v>
      </c>
      <c r="DO76" s="24">
        <f t="shared" si="49"/>
        <v>0</v>
      </c>
      <c r="DP76" s="24">
        <f t="shared" si="49"/>
        <v>0</v>
      </c>
      <c r="DQ76" s="24">
        <f t="shared" si="49"/>
        <v>0</v>
      </c>
      <c r="DR76" s="24">
        <f t="shared" si="49"/>
        <v>0</v>
      </c>
      <c r="DS76" s="24">
        <f t="shared" si="49"/>
        <v>0</v>
      </c>
      <c r="DT76" s="24">
        <f t="shared" si="49"/>
        <v>0</v>
      </c>
      <c r="DU76" s="24">
        <f t="shared" si="49"/>
        <v>0</v>
      </c>
      <c r="DV76" s="24">
        <f t="shared" si="49"/>
        <v>0</v>
      </c>
      <c r="DW76" s="24">
        <f t="shared" si="49"/>
        <v>0</v>
      </c>
      <c r="DX76" s="24">
        <f t="shared" si="49"/>
        <v>0</v>
      </c>
      <c r="DY76" s="24">
        <f t="shared" si="49"/>
        <v>0</v>
      </c>
      <c r="DZ76" s="24">
        <f t="shared" si="49"/>
        <v>0</v>
      </c>
      <c r="EA76" s="24">
        <f t="shared" si="49"/>
        <v>0</v>
      </c>
      <c r="EB76" s="24">
        <f t="shared" si="49"/>
        <v>0</v>
      </c>
      <c r="EC76" s="24">
        <f t="shared" si="49"/>
        <v>0</v>
      </c>
      <c r="ED76" s="24">
        <f t="shared" si="49"/>
        <v>0</v>
      </c>
      <c r="EE76" s="24">
        <f t="shared" si="49"/>
        <v>0</v>
      </c>
      <c r="EF76" s="24">
        <f t="shared" si="49"/>
        <v>0</v>
      </c>
      <c r="EG76" s="24">
        <f t="shared" si="49"/>
        <v>0</v>
      </c>
      <c r="EH76" s="24">
        <f t="shared" si="49"/>
        <v>0</v>
      </c>
      <c r="EI76" s="24">
        <f t="shared" si="49"/>
        <v>0</v>
      </c>
      <c r="EJ76" s="24">
        <f t="shared" si="49"/>
        <v>0</v>
      </c>
      <c r="EK76" s="24">
        <f t="shared" si="49"/>
        <v>0</v>
      </c>
      <c r="EL76" s="24">
        <f t="shared" si="49"/>
        <v>0</v>
      </c>
      <c r="EM76" s="24">
        <f t="shared" si="49"/>
        <v>0</v>
      </c>
      <c r="EN76" s="24">
        <f t="shared" si="49"/>
        <v>0</v>
      </c>
      <c r="EO76" s="24">
        <f t="shared" si="49"/>
        <v>0</v>
      </c>
      <c r="EP76" s="24">
        <f t="shared" si="49"/>
        <v>0</v>
      </c>
      <c r="EQ76" s="24">
        <f t="shared" si="49"/>
        <v>0</v>
      </c>
      <c r="ER76" s="24">
        <f t="shared" si="49"/>
        <v>0</v>
      </c>
      <c r="ES76" s="24">
        <f t="shared" si="49"/>
        <v>0</v>
      </c>
      <c r="ET76" s="24">
        <f t="shared" si="49"/>
        <v>0</v>
      </c>
      <c r="EU76" s="24">
        <f t="shared" si="49"/>
        <v>0</v>
      </c>
      <c r="EV76" s="24">
        <f t="shared" si="49"/>
        <v>0</v>
      </c>
      <c r="EW76" s="24">
        <f t="shared" si="49"/>
        <v>0</v>
      </c>
      <c r="EX76" s="24">
        <f t="shared" si="49"/>
        <v>0</v>
      </c>
      <c r="EY76" s="24">
        <f t="shared" si="49"/>
        <v>0</v>
      </c>
      <c r="EZ76" s="24">
        <f t="shared" si="49"/>
        <v>0</v>
      </c>
      <c r="FA76" s="24">
        <f t="shared" si="49"/>
        <v>0</v>
      </c>
      <c r="FB76" s="24">
        <f t="shared" si="49"/>
        <v>0</v>
      </c>
      <c r="FC76" s="24">
        <f t="shared" si="49"/>
        <v>0</v>
      </c>
      <c r="FD76" s="24">
        <f t="shared" si="49"/>
        <v>0</v>
      </c>
      <c r="FE76" s="24">
        <f t="shared" si="49"/>
        <v>0</v>
      </c>
      <c r="FF76" s="24">
        <f t="shared" si="49"/>
        <v>0</v>
      </c>
      <c r="FG76" s="24">
        <f t="shared" si="49"/>
        <v>0</v>
      </c>
      <c r="FH76" s="24">
        <f t="shared" si="49"/>
        <v>0</v>
      </c>
      <c r="FI76" s="24">
        <f t="shared" si="49"/>
        <v>0</v>
      </c>
      <c r="FJ76" s="24">
        <f t="shared" si="49"/>
        <v>0</v>
      </c>
      <c r="FK76" s="24">
        <f t="shared" si="49"/>
        <v>0</v>
      </c>
      <c r="FL76" s="24">
        <f t="shared" si="49"/>
        <v>0</v>
      </c>
      <c r="FM76" s="24">
        <f t="shared" si="49"/>
        <v>0</v>
      </c>
      <c r="FN76" s="24">
        <f t="shared" si="49"/>
        <v>0</v>
      </c>
      <c r="FO76" s="24">
        <f t="shared" si="49"/>
        <v>0</v>
      </c>
      <c r="FP76" s="24">
        <f t="shared" si="49"/>
        <v>0</v>
      </c>
      <c r="FQ76" s="24">
        <f t="shared" si="49"/>
        <v>0</v>
      </c>
      <c r="FR76" s="24">
        <f t="shared" si="49"/>
        <v>0</v>
      </c>
      <c r="FS76" s="24">
        <f t="shared" si="49"/>
        <v>0</v>
      </c>
      <c r="FT76" s="24">
        <f t="shared" si="49"/>
        <v>0</v>
      </c>
      <c r="FU76" s="24">
        <f t="shared" si="49"/>
        <v>0</v>
      </c>
      <c r="FV76" s="24">
        <f t="shared" si="49"/>
        <v>0</v>
      </c>
      <c r="FW76" s="24">
        <f t="shared" si="49"/>
        <v>0</v>
      </c>
      <c r="FX76" s="24">
        <f t="shared" si="49"/>
        <v>0</v>
      </c>
      <c r="FY76" s="24">
        <f t="shared" si="49"/>
        <v>0</v>
      </c>
      <c r="FZ76" s="24">
        <f t="shared" si="49"/>
        <v>0</v>
      </c>
      <c r="GA76" s="24">
        <f t="shared" si="49"/>
        <v>0</v>
      </c>
      <c r="GB76" s="24">
        <f t="shared" si="49"/>
        <v>0</v>
      </c>
      <c r="GC76" s="24">
        <f t="shared" si="49"/>
        <v>0</v>
      </c>
      <c r="GD76" s="24">
        <f t="shared" si="49"/>
        <v>0</v>
      </c>
      <c r="GE76" s="24">
        <f t="shared" si="49"/>
        <v>0</v>
      </c>
      <c r="GF76" s="24">
        <f t="shared" si="49"/>
        <v>0</v>
      </c>
      <c r="GG76" s="24">
        <f t="shared" si="49"/>
        <v>0</v>
      </c>
      <c r="GH76" s="24">
        <f t="shared" si="49"/>
        <v>0</v>
      </c>
      <c r="GI76" s="24">
        <f t="shared" si="49"/>
        <v>0</v>
      </c>
      <c r="GJ76" s="24">
        <f t="shared" si="49"/>
        <v>0</v>
      </c>
      <c r="GK76" s="24">
        <f t="shared" si="49"/>
        <v>0</v>
      </c>
      <c r="GL76" s="24">
        <f t="shared" si="49"/>
        <v>0</v>
      </c>
      <c r="GM76" s="24">
        <f t="shared" si="49"/>
        <v>0</v>
      </c>
      <c r="GN76" s="24">
        <f t="shared" si="49"/>
        <v>0</v>
      </c>
      <c r="GO76" s="24">
        <f t="shared" si="49"/>
        <v>0</v>
      </c>
      <c r="GP76" s="24">
        <f t="shared" si="49"/>
        <v>0</v>
      </c>
      <c r="GQ76" s="24">
        <f t="shared" si="49"/>
        <v>0</v>
      </c>
      <c r="GR76" s="24">
        <f t="shared" si="49"/>
        <v>0</v>
      </c>
      <c r="GS76" s="24">
        <f t="shared" si="49"/>
        <v>0</v>
      </c>
      <c r="GT76" s="24">
        <f t="shared" si="49"/>
        <v>0</v>
      </c>
      <c r="GU76" s="24">
        <f t="shared" si="49"/>
        <v>0</v>
      </c>
      <c r="GV76" s="24">
        <f t="shared" si="49"/>
        <v>0</v>
      </c>
      <c r="GW76" s="24">
        <f t="shared" si="49"/>
        <v>0</v>
      </c>
      <c r="GX76" s="24">
        <f t="shared" si="49"/>
        <v>0</v>
      </c>
      <c r="GY76" s="24">
        <f t="shared" si="49"/>
        <v>0</v>
      </c>
      <c r="GZ76" s="24">
        <f t="shared" si="49"/>
        <v>0</v>
      </c>
      <c r="HA76" s="24">
        <f t="shared" si="49"/>
        <v>0</v>
      </c>
      <c r="HB76" s="24">
        <f t="shared" si="49"/>
        <v>0</v>
      </c>
      <c r="HC76" s="24">
        <f t="shared" si="49"/>
        <v>0</v>
      </c>
      <c r="HD76" s="24">
        <f t="shared" si="49"/>
        <v>0</v>
      </c>
      <c r="HE76" s="24">
        <f t="shared" si="49"/>
        <v>0</v>
      </c>
      <c r="HF76" s="24">
        <f t="shared" si="49"/>
        <v>0</v>
      </c>
      <c r="HG76" s="24">
        <f t="shared" si="49"/>
        <v>0</v>
      </c>
      <c r="HH76" s="24">
        <f t="shared" si="49"/>
        <v>0</v>
      </c>
      <c r="HI76" s="24">
        <f t="shared" si="49"/>
        <v>0</v>
      </c>
      <c r="HJ76" s="24">
        <f t="shared" si="49"/>
        <v>0</v>
      </c>
      <c r="HK76" s="24">
        <f t="shared" si="49"/>
        <v>0</v>
      </c>
      <c r="HL76" s="24">
        <f t="shared" si="49"/>
        <v>0</v>
      </c>
      <c r="HM76" s="24">
        <f t="shared" si="49"/>
        <v>0</v>
      </c>
      <c r="HN76" s="24">
        <f t="shared" si="49"/>
        <v>0</v>
      </c>
      <c r="HO76" s="24">
        <f t="shared" si="49"/>
        <v>0</v>
      </c>
      <c r="HP76" s="24">
        <f t="shared" si="49"/>
        <v>0</v>
      </c>
      <c r="HQ76" s="24">
        <f t="shared" si="49"/>
        <v>0</v>
      </c>
      <c r="HR76" s="24">
        <f t="shared" si="49"/>
        <v>0</v>
      </c>
      <c r="HS76" s="24">
        <f t="shared" si="49"/>
        <v>0</v>
      </c>
      <c r="HT76" s="24">
        <f t="shared" si="49"/>
        <v>0</v>
      </c>
      <c r="HU76" s="24">
        <f t="shared" si="49"/>
        <v>0</v>
      </c>
      <c r="HV76" s="24">
        <f t="shared" si="49"/>
        <v>0</v>
      </c>
      <c r="HW76" s="24">
        <f t="shared" si="49"/>
        <v>0</v>
      </c>
      <c r="HX76" s="24">
        <f t="shared" si="49"/>
        <v>0</v>
      </c>
      <c r="HY76" s="24">
        <f t="shared" si="49"/>
        <v>0</v>
      </c>
      <c r="HZ76" s="24">
        <f t="shared" si="49"/>
        <v>0</v>
      </c>
      <c r="IA76" s="24">
        <f t="shared" si="49"/>
        <v>0</v>
      </c>
      <c r="IB76" s="24">
        <f t="shared" si="49"/>
        <v>0</v>
      </c>
      <c r="IC76" s="24">
        <f t="shared" si="49"/>
        <v>0</v>
      </c>
      <c r="ID76" s="24">
        <f t="shared" si="49"/>
        <v>0</v>
      </c>
      <c r="IE76" s="24">
        <f t="shared" si="49"/>
        <v>0</v>
      </c>
      <c r="IF76" s="24">
        <f t="shared" si="49"/>
        <v>0</v>
      </c>
      <c r="IG76" s="24">
        <f t="shared" si="49"/>
        <v>0</v>
      </c>
      <c r="IH76" s="24">
        <f t="shared" si="49"/>
        <v>0</v>
      </c>
    </row>
    <row r="77" ht="12.75" customHeight="1">
      <c r="A77" s="6" t="s">
        <v>232</v>
      </c>
      <c r="B77" s="24"/>
      <c r="C77" s="24">
        <f t="shared" ref="C77:IH77" si="50">C71-C76</f>
        <v>0</v>
      </c>
      <c r="D77" s="24">
        <f t="shared" si="50"/>
        <v>0</v>
      </c>
      <c r="E77" s="24">
        <f t="shared" si="50"/>
        <v>0</v>
      </c>
      <c r="F77" s="24">
        <f t="shared" si="50"/>
        <v>0</v>
      </c>
      <c r="G77" s="24">
        <f t="shared" si="50"/>
        <v>0</v>
      </c>
      <c r="H77" s="24">
        <f t="shared" si="50"/>
        <v>0</v>
      </c>
      <c r="I77" s="24">
        <f t="shared" si="50"/>
        <v>0</v>
      </c>
      <c r="J77" s="24">
        <f t="shared" si="50"/>
        <v>0</v>
      </c>
      <c r="K77" s="24">
        <f t="shared" si="50"/>
        <v>0</v>
      </c>
      <c r="L77" s="24">
        <f t="shared" si="50"/>
        <v>0</v>
      </c>
      <c r="M77" s="24">
        <f t="shared" si="50"/>
        <v>0</v>
      </c>
      <c r="N77" s="24">
        <f t="shared" si="50"/>
        <v>0</v>
      </c>
      <c r="O77" s="24">
        <f t="shared" si="50"/>
        <v>0</v>
      </c>
      <c r="P77" s="24">
        <f t="shared" si="50"/>
        <v>0</v>
      </c>
      <c r="Q77" s="24">
        <f t="shared" si="50"/>
        <v>0</v>
      </c>
      <c r="R77" s="24">
        <f t="shared" si="50"/>
        <v>0</v>
      </c>
      <c r="S77" s="24">
        <f t="shared" si="50"/>
        <v>0</v>
      </c>
      <c r="T77" s="24">
        <f t="shared" si="50"/>
        <v>0</v>
      </c>
      <c r="U77" s="24">
        <f t="shared" si="50"/>
        <v>0</v>
      </c>
      <c r="V77" s="24">
        <f t="shared" si="50"/>
        <v>0</v>
      </c>
      <c r="W77" s="24">
        <f t="shared" si="50"/>
        <v>0</v>
      </c>
      <c r="X77" s="24">
        <f t="shared" si="50"/>
        <v>0</v>
      </c>
      <c r="Y77" s="24">
        <f t="shared" si="50"/>
        <v>0</v>
      </c>
      <c r="Z77" s="24">
        <f t="shared" si="50"/>
        <v>0</v>
      </c>
      <c r="AA77" s="24">
        <f t="shared" si="50"/>
        <v>0</v>
      </c>
      <c r="AB77" s="24">
        <f t="shared" si="50"/>
        <v>0</v>
      </c>
      <c r="AC77" s="24">
        <f t="shared" si="50"/>
        <v>0</v>
      </c>
      <c r="AD77" s="24">
        <f t="shared" si="50"/>
        <v>0</v>
      </c>
      <c r="AE77" s="24">
        <f t="shared" si="50"/>
        <v>0</v>
      </c>
      <c r="AF77" s="24">
        <f t="shared" si="50"/>
        <v>0</v>
      </c>
      <c r="AG77" s="24">
        <f t="shared" si="50"/>
        <v>0</v>
      </c>
      <c r="AH77" s="24">
        <f t="shared" si="50"/>
        <v>0</v>
      </c>
      <c r="AI77" s="24">
        <f t="shared" si="50"/>
        <v>0</v>
      </c>
      <c r="AJ77" s="24">
        <f t="shared" si="50"/>
        <v>0</v>
      </c>
      <c r="AK77" s="24">
        <f t="shared" si="50"/>
        <v>0</v>
      </c>
      <c r="AL77" s="24">
        <f t="shared" si="50"/>
        <v>0</v>
      </c>
      <c r="AM77" s="24">
        <f t="shared" si="50"/>
        <v>0</v>
      </c>
      <c r="AN77" s="24">
        <f t="shared" si="50"/>
        <v>0</v>
      </c>
      <c r="AO77" s="24">
        <f t="shared" si="50"/>
        <v>0</v>
      </c>
      <c r="AP77" s="24">
        <f t="shared" si="50"/>
        <v>0</v>
      </c>
      <c r="AQ77" s="24">
        <f t="shared" si="50"/>
        <v>0</v>
      </c>
      <c r="AR77" s="24">
        <f t="shared" si="50"/>
        <v>0</v>
      </c>
      <c r="AS77" s="24">
        <f t="shared" si="50"/>
        <v>0</v>
      </c>
      <c r="AT77" s="24">
        <f t="shared" si="50"/>
        <v>0</v>
      </c>
      <c r="AU77" s="24">
        <f t="shared" si="50"/>
        <v>0</v>
      </c>
      <c r="AV77" s="24">
        <f t="shared" si="50"/>
        <v>0</v>
      </c>
      <c r="AW77" s="24">
        <f t="shared" si="50"/>
        <v>0</v>
      </c>
      <c r="AX77" s="24">
        <f t="shared" si="50"/>
        <v>0</v>
      </c>
      <c r="AY77" s="24">
        <f t="shared" si="50"/>
        <v>0</v>
      </c>
      <c r="AZ77" s="24">
        <f t="shared" si="50"/>
        <v>0</v>
      </c>
      <c r="BA77" s="24">
        <f t="shared" si="50"/>
        <v>0</v>
      </c>
      <c r="BB77" s="24">
        <f t="shared" si="50"/>
        <v>0</v>
      </c>
      <c r="BC77" s="24">
        <f t="shared" si="50"/>
        <v>0</v>
      </c>
      <c r="BD77" s="24">
        <f t="shared" si="50"/>
        <v>0</v>
      </c>
      <c r="BE77" s="24">
        <f t="shared" si="50"/>
        <v>0</v>
      </c>
      <c r="BF77" s="24">
        <f t="shared" si="50"/>
        <v>0</v>
      </c>
      <c r="BG77" s="24">
        <f t="shared" si="50"/>
        <v>0</v>
      </c>
      <c r="BH77" s="24">
        <f t="shared" si="50"/>
        <v>0</v>
      </c>
      <c r="BI77" s="24">
        <f t="shared" si="50"/>
        <v>0</v>
      </c>
      <c r="BJ77" s="24">
        <f t="shared" si="50"/>
        <v>0</v>
      </c>
      <c r="BK77" s="24">
        <f t="shared" si="50"/>
        <v>0</v>
      </c>
      <c r="BL77" s="24">
        <f t="shared" si="50"/>
        <v>0</v>
      </c>
      <c r="BM77" s="24">
        <f t="shared" si="50"/>
        <v>0</v>
      </c>
      <c r="BN77" s="24">
        <f t="shared" si="50"/>
        <v>0</v>
      </c>
      <c r="BO77" s="24">
        <f t="shared" si="50"/>
        <v>0</v>
      </c>
      <c r="BP77" s="24">
        <f t="shared" si="50"/>
        <v>0</v>
      </c>
      <c r="BQ77" s="24">
        <f t="shared" si="50"/>
        <v>0</v>
      </c>
      <c r="BR77" s="24">
        <f t="shared" si="50"/>
        <v>0</v>
      </c>
      <c r="BS77" s="24">
        <f t="shared" si="50"/>
        <v>0</v>
      </c>
      <c r="BT77" s="24">
        <f t="shared" si="50"/>
        <v>0</v>
      </c>
      <c r="BU77" s="24">
        <f t="shared" si="50"/>
        <v>0</v>
      </c>
      <c r="BV77" s="24">
        <f t="shared" si="50"/>
        <v>0</v>
      </c>
      <c r="BW77" s="24">
        <f t="shared" si="50"/>
        <v>0</v>
      </c>
      <c r="BX77" s="24">
        <f t="shared" si="50"/>
        <v>0</v>
      </c>
      <c r="BY77" s="24">
        <f t="shared" si="50"/>
        <v>0</v>
      </c>
      <c r="BZ77" s="24">
        <f t="shared" si="50"/>
        <v>0</v>
      </c>
      <c r="CA77" s="24">
        <f t="shared" si="50"/>
        <v>0</v>
      </c>
      <c r="CB77" s="24">
        <f t="shared" si="50"/>
        <v>0</v>
      </c>
      <c r="CC77" s="24">
        <f t="shared" si="50"/>
        <v>0</v>
      </c>
      <c r="CD77" s="24">
        <f t="shared" si="50"/>
        <v>0</v>
      </c>
      <c r="CE77" s="24">
        <f t="shared" si="50"/>
        <v>0</v>
      </c>
      <c r="CF77" s="24">
        <f t="shared" si="50"/>
        <v>0</v>
      </c>
      <c r="CG77" s="24">
        <f t="shared" si="50"/>
        <v>0</v>
      </c>
      <c r="CH77" s="24">
        <f t="shared" si="50"/>
        <v>0</v>
      </c>
      <c r="CI77" s="24">
        <f t="shared" si="50"/>
        <v>0</v>
      </c>
      <c r="CJ77" s="24">
        <f t="shared" si="50"/>
        <v>0</v>
      </c>
      <c r="CK77" s="24">
        <f t="shared" si="50"/>
        <v>0</v>
      </c>
      <c r="CL77" s="24">
        <f t="shared" si="50"/>
        <v>0</v>
      </c>
      <c r="CM77" s="24">
        <f t="shared" si="50"/>
        <v>0</v>
      </c>
      <c r="CN77" s="24">
        <f t="shared" si="50"/>
        <v>0</v>
      </c>
      <c r="CO77" s="24">
        <f t="shared" si="50"/>
        <v>0</v>
      </c>
      <c r="CP77" s="24">
        <f t="shared" si="50"/>
        <v>0</v>
      </c>
      <c r="CQ77" s="24">
        <f t="shared" si="50"/>
        <v>0</v>
      </c>
      <c r="CR77" s="24">
        <f t="shared" si="50"/>
        <v>0</v>
      </c>
      <c r="CS77" s="24">
        <f t="shared" si="50"/>
        <v>0</v>
      </c>
      <c r="CT77" s="24">
        <f t="shared" si="50"/>
        <v>0</v>
      </c>
      <c r="CU77" s="24">
        <f t="shared" si="50"/>
        <v>0</v>
      </c>
      <c r="CV77" s="24">
        <f t="shared" si="50"/>
        <v>0</v>
      </c>
      <c r="CW77" s="24">
        <f t="shared" si="50"/>
        <v>0</v>
      </c>
      <c r="CX77" s="24">
        <f t="shared" si="50"/>
        <v>0</v>
      </c>
      <c r="CY77" s="24">
        <f t="shared" si="50"/>
        <v>0</v>
      </c>
      <c r="CZ77" s="24">
        <f t="shared" si="50"/>
        <v>0</v>
      </c>
      <c r="DA77" s="24">
        <f t="shared" si="50"/>
        <v>0</v>
      </c>
      <c r="DB77" s="24">
        <f t="shared" si="50"/>
        <v>0</v>
      </c>
      <c r="DC77" s="24">
        <f t="shared" si="50"/>
        <v>0</v>
      </c>
      <c r="DD77" s="24">
        <f t="shared" si="50"/>
        <v>0</v>
      </c>
      <c r="DE77" s="24">
        <f t="shared" si="50"/>
        <v>0</v>
      </c>
      <c r="DF77" s="24">
        <f t="shared" si="50"/>
        <v>0</v>
      </c>
      <c r="DG77" s="24">
        <f t="shared" si="50"/>
        <v>0</v>
      </c>
      <c r="DH77" s="24">
        <f t="shared" si="50"/>
        <v>0</v>
      </c>
      <c r="DI77" s="24">
        <f t="shared" si="50"/>
        <v>0</v>
      </c>
      <c r="DJ77" s="24">
        <f t="shared" si="50"/>
        <v>0</v>
      </c>
      <c r="DK77" s="24">
        <f t="shared" si="50"/>
        <v>0</v>
      </c>
      <c r="DL77" s="24">
        <f t="shared" si="50"/>
        <v>0</v>
      </c>
      <c r="DM77" s="24">
        <f t="shared" si="50"/>
        <v>0</v>
      </c>
      <c r="DN77" s="24">
        <f t="shared" si="50"/>
        <v>0</v>
      </c>
      <c r="DO77" s="24">
        <f t="shared" si="50"/>
        <v>0</v>
      </c>
      <c r="DP77" s="24">
        <f t="shared" si="50"/>
        <v>0</v>
      </c>
      <c r="DQ77" s="24">
        <f t="shared" si="50"/>
        <v>0</v>
      </c>
      <c r="DR77" s="24">
        <f t="shared" si="50"/>
        <v>0</v>
      </c>
      <c r="DS77" s="24">
        <f t="shared" si="50"/>
        <v>0</v>
      </c>
      <c r="DT77" s="24">
        <f t="shared" si="50"/>
        <v>0</v>
      </c>
      <c r="DU77" s="24">
        <f t="shared" si="50"/>
        <v>0</v>
      </c>
      <c r="DV77" s="24">
        <f t="shared" si="50"/>
        <v>0</v>
      </c>
      <c r="DW77" s="24">
        <f t="shared" si="50"/>
        <v>0</v>
      </c>
      <c r="DX77" s="24">
        <f t="shared" si="50"/>
        <v>0</v>
      </c>
      <c r="DY77" s="24">
        <f t="shared" si="50"/>
        <v>0</v>
      </c>
      <c r="DZ77" s="24">
        <f t="shared" si="50"/>
        <v>0</v>
      </c>
      <c r="EA77" s="24">
        <f t="shared" si="50"/>
        <v>0</v>
      </c>
      <c r="EB77" s="24">
        <f t="shared" si="50"/>
        <v>0</v>
      </c>
      <c r="EC77" s="24">
        <f t="shared" si="50"/>
        <v>0</v>
      </c>
      <c r="ED77" s="24">
        <f t="shared" si="50"/>
        <v>0</v>
      </c>
      <c r="EE77" s="24">
        <f t="shared" si="50"/>
        <v>0</v>
      </c>
      <c r="EF77" s="24">
        <f t="shared" si="50"/>
        <v>0</v>
      </c>
      <c r="EG77" s="24">
        <f t="shared" si="50"/>
        <v>0</v>
      </c>
      <c r="EH77" s="24">
        <f t="shared" si="50"/>
        <v>0</v>
      </c>
      <c r="EI77" s="24">
        <f t="shared" si="50"/>
        <v>0</v>
      </c>
      <c r="EJ77" s="24">
        <f t="shared" si="50"/>
        <v>0</v>
      </c>
      <c r="EK77" s="24">
        <f t="shared" si="50"/>
        <v>0</v>
      </c>
      <c r="EL77" s="24">
        <f t="shared" si="50"/>
        <v>0</v>
      </c>
      <c r="EM77" s="24">
        <f t="shared" si="50"/>
        <v>0</v>
      </c>
      <c r="EN77" s="24">
        <f t="shared" si="50"/>
        <v>0</v>
      </c>
      <c r="EO77" s="24">
        <f t="shared" si="50"/>
        <v>0</v>
      </c>
      <c r="EP77" s="24">
        <f t="shared" si="50"/>
        <v>0</v>
      </c>
      <c r="EQ77" s="24">
        <f t="shared" si="50"/>
        <v>0</v>
      </c>
      <c r="ER77" s="24">
        <f t="shared" si="50"/>
        <v>0</v>
      </c>
      <c r="ES77" s="24">
        <f t="shared" si="50"/>
        <v>0</v>
      </c>
      <c r="ET77" s="24">
        <f t="shared" si="50"/>
        <v>0</v>
      </c>
      <c r="EU77" s="24">
        <f t="shared" si="50"/>
        <v>0</v>
      </c>
      <c r="EV77" s="24">
        <f t="shared" si="50"/>
        <v>0</v>
      </c>
      <c r="EW77" s="24">
        <f t="shared" si="50"/>
        <v>0</v>
      </c>
      <c r="EX77" s="24">
        <f t="shared" si="50"/>
        <v>0</v>
      </c>
      <c r="EY77" s="24">
        <f t="shared" si="50"/>
        <v>0</v>
      </c>
      <c r="EZ77" s="24">
        <f t="shared" si="50"/>
        <v>0</v>
      </c>
      <c r="FA77" s="24">
        <f t="shared" si="50"/>
        <v>0</v>
      </c>
      <c r="FB77" s="24">
        <f t="shared" si="50"/>
        <v>0</v>
      </c>
      <c r="FC77" s="24">
        <f t="shared" si="50"/>
        <v>0</v>
      </c>
      <c r="FD77" s="24">
        <f t="shared" si="50"/>
        <v>0</v>
      </c>
      <c r="FE77" s="24">
        <f t="shared" si="50"/>
        <v>0</v>
      </c>
      <c r="FF77" s="24">
        <f t="shared" si="50"/>
        <v>0</v>
      </c>
      <c r="FG77" s="24">
        <f t="shared" si="50"/>
        <v>0</v>
      </c>
      <c r="FH77" s="24">
        <f t="shared" si="50"/>
        <v>0</v>
      </c>
      <c r="FI77" s="24">
        <f t="shared" si="50"/>
        <v>0</v>
      </c>
      <c r="FJ77" s="24">
        <f t="shared" si="50"/>
        <v>0</v>
      </c>
      <c r="FK77" s="24">
        <f t="shared" si="50"/>
        <v>0</v>
      </c>
      <c r="FL77" s="24">
        <f t="shared" si="50"/>
        <v>0</v>
      </c>
      <c r="FM77" s="24">
        <f t="shared" si="50"/>
        <v>0</v>
      </c>
      <c r="FN77" s="24">
        <f t="shared" si="50"/>
        <v>0</v>
      </c>
      <c r="FO77" s="24">
        <f t="shared" si="50"/>
        <v>0</v>
      </c>
      <c r="FP77" s="24">
        <f t="shared" si="50"/>
        <v>0</v>
      </c>
      <c r="FQ77" s="24">
        <f t="shared" si="50"/>
        <v>0</v>
      </c>
      <c r="FR77" s="24">
        <f t="shared" si="50"/>
        <v>0</v>
      </c>
      <c r="FS77" s="24">
        <f t="shared" si="50"/>
        <v>0</v>
      </c>
      <c r="FT77" s="24">
        <f t="shared" si="50"/>
        <v>0</v>
      </c>
      <c r="FU77" s="24">
        <f t="shared" si="50"/>
        <v>0</v>
      </c>
      <c r="FV77" s="24">
        <f t="shared" si="50"/>
        <v>0</v>
      </c>
      <c r="FW77" s="24">
        <f t="shared" si="50"/>
        <v>0</v>
      </c>
      <c r="FX77" s="24">
        <f t="shared" si="50"/>
        <v>0</v>
      </c>
      <c r="FY77" s="24">
        <f t="shared" si="50"/>
        <v>0</v>
      </c>
      <c r="FZ77" s="24">
        <f t="shared" si="50"/>
        <v>0</v>
      </c>
      <c r="GA77" s="24">
        <f t="shared" si="50"/>
        <v>0</v>
      </c>
      <c r="GB77" s="24">
        <f t="shared" si="50"/>
        <v>0</v>
      </c>
      <c r="GC77" s="24">
        <f t="shared" si="50"/>
        <v>0</v>
      </c>
      <c r="GD77" s="24">
        <f t="shared" si="50"/>
        <v>0</v>
      </c>
      <c r="GE77" s="24">
        <f t="shared" si="50"/>
        <v>0</v>
      </c>
      <c r="GF77" s="24">
        <f t="shared" si="50"/>
        <v>0</v>
      </c>
      <c r="GG77" s="24">
        <f t="shared" si="50"/>
        <v>0</v>
      </c>
      <c r="GH77" s="24">
        <f t="shared" si="50"/>
        <v>0</v>
      </c>
      <c r="GI77" s="24">
        <f t="shared" si="50"/>
        <v>0</v>
      </c>
      <c r="GJ77" s="24">
        <f t="shared" si="50"/>
        <v>0</v>
      </c>
      <c r="GK77" s="24">
        <f t="shared" si="50"/>
        <v>0</v>
      </c>
      <c r="GL77" s="24">
        <f t="shared" si="50"/>
        <v>0</v>
      </c>
      <c r="GM77" s="24">
        <f t="shared" si="50"/>
        <v>0</v>
      </c>
      <c r="GN77" s="24">
        <f t="shared" si="50"/>
        <v>0</v>
      </c>
      <c r="GO77" s="24">
        <f t="shared" si="50"/>
        <v>0</v>
      </c>
      <c r="GP77" s="24">
        <f t="shared" si="50"/>
        <v>0</v>
      </c>
      <c r="GQ77" s="24">
        <f t="shared" si="50"/>
        <v>0</v>
      </c>
      <c r="GR77" s="24">
        <f t="shared" si="50"/>
        <v>0</v>
      </c>
      <c r="GS77" s="24">
        <f t="shared" si="50"/>
        <v>0</v>
      </c>
      <c r="GT77" s="24">
        <f t="shared" si="50"/>
        <v>0</v>
      </c>
      <c r="GU77" s="24">
        <f t="shared" si="50"/>
        <v>0</v>
      </c>
      <c r="GV77" s="24">
        <f t="shared" si="50"/>
        <v>0</v>
      </c>
      <c r="GW77" s="24">
        <f t="shared" si="50"/>
        <v>0</v>
      </c>
      <c r="GX77" s="24">
        <f t="shared" si="50"/>
        <v>0</v>
      </c>
      <c r="GY77" s="24">
        <f t="shared" si="50"/>
        <v>0</v>
      </c>
      <c r="GZ77" s="24">
        <f t="shared" si="50"/>
        <v>0</v>
      </c>
      <c r="HA77" s="24">
        <f t="shared" si="50"/>
        <v>0</v>
      </c>
      <c r="HB77" s="24">
        <f t="shared" si="50"/>
        <v>0</v>
      </c>
      <c r="HC77" s="24">
        <f t="shared" si="50"/>
        <v>0</v>
      </c>
      <c r="HD77" s="24">
        <f t="shared" si="50"/>
        <v>0</v>
      </c>
      <c r="HE77" s="24">
        <f t="shared" si="50"/>
        <v>0</v>
      </c>
      <c r="HF77" s="24">
        <f t="shared" si="50"/>
        <v>0</v>
      </c>
      <c r="HG77" s="24">
        <f t="shared" si="50"/>
        <v>0</v>
      </c>
      <c r="HH77" s="24">
        <f t="shared" si="50"/>
        <v>0</v>
      </c>
      <c r="HI77" s="24">
        <f t="shared" si="50"/>
        <v>0</v>
      </c>
      <c r="HJ77" s="24">
        <f t="shared" si="50"/>
        <v>0</v>
      </c>
      <c r="HK77" s="24">
        <f t="shared" si="50"/>
        <v>0</v>
      </c>
      <c r="HL77" s="24">
        <f t="shared" si="50"/>
        <v>0</v>
      </c>
      <c r="HM77" s="24">
        <f t="shared" si="50"/>
        <v>0</v>
      </c>
      <c r="HN77" s="24">
        <f t="shared" si="50"/>
        <v>0</v>
      </c>
      <c r="HO77" s="24">
        <f t="shared" si="50"/>
        <v>0</v>
      </c>
      <c r="HP77" s="24">
        <f t="shared" si="50"/>
        <v>0</v>
      </c>
      <c r="HQ77" s="24">
        <f t="shared" si="50"/>
        <v>0</v>
      </c>
      <c r="HR77" s="24">
        <f t="shared" si="50"/>
        <v>0</v>
      </c>
      <c r="HS77" s="24">
        <f t="shared" si="50"/>
        <v>0</v>
      </c>
      <c r="HT77" s="24">
        <f t="shared" si="50"/>
        <v>0</v>
      </c>
      <c r="HU77" s="24">
        <f t="shared" si="50"/>
        <v>0</v>
      </c>
      <c r="HV77" s="24">
        <f t="shared" si="50"/>
        <v>0</v>
      </c>
      <c r="HW77" s="24">
        <f t="shared" si="50"/>
        <v>0</v>
      </c>
      <c r="HX77" s="24">
        <f t="shared" si="50"/>
        <v>0</v>
      </c>
      <c r="HY77" s="24">
        <f t="shared" si="50"/>
        <v>0</v>
      </c>
      <c r="HZ77" s="24">
        <f t="shared" si="50"/>
        <v>0</v>
      </c>
      <c r="IA77" s="24">
        <f t="shared" si="50"/>
        <v>0</v>
      </c>
      <c r="IB77" s="24">
        <f t="shared" si="50"/>
        <v>0</v>
      </c>
      <c r="IC77" s="24">
        <f t="shared" si="50"/>
        <v>0</v>
      </c>
      <c r="ID77" s="24">
        <f t="shared" si="50"/>
        <v>0</v>
      </c>
      <c r="IE77" s="24">
        <f t="shared" si="50"/>
        <v>0</v>
      </c>
      <c r="IF77" s="24">
        <f t="shared" si="50"/>
        <v>0</v>
      </c>
      <c r="IG77" s="24">
        <f t="shared" si="50"/>
        <v>0</v>
      </c>
      <c r="IH77" s="24">
        <f t="shared" si="50"/>
        <v>0</v>
      </c>
    </row>
    <row r="78" ht="12.75" customHeight="1">
      <c r="A78" s="6" t="s">
        <v>234</v>
      </c>
      <c r="B78" s="34"/>
      <c r="C78" s="24">
        <f t="shared" ref="C78:N78" si="51">0</f>
        <v>0</v>
      </c>
      <c r="D78" s="24">
        <f t="shared" si="51"/>
        <v>0</v>
      </c>
      <c r="E78" s="24">
        <f t="shared" si="51"/>
        <v>0</v>
      </c>
      <c r="F78" s="24">
        <f t="shared" si="51"/>
        <v>0</v>
      </c>
      <c r="G78" s="24">
        <f t="shared" si="51"/>
        <v>0</v>
      </c>
      <c r="H78" s="24">
        <f t="shared" si="51"/>
        <v>0</v>
      </c>
      <c r="I78" s="24">
        <f t="shared" si="51"/>
        <v>0</v>
      </c>
      <c r="J78" s="24">
        <f t="shared" si="51"/>
        <v>0</v>
      </c>
      <c r="K78" s="24">
        <f t="shared" si="51"/>
        <v>0</v>
      </c>
      <c r="L78" s="24">
        <f t="shared" si="51"/>
        <v>0</v>
      </c>
      <c r="M78" s="24">
        <f t="shared" si="51"/>
        <v>0</v>
      </c>
      <c r="N78" s="24">
        <f t="shared" si="51"/>
        <v>0</v>
      </c>
      <c r="O78" s="24">
        <f t="shared" ref="O78:IH78" si="52">SUM(P76:AA76)</f>
        <v>0</v>
      </c>
      <c r="P78" s="24">
        <f t="shared" si="52"/>
        <v>0</v>
      </c>
      <c r="Q78" s="24">
        <f t="shared" si="52"/>
        <v>0</v>
      </c>
      <c r="R78" s="24">
        <f t="shared" si="52"/>
        <v>0</v>
      </c>
      <c r="S78" s="24">
        <f t="shared" si="52"/>
        <v>0</v>
      </c>
      <c r="T78" s="24">
        <f t="shared" si="52"/>
        <v>0</v>
      </c>
      <c r="U78" s="24">
        <f t="shared" si="52"/>
        <v>0</v>
      </c>
      <c r="V78" s="24">
        <f t="shared" si="52"/>
        <v>0</v>
      </c>
      <c r="W78" s="24">
        <f t="shared" si="52"/>
        <v>0</v>
      </c>
      <c r="X78" s="24">
        <f t="shared" si="52"/>
        <v>0</v>
      </c>
      <c r="Y78" s="24">
        <f t="shared" si="52"/>
        <v>0</v>
      </c>
      <c r="Z78" s="24">
        <f t="shared" si="52"/>
        <v>0</v>
      </c>
      <c r="AA78" s="24">
        <f t="shared" si="52"/>
        <v>0</v>
      </c>
      <c r="AB78" s="24">
        <f t="shared" si="52"/>
        <v>0</v>
      </c>
      <c r="AC78" s="24">
        <f t="shared" si="52"/>
        <v>0</v>
      </c>
      <c r="AD78" s="24">
        <f t="shared" si="52"/>
        <v>0</v>
      </c>
      <c r="AE78" s="24">
        <f t="shared" si="52"/>
        <v>0</v>
      </c>
      <c r="AF78" s="24">
        <f t="shared" si="52"/>
        <v>0</v>
      </c>
      <c r="AG78" s="24">
        <f t="shared" si="52"/>
        <v>0</v>
      </c>
      <c r="AH78" s="24">
        <f t="shared" si="52"/>
        <v>0</v>
      </c>
      <c r="AI78" s="24">
        <f t="shared" si="52"/>
        <v>0</v>
      </c>
      <c r="AJ78" s="24">
        <f t="shared" si="52"/>
        <v>0</v>
      </c>
      <c r="AK78" s="24">
        <f t="shared" si="52"/>
        <v>0</v>
      </c>
      <c r="AL78" s="24">
        <f t="shared" si="52"/>
        <v>0</v>
      </c>
      <c r="AM78" s="24">
        <f t="shared" si="52"/>
        <v>0</v>
      </c>
      <c r="AN78" s="24">
        <f t="shared" si="52"/>
        <v>0</v>
      </c>
      <c r="AO78" s="24">
        <f t="shared" si="52"/>
        <v>0</v>
      </c>
      <c r="AP78" s="24">
        <f t="shared" si="52"/>
        <v>0</v>
      </c>
      <c r="AQ78" s="24">
        <f t="shared" si="52"/>
        <v>0</v>
      </c>
      <c r="AR78" s="24">
        <f t="shared" si="52"/>
        <v>0</v>
      </c>
      <c r="AS78" s="24">
        <f t="shared" si="52"/>
        <v>0</v>
      </c>
      <c r="AT78" s="24">
        <f t="shared" si="52"/>
        <v>0</v>
      </c>
      <c r="AU78" s="24">
        <f t="shared" si="52"/>
        <v>0</v>
      </c>
      <c r="AV78" s="24">
        <f t="shared" si="52"/>
        <v>0</v>
      </c>
      <c r="AW78" s="24">
        <f t="shared" si="52"/>
        <v>0</v>
      </c>
      <c r="AX78" s="24">
        <f t="shared" si="52"/>
        <v>0</v>
      </c>
      <c r="AY78" s="24">
        <f t="shared" si="52"/>
        <v>0</v>
      </c>
      <c r="AZ78" s="24">
        <f t="shared" si="52"/>
        <v>0</v>
      </c>
      <c r="BA78" s="24">
        <f t="shared" si="52"/>
        <v>0</v>
      </c>
      <c r="BB78" s="24">
        <f t="shared" si="52"/>
        <v>0</v>
      </c>
      <c r="BC78" s="24">
        <f t="shared" si="52"/>
        <v>0</v>
      </c>
      <c r="BD78" s="24">
        <f t="shared" si="52"/>
        <v>0</v>
      </c>
      <c r="BE78" s="24">
        <f t="shared" si="52"/>
        <v>0</v>
      </c>
      <c r="BF78" s="24">
        <f t="shared" si="52"/>
        <v>0</v>
      </c>
      <c r="BG78" s="24">
        <f t="shared" si="52"/>
        <v>0</v>
      </c>
      <c r="BH78" s="24">
        <f t="shared" si="52"/>
        <v>0</v>
      </c>
      <c r="BI78" s="24">
        <f t="shared" si="52"/>
        <v>0</v>
      </c>
      <c r="BJ78" s="24">
        <f t="shared" si="52"/>
        <v>0</v>
      </c>
      <c r="BK78" s="24">
        <f t="shared" si="52"/>
        <v>0</v>
      </c>
      <c r="BL78" s="24">
        <f t="shared" si="52"/>
        <v>0</v>
      </c>
      <c r="BM78" s="24">
        <f t="shared" si="52"/>
        <v>0</v>
      </c>
      <c r="BN78" s="24">
        <f t="shared" si="52"/>
        <v>0</v>
      </c>
      <c r="BO78" s="24">
        <f t="shared" si="52"/>
        <v>0</v>
      </c>
      <c r="BP78" s="24">
        <f t="shared" si="52"/>
        <v>0</v>
      </c>
      <c r="BQ78" s="24">
        <f t="shared" si="52"/>
        <v>0</v>
      </c>
      <c r="BR78" s="24">
        <f t="shared" si="52"/>
        <v>0</v>
      </c>
      <c r="BS78" s="24">
        <f t="shared" si="52"/>
        <v>0</v>
      </c>
      <c r="BT78" s="24">
        <f t="shared" si="52"/>
        <v>0</v>
      </c>
      <c r="BU78" s="24">
        <f t="shared" si="52"/>
        <v>0</v>
      </c>
      <c r="BV78" s="24">
        <f t="shared" si="52"/>
        <v>0</v>
      </c>
      <c r="BW78" s="24">
        <f t="shared" si="52"/>
        <v>0</v>
      </c>
      <c r="BX78" s="24">
        <f t="shared" si="52"/>
        <v>0</v>
      </c>
      <c r="BY78" s="24">
        <f t="shared" si="52"/>
        <v>0</v>
      </c>
      <c r="BZ78" s="24">
        <f t="shared" si="52"/>
        <v>0</v>
      </c>
      <c r="CA78" s="24">
        <f t="shared" si="52"/>
        <v>0</v>
      </c>
      <c r="CB78" s="24">
        <f t="shared" si="52"/>
        <v>0</v>
      </c>
      <c r="CC78" s="24">
        <f t="shared" si="52"/>
        <v>0</v>
      </c>
      <c r="CD78" s="24">
        <f t="shared" si="52"/>
        <v>0</v>
      </c>
      <c r="CE78" s="24">
        <f t="shared" si="52"/>
        <v>0</v>
      </c>
      <c r="CF78" s="24">
        <f t="shared" si="52"/>
        <v>0</v>
      </c>
      <c r="CG78" s="24">
        <f t="shared" si="52"/>
        <v>0</v>
      </c>
      <c r="CH78" s="24">
        <f t="shared" si="52"/>
        <v>0</v>
      </c>
      <c r="CI78" s="24">
        <f t="shared" si="52"/>
        <v>0</v>
      </c>
      <c r="CJ78" s="24">
        <f t="shared" si="52"/>
        <v>0</v>
      </c>
      <c r="CK78" s="24">
        <f t="shared" si="52"/>
        <v>0</v>
      </c>
      <c r="CL78" s="24">
        <f t="shared" si="52"/>
        <v>0</v>
      </c>
      <c r="CM78" s="24">
        <f t="shared" si="52"/>
        <v>0</v>
      </c>
      <c r="CN78" s="24">
        <f t="shared" si="52"/>
        <v>0</v>
      </c>
      <c r="CO78" s="24">
        <f t="shared" si="52"/>
        <v>0</v>
      </c>
      <c r="CP78" s="24">
        <f t="shared" si="52"/>
        <v>0</v>
      </c>
      <c r="CQ78" s="24">
        <f t="shared" si="52"/>
        <v>0</v>
      </c>
      <c r="CR78" s="24">
        <f t="shared" si="52"/>
        <v>0</v>
      </c>
      <c r="CS78" s="24">
        <f t="shared" si="52"/>
        <v>0</v>
      </c>
      <c r="CT78" s="24">
        <f t="shared" si="52"/>
        <v>0</v>
      </c>
      <c r="CU78" s="24">
        <f t="shared" si="52"/>
        <v>0</v>
      </c>
      <c r="CV78" s="24">
        <f t="shared" si="52"/>
        <v>0</v>
      </c>
      <c r="CW78" s="24">
        <f t="shared" si="52"/>
        <v>0</v>
      </c>
      <c r="CX78" s="24">
        <f t="shared" si="52"/>
        <v>0</v>
      </c>
      <c r="CY78" s="24">
        <f t="shared" si="52"/>
        <v>0</v>
      </c>
      <c r="CZ78" s="24">
        <f t="shared" si="52"/>
        <v>0</v>
      </c>
      <c r="DA78" s="24">
        <f t="shared" si="52"/>
        <v>0</v>
      </c>
      <c r="DB78" s="24">
        <f t="shared" si="52"/>
        <v>0</v>
      </c>
      <c r="DC78" s="24">
        <f t="shared" si="52"/>
        <v>0</v>
      </c>
      <c r="DD78" s="24">
        <f t="shared" si="52"/>
        <v>0</v>
      </c>
      <c r="DE78" s="24">
        <f t="shared" si="52"/>
        <v>0</v>
      </c>
      <c r="DF78" s="24">
        <f t="shared" si="52"/>
        <v>0</v>
      </c>
      <c r="DG78" s="24">
        <f t="shared" si="52"/>
        <v>0</v>
      </c>
      <c r="DH78" s="24">
        <f t="shared" si="52"/>
        <v>0</v>
      </c>
      <c r="DI78" s="24">
        <f t="shared" si="52"/>
        <v>0</v>
      </c>
      <c r="DJ78" s="24">
        <f t="shared" si="52"/>
        <v>0</v>
      </c>
      <c r="DK78" s="24">
        <f t="shared" si="52"/>
        <v>0</v>
      </c>
      <c r="DL78" s="24">
        <f t="shared" si="52"/>
        <v>0</v>
      </c>
      <c r="DM78" s="24">
        <f t="shared" si="52"/>
        <v>0</v>
      </c>
      <c r="DN78" s="24">
        <f t="shared" si="52"/>
        <v>0</v>
      </c>
      <c r="DO78" s="24">
        <f t="shared" si="52"/>
        <v>0</v>
      </c>
      <c r="DP78" s="24">
        <f t="shared" si="52"/>
        <v>0</v>
      </c>
      <c r="DQ78" s="24">
        <f t="shared" si="52"/>
        <v>0</v>
      </c>
      <c r="DR78" s="24">
        <f t="shared" si="52"/>
        <v>0</v>
      </c>
      <c r="DS78" s="24">
        <f t="shared" si="52"/>
        <v>0</v>
      </c>
      <c r="DT78" s="24">
        <f t="shared" si="52"/>
        <v>0</v>
      </c>
      <c r="DU78" s="24">
        <f t="shared" si="52"/>
        <v>0</v>
      </c>
      <c r="DV78" s="24">
        <f t="shared" si="52"/>
        <v>0</v>
      </c>
      <c r="DW78" s="24">
        <f t="shared" si="52"/>
        <v>0</v>
      </c>
      <c r="DX78" s="24">
        <f t="shared" si="52"/>
        <v>0</v>
      </c>
      <c r="DY78" s="24">
        <f t="shared" si="52"/>
        <v>0</v>
      </c>
      <c r="DZ78" s="24">
        <f t="shared" si="52"/>
        <v>0</v>
      </c>
      <c r="EA78" s="24">
        <f t="shared" si="52"/>
        <v>0</v>
      </c>
      <c r="EB78" s="24">
        <f t="shared" si="52"/>
        <v>0</v>
      </c>
      <c r="EC78" s="24">
        <f t="shared" si="52"/>
        <v>0</v>
      </c>
      <c r="ED78" s="24">
        <f t="shared" si="52"/>
        <v>0</v>
      </c>
      <c r="EE78" s="24">
        <f t="shared" si="52"/>
        <v>0</v>
      </c>
      <c r="EF78" s="24">
        <f t="shared" si="52"/>
        <v>0</v>
      </c>
      <c r="EG78" s="24">
        <f t="shared" si="52"/>
        <v>0</v>
      </c>
      <c r="EH78" s="24">
        <f t="shared" si="52"/>
        <v>0</v>
      </c>
      <c r="EI78" s="24">
        <f t="shared" si="52"/>
        <v>0</v>
      </c>
      <c r="EJ78" s="24">
        <f t="shared" si="52"/>
        <v>0</v>
      </c>
      <c r="EK78" s="24">
        <f t="shared" si="52"/>
        <v>0</v>
      </c>
      <c r="EL78" s="24">
        <f t="shared" si="52"/>
        <v>0</v>
      </c>
      <c r="EM78" s="24">
        <f t="shared" si="52"/>
        <v>0</v>
      </c>
      <c r="EN78" s="24">
        <f t="shared" si="52"/>
        <v>0</v>
      </c>
      <c r="EO78" s="24">
        <f t="shared" si="52"/>
        <v>0</v>
      </c>
      <c r="EP78" s="24">
        <f t="shared" si="52"/>
        <v>0</v>
      </c>
      <c r="EQ78" s="24">
        <f t="shared" si="52"/>
        <v>0</v>
      </c>
      <c r="ER78" s="24">
        <f t="shared" si="52"/>
        <v>0</v>
      </c>
      <c r="ES78" s="24">
        <f t="shared" si="52"/>
        <v>0</v>
      </c>
      <c r="ET78" s="24">
        <f t="shared" si="52"/>
        <v>0</v>
      </c>
      <c r="EU78" s="24">
        <f t="shared" si="52"/>
        <v>0</v>
      </c>
      <c r="EV78" s="24">
        <f t="shared" si="52"/>
        <v>0</v>
      </c>
      <c r="EW78" s="24">
        <f t="shared" si="52"/>
        <v>0</v>
      </c>
      <c r="EX78" s="24">
        <f t="shared" si="52"/>
        <v>0</v>
      </c>
      <c r="EY78" s="24">
        <f t="shared" si="52"/>
        <v>0</v>
      </c>
      <c r="EZ78" s="24">
        <f t="shared" si="52"/>
        <v>0</v>
      </c>
      <c r="FA78" s="24">
        <f t="shared" si="52"/>
        <v>0</v>
      </c>
      <c r="FB78" s="24">
        <f t="shared" si="52"/>
        <v>0</v>
      </c>
      <c r="FC78" s="24">
        <f t="shared" si="52"/>
        <v>0</v>
      </c>
      <c r="FD78" s="24">
        <f t="shared" si="52"/>
        <v>0</v>
      </c>
      <c r="FE78" s="24">
        <f t="shared" si="52"/>
        <v>0</v>
      </c>
      <c r="FF78" s="24">
        <f t="shared" si="52"/>
        <v>0</v>
      </c>
      <c r="FG78" s="24">
        <f t="shared" si="52"/>
        <v>0</v>
      </c>
      <c r="FH78" s="24">
        <f t="shared" si="52"/>
        <v>0</v>
      </c>
      <c r="FI78" s="24">
        <f t="shared" si="52"/>
        <v>0</v>
      </c>
      <c r="FJ78" s="24">
        <f t="shared" si="52"/>
        <v>0</v>
      </c>
      <c r="FK78" s="24">
        <f t="shared" si="52"/>
        <v>0</v>
      </c>
      <c r="FL78" s="24">
        <f t="shared" si="52"/>
        <v>0</v>
      </c>
      <c r="FM78" s="24">
        <f t="shared" si="52"/>
        <v>0</v>
      </c>
      <c r="FN78" s="24">
        <f t="shared" si="52"/>
        <v>0</v>
      </c>
      <c r="FO78" s="24">
        <f t="shared" si="52"/>
        <v>0</v>
      </c>
      <c r="FP78" s="24">
        <f t="shared" si="52"/>
        <v>0</v>
      </c>
      <c r="FQ78" s="24">
        <f t="shared" si="52"/>
        <v>0</v>
      </c>
      <c r="FR78" s="24">
        <f t="shared" si="52"/>
        <v>0</v>
      </c>
      <c r="FS78" s="24">
        <f t="shared" si="52"/>
        <v>0</v>
      </c>
      <c r="FT78" s="24">
        <f t="shared" si="52"/>
        <v>0</v>
      </c>
      <c r="FU78" s="24">
        <f t="shared" si="52"/>
        <v>0</v>
      </c>
      <c r="FV78" s="24">
        <f t="shared" si="52"/>
        <v>0</v>
      </c>
      <c r="FW78" s="24">
        <f t="shared" si="52"/>
        <v>0</v>
      </c>
      <c r="FX78" s="24">
        <f t="shared" si="52"/>
        <v>0</v>
      </c>
      <c r="FY78" s="24">
        <f t="shared" si="52"/>
        <v>0</v>
      </c>
      <c r="FZ78" s="24">
        <f t="shared" si="52"/>
        <v>0</v>
      </c>
      <c r="GA78" s="24">
        <f t="shared" si="52"/>
        <v>0</v>
      </c>
      <c r="GB78" s="24">
        <f t="shared" si="52"/>
        <v>0</v>
      </c>
      <c r="GC78" s="24">
        <f t="shared" si="52"/>
        <v>0</v>
      </c>
      <c r="GD78" s="24">
        <f t="shared" si="52"/>
        <v>0</v>
      </c>
      <c r="GE78" s="24">
        <f t="shared" si="52"/>
        <v>0</v>
      </c>
      <c r="GF78" s="24">
        <f t="shared" si="52"/>
        <v>0</v>
      </c>
      <c r="GG78" s="24">
        <f t="shared" si="52"/>
        <v>0</v>
      </c>
      <c r="GH78" s="24">
        <f t="shared" si="52"/>
        <v>0</v>
      </c>
      <c r="GI78" s="24">
        <f t="shared" si="52"/>
        <v>0</v>
      </c>
      <c r="GJ78" s="24">
        <f t="shared" si="52"/>
        <v>0</v>
      </c>
      <c r="GK78" s="24">
        <f t="shared" si="52"/>
        <v>0</v>
      </c>
      <c r="GL78" s="24">
        <f t="shared" si="52"/>
        <v>0</v>
      </c>
      <c r="GM78" s="24">
        <f t="shared" si="52"/>
        <v>0</v>
      </c>
      <c r="GN78" s="24">
        <f t="shared" si="52"/>
        <v>0</v>
      </c>
      <c r="GO78" s="24">
        <f t="shared" si="52"/>
        <v>0</v>
      </c>
      <c r="GP78" s="24">
        <f t="shared" si="52"/>
        <v>0</v>
      </c>
      <c r="GQ78" s="24">
        <f t="shared" si="52"/>
        <v>0</v>
      </c>
      <c r="GR78" s="24">
        <f t="shared" si="52"/>
        <v>0</v>
      </c>
      <c r="GS78" s="24">
        <f t="shared" si="52"/>
        <v>0</v>
      </c>
      <c r="GT78" s="24">
        <f t="shared" si="52"/>
        <v>0</v>
      </c>
      <c r="GU78" s="24">
        <f t="shared" si="52"/>
        <v>0</v>
      </c>
      <c r="GV78" s="24">
        <f t="shared" si="52"/>
        <v>0</v>
      </c>
      <c r="GW78" s="24">
        <f t="shared" si="52"/>
        <v>0</v>
      </c>
      <c r="GX78" s="24">
        <f t="shared" si="52"/>
        <v>0</v>
      </c>
      <c r="GY78" s="24">
        <f t="shared" si="52"/>
        <v>0</v>
      </c>
      <c r="GZ78" s="24">
        <f t="shared" si="52"/>
        <v>0</v>
      </c>
      <c r="HA78" s="24">
        <f t="shared" si="52"/>
        <v>0</v>
      </c>
      <c r="HB78" s="24">
        <f t="shared" si="52"/>
        <v>0</v>
      </c>
      <c r="HC78" s="24">
        <f t="shared" si="52"/>
        <v>0</v>
      </c>
      <c r="HD78" s="24">
        <f t="shared" si="52"/>
        <v>0</v>
      </c>
      <c r="HE78" s="24">
        <f t="shared" si="52"/>
        <v>0</v>
      </c>
      <c r="HF78" s="24">
        <f t="shared" si="52"/>
        <v>0</v>
      </c>
      <c r="HG78" s="24">
        <f t="shared" si="52"/>
        <v>0</v>
      </c>
      <c r="HH78" s="24">
        <f t="shared" si="52"/>
        <v>0</v>
      </c>
      <c r="HI78" s="24">
        <f t="shared" si="52"/>
        <v>0</v>
      </c>
      <c r="HJ78" s="24">
        <f t="shared" si="52"/>
        <v>0</v>
      </c>
      <c r="HK78" s="24">
        <f t="shared" si="52"/>
        <v>0</v>
      </c>
      <c r="HL78" s="24">
        <f t="shared" si="52"/>
        <v>0</v>
      </c>
      <c r="HM78" s="24">
        <f t="shared" si="52"/>
        <v>0</v>
      </c>
      <c r="HN78" s="24">
        <f t="shared" si="52"/>
        <v>0</v>
      </c>
      <c r="HO78" s="24">
        <f t="shared" si="52"/>
        <v>0</v>
      </c>
      <c r="HP78" s="24">
        <f t="shared" si="52"/>
        <v>0</v>
      </c>
      <c r="HQ78" s="24">
        <f t="shared" si="52"/>
        <v>0</v>
      </c>
      <c r="HR78" s="24">
        <f t="shared" si="52"/>
        <v>0</v>
      </c>
      <c r="HS78" s="24">
        <f t="shared" si="52"/>
        <v>0</v>
      </c>
      <c r="HT78" s="24">
        <f t="shared" si="52"/>
        <v>0</v>
      </c>
      <c r="HU78" s="24">
        <f t="shared" si="52"/>
        <v>0</v>
      </c>
      <c r="HV78" s="24">
        <f t="shared" si="52"/>
        <v>0</v>
      </c>
      <c r="HW78" s="24">
        <f t="shared" si="52"/>
        <v>0</v>
      </c>
      <c r="HX78" s="24">
        <f t="shared" si="52"/>
        <v>0</v>
      </c>
      <c r="HY78" s="24">
        <f t="shared" si="52"/>
        <v>0</v>
      </c>
      <c r="HZ78" s="24">
        <f t="shared" si="52"/>
        <v>0</v>
      </c>
      <c r="IA78" s="24">
        <f t="shared" si="52"/>
        <v>0</v>
      </c>
      <c r="IB78" s="24">
        <f t="shared" si="52"/>
        <v>0</v>
      </c>
      <c r="IC78" s="24">
        <f t="shared" si="52"/>
        <v>0</v>
      </c>
      <c r="ID78" s="24">
        <f t="shared" si="52"/>
        <v>0</v>
      </c>
      <c r="IE78" s="24">
        <f t="shared" si="52"/>
        <v>0</v>
      </c>
      <c r="IF78" s="24">
        <f t="shared" si="52"/>
        <v>0</v>
      </c>
      <c r="IG78" s="24">
        <f t="shared" si="52"/>
        <v>0</v>
      </c>
      <c r="IH78" s="24">
        <f t="shared" si="52"/>
        <v>0</v>
      </c>
    </row>
    <row r="79" ht="12.75" customHeight="1">
      <c r="A79" s="6" t="s">
        <v>236</v>
      </c>
      <c r="B79" s="34"/>
      <c r="C79" s="24">
        <f t="shared" ref="C79:IH79" si="53">C77-C78</f>
        <v>0</v>
      </c>
      <c r="D79" s="24">
        <f t="shared" si="53"/>
        <v>0</v>
      </c>
      <c r="E79" s="24">
        <f t="shared" si="53"/>
        <v>0</v>
      </c>
      <c r="F79" s="24">
        <f t="shared" si="53"/>
        <v>0</v>
      </c>
      <c r="G79" s="24">
        <f t="shared" si="53"/>
        <v>0</v>
      </c>
      <c r="H79" s="24">
        <f t="shared" si="53"/>
        <v>0</v>
      </c>
      <c r="I79" s="24">
        <f t="shared" si="53"/>
        <v>0</v>
      </c>
      <c r="J79" s="24">
        <f t="shared" si="53"/>
        <v>0</v>
      </c>
      <c r="K79" s="24">
        <f t="shared" si="53"/>
        <v>0</v>
      </c>
      <c r="L79" s="24">
        <f t="shared" si="53"/>
        <v>0</v>
      </c>
      <c r="M79" s="24">
        <f t="shared" si="53"/>
        <v>0</v>
      </c>
      <c r="N79" s="24">
        <f t="shared" si="53"/>
        <v>0</v>
      </c>
      <c r="O79" s="24">
        <f t="shared" si="53"/>
        <v>0</v>
      </c>
      <c r="P79" s="24">
        <f t="shared" si="53"/>
        <v>0</v>
      </c>
      <c r="Q79" s="24">
        <f t="shared" si="53"/>
        <v>0</v>
      </c>
      <c r="R79" s="24">
        <f t="shared" si="53"/>
        <v>0</v>
      </c>
      <c r="S79" s="24">
        <f t="shared" si="53"/>
        <v>0</v>
      </c>
      <c r="T79" s="24">
        <f t="shared" si="53"/>
        <v>0</v>
      </c>
      <c r="U79" s="24">
        <f t="shared" si="53"/>
        <v>0</v>
      </c>
      <c r="V79" s="24">
        <f t="shared" si="53"/>
        <v>0</v>
      </c>
      <c r="W79" s="24">
        <f t="shared" si="53"/>
        <v>0</v>
      </c>
      <c r="X79" s="24">
        <f t="shared" si="53"/>
        <v>0</v>
      </c>
      <c r="Y79" s="24">
        <f t="shared" si="53"/>
        <v>0</v>
      </c>
      <c r="Z79" s="24">
        <f t="shared" si="53"/>
        <v>0</v>
      </c>
      <c r="AA79" s="24">
        <f t="shared" si="53"/>
        <v>0</v>
      </c>
      <c r="AB79" s="24">
        <f t="shared" si="53"/>
        <v>0</v>
      </c>
      <c r="AC79" s="24">
        <f t="shared" si="53"/>
        <v>0</v>
      </c>
      <c r="AD79" s="24">
        <f t="shared" si="53"/>
        <v>0</v>
      </c>
      <c r="AE79" s="24">
        <f t="shared" si="53"/>
        <v>0</v>
      </c>
      <c r="AF79" s="24">
        <f t="shared" si="53"/>
        <v>0</v>
      </c>
      <c r="AG79" s="24">
        <f t="shared" si="53"/>
        <v>0</v>
      </c>
      <c r="AH79" s="24">
        <f t="shared" si="53"/>
        <v>0</v>
      </c>
      <c r="AI79" s="24">
        <f t="shared" si="53"/>
        <v>0</v>
      </c>
      <c r="AJ79" s="24">
        <f t="shared" si="53"/>
        <v>0</v>
      </c>
      <c r="AK79" s="24">
        <f t="shared" si="53"/>
        <v>0</v>
      </c>
      <c r="AL79" s="24">
        <f t="shared" si="53"/>
        <v>0</v>
      </c>
      <c r="AM79" s="24">
        <f t="shared" si="53"/>
        <v>0</v>
      </c>
      <c r="AN79" s="24">
        <f t="shared" si="53"/>
        <v>0</v>
      </c>
      <c r="AO79" s="24">
        <f t="shared" si="53"/>
        <v>0</v>
      </c>
      <c r="AP79" s="24">
        <f t="shared" si="53"/>
        <v>0</v>
      </c>
      <c r="AQ79" s="24">
        <f t="shared" si="53"/>
        <v>0</v>
      </c>
      <c r="AR79" s="24">
        <f t="shared" si="53"/>
        <v>0</v>
      </c>
      <c r="AS79" s="24">
        <f t="shared" si="53"/>
        <v>0</v>
      </c>
      <c r="AT79" s="24">
        <f t="shared" si="53"/>
        <v>0</v>
      </c>
      <c r="AU79" s="24">
        <f t="shared" si="53"/>
        <v>0</v>
      </c>
      <c r="AV79" s="24">
        <f t="shared" si="53"/>
        <v>0</v>
      </c>
      <c r="AW79" s="24">
        <f t="shared" si="53"/>
        <v>0</v>
      </c>
      <c r="AX79" s="24">
        <f t="shared" si="53"/>
        <v>0</v>
      </c>
      <c r="AY79" s="24">
        <f t="shared" si="53"/>
        <v>0</v>
      </c>
      <c r="AZ79" s="24">
        <f t="shared" si="53"/>
        <v>0</v>
      </c>
      <c r="BA79" s="24">
        <f t="shared" si="53"/>
        <v>0</v>
      </c>
      <c r="BB79" s="24">
        <f t="shared" si="53"/>
        <v>0</v>
      </c>
      <c r="BC79" s="24">
        <f t="shared" si="53"/>
        <v>0</v>
      </c>
      <c r="BD79" s="24">
        <f t="shared" si="53"/>
        <v>0</v>
      </c>
      <c r="BE79" s="24">
        <f t="shared" si="53"/>
        <v>0</v>
      </c>
      <c r="BF79" s="24">
        <f t="shared" si="53"/>
        <v>0</v>
      </c>
      <c r="BG79" s="24">
        <f t="shared" si="53"/>
        <v>0</v>
      </c>
      <c r="BH79" s="24">
        <f t="shared" si="53"/>
        <v>0</v>
      </c>
      <c r="BI79" s="24">
        <f t="shared" si="53"/>
        <v>0</v>
      </c>
      <c r="BJ79" s="24">
        <f t="shared" si="53"/>
        <v>0</v>
      </c>
      <c r="BK79" s="24">
        <f t="shared" si="53"/>
        <v>0</v>
      </c>
      <c r="BL79" s="24">
        <f t="shared" si="53"/>
        <v>0</v>
      </c>
      <c r="BM79" s="24">
        <f t="shared" si="53"/>
        <v>0</v>
      </c>
      <c r="BN79" s="24">
        <f t="shared" si="53"/>
        <v>0</v>
      </c>
      <c r="BO79" s="24">
        <f t="shared" si="53"/>
        <v>0</v>
      </c>
      <c r="BP79" s="24">
        <f t="shared" si="53"/>
        <v>0</v>
      </c>
      <c r="BQ79" s="24">
        <f t="shared" si="53"/>
        <v>0</v>
      </c>
      <c r="BR79" s="24">
        <f t="shared" si="53"/>
        <v>0</v>
      </c>
      <c r="BS79" s="24">
        <f t="shared" si="53"/>
        <v>0</v>
      </c>
      <c r="BT79" s="24">
        <f t="shared" si="53"/>
        <v>0</v>
      </c>
      <c r="BU79" s="24">
        <f t="shared" si="53"/>
        <v>0</v>
      </c>
      <c r="BV79" s="24">
        <f t="shared" si="53"/>
        <v>0</v>
      </c>
      <c r="BW79" s="24">
        <f t="shared" si="53"/>
        <v>0</v>
      </c>
      <c r="BX79" s="24">
        <f t="shared" si="53"/>
        <v>0</v>
      </c>
      <c r="BY79" s="24">
        <f t="shared" si="53"/>
        <v>0</v>
      </c>
      <c r="BZ79" s="24">
        <f t="shared" si="53"/>
        <v>0</v>
      </c>
      <c r="CA79" s="24">
        <f t="shared" si="53"/>
        <v>0</v>
      </c>
      <c r="CB79" s="24">
        <f t="shared" si="53"/>
        <v>0</v>
      </c>
      <c r="CC79" s="24">
        <f t="shared" si="53"/>
        <v>0</v>
      </c>
      <c r="CD79" s="24">
        <f t="shared" si="53"/>
        <v>0</v>
      </c>
      <c r="CE79" s="24">
        <f t="shared" si="53"/>
        <v>0</v>
      </c>
      <c r="CF79" s="24">
        <f t="shared" si="53"/>
        <v>0</v>
      </c>
      <c r="CG79" s="24">
        <f t="shared" si="53"/>
        <v>0</v>
      </c>
      <c r="CH79" s="24">
        <f t="shared" si="53"/>
        <v>0</v>
      </c>
      <c r="CI79" s="24">
        <f t="shared" si="53"/>
        <v>0</v>
      </c>
      <c r="CJ79" s="24">
        <f t="shared" si="53"/>
        <v>0</v>
      </c>
      <c r="CK79" s="24">
        <f t="shared" si="53"/>
        <v>0</v>
      </c>
      <c r="CL79" s="24">
        <f t="shared" si="53"/>
        <v>0</v>
      </c>
      <c r="CM79" s="24">
        <f t="shared" si="53"/>
        <v>0</v>
      </c>
      <c r="CN79" s="24">
        <f t="shared" si="53"/>
        <v>0</v>
      </c>
      <c r="CO79" s="24">
        <f t="shared" si="53"/>
        <v>0</v>
      </c>
      <c r="CP79" s="24">
        <f t="shared" si="53"/>
        <v>0</v>
      </c>
      <c r="CQ79" s="24">
        <f t="shared" si="53"/>
        <v>0</v>
      </c>
      <c r="CR79" s="24">
        <f t="shared" si="53"/>
        <v>0</v>
      </c>
      <c r="CS79" s="24">
        <f t="shared" si="53"/>
        <v>0</v>
      </c>
      <c r="CT79" s="24">
        <f t="shared" si="53"/>
        <v>0</v>
      </c>
      <c r="CU79" s="24">
        <f t="shared" si="53"/>
        <v>0</v>
      </c>
      <c r="CV79" s="24">
        <f t="shared" si="53"/>
        <v>0</v>
      </c>
      <c r="CW79" s="24">
        <f t="shared" si="53"/>
        <v>0</v>
      </c>
      <c r="CX79" s="24">
        <f t="shared" si="53"/>
        <v>0</v>
      </c>
      <c r="CY79" s="24">
        <f t="shared" si="53"/>
        <v>0</v>
      </c>
      <c r="CZ79" s="24">
        <f t="shared" si="53"/>
        <v>0</v>
      </c>
      <c r="DA79" s="24">
        <f t="shared" si="53"/>
        <v>0</v>
      </c>
      <c r="DB79" s="24">
        <f t="shared" si="53"/>
        <v>0</v>
      </c>
      <c r="DC79" s="24">
        <f t="shared" si="53"/>
        <v>0</v>
      </c>
      <c r="DD79" s="24">
        <f t="shared" si="53"/>
        <v>0</v>
      </c>
      <c r="DE79" s="24">
        <f t="shared" si="53"/>
        <v>0</v>
      </c>
      <c r="DF79" s="24">
        <f t="shared" si="53"/>
        <v>0</v>
      </c>
      <c r="DG79" s="24">
        <f t="shared" si="53"/>
        <v>0</v>
      </c>
      <c r="DH79" s="24">
        <f t="shared" si="53"/>
        <v>0</v>
      </c>
      <c r="DI79" s="24">
        <f t="shared" si="53"/>
        <v>0</v>
      </c>
      <c r="DJ79" s="24">
        <f t="shared" si="53"/>
        <v>0</v>
      </c>
      <c r="DK79" s="24">
        <f t="shared" si="53"/>
        <v>0</v>
      </c>
      <c r="DL79" s="24">
        <f t="shared" si="53"/>
        <v>0</v>
      </c>
      <c r="DM79" s="24">
        <f t="shared" si="53"/>
        <v>0</v>
      </c>
      <c r="DN79" s="24">
        <f t="shared" si="53"/>
        <v>0</v>
      </c>
      <c r="DO79" s="24">
        <f t="shared" si="53"/>
        <v>0</v>
      </c>
      <c r="DP79" s="24">
        <f t="shared" si="53"/>
        <v>0</v>
      </c>
      <c r="DQ79" s="24">
        <f t="shared" si="53"/>
        <v>0</v>
      </c>
      <c r="DR79" s="24">
        <f t="shared" si="53"/>
        <v>0</v>
      </c>
      <c r="DS79" s="24">
        <f t="shared" si="53"/>
        <v>0</v>
      </c>
      <c r="DT79" s="24">
        <f t="shared" si="53"/>
        <v>0</v>
      </c>
      <c r="DU79" s="24">
        <f t="shared" si="53"/>
        <v>0</v>
      </c>
      <c r="DV79" s="24">
        <f t="shared" si="53"/>
        <v>0</v>
      </c>
      <c r="DW79" s="24">
        <f t="shared" si="53"/>
        <v>0</v>
      </c>
      <c r="DX79" s="24">
        <f t="shared" si="53"/>
        <v>0</v>
      </c>
      <c r="DY79" s="24">
        <f t="shared" si="53"/>
        <v>0</v>
      </c>
      <c r="DZ79" s="24">
        <f t="shared" si="53"/>
        <v>0</v>
      </c>
      <c r="EA79" s="24">
        <f t="shared" si="53"/>
        <v>0</v>
      </c>
      <c r="EB79" s="24">
        <f t="shared" si="53"/>
        <v>0</v>
      </c>
      <c r="EC79" s="24">
        <f t="shared" si="53"/>
        <v>0</v>
      </c>
      <c r="ED79" s="24">
        <f t="shared" si="53"/>
        <v>0</v>
      </c>
      <c r="EE79" s="24">
        <f t="shared" si="53"/>
        <v>0</v>
      </c>
      <c r="EF79" s="24">
        <f t="shared" si="53"/>
        <v>0</v>
      </c>
      <c r="EG79" s="24">
        <f t="shared" si="53"/>
        <v>0</v>
      </c>
      <c r="EH79" s="24">
        <f t="shared" si="53"/>
        <v>0</v>
      </c>
      <c r="EI79" s="24">
        <f t="shared" si="53"/>
        <v>0</v>
      </c>
      <c r="EJ79" s="24">
        <f t="shared" si="53"/>
        <v>0</v>
      </c>
      <c r="EK79" s="24">
        <f t="shared" si="53"/>
        <v>0</v>
      </c>
      <c r="EL79" s="24">
        <f t="shared" si="53"/>
        <v>0</v>
      </c>
      <c r="EM79" s="24">
        <f t="shared" si="53"/>
        <v>0</v>
      </c>
      <c r="EN79" s="24">
        <f t="shared" si="53"/>
        <v>0</v>
      </c>
      <c r="EO79" s="24">
        <f t="shared" si="53"/>
        <v>0</v>
      </c>
      <c r="EP79" s="24">
        <f t="shared" si="53"/>
        <v>0</v>
      </c>
      <c r="EQ79" s="24">
        <f t="shared" si="53"/>
        <v>0</v>
      </c>
      <c r="ER79" s="24">
        <f t="shared" si="53"/>
        <v>0</v>
      </c>
      <c r="ES79" s="24">
        <f t="shared" si="53"/>
        <v>0</v>
      </c>
      <c r="ET79" s="24">
        <f t="shared" si="53"/>
        <v>0</v>
      </c>
      <c r="EU79" s="24">
        <f t="shared" si="53"/>
        <v>0</v>
      </c>
      <c r="EV79" s="24">
        <f t="shared" si="53"/>
        <v>0</v>
      </c>
      <c r="EW79" s="24">
        <f t="shared" si="53"/>
        <v>0</v>
      </c>
      <c r="EX79" s="24">
        <f t="shared" si="53"/>
        <v>0</v>
      </c>
      <c r="EY79" s="24">
        <f t="shared" si="53"/>
        <v>0</v>
      </c>
      <c r="EZ79" s="24">
        <f t="shared" si="53"/>
        <v>0</v>
      </c>
      <c r="FA79" s="24">
        <f t="shared" si="53"/>
        <v>0</v>
      </c>
      <c r="FB79" s="24">
        <f t="shared" si="53"/>
        <v>0</v>
      </c>
      <c r="FC79" s="24">
        <f t="shared" si="53"/>
        <v>0</v>
      </c>
      <c r="FD79" s="24">
        <f t="shared" si="53"/>
        <v>0</v>
      </c>
      <c r="FE79" s="24">
        <f t="shared" si="53"/>
        <v>0</v>
      </c>
      <c r="FF79" s="24">
        <f t="shared" si="53"/>
        <v>0</v>
      </c>
      <c r="FG79" s="24">
        <f t="shared" si="53"/>
        <v>0</v>
      </c>
      <c r="FH79" s="24">
        <f t="shared" si="53"/>
        <v>0</v>
      </c>
      <c r="FI79" s="24">
        <f t="shared" si="53"/>
        <v>0</v>
      </c>
      <c r="FJ79" s="24">
        <f t="shared" si="53"/>
        <v>0</v>
      </c>
      <c r="FK79" s="24">
        <f t="shared" si="53"/>
        <v>0</v>
      </c>
      <c r="FL79" s="24">
        <f t="shared" si="53"/>
        <v>0</v>
      </c>
      <c r="FM79" s="24">
        <f t="shared" si="53"/>
        <v>0</v>
      </c>
      <c r="FN79" s="24">
        <f t="shared" si="53"/>
        <v>0</v>
      </c>
      <c r="FO79" s="24">
        <f t="shared" si="53"/>
        <v>0</v>
      </c>
      <c r="FP79" s="24">
        <f t="shared" si="53"/>
        <v>0</v>
      </c>
      <c r="FQ79" s="24">
        <f t="shared" si="53"/>
        <v>0</v>
      </c>
      <c r="FR79" s="24">
        <f t="shared" si="53"/>
        <v>0</v>
      </c>
      <c r="FS79" s="24">
        <f t="shared" si="53"/>
        <v>0</v>
      </c>
      <c r="FT79" s="24">
        <f t="shared" si="53"/>
        <v>0</v>
      </c>
      <c r="FU79" s="24">
        <f t="shared" si="53"/>
        <v>0</v>
      </c>
      <c r="FV79" s="24">
        <f t="shared" si="53"/>
        <v>0</v>
      </c>
      <c r="FW79" s="24">
        <f t="shared" si="53"/>
        <v>0</v>
      </c>
      <c r="FX79" s="24">
        <f t="shared" si="53"/>
        <v>0</v>
      </c>
      <c r="FY79" s="24">
        <f t="shared" si="53"/>
        <v>0</v>
      </c>
      <c r="FZ79" s="24">
        <f t="shared" si="53"/>
        <v>0</v>
      </c>
      <c r="GA79" s="24">
        <f t="shared" si="53"/>
        <v>0</v>
      </c>
      <c r="GB79" s="24">
        <f t="shared" si="53"/>
        <v>0</v>
      </c>
      <c r="GC79" s="24">
        <f t="shared" si="53"/>
        <v>0</v>
      </c>
      <c r="GD79" s="24">
        <f t="shared" si="53"/>
        <v>0</v>
      </c>
      <c r="GE79" s="24">
        <f t="shared" si="53"/>
        <v>0</v>
      </c>
      <c r="GF79" s="24">
        <f t="shared" si="53"/>
        <v>0</v>
      </c>
      <c r="GG79" s="24">
        <f t="shared" si="53"/>
        <v>0</v>
      </c>
      <c r="GH79" s="24">
        <f t="shared" si="53"/>
        <v>0</v>
      </c>
      <c r="GI79" s="24">
        <f t="shared" si="53"/>
        <v>0</v>
      </c>
      <c r="GJ79" s="24">
        <f t="shared" si="53"/>
        <v>0</v>
      </c>
      <c r="GK79" s="24">
        <f t="shared" si="53"/>
        <v>0</v>
      </c>
      <c r="GL79" s="24">
        <f t="shared" si="53"/>
        <v>0</v>
      </c>
      <c r="GM79" s="24">
        <f t="shared" si="53"/>
        <v>0</v>
      </c>
      <c r="GN79" s="24">
        <f t="shared" si="53"/>
        <v>0</v>
      </c>
      <c r="GO79" s="24">
        <f t="shared" si="53"/>
        <v>0</v>
      </c>
      <c r="GP79" s="24">
        <f t="shared" si="53"/>
        <v>0</v>
      </c>
      <c r="GQ79" s="24">
        <f t="shared" si="53"/>
        <v>0</v>
      </c>
      <c r="GR79" s="24">
        <f t="shared" si="53"/>
        <v>0</v>
      </c>
      <c r="GS79" s="24">
        <f t="shared" si="53"/>
        <v>0</v>
      </c>
      <c r="GT79" s="24">
        <f t="shared" si="53"/>
        <v>0</v>
      </c>
      <c r="GU79" s="24">
        <f t="shared" si="53"/>
        <v>0</v>
      </c>
      <c r="GV79" s="24">
        <f t="shared" si="53"/>
        <v>0</v>
      </c>
      <c r="GW79" s="24">
        <f t="shared" si="53"/>
        <v>0</v>
      </c>
      <c r="GX79" s="24">
        <f t="shared" si="53"/>
        <v>0</v>
      </c>
      <c r="GY79" s="24">
        <f t="shared" si="53"/>
        <v>0</v>
      </c>
      <c r="GZ79" s="24">
        <f t="shared" si="53"/>
        <v>0</v>
      </c>
      <c r="HA79" s="24">
        <f t="shared" si="53"/>
        <v>0</v>
      </c>
      <c r="HB79" s="24">
        <f t="shared" si="53"/>
        <v>0</v>
      </c>
      <c r="HC79" s="24">
        <f t="shared" si="53"/>
        <v>0</v>
      </c>
      <c r="HD79" s="24">
        <f t="shared" si="53"/>
        <v>0</v>
      </c>
      <c r="HE79" s="24">
        <f t="shared" si="53"/>
        <v>0</v>
      </c>
      <c r="HF79" s="24">
        <f t="shared" si="53"/>
        <v>0</v>
      </c>
      <c r="HG79" s="24">
        <f t="shared" si="53"/>
        <v>0</v>
      </c>
      <c r="HH79" s="24">
        <f t="shared" si="53"/>
        <v>0</v>
      </c>
      <c r="HI79" s="24">
        <f t="shared" si="53"/>
        <v>0</v>
      </c>
      <c r="HJ79" s="24">
        <f t="shared" si="53"/>
        <v>0</v>
      </c>
      <c r="HK79" s="24">
        <f t="shared" si="53"/>
        <v>0</v>
      </c>
      <c r="HL79" s="24">
        <f t="shared" si="53"/>
        <v>0</v>
      </c>
      <c r="HM79" s="24">
        <f t="shared" si="53"/>
        <v>0</v>
      </c>
      <c r="HN79" s="24">
        <f t="shared" si="53"/>
        <v>0</v>
      </c>
      <c r="HO79" s="24">
        <f t="shared" si="53"/>
        <v>0</v>
      </c>
      <c r="HP79" s="24">
        <f t="shared" si="53"/>
        <v>0</v>
      </c>
      <c r="HQ79" s="24">
        <f t="shared" si="53"/>
        <v>0</v>
      </c>
      <c r="HR79" s="24">
        <f t="shared" si="53"/>
        <v>0</v>
      </c>
      <c r="HS79" s="24">
        <f t="shared" si="53"/>
        <v>0</v>
      </c>
      <c r="HT79" s="24">
        <f t="shared" si="53"/>
        <v>0</v>
      </c>
      <c r="HU79" s="24">
        <f t="shared" si="53"/>
        <v>0</v>
      </c>
      <c r="HV79" s="24">
        <f t="shared" si="53"/>
        <v>0</v>
      </c>
      <c r="HW79" s="24">
        <f t="shared" si="53"/>
        <v>0</v>
      </c>
      <c r="HX79" s="24">
        <f t="shared" si="53"/>
        <v>0</v>
      </c>
      <c r="HY79" s="24">
        <f t="shared" si="53"/>
        <v>0</v>
      </c>
      <c r="HZ79" s="24">
        <f t="shared" si="53"/>
        <v>0</v>
      </c>
      <c r="IA79" s="24">
        <f t="shared" si="53"/>
        <v>0</v>
      </c>
      <c r="IB79" s="24">
        <f t="shared" si="53"/>
        <v>0</v>
      </c>
      <c r="IC79" s="24">
        <f t="shared" si="53"/>
        <v>0</v>
      </c>
      <c r="ID79" s="24">
        <f t="shared" si="53"/>
        <v>0</v>
      </c>
      <c r="IE79" s="24">
        <f t="shared" si="53"/>
        <v>0</v>
      </c>
      <c r="IF79" s="24">
        <f t="shared" si="53"/>
        <v>0</v>
      </c>
      <c r="IG79" s="24">
        <f t="shared" si="53"/>
        <v>0</v>
      </c>
      <c r="IH79" s="24">
        <f t="shared" si="53"/>
        <v>0</v>
      </c>
    </row>
    <row r="80" ht="12.75" customHeight="1">
      <c r="A80" s="6"/>
      <c r="B80" s="3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row>
    <row r="81" ht="12.75" customHeight="1">
      <c r="A81" s="6" t="s">
        <v>206</v>
      </c>
      <c r="C81" s="13"/>
      <c r="D81" s="13"/>
      <c r="E81" s="13"/>
      <c r="F81" s="13"/>
      <c r="G81" s="13"/>
      <c r="H81" s="13"/>
      <c r="I81" s="13"/>
      <c r="J81" s="13"/>
      <c r="K81" s="13"/>
      <c r="L81" s="13"/>
      <c r="M81" s="13"/>
      <c r="N81" s="13"/>
      <c r="O81" s="13">
        <f>B60+B71</f>
        <v>150000</v>
      </c>
    </row>
    <row r="82" ht="12.75" customHeight="1">
      <c r="A82" s="6" t="s">
        <v>207</v>
      </c>
      <c r="C82" s="13">
        <f t="shared" ref="C82:IH82" si="54">C64+C75</f>
        <v>0</v>
      </c>
      <c r="D82" s="13">
        <f t="shared" si="54"/>
        <v>0</v>
      </c>
      <c r="E82" s="13">
        <f t="shared" si="54"/>
        <v>0</v>
      </c>
      <c r="F82" s="13">
        <f t="shared" si="54"/>
        <v>0</v>
      </c>
      <c r="G82" s="13">
        <f t="shared" si="54"/>
        <v>0</v>
      </c>
      <c r="H82" s="13">
        <f t="shared" si="54"/>
        <v>0</v>
      </c>
      <c r="I82" s="13">
        <f t="shared" si="54"/>
        <v>0</v>
      </c>
      <c r="J82" s="13">
        <f t="shared" si="54"/>
        <v>0</v>
      </c>
      <c r="K82" s="13">
        <f t="shared" si="54"/>
        <v>0</v>
      </c>
      <c r="L82" s="13">
        <f t="shared" si="54"/>
        <v>0</v>
      </c>
      <c r="M82" s="13">
        <f t="shared" si="54"/>
        <v>0</v>
      </c>
      <c r="N82" s="13">
        <f t="shared" si="54"/>
        <v>0</v>
      </c>
      <c r="O82" s="13">
        <f t="shared" si="54"/>
        <v>750</v>
      </c>
      <c r="P82" s="13">
        <f t="shared" si="54"/>
        <v>720.5095423</v>
      </c>
      <c r="Q82" s="13">
        <f t="shared" si="54"/>
        <v>690.8716323</v>
      </c>
      <c r="R82" s="13">
        <f t="shared" si="54"/>
        <v>661.0855328</v>
      </c>
      <c r="S82" s="13">
        <f t="shared" si="54"/>
        <v>631.1505028</v>
      </c>
      <c r="T82" s="13">
        <f t="shared" si="54"/>
        <v>601.0657976</v>
      </c>
      <c r="U82" s="13">
        <f t="shared" si="54"/>
        <v>570.8306689</v>
      </c>
      <c r="V82" s="13">
        <f t="shared" si="54"/>
        <v>540.4443646</v>
      </c>
      <c r="W82" s="13">
        <f t="shared" si="54"/>
        <v>509.9061287</v>
      </c>
      <c r="X82" s="13">
        <f t="shared" si="54"/>
        <v>479.2152016</v>
      </c>
      <c r="Y82" s="13">
        <f t="shared" si="54"/>
        <v>448.37082</v>
      </c>
      <c r="Z82" s="13">
        <f t="shared" si="54"/>
        <v>417.3722164</v>
      </c>
      <c r="AA82" s="13">
        <f t="shared" si="54"/>
        <v>386.2186198</v>
      </c>
      <c r="AB82" s="13">
        <f t="shared" si="54"/>
        <v>354.9092552</v>
      </c>
      <c r="AC82" s="13">
        <f t="shared" si="54"/>
        <v>323.4433438</v>
      </c>
      <c r="AD82" s="13">
        <f t="shared" si="54"/>
        <v>291.8201028</v>
      </c>
      <c r="AE82" s="13">
        <f t="shared" si="54"/>
        <v>260.0387456</v>
      </c>
      <c r="AF82" s="13">
        <f t="shared" si="54"/>
        <v>228.0984817</v>
      </c>
      <c r="AG82" s="13">
        <f t="shared" si="54"/>
        <v>195.9985164</v>
      </c>
      <c r="AH82" s="13">
        <f t="shared" si="54"/>
        <v>163.7380513</v>
      </c>
      <c r="AI82" s="13">
        <f t="shared" si="54"/>
        <v>131.3162838</v>
      </c>
      <c r="AJ82" s="13">
        <f t="shared" si="54"/>
        <v>98.73240756</v>
      </c>
      <c r="AK82" s="13">
        <f t="shared" si="54"/>
        <v>65.98561191</v>
      </c>
      <c r="AL82" s="13">
        <f t="shared" si="54"/>
        <v>33.07508228</v>
      </c>
      <c r="AM82" s="13">
        <f t="shared" si="54"/>
        <v>0.1653754114</v>
      </c>
      <c r="AN82" s="13">
        <f t="shared" si="54"/>
        <v>0.000826877057</v>
      </c>
      <c r="AO82" s="13">
        <f t="shared" si="54"/>
        <v>0.000004134385285</v>
      </c>
      <c r="AP82" s="13">
        <f t="shared" si="54"/>
        <v>0.00000002067192642</v>
      </c>
      <c r="AQ82" s="13">
        <f t="shared" si="54"/>
        <v>0.0000000001033596321</v>
      </c>
      <c r="AR82" s="13">
        <f t="shared" si="54"/>
        <v>0</v>
      </c>
      <c r="AS82" s="13">
        <f t="shared" si="54"/>
        <v>0</v>
      </c>
      <c r="AT82" s="13">
        <f t="shared" si="54"/>
        <v>0</v>
      </c>
      <c r="AU82" s="13">
        <f t="shared" si="54"/>
        <v>0</v>
      </c>
      <c r="AV82" s="13">
        <f t="shared" si="54"/>
        <v>0</v>
      </c>
      <c r="AW82" s="13">
        <f t="shared" si="54"/>
        <v>0</v>
      </c>
      <c r="AX82" s="13">
        <f t="shared" si="54"/>
        <v>0</v>
      </c>
      <c r="AY82" s="13">
        <f t="shared" si="54"/>
        <v>0</v>
      </c>
      <c r="AZ82" s="13">
        <f t="shared" si="54"/>
        <v>0</v>
      </c>
      <c r="BA82" s="13">
        <f t="shared" si="54"/>
        <v>0</v>
      </c>
      <c r="BB82" s="13">
        <f t="shared" si="54"/>
        <v>0</v>
      </c>
      <c r="BC82" s="13">
        <f t="shared" si="54"/>
        <v>0</v>
      </c>
      <c r="BD82" s="13">
        <f t="shared" si="54"/>
        <v>0</v>
      </c>
      <c r="BE82" s="13">
        <f t="shared" si="54"/>
        <v>0</v>
      </c>
      <c r="BF82" s="13">
        <f t="shared" si="54"/>
        <v>0</v>
      </c>
      <c r="BG82" s="13">
        <f t="shared" si="54"/>
        <v>0</v>
      </c>
      <c r="BH82" s="13">
        <f t="shared" si="54"/>
        <v>0</v>
      </c>
      <c r="BI82" s="13">
        <f t="shared" si="54"/>
        <v>0</v>
      </c>
      <c r="BJ82" s="13">
        <f t="shared" si="54"/>
        <v>0</v>
      </c>
      <c r="BK82" s="13">
        <f t="shared" si="54"/>
        <v>0</v>
      </c>
      <c r="BL82" s="13">
        <f t="shared" si="54"/>
        <v>0</v>
      </c>
      <c r="BM82" s="13">
        <f t="shared" si="54"/>
        <v>0</v>
      </c>
      <c r="BN82" s="13">
        <f t="shared" si="54"/>
        <v>0</v>
      </c>
      <c r="BO82" s="13">
        <f t="shared" si="54"/>
        <v>0</v>
      </c>
      <c r="BP82" s="13">
        <f t="shared" si="54"/>
        <v>0</v>
      </c>
      <c r="BQ82" s="13">
        <f t="shared" si="54"/>
        <v>0</v>
      </c>
      <c r="BR82" s="13">
        <f t="shared" si="54"/>
        <v>0</v>
      </c>
      <c r="BS82" s="13">
        <f t="shared" si="54"/>
        <v>0</v>
      </c>
      <c r="BT82" s="13">
        <f t="shared" si="54"/>
        <v>0</v>
      </c>
      <c r="BU82" s="13">
        <f t="shared" si="54"/>
        <v>0</v>
      </c>
      <c r="BV82" s="13">
        <f t="shared" si="54"/>
        <v>0</v>
      </c>
      <c r="BW82" s="13">
        <f t="shared" si="54"/>
        <v>0</v>
      </c>
      <c r="BX82" s="13">
        <f t="shared" si="54"/>
        <v>0</v>
      </c>
      <c r="BY82" s="13">
        <f t="shared" si="54"/>
        <v>0</v>
      </c>
      <c r="BZ82" s="13">
        <f t="shared" si="54"/>
        <v>0</v>
      </c>
      <c r="CA82" s="13">
        <f t="shared" si="54"/>
        <v>0</v>
      </c>
      <c r="CB82" s="13">
        <f t="shared" si="54"/>
        <v>0</v>
      </c>
      <c r="CC82" s="13">
        <f t="shared" si="54"/>
        <v>0</v>
      </c>
      <c r="CD82" s="13">
        <f t="shared" si="54"/>
        <v>0</v>
      </c>
      <c r="CE82" s="13">
        <f t="shared" si="54"/>
        <v>0</v>
      </c>
      <c r="CF82" s="13">
        <f t="shared" si="54"/>
        <v>0</v>
      </c>
      <c r="CG82" s="13">
        <f t="shared" si="54"/>
        <v>0</v>
      </c>
      <c r="CH82" s="13">
        <f t="shared" si="54"/>
        <v>0</v>
      </c>
      <c r="CI82" s="13">
        <f t="shared" si="54"/>
        <v>0</v>
      </c>
      <c r="CJ82" s="13">
        <f t="shared" si="54"/>
        <v>0</v>
      </c>
      <c r="CK82" s="13">
        <f t="shared" si="54"/>
        <v>0</v>
      </c>
      <c r="CL82" s="13">
        <f t="shared" si="54"/>
        <v>0</v>
      </c>
      <c r="CM82" s="13">
        <f t="shared" si="54"/>
        <v>0</v>
      </c>
      <c r="CN82" s="13">
        <f t="shared" si="54"/>
        <v>0</v>
      </c>
      <c r="CO82" s="13">
        <f t="shared" si="54"/>
        <v>0</v>
      </c>
      <c r="CP82" s="13">
        <f t="shared" si="54"/>
        <v>0</v>
      </c>
      <c r="CQ82" s="13">
        <f t="shared" si="54"/>
        <v>0</v>
      </c>
      <c r="CR82" s="13">
        <f t="shared" si="54"/>
        <v>0</v>
      </c>
      <c r="CS82" s="13">
        <f t="shared" si="54"/>
        <v>0</v>
      </c>
      <c r="CT82" s="13">
        <f t="shared" si="54"/>
        <v>0</v>
      </c>
      <c r="CU82" s="13">
        <f t="shared" si="54"/>
        <v>0</v>
      </c>
      <c r="CV82" s="13">
        <f t="shared" si="54"/>
        <v>0</v>
      </c>
      <c r="CW82" s="13">
        <f t="shared" si="54"/>
        <v>0</v>
      </c>
      <c r="CX82" s="13">
        <f t="shared" si="54"/>
        <v>0</v>
      </c>
      <c r="CY82" s="13">
        <f t="shared" si="54"/>
        <v>0</v>
      </c>
      <c r="CZ82" s="13">
        <f t="shared" si="54"/>
        <v>0</v>
      </c>
      <c r="DA82" s="13">
        <f t="shared" si="54"/>
        <v>0</v>
      </c>
      <c r="DB82" s="13">
        <f t="shared" si="54"/>
        <v>0</v>
      </c>
      <c r="DC82" s="13">
        <f t="shared" si="54"/>
        <v>0</v>
      </c>
      <c r="DD82" s="13">
        <f t="shared" si="54"/>
        <v>0</v>
      </c>
      <c r="DE82" s="13">
        <f t="shared" si="54"/>
        <v>0</v>
      </c>
      <c r="DF82" s="13">
        <f t="shared" si="54"/>
        <v>0</v>
      </c>
      <c r="DG82" s="13">
        <f t="shared" si="54"/>
        <v>0</v>
      </c>
      <c r="DH82" s="13">
        <f t="shared" si="54"/>
        <v>0</v>
      </c>
      <c r="DI82" s="13">
        <f t="shared" si="54"/>
        <v>0</v>
      </c>
      <c r="DJ82" s="13">
        <f t="shared" si="54"/>
        <v>0</v>
      </c>
      <c r="DK82" s="13">
        <f t="shared" si="54"/>
        <v>0</v>
      </c>
      <c r="DL82" s="13">
        <f t="shared" si="54"/>
        <v>0</v>
      </c>
      <c r="DM82" s="13">
        <f t="shared" si="54"/>
        <v>0</v>
      </c>
      <c r="DN82" s="13">
        <f t="shared" si="54"/>
        <v>0</v>
      </c>
      <c r="DO82" s="13">
        <f t="shared" si="54"/>
        <v>0</v>
      </c>
      <c r="DP82" s="13">
        <f t="shared" si="54"/>
        <v>0</v>
      </c>
      <c r="DQ82" s="13">
        <f t="shared" si="54"/>
        <v>0</v>
      </c>
      <c r="DR82" s="13">
        <f t="shared" si="54"/>
        <v>0</v>
      </c>
      <c r="DS82" s="13">
        <f t="shared" si="54"/>
        <v>0</v>
      </c>
      <c r="DT82" s="13">
        <f t="shared" si="54"/>
        <v>0</v>
      </c>
      <c r="DU82" s="13">
        <f t="shared" si="54"/>
        <v>0</v>
      </c>
      <c r="DV82" s="13">
        <f t="shared" si="54"/>
        <v>0</v>
      </c>
      <c r="DW82" s="13">
        <f t="shared" si="54"/>
        <v>0</v>
      </c>
      <c r="DX82" s="13">
        <f t="shared" si="54"/>
        <v>0</v>
      </c>
      <c r="DY82" s="13">
        <f t="shared" si="54"/>
        <v>0</v>
      </c>
      <c r="DZ82" s="13">
        <f t="shared" si="54"/>
        <v>0</v>
      </c>
      <c r="EA82" s="13">
        <f t="shared" si="54"/>
        <v>0</v>
      </c>
      <c r="EB82" s="13">
        <f t="shared" si="54"/>
        <v>0</v>
      </c>
      <c r="EC82" s="13">
        <f t="shared" si="54"/>
        <v>0</v>
      </c>
      <c r="ED82" s="13">
        <f t="shared" si="54"/>
        <v>0</v>
      </c>
      <c r="EE82" s="13">
        <f t="shared" si="54"/>
        <v>0</v>
      </c>
      <c r="EF82" s="13">
        <f t="shared" si="54"/>
        <v>0</v>
      </c>
      <c r="EG82" s="13">
        <f t="shared" si="54"/>
        <v>0</v>
      </c>
      <c r="EH82" s="13">
        <f t="shared" si="54"/>
        <v>0</v>
      </c>
      <c r="EI82" s="13">
        <f t="shared" si="54"/>
        <v>0</v>
      </c>
      <c r="EJ82" s="13">
        <f t="shared" si="54"/>
        <v>0</v>
      </c>
      <c r="EK82" s="13">
        <f t="shared" si="54"/>
        <v>0</v>
      </c>
      <c r="EL82" s="13">
        <f t="shared" si="54"/>
        <v>0</v>
      </c>
      <c r="EM82" s="13">
        <f t="shared" si="54"/>
        <v>0</v>
      </c>
      <c r="EN82" s="13">
        <f t="shared" si="54"/>
        <v>0</v>
      </c>
      <c r="EO82" s="13">
        <f t="shared" si="54"/>
        <v>0</v>
      </c>
      <c r="EP82" s="13">
        <f t="shared" si="54"/>
        <v>0</v>
      </c>
      <c r="EQ82" s="13">
        <f t="shared" si="54"/>
        <v>0</v>
      </c>
      <c r="ER82" s="13">
        <f t="shared" si="54"/>
        <v>0</v>
      </c>
      <c r="ES82" s="13">
        <f t="shared" si="54"/>
        <v>0</v>
      </c>
      <c r="ET82" s="13">
        <f t="shared" si="54"/>
        <v>0</v>
      </c>
      <c r="EU82" s="13">
        <f t="shared" si="54"/>
        <v>0</v>
      </c>
      <c r="EV82" s="13">
        <f t="shared" si="54"/>
        <v>0</v>
      </c>
      <c r="EW82" s="13">
        <f t="shared" si="54"/>
        <v>0</v>
      </c>
      <c r="EX82" s="13">
        <f t="shared" si="54"/>
        <v>0</v>
      </c>
      <c r="EY82" s="13">
        <f t="shared" si="54"/>
        <v>0</v>
      </c>
      <c r="EZ82" s="13">
        <f t="shared" si="54"/>
        <v>0</v>
      </c>
      <c r="FA82" s="13">
        <f t="shared" si="54"/>
        <v>0</v>
      </c>
      <c r="FB82" s="13">
        <f t="shared" si="54"/>
        <v>0</v>
      </c>
      <c r="FC82" s="13">
        <f t="shared" si="54"/>
        <v>0</v>
      </c>
      <c r="FD82" s="13">
        <f t="shared" si="54"/>
        <v>0</v>
      </c>
      <c r="FE82" s="13">
        <f t="shared" si="54"/>
        <v>0</v>
      </c>
      <c r="FF82" s="13">
        <f t="shared" si="54"/>
        <v>0</v>
      </c>
      <c r="FG82" s="13">
        <f t="shared" si="54"/>
        <v>0</v>
      </c>
      <c r="FH82" s="13">
        <f t="shared" si="54"/>
        <v>0</v>
      </c>
      <c r="FI82" s="13">
        <f t="shared" si="54"/>
        <v>0</v>
      </c>
      <c r="FJ82" s="13">
        <f t="shared" si="54"/>
        <v>0</v>
      </c>
      <c r="FK82" s="13">
        <f t="shared" si="54"/>
        <v>0</v>
      </c>
      <c r="FL82" s="13">
        <f t="shared" si="54"/>
        <v>0</v>
      </c>
      <c r="FM82" s="13">
        <f t="shared" si="54"/>
        <v>0</v>
      </c>
      <c r="FN82" s="13">
        <f t="shared" si="54"/>
        <v>0</v>
      </c>
      <c r="FO82" s="13">
        <f t="shared" si="54"/>
        <v>0</v>
      </c>
      <c r="FP82" s="13">
        <f t="shared" si="54"/>
        <v>0</v>
      </c>
      <c r="FQ82" s="13">
        <f t="shared" si="54"/>
        <v>0</v>
      </c>
      <c r="FR82" s="13">
        <f t="shared" si="54"/>
        <v>0</v>
      </c>
      <c r="FS82" s="13">
        <f t="shared" si="54"/>
        <v>0</v>
      </c>
      <c r="FT82" s="13">
        <f t="shared" si="54"/>
        <v>0</v>
      </c>
      <c r="FU82" s="13">
        <f t="shared" si="54"/>
        <v>0</v>
      </c>
      <c r="FV82" s="13">
        <f t="shared" si="54"/>
        <v>0</v>
      </c>
      <c r="FW82" s="13">
        <f t="shared" si="54"/>
        <v>0</v>
      </c>
      <c r="FX82" s="13">
        <f t="shared" si="54"/>
        <v>0</v>
      </c>
      <c r="FY82" s="13">
        <f t="shared" si="54"/>
        <v>0</v>
      </c>
      <c r="FZ82" s="13">
        <f t="shared" si="54"/>
        <v>0</v>
      </c>
      <c r="GA82" s="13">
        <f t="shared" si="54"/>
        <v>0</v>
      </c>
      <c r="GB82" s="13">
        <f t="shared" si="54"/>
        <v>0</v>
      </c>
      <c r="GC82" s="13">
        <f t="shared" si="54"/>
        <v>0</v>
      </c>
      <c r="GD82" s="13">
        <f t="shared" si="54"/>
        <v>0</v>
      </c>
      <c r="GE82" s="13">
        <f t="shared" si="54"/>
        <v>0</v>
      </c>
      <c r="GF82" s="13">
        <f t="shared" si="54"/>
        <v>0</v>
      </c>
      <c r="GG82" s="13">
        <f t="shared" si="54"/>
        <v>0</v>
      </c>
      <c r="GH82" s="13">
        <f t="shared" si="54"/>
        <v>0</v>
      </c>
      <c r="GI82" s="13">
        <f t="shared" si="54"/>
        <v>0</v>
      </c>
      <c r="GJ82" s="13">
        <f t="shared" si="54"/>
        <v>0</v>
      </c>
      <c r="GK82" s="13">
        <f t="shared" si="54"/>
        <v>0</v>
      </c>
      <c r="GL82" s="13">
        <f t="shared" si="54"/>
        <v>0</v>
      </c>
      <c r="GM82" s="13">
        <f t="shared" si="54"/>
        <v>0</v>
      </c>
      <c r="GN82" s="13">
        <f t="shared" si="54"/>
        <v>0</v>
      </c>
      <c r="GO82" s="13">
        <f t="shared" si="54"/>
        <v>0</v>
      </c>
      <c r="GP82" s="13">
        <f t="shared" si="54"/>
        <v>0</v>
      </c>
      <c r="GQ82" s="13">
        <f t="shared" si="54"/>
        <v>0</v>
      </c>
      <c r="GR82" s="13">
        <f t="shared" si="54"/>
        <v>0</v>
      </c>
      <c r="GS82" s="13">
        <f t="shared" si="54"/>
        <v>0</v>
      </c>
      <c r="GT82" s="13">
        <f t="shared" si="54"/>
        <v>0</v>
      </c>
      <c r="GU82" s="13">
        <f t="shared" si="54"/>
        <v>0</v>
      </c>
      <c r="GV82" s="13">
        <f t="shared" si="54"/>
        <v>0</v>
      </c>
      <c r="GW82" s="13">
        <f t="shared" si="54"/>
        <v>0</v>
      </c>
      <c r="GX82" s="13">
        <f t="shared" si="54"/>
        <v>0</v>
      </c>
      <c r="GY82" s="13">
        <f t="shared" si="54"/>
        <v>0</v>
      </c>
      <c r="GZ82" s="13">
        <f t="shared" si="54"/>
        <v>0</v>
      </c>
      <c r="HA82" s="13">
        <f t="shared" si="54"/>
        <v>0</v>
      </c>
      <c r="HB82" s="13">
        <f t="shared" si="54"/>
        <v>0</v>
      </c>
      <c r="HC82" s="13">
        <f t="shared" si="54"/>
        <v>0</v>
      </c>
      <c r="HD82" s="13">
        <f t="shared" si="54"/>
        <v>0</v>
      </c>
      <c r="HE82" s="13">
        <f t="shared" si="54"/>
        <v>0</v>
      </c>
      <c r="HF82" s="13">
        <f t="shared" si="54"/>
        <v>0</v>
      </c>
      <c r="HG82" s="13">
        <f t="shared" si="54"/>
        <v>0</v>
      </c>
      <c r="HH82" s="13">
        <f t="shared" si="54"/>
        <v>0</v>
      </c>
      <c r="HI82" s="13">
        <f t="shared" si="54"/>
        <v>0</v>
      </c>
      <c r="HJ82" s="13">
        <f t="shared" si="54"/>
        <v>0</v>
      </c>
      <c r="HK82" s="13">
        <f t="shared" si="54"/>
        <v>0</v>
      </c>
      <c r="HL82" s="13">
        <f t="shared" si="54"/>
        <v>0</v>
      </c>
      <c r="HM82" s="13">
        <f t="shared" si="54"/>
        <v>0</v>
      </c>
      <c r="HN82" s="13">
        <f t="shared" si="54"/>
        <v>0</v>
      </c>
      <c r="HO82" s="13">
        <f t="shared" si="54"/>
        <v>0</v>
      </c>
      <c r="HP82" s="13">
        <f t="shared" si="54"/>
        <v>0</v>
      </c>
      <c r="HQ82" s="13">
        <f t="shared" si="54"/>
        <v>0</v>
      </c>
      <c r="HR82" s="13">
        <f t="shared" si="54"/>
        <v>0</v>
      </c>
      <c r="HS82" s="13">
        <f t="shared" si="54"/>
        <v>0</v>
      </c>
      <c r="HT82" s="13">
        <f t="shared" si="54"/>
        <v>0</v>
      </c>
      <c r="HU82" s="13">
        <f t="shared" si="54"/>
        <v>0</v>
      </c>
      <c r="HV82" s="13">
        <f t="shared" si="54"/>
        <v>0</v>
      </c>
      <c r="HW82" s="13">
        <f t="shared" si="54"/>
        <v>0</v>
      </c>
      <c r="HX82" s="13">
        <f t="shared" si="54"/>
        <v>0</v>
      </c>
      <c r="HY82" s="13">
        <f t="shared" si="54"/>
        <v>0</v>
      </c>
      <c r="HZ82" s="13">
        <f t="shared" si="54"/>
        <v>0</v>
      </c>
      <c r="IA82" s="13">
        <f t="shared" si="54"/>
        <v>0</v>
      </c>
      <c r="IB82" s="13">
        <f t="shared" si="54"/>
        <v>0</v>
      </c>
      <c r="IC82" s="13">
        <f t="shared" si="54"/>
        <v>0</v>
      </c>
      <c r="ID82" s="13">
        <f t="shared" si="54"/>
        <v>0</v>
      </c>
      <c r="IE82" s="13">
        <f t="shared" si="54"/>
        <v>0</v>
      </c>
      <c r="IF82" s="13">
        <f t="shared" si="54"/>
        <v>0</v>
      </c>
      <c r="IG82" s="13">
        <f t="shared" si="54"/>
        <v>0</v>
      </c>
      <c r="IH82" s="13">
        <f t="shared" si="54"/>
        <v>0</v>
      </c>
    </row>
    <row r="83" ht="12.75" customHeight="1">
      <c r="A83" s="6" t="s">
        <v>211</v>
      </c>
      <c r="C83" s="13">
        <f t="shared" ref="C83:IH83" si="55">C65+C76</f>
        <v>0</v>
      </c>
      <c r="D83" s="13">
        <f t="shared" si="55"/>
        <v>0</v>
      </c>
      <c r="E83" s="13">
        <f t="shared" si="55"/>
        <v>0</v>
      </c>
      <c r="F83" s="13">
        <f t="shared" si="55"/>
        <v>0</v>
      </c>
      <c r="G83" s="13">
        <f t="shared" si="55"/>
        <v>0</v>
      </c>
      <c r="H83" s="13">
        <f t="shared" si="55"/>
        <v>0</v>
      </c>
      <c r="I83" s="13">
        <f t="shared" si="55"/>
        <v>0</v>
      </c>
      <c r="J83" s="13">
        <f t="shared" si="55"/>
        <v>0</v>
      </c>
      <c r="K83" s="13">
        <f t="shared" si="55"/>
        <v>0</v>
      </c>
      <c r="L83" s="13">
        <f t="shared" si="55"/>
        <v>0</v>
      </c>
      <c r="M83" s="13">
        <f t="shared" si="55"/>
        <v>0</v>
      </c>
      <c r="N83" s="13">
        <f t="shared" si="55"/>
        <v>0</v>
      </c>
      <c r="O83" s="13">
        <f t="shared" si="55"/>
        <v>5898.091538</v>
      </c>
      <c r="P83" s="13">
        <f t="shared" si="55"/>
        <v>5927.581996</v>
      </c>
      <c r="Q83" s="13">
        <f t="shared" si="55"/>
        <v>5957.219906</v>
      </c>
      <c r="R83" s="13">
        <f t="shared" si="55"/>
        <v>5987.006005</v>
      </c>
      <c r="S83" s="13">
        <f t="shared" si="55"/>
        <v>6016.941035</v>
      </c>
      <c r="T83" s="13">
        <f t="shared" si="55"/>
        <v>6047.02574</v>
      </c>
      <c r="U83" s="13">
        <f t="shared" si="55"/>
        <v>6077.260869</v>
      </c>
      <c r="V83" s="13">
        <f t="shared" si="55"/>
        <v>6107.647173</v>
      </c>
      <c r="W83" s="13">
        <f t="shared" si="55"/>
        <v>6138.185409</v>
      </c>
      <c r="X83" s="13">
        <f t="shared" si="55"/>
        <v>6168.876336</v>
      </c>
      <c r="Y83" s="13">
        <f t="shared" si="55"/>
        <v>6199.720718</v>
      </c>
      <c r="Z83" s="13">
        <f t="shared" si="55"/>
        <v>6230.719322</v>
      </c>
      <c r="AA83" s="13">
        <f t="shared" si="55"/>
        <v>6261.872918</v>
      </c>
      <c r="AB83" s="13">
        <f t="shared" si="55"/>
        <v>6293.182283</v>
      </c>
      <c r="AC83" s="13">
        <f t="shared" si="55"/>
        <v>6324.648194</v>
      </c>
      <c r="AD83" s="13">
        <f t="shared" si="55"/>
        <v>6356.271435</v>
      </c>
      <c r="AE83" s="13">
        <f t="shared" si="55"/>
        <v>6388.052792</v>
      </c>
      <c r="AF83" s="13">
        <f t="shared" si="55"/>
        <v>6419.993056</v>
      </c>
      <c r="AG83" s="13">
        <f t="shared" si="55"/>
        <v>6452.093022</v>
      </c>
      <c r="AH83" s="13">
        <f t="shared" si="55"/>
        <v>6484.353487</v>
      </c>
      <c r="AI83" s="13">
        <f t="shared" si="55"/>
        <v>6516.775254</v>
      </c>
      <c r="AJ83" s="13">
        <f t="shared" si="55"/>
        <v>6549.35913</v>
      </c>
      <c r="AK83" s="13">
        <f t="shared" si="55"/>
        <v>6582.105926</v>
      </c>
      <c r="AL83" s="13">
        <f t="shared" si="55"/>
        <v>6581.941373</v>
      </c>
      <c r="AM83" s="13">
        <f t="shared" si="55"/>
        <v>32.90970687</v>
      </c>
      <c r="AN83" s="13">
        <f t="shared" si="55"/>
        <v>0.1645485343</v>
      </c>
      <c r="AO83" s="13">
        <f t="shared" si="55"/>
        <v>0.0008227426717</v>
      </c>
      <c r="AP83" s="13">
        <f t="shared" si="55"/>
        <v>0.000004113713358</v>
      </c>
      <c r="AQ83" s="13">
        <f t="shared" si="55"/>
        <v>0.00000002056856679</v>
      </c>
      <c r="AR83" s="13">
        <f t="shared" si="55"/>
        <v>0.000000000102842834</v>
      </c>
      <c r="AS83" s="13">
        <f t="shared" si="55"/>
        <v>0</v>
      </c>
      <c r="AT83" s="13">
        <f t="shared" si="55"/>
        <v>0</v>
      </c>
      <c r="AU83" s="13">
        <f t="shared" si="55"/>
        <v>0</v>
      </c>
      <c r="AV83" s="13">
        <f t="shared" si="55"/>
        <v>0</v>
      </c>
      <c r="AW83" s="13">
        <f t="shared" si="55"/>
        <v>0</v>
      </c>
      <c r="AX83" s="13">
        <f t="shared" si="55"/>
        <v>0</v>
      </c>
      <c r="AY83" s="13">
        <f t="shared" si="55"/>
        <v>0</v>
      </c>
      <c r="AZ83" s="13">
        <f t="shared" si="55"/>
        <v>0</v>
      </c>
      <c r="BA83" s="13">
        <f t="shared" si="55"/>
        <v>0</v>
      </c>
      <c r="BB83" s="13">
        <f t="shared" si="55"/>
        <v>0</v>
      </c>
      <c r="BC83" s="13">
        <f t="shared" si="55"/>
        <v>0</v>
      </c>
      <c r="BD83" s="13">
        <f t="shared" si="55"/>
        <v>0</v>
      </c>
      <c r="BE83" s="13">
        <f t="shared" si="55"/>
        <v>0</v>
      </c>
      <c r="BF83" s="13">
        <f t="shared" si="55"/>
        <v>0</v>
      </c>
      <c r="BG83" s="13">
        <f t="shared" si="55"/>
        <v>0</v>
      </c>
      <c r="BH83" s="13">
        <f t="shared" si="55"/>
        <v>0</v>
      </c>
      <c r="BI83" s="13">
        <f t="shared" si="55"/>
        <v>0</v>
      </c>
      <c r="BJ83" s="13">
        <f t="shared" si="55"/>
        <v>0</v>
      </c>
      <c r="BK83" s="13">
        <f t="shared" si="55"/>
        <v>0</v>
      </c>
      <c r="BL83" s="13">
        <f t="shared" si="55"/>
        <v>0</v>
      </c>
      <c r="BM83" s="13">
        <f t="shared" si="55"/>
        <v>0</v>
      </c>
      <c r="BN83" s="13">
        <f t="shared" si="55"/>
        <v>0</v>
      </c>
      <c r="BO83" s="13">
        <f t="shared" si="55"/>
        <v>0</v>
      </c>
      <c r="BP83" s="13">
        <f t="shared" si="55"/>
        <v>0</v>
      </c>
      <c r="BQ83" s="13">
        <f t="shared" si="55"/>
        <v>0</v>
      </c>
      <c r="BR83" s="13">
        <f t="shared" si="55"/>
        <v>0</v>
      </c>
      <c r="BS83" s="13">
        <f t="shared" si="55"/>
        <v>0</v>
      </c>
      <c r="BT83" s="13">
        <f t="shared" si="55"/>
        <v>0</v>
      </c>
      <c r="BU83" s="13">
        <f t="shared" si="55"/>
        <v>0</v>
      </c>
      <c r="BV83" s="13">
        <f t="shared" si="55"/>
        <v>0</v>
      </c>
      <c r="BW83" s="13">
        <f t="shared" si="55"/>
        <v>0</v>
      </c>
      <c r="BX83" s="13">
        <f t="shared" si="55"/>
        <v>0</v>
      </c>
      <c r="BY83" s="13">
        <f t="shared" si="55"/>
        <v>0</v>
      </c>
      <c r="BZ83" s="13">
        <f t="shared" si="55"/>
        <v>0</v>
      </c>
      <c r="CA83" s="13">
        <f t="shared" si="55"/>
        <v>0</v>
      </c>
      <c r="CB83" s="13">
        <f t="shared" si="55"/>
        <v>0</v>
      </c>
      <c r="CC83" s="13">
        <f t="shared" si="55"/>
        <v>0</v>
      </c>
      <c r="CD83" s="13">
        <f t="shared" si="55"/>
        <v>0</v>
      </c>
      <c r="CE83" s="13">
        <f t="shared" si="55"/>
        <v>0</v>
      </c>
      <c r="CF83" s="13">
        <f t="shared" si="55"/>
        <v>0</v>
      </c>
      <c r="CG83" s="13">
        <f t="shared" si="55"/>
        <v>0</v>
      </c>
      <c r="CH83" s="13">
        <f t="shared" si="55"/>
        <v>0</v>
      </c>
      <c r="CI83" s="13">
        <f t="shared" si="55"/>
        <v>0</v>
      </c>
      <c r="CJ83" s="13">
        <f t="shared" si="55"/>
        <v>0</v>
      </c>
      <c r="CK83" s="13">
        <f t="shared" si="55"/>
        <v>0</v>
      </c>
      <c r="CL83" s="13">
        <f t="shared" si="55"/>
        <v>0</v>
      </c>
      <c r="CM83" s="13">
        <f t="shared" si="55"/>
        <v>0</v>
      </c>
      <c r="CN83" s="13">
        <f t="shared" si="55"/>
        <v>0</v>
      </c>
      <c r="CO83" s="13">
        <f t="shared" si="55"/>
        <v>0</v>
      </c>
      <c r="CP83" s="13">
        <f t="shared" si="55"/>
        <v>0</v>
      </c>
      <c r="CQ83" s="13">
        <f t="shared" si="55"/>
        <v>0</v>
      </c>
      <c r="CR83" s="13">
        <f t="shared" si="55"/>
        <v>0</v>
      </c>
      <c r="CS83" s="13">
        <f t="shared" si="55"/>
        <v>0</v>
      </c>
      <c r="CT83" s="13">
        <f t="shared" si="55"/>
        <v>0</v>
      </c>
      <c r="CU83" s="13">
        <f t="shared" si="55"/>
        <v>0</v>
      </c>
      <c r="CV83" s="13">
        <f t="shared" si="55"/>
        <v>0</v>
      </c>
      <c r="CW83" s="13">
        <f t="shared" si="55"/>
        <v>0</v>
      </c>
      <c r="CX83" s="13">
        <f t="shared" si="55"/>
        <v>0</v>
      </c>
      <c r="CY83" s="13">
        <f t="shared" si="55"/>
        <v>0</v>
      </c>
      <c r="CZ83" s="13">
        <f t="shared" si="55"/>
        <v>0</v>
      </c>
      <c r="DA83" s="13">
        <f t="shared" si="55"/>
        <v>0</v>
      </c>
      <c r="DB83" s="13">
        <f t="shared" si="55"/>
        <v>0</v>
      </c>
      <c r="DC83" s="13">
        <f t="shared" si="55"/>
        <v>0</v>
      </c>
      <c r="DD83" s="13">
        <f t="shared" si="55"/>
        <v>0</v>
      </c>
      <c r="DE83" s="13">
        <f t="shared" si="55"/>
        <v>0</v>
      </c>
      <c r="DF83" s="13">
        <f t="shared" si="55"/>
        <v>0</v>
      </c>
      <c r="DG83" s="13">
        <f t="shared" si="55"/>
        <v>0</v>
      </c>
      <c r="DH83" s="13">
        <f t="shared" si="55"/>
        <v>0</v>
      </c>
      <c r="DI83" s="13">
        <f t="shared" si="55"/>
        <v>0</v>
      </c>
      <c r="DJ83" s="13">
        <f t="shared" si="55"/>
        <v>0</v>
      </c>
      <c r="DK83" s="13">
        <f t="shared" si="55"/>
        <v>0</v>
      </c>
      <c r="DL83" s="13">
        <f t="shared" si="55"/>
        <v>0</v>
      </c>
      <c r="DM83" s="13">
        <f t="shared" si="55"/>
        <v>0</v>
      </c>
      <c r="DN83" s="13">
        <f t="shared" si="55"/>
        <v>0</v>
      </c>
      <c r="DO83" s="13">
        <f t="shared" si="55"/>
        <v>0</v>
      </c>
      <c r="DP83" s="13">
        <f t="shared" si="55"/>
        <v>0</v>
      </c>
      <c r="DQ83" s="13">
        <f t="shared" si="55"/>
        <v>0</v>
      </c>
      <c r="DR83" s="13">
        <f t="shared" si="55"/>
        <v>0</v>
      </c>
      <c r="DS83" s="13">
        <f t="shared" si="55"/>
        <v>0</v>
      </c>
      <c r="DT83" s="13">
        <f t="shared" si="55"/>
        <v>0</v>
      </c>
      <c r="DU83" s="13">
        <f t="shared" si="55"/>
        <v>0</v>
      </c>
      <c r="DV83" s="13">
        <f t="shared" si="55"/>
        <v>0</v>
      </c>
      <c r="DW83" s="13">
        <f t="shared" si="55"/>
        <v>0</v>
      </c>
      <c r="DX83" s="13">
        <f t="shared" si="55"/>
        <v>0</v>
      </c>
      <c r="DY83" s="13">
        <f t="shared" si="55"/>
        <v>0</v>
      </c>
      <c r="DZ83" s="13">
        <f t="shared" si="55"/>
        <v>0</v>
      </c>
      <c r="EA83" s="13">
        <f t="shared" si="55"/>
        <v>0</v>
      </c>
      <c r="EB83" s="13">
        <f t="shared" si="55"/>
        <v>0</v>
      </c>
      <c r="EC83" s="13">
        <f t="shared" si="55"/>
        <v>0</v>
      </c>
      <c r="ED83" s="13">
        <f t="shared" si="55"/>
        <v>0</v>
      </c>
      <c r="EE83" s="13">
        <f t="shared" si="55"/>
        <v>0</v>
      </c>
      <c r="EF83" s="13">
        <f t="shared" si="55"/>
        <v>0</v>
      </c>
      <c r="EG83" s="13">
        <f t="shared" si="55"/>
        <v>0</v>
      </c>
      <c r="EH83" s="13">
        <f t="shared" si="55"/>
        <v>0</v>
      </c>
      <c r="EI83" s="13">
        <f t="shared" si="55"/>
        <v>0</v>
      </c>
      <c r="EJ83" s="13">
        <f t="shared" si="55"/>
        <v>0</v>
      </c>
      <c r="EK83" s="13">
        <f t="shared" si="55"/>
        <v>0</v>
      </c>
      <c r="EL83" s="13">
        <f t="shared" si="55"/>
        <v>0</v>
      </c>
      <c r="EM83" s="13">
        <f t="shared" si="55"/>
        <v>0</v>
      </c>
      <c r="EN83" s="13">
        <f t="shared" si="55"/>
        <v>0</v>
      </c>
      <c r="EO83" s="13">
        <f t="shared" si="55"/>
        <v>0</v>
      </c>
      <c r="EP83" s="13">
        <f t="shared" si="55"/>
        <v>0</v>
      </c>
      <c r="EQ83" s="13">
        <f t="shared" si="55"/>
        <v>0</v>
      </c>
      <c r="ER83" s="13">
        <f t="shared" si="55"/>
        <v>0</v>
      </c>
      <c r="ES83" s="13">
        <f t="shared" si="55"/>
        <v>0</v>
      </c>
      <c r="ET83" s="13">
        <f t="shared" si="55"/>
        <v>0</v>
      </c>
      <c r="EU83" s="13">
        <f t="shared" si="55"/>
        <v>0</v>
      </c>
      <c r="EV83" s="13">
        <f t="shared" si="55"/>
        <v>0</v>
      </c>
      <c r="EW83" s="13">
        <f t="shared" si="55"/>
        <v>0</v>
      </c>
      <c r="EX83" s="13">
        <f t="shared" si="55"/>
        <v>0</v>
      </c>
      <c r="EY83" s="13">
        <f t="shared" si="55"/>
        <v>0</v>
      </c>
      <c r="EZ83" s="13">
        <f t="shared" si="55"/>
        <v>0</v>
      </c>
      <c r="FA83" s="13">
        <f t="shared" si="55"/>
        <v>0</v>
      </c>
      <c r="FB83" s="13">
        <f t="shared" si="55"/>
        <v>0</v>
      </c>
      <c r="FC83" s="13">
        <f t="shared" si="55"/>
        <v>0</v>
      </c>
      <c r="FD83" s="13">
        <f t="shared" si="55"/>
        <v>0</v>
      </c>
      <c r="FE83" s="13">
        <f t="shared" si="55"/>
        <v>0</v>
      </c>
      <c r="FF83" s="13">
        <f t="shared" si="55"/>
        <v>0</v>
      </c>
      <c r="FG83" s="13">
        <f t="shared" si="55"/>
        <v>0</v>
      </c>
      <c r="FH83" s="13">
        <f t="shared" si="55"/>
        <v>0</v>
      </c>
      <c r="FI83" s="13">
        <f t="shared" si="55"/>
        <v>0</v>
      </c>
      <c r="FJ83" s="13">
        <f t="shared" si="55"/>
        <v>0</v>
      </c>
      <c r="FK83" s="13">
        <f t="shared" si="55"/>
        <v>0</v>
      </c>
      <c r="FL83" s="13">
        <f t="shared" si="55"/>
        <v>0</v>
      </c>
      <c r="FM83" s="13">
        <f t="shared" si="55"/>
        <v>0</v>
      </c>
      <c r="FN83" s="13">
        <f t="shared" si="55"/>
        <v>0</v>
      </c>
      <c r="FO83" s="13">
        <f t="shared" si="55"/>
        <v>0</v>
      </c>
      <c r="FP83" s="13">
        <f t="shared" si="55"/>
        <v>0</v>
      </c>
      <c r="FQ83" s="13">
        <f t="shared" si="55"/>
        <v>0</v>
      </c>
      <c r="FR83" s="13">
        <f t="shared" si="55"/>
        <v>0</v>
      </c>
      <c r="FS83" s="13">
        <f t="shared" si="55"/>
        <v>0</v>
      </c>
      <c r="FT83" s="13">
        <f t="shared" si="55"/>
        <v>0</v>
      </c>
      <c r="FU83" s="13">
        <f t="shared" si="55"/>
        <v>0</v>
      </c>
      <c r="FV83" s="13">
        <f t="shared" si="55"/>
        <v>0</v>
      </c>
      <c r="FW83" s="13">
        <f t="shared" si="55"/>
        <v>0</v>
      </c>
      <c r="FX83" s="13">
        <f t="shared" si="55"/>
        <v>0</v>
      </c>
      <c r="FY83" s="13">
        <f t="shared" si="55"/>
        <v>0</v>
      </c>
      <c r="FZ83" s="13">
        <f t="shared" si="55"/>
        <v>0</v>
      </c>
      <c r="GA83" s="13">
        <f t="shared" si="55"/>
        <v>0</v>
      </c>
      <c r="GB83" s="13">
        <f t="shared" si="55"/>
        <v>0</v>
      </c>
      <c r="GC83" s="13">
        <f t="shared" si="55"/>
        <v>0</v>
      </c>
      <c r="GD83" s="13">
        <f t="shared" si="55"/>
        <v>0</v>
      </c>
      <c r="GE83" s="13">
        <f t="shared" si="55"/>
        <v>0</v>
      </c>
      <c r="GF83" s="13">
        <f t="shared" si="55"/>
        <v>0</v>
      </c>
      <c r="GG83" s="13">
        <f t="shared" si="55"/>
        <v>0</v>
      </c>
      <c r="GH83" s="13">
        <f t="shared" si="55"/>
        <v>0</v>
      </c>
      <c r="GI83" s="13">
        <f t="shared" si="55"/>
        <v>0</v>
      </c>
      <c r="GJ83" s="13">
        <f t="shared" si="55"/>
        <v>0</v>
      </c>
      <c r="GK83" s="13">
        <f t="shared" si="55"/>
        <v>0</v>
      </c>
      <c r="GL83" s="13">
        <f t="shared" si="55"/>
        <v>0</v>
      </c>
      <c r="GM83" s="13">
        <f t="shared" si="55"/>
        <v>0</v>
      </c>
      <c r="GN83" s="13">
        <f t="shared" si="55"/>
        <v>0</v>
      </c>
      <c r="GO83" s="13">
        <f t="shared" si="55"/>
        <v>0</v>
      </c>
      <c r="GP83" s="13">
        <f t="shared" si="55"/>
        <v>0</v>
      </c>
      <c r="GQ83" s="13">
        <f t="shared" si="55"/>
        <v>0</v>
      </c>
      <c r="GR83" s="13">
        <f t="shared" si="55"/>
        <v>0</v>
      </c>
      <c r="GS83" s="13">
        <f t="shared" si="55"/>
        <v>0</v>
      </c>
      <c r="GT83" s="13">
        <f t="shared" si="55"/>
        <v>0</v>
      </c>
      <c r="GU83" s="13">
        <f t="shared" si="55"/>
        <v>0</v>
      </c>
      <c r="GV83" s="13">
        <f t="shared" si="55"/>
        <v>0</v>
      </c>
      <c r="GW83" s="13">
        <f t="shared" si="55"/>
        <v>0</v>
      </c>
      <c r="GX83" s="13">
        <f t="shared" si="55"/>
        <v>0</v>
      </c>
      <c r="GY83" s="13">
        <f t="shared" si="55"/>
        <v>0</v>
      </c>
      <c r="GZ83" s="13">
        <f t="shared" si="55"/>
        <v>0</v>
      </c>
      <c r="HA83" s="13">
        <f t="shared" si="55"/>
        <v>0</v>
      </c>
      <c r="HB83" s="13">
        <f t="shared" si="55"/>
        <v>0</v>
      </c>
      <c r="HC83" s="13">
        <f t="shared" si="55"/>
        <v>0</v>
      </c>
      <c r="HD83" s="13">
        <f t="shared" si="55"/>
        <v>0</v>
      </c>
      <c r="HE83" s="13">
        <f t="shared" si="55"/>
        <v>0</v>
      </c>
      <c r="HF83" s="13">
        <f t="shared" si="55"/>
        <v>0</v>
      </c>
      <c r="HG83" s="13">
        <f t="shared" si="55"/>
        <v>0</v>
      </c>
      <c r="HH83" s="13">
        <f t="shared" si="55"/>
        <v>0</v>
      </c>
      <c r="HI83" s="13">
        <f t="shared" si="55"/>
        <v>0</v>
      </c>
      <c r="HJ83" s="13">
        <f t="shared" si="55"/>
        <v>0</v>
      </c>
      <c r="HK83" s="13">
        <f t="shared" si="55"/>
        <v>0</v>
      </c>
      <c r="HL83" s="13">
        <f t="shared" si="55"/>
        <v>0</v>
      </c>
      <c r="HM83" s="13">
        <f t="shared" si="55"/>
        <v>0</v>
      </c>
      <c r="HN83" s="13">
        <f t="shared" si="55"/>
        <v>0</v>
      </c>
      <c r="HO83" s="13">
        <f t="shared" si="55"/>
        <v>0</v>
      </c>
      <c r="HP83" s="13">
        <f t="shared" si="55"/>
        <v>0</v>
      </c>
      <c r="HQ83" s="13">
        <f t="shared" si="55"/>
        <v>0</v>
      </c>
      <c r="HR83" s="13">
        <f t="shared" si="55"/>
        <v>0</v>
      </c>
      <c r="HS83" s="13">
        <f t="shared" si="55"/>
        <v>0</v>
      </c>
      <c r="HT83" s="13">
        <f t="shared" si="55"/>
        <v>0</v>
      </c>
      <c r="HU83" s="13">
        <f t="shared" si="55"/>
        <v>0</v>
      </c>
      <c r="HV83" s="13">
        <f t="shared" si="55"/>
        <v>0</v>
      </c>
      <c r="HW83" s="13">
        <f t="shared" si="55"/>
        <v>0</v>
      </c>
      <c r="HX83" s="13">
        <f t="shared" si="55"/>
        <v>0</v>
      </c>
      <c r="HY83" s="13">
        <f t="shared" si="55"/>
        <v>0</v>
      </c>
      <c r="HZ83" s="13">
        <f t="shared" si="55"/>
        <v>0</v>
      </c>
      <c r="IA83" s="13">
        <f t="shared" si="55"/>
        <v>0</v>
      </c>
      <c r="IB83" s="13">
        <f t="shared" si="55"/>
        <v>0</v>
      </c>
      <c r="IC83" s="13">
        <f t="shared" si="55"/>
        <v>0</v>
      </c>
      <c r="ID83" s="13">
        <f t="shared" si="55"/>
        <v>0</v>
      </c>
      <c r="IE83" s="13">
        <f t="shared" si="55"/>
        <v>0</v>
      </c>
      <c r="IF83" s="13">
        <f t="shared" si="55"/>
        <v>0</v>
      </c>
      <c r="IG83" s="13">
        <f t="shared" si="55"/>
        <v>0</v>
      </c>
      <c r="IH83" s="13">
        <f t="shared" si="55"/>
        <v>0</v>
      </c>
    </row>
    <row r="84" ht="12.75" customHeight="1">
      <c r="A84" s="6" t="s">
        <v>212</v>
      </c>
      <c r="C84" s="13">
        <f t="shared" ref="C84:IH84" si="56">SUM(D83:O83)</f>
        <v>5898.091538</v>
      </c>
      <c r="D84" s="13">
        <f t="shared" si="56"/>
        <v>11825.67353</v>
      </c>
      <c r="E84" s="13">
        <f t="shared" si="56"/>
        <v>17782.89344</v>
      </c>
      <c r="F84" s="13">
        <f t="shared" si="56"/>
        <v>23769.89944</v>
      </c>
      <c r="G84" s="13">
        <f t="shared" si="56"/>
        <v>29786.84048</v>
      </c>
      <c r="H84" s="13">
        <f t="shared" si="56"/>
        <v>35833.86622</v>
      </c>
      <c r="I84" s="13">
        <f t="shared" si="56"/>
        <v>41911.12709</v>
      </c>
      <c r="J84" s="13">
        <f t="shared" si="56"/>
        <v>48018.77426</v>
      </c>
      <c r="K84" s="13">
        <f t="shared" si="56"/>
        <v>54156.95967</v>
      </c>
      <c r="L84" s="13">
        <f t="shared" si="56"/>
        <v>60325.83601</v>
      </c>
      <c r="M84" s="13">
        <f t="shared" si="56"/>
        <v>66525.55673</v>
      </c>
      <c r="N84" s="13">
        <f t="shared" si="56"/>
        <v>72756.27605</v>
      </c>
      <c r="O84" s="13">
        <f t="shared" si="56"/>
        <v>73120.05743</v>
      </c>
      <c r="P84" s="13">
        <f t="shared" si="56"/>
        <v>73485.65771</v>
      </c>
      <c r="Q84" s="13">
        <f t="shared" si="56"/>
        <v>73853.086</v>
      </c>
      <c r="R84" s="13">
        <f t="shared" si="56"/>
        <v>74222.35143</v>
      </c>
      <c r="S84" s="13">
        <f t="shared" si="56"/>
        <v>74593.46319</v>
      </c>
      <c r="T84" s="13">
        <f t="shared" si="56"/>
        <v>74966.43051</v>
      </c>
      <c r="U84" s="13">
        <f t="shared" si="56"/>
        <v>75341.26266</v>
      </c>
      <c r="V84" s="13">
        <f t="shared" si="56"/>
        <v>75717.96897</v>
      </c>
      <c r="W84" s="13">
        <f t="shared" si="56"/>
        <v>76096.55882</v>
      </c>
      <c r="X84" s="13">
        <f t="shared" si="56"/>
        <v>76477.04161</v>
      </c>
      <c r="Y84" s="13">
        <f t="shared" si="56"/>
        <v>76859.42682</v>
      </c>
      <c r="Z84" s="13">
        <f t="shared" si="56"/>
        <v>77210.64887</v>
      </c>
      <c r="AA84" s="13">
        <f t="shared" si="56"/>
        <v>70981.68566</v>
      </c>
      <c r="AB84" s="13">
        <f t="shared" si="56"/>
        <v>64688.66793</v>
      </c>
      <c r="AC84" s="13">
        <f t="shared" si="56"/>
        <v>58364.02055</v>
      </c>
      <c r="AD84" s="13">
        <f t="shared" si="56"/>
        <v>52007.74912</v>
      </c>
      <c r="AE84" s="13">
        <f t="shared" si="56"/>
        <v>45619.69633</v>
      </c>
      <c r="AF84" s="13">
        <f t="shared" si="56"/>
        <v>39199.70327</v>
      </c>
      <c r="AG84" s="13">
        <f t="shared" si="56"/>
        <v>32747.61025</v>
      </c>
      <c r="AH84" s="13">
        <f t="shared" si="56"/>
        <v>26263.25677</v>
      </c>
      <c r="AI84" s="13">
        <f t="shared" si="56"/>
        <v>19746.48151</v>
      </c>
      <c r="AJ84" s="13">
        <f t="shared" si="56"/>
        <v>13197.12238</v>
      </c>
      <c r="AK84" s="13">
        <f t="shared" si="56"/>
        <v>6615.016456</v>
      </c>
      <c r="AL84" s="13">
        <f t="shared" si="56"/>
        <v>33.07508228</v>
      </c>
      <c r="AM84" s="13">
        <f t="shared" si="56"/>
        <v>0.1653754114</v>
      </c>
      <c r="AN84" s="13">
        <f t="shared" si="56"/>
        <v>0.000826877057</v>
      </c>
      <c r="AO84" s="13">
        <f t="shared" si="56"/>
        <v>0.000004134385285</v>
      </c>
      <c r="AP84" s="13">
        <f t="shared" si="56"/>
        <v>0.00000002067192642</v>
      </c>
      <c r="AQ84" s="13">
        <f t="shared" si="56"/>
        <v>0.0000000001033596321</v>
      </c>
      <c r="AR84" s="13">
        <f t="shared" si="56"/>
        <v>0</v>
      </c>
      <c r="AS84" s="13">
        <f t="shared" si="56"/>
        <v>0</v>
      </c>
      <c r="AT84" s="13">
        <f t="shared" si="56"/>
        <v>0</v>
      </c>
      <c r="AU84" s="13">
        <f t="shared" si="56"/>
        <v>0</v>
      </c>
      <c r="AV84" s="13">
        <f t="shared" si="56"/>
        <v>0</v>
      </c>
      <c r="AW84" s="13">
        <f t="shared" si="56"/>
        <v>0</v>
      </c>
      <c r="AX84" s="13">
        <f t="shared" si="56"/>
        <v>0</v>
      </c>
      <c r="AY84" s="13">
        <f t="shared" si="56"/>
        <v>0</v>
      </c>
      <c r="AZ84" s="13">
        <f t="shared" si="56"/>
        <v>0</v>
      </c>
      <c r="BA84" s="13">
        <f t="shared" si="56"/>
        <v>0</v>
      </c>
      <c r="BB84" s="13">
        <f t="shared" si="56"/>
        <v>0</v>
      </c>
      <c r="BC84" s="13">
        <f t="shared" si="56"/>
        <v>0</v>
      </c>
      <c r="BD84" s="13">
        <f t="shared" si="56"/>
        <v>0</v>
      </c>
      <c r="BE84" s="13">
        <f t="shared" si="56"/>
        <v>0</v>
      </c>
      <c r="BF84" s="13">
        <f t="shared" si="56"/>
        <v>0</v>
      </c>
      <c r="BG84" s="13">
        <f t="shared" si="56"/>
        <v>0</v>
      </c>
      <c r="BH84" s="13">
        <f t="shared" si="56"/>
        <v>0</v>
      </c>
      <c r="BI84" s="13">
        <f t="shared" si="56"/>
        <v>0</v>
      </c>
      <c r="BJ84" s="13">
        <f t="shared" si="56"/>
        <v>0</v>
      </c>
      <c r="BK84" s="13">
        <f t="shared" si="56"/>
        <v>0</v>
      </c>
      <c r="BL84" s="13">
        <f t="shared" si="56"/>
        <v>0</v>
      </c>
      <c r="BM84" s="13">
        <f t="shared" si="56"/>
        <v>0</v>
      </c>
      <c r="BN84" s="13">
        <f t="shared" si="56"/>
        <v>0</v>
      </c>
      <c r="BO84" s="13">
        <f t="shared" si="56"/>
        <v>0</v>
      </c>
      <c r="BP84" s="13">
        <f t="shared" si="56"/>
        <v>0</v>
      </c>
      <c r="BQ84" s="13">
        <f t="shared" si="56"/>
        <v>0</v>
      </c>
      <c r="BR84" s="13">
        <f t="shared" si="56"/>
        <v>0</v>
      </c>
      <c r="BS84" s="13">
        <f t="shared" si="56"/>
        <v>0</v>
      </c>
      <c r="BT84" s="13">
        <f t="shared" si="56"/>
        <v>0</v>
      </c>
      <c r="BU84" s="13">
        <f t="shared" si="56"/>
        <v>0</v>
      </c>
      <c r="BV84" s="13">
        <f t="shared" si="56"/>
        <v>0</v>
      </c>
      <c r="BW84" s="13">
        <f t="shared" si="56"/>
        <v>0</v>
      </c>
      <c r="BX84" s="13">
        <f t="shared" si="56"/>
        <v>0</v>
      </c>
      <c r="BY84" s="13">
        <f t="shared" si="56"/>
        <v>0</v>
      </c>
      <c r="BZ84" s="13">
        <f t="shared" si="56"/>
        <v>0</v>
      </c>
      <c r="CA84" s="13">
        <f t="shared" si="56"/>
        <v>0</v>
      </c>
      <c r="CB84" s="13">
        <f t="shared" si="56"/>
        <v>0</v>
      </c>
      <c r="CC84" s="13">
        <f t="shared" si="56"/>
        <v>0</v>
      </c>
      <c r="CD84" s="13">
        <f t="shared" si="56"/>
        <v>0</v>
      </c>
      <c r="CE84" s="13">
        <f t="shared" si="56"/>
        <v>0</v>
      </c>
      <c r="CF84" s="13">
        <f t="shared" si="56"/>
        <v>0</v>
      </c>
      <c r="CG84" s="13">
        <f t="shared" si="56"/>
        <v>0</v>
      </c>
      <c r="CH84" s="13">
        <f t="shared" si="56"/>
        <v>0</v>
      </c>
      <c r="CI84" s="13">
        <f t="shared" si="56"/>
        <v>0</v>
      </c>
      <c r="CJ84" s="13">
        <f t="shared" si="56"/>
        <v>0</v>
      </c>
      <c r="CK84" s="13">
        <f t="shared" si="56"/>
        <v>0</v>
      </c>
      <c r="CL84" s="13">
        <f t="shared" si="56"/>
        <v>0</v>
      </c>
      <c r="CM84" s="13">
        <f t="shared" si="56"/>
        <v>0</v>
      </c>
      <c r="CN84" s="13">
        <f t="shared" si="56"/>
        <v>0</v>
      </c>
      <c r="CO84" s="13">
        <f t="shared" si="56"/>
        <v>0</v>
      </c>
      <c r="CP84" s="13">
        <f t="shared" si="56"/>
        <v>0</v>
      </c>
      <c r="CQ84" s="13">
        <f t="shared" si="56"/>
        <v>0</v>
      </c>
      <c r="CR84" s="13">
        <f t="shared" si="56"/>
        <v>0</v>
      </c>
      <c r="CS84" s="13">
        <f t="shared" si="56"/>
        <v>0</v>
      </c>
      <c r="CT84" s="13">
        <f t="shared" si="56"/>
        <v>0</v>
      </c>
      <c r="CU84" s="13">
        <f t="shared" si="56"/>
        <v>0</v>
      </c>
      <c r="CV84" s="13">
        <f t="shared" si="56"/>
        <v>0</v>
      </c>
      <c r="CW84" s="13">
        <f t="shared" si="56"/>
        <v>0</v>
      </c>
      <c r="CX84" s="13">
        <f t="shared" si="56"/>
        <v>0</v>
      </c>
      <c r="CY84" s="13">
        <f t="shared" si="56"/>
        <v>0</v>
      </c>
      <c r="CZ84" s="13">
        <f t="shared" si="56"/>
        <v>0</v>
      </c>
      <c r="DA84" s="13">
        <f t="shared" si="56"/>
        <v>0</v>
      </c>
      <c r="DB84" s="13">
        <f t="shared" si="56"/>
        <v>0</v>
      </c>
      <c r="DC84" s="13">
        <f t="shared" si="56"/>
        <v>0</v>
      </c>
      <c r="DD84" s="13">
        <f t="shared" si="56"/>
        <v>0</v>
      </c>
      <c r="DE84" s="13">
        <f t="shared" si="56"/>
        <v>0</v>
      </c>
      <c r="DF84" s="13">
        <f t="shared" si="56"/>
        <v>0</v>
      </c>
      <c r="DG84" s="13">
        <f t="shared" si="56"/>
        <v>0</v>
      </c>
      <c r="DH84" s="13">
        <f t="shared" si="56"/>
        <v>0</v>
      </c>
      <c r="DI84" s="13">
        <f t="shared" si="56"/>
        <v>0</v>
      </c>
      <c r="DJ84" s="13">
        <f t="shared" si="56"/>
        <v>0</v>
      </c>
      <c r="DK84" s="13">
        <f t="shared" si="56"/>
        <v>0</v>
      </c>
      <c r="DL84" s="13">
        <f t="shared" si="56"/>
        <v>0</v>
      </c>
      <c r="DM84" s="13">
        <f t="shared" si="56"/>
        <v>0</v>
      </c>
      <c r="DN84" s="13">
        <f t="shared" si="56"/>
        <v>0</v>
      </c>
      <c r="DO84" s="13">
        <f t="shared" si="56"/>
        <v>0</v>
      </c>
      <c r="DP84" s="13">
        <f t="shared" si="56"/>
        <v>0</v>
      </c>
      <c r="DQ84" s="13">
        <f t="shared" si="56"/>
        <v>0</v>
      </c>
      <c r="DR84" s="13">
        <f t="shared" si="56"/>
        <v>0</v>
      </c>
      <c r="DS84" s="13">
        <f t="shared" si="56"/>
        <v>0</v>
      </c>
      <c r="DT84" s="13">
        <f t="shared" si="56"/>
        <v>0</v>
      </c>
      <c r="DU84" s="13">
        <f t="shared" si="56"/>
        <v>0</v>
      </c>
      <c r="DV84" s="13">
        <f t="shared" si="56"/>
        <v>0</v>
      </c>
      <c r="DW84" s="13">
        <f t="shared" si="56"/>
        <v>0</v>
      </c>
      <c r="DX84" s="13">
        <f t="shared" si="56"/>
        <v>0</v>
      </c>
      <c r="DY84" s="13">
        <f t="shared" si="56"/>
        <v>0</v>
      </c>
      <c r="DZ84" s="13">
        <f t="shared" si="56"/>
        <v>0</v>
      </c>
      <c r="EA84" s="13">
        <f t="shared" si="56"/>
        <v>0</v>
      </c>
      <c r="EB84" s="13">
        <f t="shared" si="56"/>
        <v>0</v>
      </c>
      <c r="EC84" s="13">
        <f t="shared" si="56"/>
        <v>0</v>
      </c>
      <c r="ED84" s="13">
        <f t="shared" si="56"/>
        <v>0</v>
      </c>
      <c r="EE84" s="13">
        <f t="shared" si="56"/>
        <v>0</v>
      </c>
      <c r="EF84" s="13">
        <f t="shared" si="56"/>
        <v>0</v>
      </c>
      <c r="EG84" s="13">
        <f t="shared" si="56"/>
        <v>0</v>
      </c>
      <c r="EH84" s="13">
        <f t="shared" si="56"/>
        <v>0</v>
      </c>
      <c r="EI84" s="13">
        <f t="shared" si="56"/>
        <v>0</v>
      </c>
      <c r="EJ84" s="13">
        <f t="shared" si="56"/>
        <v>0</v>
      </c>
      <c r="EK84" s="13">
        <f t="shared" si="56"/>
        <v>0</v>
      </c>
      <c r="EL84" s="13">
        <f t="shared" si="56"/>
        <v>0</v>
      </c>
      <c r="EM84" s="13">
        <f t="shared" si="56"/>
        <v>0</v>
      </c>
      <c r="EN84" s="13">
        <f t="shared" si="56"/>
        <v>0</v>
      </c>
      <c r="EO84" s="13">
        <f t="shared" si="56"/>
        <v>0</v>
      </c>
      <c r="EP84" s="13">
        <f t="shared" si="56"/>
        <v>0</v>
      </c>
      <c r="EQ84" s="13">
        <f t="shared" si="56"/>
        <v>0</v>
      </c>
      <c r="ER84" s="13">
        <f t="shared" si="56"/>
        <v>0</v>
      </c>
      <c r="ES84" s="13">
        <f t="shared" si="56"/>
        <v>0</v>
      </c>
      <c r="ET84" s="13">
        <f t="shared" si="56"/>
        <v>0</v>
      </c>
      <c r="EU84" s="13">
        <f t="shared" si="56"/>
        <v>0</v>
      </c>
      <c r="EV84" s="13">
        <f t="shared" si="56"/>
        <v>0</v>
      </c>
      <c r="EW84" s="13">
        <f t="shared" si="56"/>
        <v>0</v>
      </c>
      <c r="EX84" s="13">
        <f t="shared" si="56"/>
        <v>0</v>
      </c>
      <c r="EY84" s="13">
        <f t="shared" si="56"/>
        <v>0</v>
      </c>
      <c r="EZ84" s="13">
        <f t="shared" si="56"/>
        <v>0</v>
      </c>
      <c r="FA84" s="13">
        <f t="shared" si="56"/>
        <v>0</v>
      </c>
      <c r="FB84" s="13">
        <f t="shared" si="56"/>
        <v>0</v>
      </c>
      <c r="FC84" s="13">
        <f t="shared" si="56"/>
        <v>0</v>
      </c>
      <c r="FD84" s="13">
        <f t="shared" si="56"/>
        <v>0</v>
      </c>
      <c r="FE84" s="13">
        <f t="shared" si="56"/>
        <v>0</v>
      </c>
      <c r="FF84" s="13">
        <f t="shared" si="56"/>
        <v>0</v>
      </c>
      <c r="FG84" s="13">
        <f t="shared" si="56"/>
        <v>0</v>
      </c>
      <c r="FH84" s="13">
        <f t="shared" si="56"/>
        <v>0</v>
      </c>
      <c r="FI84" s="13">
        <f t="shared" si="56"/>
        <v>0</v>
      </c>
      <c r="FJ84" s="13">
        <f t="shared" si="56"/>
        <v>0</v>
      </c>
      <c r="FK84" s="13">
        <f t="shared" si="56"/>
        <v>0</v>
      </c>
      <c r="FL84" s="13">
        <f t="shared" si="56"/>
        <v>0</v>
      </c>
      <c r="FM84" s="13">
        <f t="shared" si="56"/>
        <v>0</v>
      </c>
      <c r="FN84" s="13">
        <f t="shared" si="56"/>
        <v>0</v>
      </c>
      <c r="FO84" s="13">
        <f t="shared" si="56"/>
        <v>0</v>
      </c>
      <c r="FP84" s="13">
        <f t="shared" si="56"/>
        <v>0</v>
      </c>
      <c r="FQ84" s="13">
        <f t="shared" si="56"/>
        <v>0</v>
      </c>
      <c r="FR84" s="13">
        <f t="shared" si="56"/>
        <v>0</v>
      </c>
      <c r="FS84" s="13">
        <f t="shared" si="56"/>
        <v>0</v>
      </c>
      <c r="FT84" s="13">
        <f t="shared" si="56"/>
        <v>0</v>
      </c>
      <c r="FU84" s="13">
        <f t="shared" si="56"/>
        <v>0</v>
      </c>
      <c r="FV84" s="13">
        <f t="shared" si="56"/>
        <v>0</v>
      </c>
      <c r="FW84" s="13">
        <f t="shared" si="56"/>
        <v>0</v>
      </c>
      <c r="FX84" s="13">
        <f t="shared" si="56"/>
        <v>0</v>
      </c>
      <c r="FY84" s="13">
        <f t="shared" si="56"/>
        <v>0</v>
      </c>
      <c r="FZ84" s="13">
        <f t="shared" si="56"/>
        <v>0</v>
      </c>
      <c r="GA84" s="13">
        <f t="shared" si="56"/>
        <v>0</v>
      </c>
      <c r="GB84" s="13">
        <f t="shared" si="56"/>
        <v>0</v>
      </c>
      <c r="GC84" s="13">
        <f t="shared" si="56"/>
        <v>0</v>
      </c>
      <c r="GD84" s="13">
        <f t="shared" si="56"/>
        <v>0</v>
      </c>
      <c r="GE84" s="13">
        <f t="shared" si="56"/>
        <v>0</v>
      </c>
      <c r="GF84" s="13">
        <f t="shared" si="56"/>
        <v>0</v>
      </c>
      <c r="GG84" s="13">
        <f t="shared" si="56"/>
        <v>0</v>
      </c>
      <c r="GH84" s="13">
        <f t="shared" si="56"/>
        <v>0</v>
      </c>
      <c r="GI84" s="13">
        <f t="shared" si="56"/>
        <v>0</v>
      </c>
      <c r="GJ84" s="13">
        <f t="shared" si="56"/>
        <v>0</v>
      </c>
      <c r="GK84" s="13">
        <f t="shared" si="56"/>
        <v>0</v>
      </c>
      <c r="GL84" s="13">
        <f t="shared" si="56"/>
        <v>0</v>
      </c>
      <c r="GM84" s="13">
        <f t="shared" si="56"/>
        <v>0</v>
      </c>
      <c r="GN84" s="13">
        <f t="shared" si="56"/>
        <v>0</v>
      </c>
      <c r="GO84" s="13">
        <f t="shared" si="56"/>
        <v>0</v>
      </c>
      <c r="GP84" s="13">
        <f t="shared" si="56"/>
        <v>0</v>
      </c>
      <c r="GQ84" s="13">
        <f t="shared" si="56"/>
        <v>0</v>
      </c>
      <c r="GR84" s="13">
        <f t="shared" si="56"/>
        <v>0</v>
      </c>
      <c r="GS84" s="13">
        <f t="shared" si="56"/>
        <v>0</v>
      </c>
      <c r="GT84" s="13">
        <f t="shared" si="56"/>
        <v>0</v>
      </c>
      <c r="GU84" s="13">
        <f t="shared" si="56"/>
        <v>0</v>
      </c>
      <c r="GV84" s="13">
        <f t="shared" si="56"/>
        <v>0</v>
      </c>
      <c r="GW84" s="13">
        <f t="shared" si="56"/>
        <v>0</v>
      </c>
      <c r="GX84" s="13">
        <f t="shared" si="56"/>
        <v>0</v>
      </c>
      <c r="GY84" s="13">
        <f t="shared" si="56"/>
        <v>0</v>
      </c>
      <c r="GZ84" s="13">
        <f t="shared" si="56"/>
        <v>0</v>
      </c>
      <c r="HA84" s="13">
        <f t="shared" si="56"/>
        <v>0</v>
      </c>
      <c r="HB84" s="13">
        <f t="shared" si="56"/>
        <v>0</v>
      </c>
      <c r="HC84" s="13">
        <f t="shared" si="56"/>
        <v>0</v>
      </c>
      <c r="HD84" s="13">
        <f t="shared" si="56"/>
        <v>0</v>
      </c>
      <c r="HE84" s="13">
        <f t="shared" si="56"/>
        <v>0</v>
      </c>
      <c r="HF84" s="13">
        <f t="shared" si="56"/>
        <v>0</v>
      </c>
      <c r="HG84" s="13">
        <f t="shared" si="56"/>
        <v>0</v>
      </c>
      <c r="HH84" s="13">
        <f t="shared" si="56"/>
        <v>0</v>
      </c>
      <c r="HI84" s="13">
        <f t="shared" si="56"/>
        <v>0</v>
      </c>
      <c r="HJ84" s="13">
        <f t="shared" si="56"/>
        <v>0</v>
      </c>
      <c r="HK84" s="13">
        <f t="shared" si="56"/>
        <v>0</v>
      </c>
      <c r="HL84" s="13">
        <f t="shared" si="56"/>
        <v>0</v>
      </c>
      <c r="HM84" s="13">
        <f t="shared" si="56"/>
        <v>0</v>
      </c>
      <c r="HN84" s="13">
        <f t="shared" si="56"/>
        <v>0</v>
      </c>
      <c r="HO84" s="13">
        <f t="shared" si="56"/>
        <v>0</v>
      </c>
      <c r="HP84" s="13">
        <f t="shared" si="56"/>
        <v>0</v>
      </c>
      <c r="HQ84" s="13">
        <f t="shared" si="56"/>
        <v>0</v>
      </c>
      <c r="HR84" s="13">
        <f t="shared" si="56"/>
        <v>0</v>
      </c>
      <c r="HS84" s="13">
        <f t="shared" si="56"/>
        <v>0</v>
      </c>
      <c r="HT84" s="13">
        <f t="shared" si="56"/>
        <v>0</v>
      </c>
      <c r="HU84" s="13">
        <f t="shared" si="56"/>
        <v>0</v>
      </c>
      <c r="HV84" s="13">
        <f t="shared" si="56"/>
        <v>0</v>
      </c>
      <c r="HW84" s="13">
        <f t="shared" si="56"/>
        <v>0</v>
      </c>
      <c r="HX84" s="13">
        <f t="shared" si="56"/>
        <v>0</v>
      </c>
      <c r="HY84" s="13">
        <f t="shared" si="56"/>
        <v>0</v>
      </c>
      <c r="HZ84" s="13">
        <f t="shared" si="56"/>
        <v>0</v>
      </c>
      <c r="IA84" s="13">
        <f t="shared" si="56"/>
        <v>0</v>
      </c>
      <c r="IB84" s="13">
        <f t="shared" si="56"/>
        <v>0</v>
      </c>
      <c r="IC84" s="13">
        <f t="shared" si="56"/>
        <v>0</v>
      </c>
      <c r="ID84" s="13">
        <f t="shared" si="56"/>
        <v>0</v>
      </c>
      <c r="IE84" s="13">
        <f t="shared" si="56"/>
        <v>0</v>
      </c>
      <c r="IF84" s="13">
        <f t="shared" si="56"/>
        <v>0</v>
      </c>
      <c r="IG84" s="13">
        <f t="shared" si="56"/>
        <v>0</v>
      </c>
      <c r="IH84" s="13">
        <f t="shared" si="56"/>
        <v>0</v>
      </c>
    </row>
    <row r="85" ht="12.75" customHeight="1"/>
    <row r="86" ht="12.75" customHeight="1">
      <c r="A86" s="59" t="s">
        <v>184</v>
      </c>
      <c r="B86" s="40"/>
      <c r="C86" s="40"/>
      <c r="D86" s="40"/>
    </row>
    <row r="87" ht="12.75" customHeight="1">
      <c r="A87" s="59" t="s">
        <v>185</v>
      </c>
      <c r="B87" s="40"/>
      <c r="C87" s="59" t="s">
        <v>61</v>
      </c>
      <c r="D87" s="59" t="s">
        <v>62</v>
      </c>
      <c r="E87" s="60" t="s">
        <v>63</v>
      </c>
    </row>
    <row r="88" ht="12.75" customHeight="1">
      <c r="A88" s="40" t="s">
        <v>186</v>
      </c>
      <c r="B88" s="40"/>
      <c r="C88" s="38">
        <f>'CAPITAL EXPENDITURES'!C5</f>
        <v>0</v>
      </c>
      <c r="D88" s="38">
        <f>'CAPITAL EXPENDITURES'!D5</f>
        <v>0</v>
      </c>
      <c r="E88" s="61">
        <f>'CAPITAL EXPENDITURES'!E5</f>
        <v>0</v>
      </c>
    </row>
    <row r="89" ht="12.75" customHeight="1">
      <c r="A89" s="40" t="s">
        <v>187</v>
      </c>
      <c r="B89" s="40"/>
      <c r="C89" s="38">
        <f>'CAPITAL EXPENDITURES'!C6</f>
        <v>0</v>
      </c>
      <c r="D89" s="38">
        <f>'CAPITAL EXPENDITURES'!D6</f>
        <v>0</v>
      </c>
      <c r="E89" s="61">
        <f>'CAPITAL EXPENDITURES'!E6</f>
        <v>0</v>
      </c>
    </row>
    <row r="90" ht="12.75" customHeight="1">
      <c r="A90" s="40" t="s">
        <v>188</v>
      </c>
      <c r="B90" s="40"/>
      <c r="C90" s="38">
        <f>'CAPITAL EXPENDITURES'!C7</f>
        <v>16700</v>
      </c>
      <c r="D90" s="38">
        <f>'CAPITAL EXPENDITURES'!D7</f>
        <v>29000</v>
      </c>
      <c r="E90" s="61">
        <f>'CAPITAL EXPENDITURES'!E7</f>
        <v>102400</v>
      </c>
    </row>
    <row r="91" ht="12.75" customHeight="1">
      <c r="A91" s="40" t="s">
        <v>189</v>
      </c>
      <c r="B91" s="40"/>
      <c r="C91" s="38">
        <f>'CAPITAL EXPENDITURES'!C8</f>
        <v>80000</v>
      </c>
      <c r="D91" s="38">
        <f>'CAPITAL EXPENDITURES'!D8</f>
        <v>160000</v>
      </c>
      <c r="E91" s="61">
        <f>'CAPITAL EXPENDITURES'!E8</f>
        <v>240000</v>
      </c>
    </row>
    <row r="92" ht="12.75" customHeight="1"/>
    <row r="93" ht="12.75" customHeight="1">
      <c r="A93" s="4" t="s">
        <v>63</v>
      </c>
      <c r="C93" s="6" t="s">
        <v>61</v>
      </c>
      <c r="D93" s="6" t="s">
        <v>61</v>
      </c>
      <c r="E93" s="6" t="s">
        <v>61</v>
      </c>
      <c r="F93" s="6" t="s">
        <v>61</v>
      </c>
      <c r="G93" s="6" t="s">
        <v>61</v>
      </c>
      <c r="H93" s="6" t="s">
        <v>61</v>
      </c>
      <c r="I93" s="6" t="s">
        <v>61</v>
      </c>
      <c r="J93" s="6" t="s">
        <v>61</v>
      </c>
      <c r="K93" s="6" t="s">
        <v>61</v>
      </c>
      <c r="L93" s="6" t="s">
        <v>61</v>
      </c>
      <c r="M93" s="6" t="s">
        <v>61</v>
      </c>
      <c r="N93" s="6" t="s">
        <v>61</v>
      </c>
      <c r="O93" s="6" t="s">
        <v>62</v>
      </c>
      <c r="P93" s="6" t="s">
        <v>62</v>
      </c>
      <c r="Q93" s="6" t="s">
        <v>62</v>
      </c>
      <c r="R93" s="6" t="s">
        <v>62</v>
      </c>
      <c r="S93" s="6" t="s">
        <v>62</v>
      </c>
      <c r="T93" s="6" t="s">
        <v>62</v>
      </c>
      <c r="U93" s="6" t="s">
        <v>62</v>
      </c>
      <c r="V93" s="6" t="s">
        <v>62</v>
      </c>
      <c r="W93" s="6" t="s">
        <v>62</v>
      </c>
      <c r="X93" s="6" t="s">
        <v>62</v>
      </c>
      <c r="Y93" s="6" t="s">
        <v>62</v>
      </c>
      <c r="Z93" s="6" t="s">
        <v>62</v>
      </c>
      <c r="AA93" s="6" t="s">
        <v>63</v>
      </c>
      <c r="AB93" s="6" t="s">
        <v>63</v>
      </c>
      <c r="AC93" s="6" t="s">
        <v>63</v>
      </c>
      <c r="AD93" s="6" t="s">
        <v>63</v>
      </c>
      <c r="AE93" s="6" t="s">
        <v>63</v>
      </c>
      <c r="AF93" s="6" t="s">
        <v>63</v>
      </c>
      <c r="AG93" s="6" t="s">
        <v>63</v>
      </c>
      <c r="AH93" s="6" t="s">
        <v>63</v>
      </c>
      <c r="AI93" s="6" t="s">
        <v>63</v>
      </c>
      <c r="AJ93" s="6" t="s">
        <v>63</v>
      </c>
      <c r="AK93" s="6" t="s">
        <v>63</v>
      </c>
      <c r="AL93" s="6" t="s">
        <v>63</v>
      </c>
    </row>
    <row r="94" ht="12.75" customHeight="1">
      <c r="A94" s="4" t="s">
        <v>203</v>
      </c>
      <c r="C94" s="6" t="s">
        <v>64</v>
      </c>
      <c r="D94" s="6" t="s">
        <v>65</v>
      </c>
      <c r="E94" s="6" t="s">
        <v>66</v>
      </c>
      <c r="F94" s="6" t="s">
        <v>67</v>
      </c>
      <c r="G94" s="6" t="s">
        <v>68</v>
      </c>
      <c r="H94" s="6" t="s">
        <v>69</v>
      </c>
      <c r="I94" s="6" t="s">
        <v>70</v>
      </c>
      <c r="J94" s="6" t="s">
        <v>71</v>
      </c>
      <c r="K94" s="6" t="s">
        <v>72</v>
      </c>
      <c r="L94" s="6" t="s">
        <v>73</v>
      </c>
      <c r="M94" s="6" t="s">
        <v>74</v>
      </c>
      <c r="N94" s="6" t="s">
        <v>75</v>
      </c>
      <c r="O94" s="6" t="s">
        <v>64</v>
      </c>
      <c r="P94" s="6" t="s">
        <v>65</v>
      </c>
      <c r="Q94" s="6" t="s">
        <v>66</v>
      </c>
      <c r="R94" s="6" t="s">
        <v>67</v>
      </c>
      <c r="S94" s="6" t="s">
        <v>68</v>
      </c>
      <c r="T94" s="6" t="s">
        <v>69</v>
      </c>
      <c r="U94" s="6" t="s">
        <v>70</v>
      </c>
      <c r="V94" s="6" t="s">
        <v>71</v>
      </c>
      <c r="W94" s="6" t="s">
        <v>72</v>
      </c>
      <c r="X94" s="6" t="s">
        <v>73</v>
      </c>
      <c r="Y94" s="6" t="s">
        <v>74</v>
      </c>
      <c r="Z94" s="6" t="s">
        <v>75</v>
      </c>
      <c r="AA94" s="6" t="s">
        <v>64</v>
      </c>
      <c r="AB94" s="6" t="s">
        <v>65</v>
      </c>
      <c r="AC94" s="6" t="s">
        <v>66</v>
      </c>
      <c r="AD94" s="6" t="s">
        <v>67</v>
      </c>
      <c r="AE94" s="6" t="s">
        <v>68</v>
      </c>
      <c r="AF94" s="6" t="s">
        <v>69</v>
      </c>
      <c r="AG94" s="6" t="s">
        <v>70</v>
      </c>
      <c r="AH94" s="6" t="s">
        <v>71</v>
      </c>
      <c r="AI94" s="6" t="s">
        <v>72</v>
      </c>
      <c r="AJ94" s="6" t="s">
        <v>73</v>
      </c>
      <c r="AK94" s="6" t="s">
        <v>74</v>
      </c>
      <c r="AL94" s="6" t="s">
        <v>75</v>
      </c>
    </row>
    <row r="95" ht="12.75" customHeight="1">
      <c r="A95" s="6"/>
      <c r="C95" s="13"/>
      <c r="D95" s="13"/>
      <c r="E95" s="13"/>
      <c r="F95" s="13"/>
      <c r="G95" s="13"/>
      <c r="H95" s="13"/>
      <c r="I95" s="13"/>
      <c r="J95" s="13"/>
      <c r="K95" s="13"/>
      <c r="L95" s="13"/>
      <c r="M95" s="13"/>
      <c r="N95" s="13"/>
      <c r="O95" s="13"/>
    </row>
    <row r="96" ht="12.75" customHeight="1">
      <c r="A96" s="6" t="s">
        <v>215</v>
      </c>
      <c r="C96" s="13"/>
      <c r="D96" s="13"/>
      <c r="E96" s="13"/>
      <c r="F96" s="13"/>
      <c r="G96" s="13"/>
      <c r="H96" s="13"/>
      <c r="I96" s="13"/>
      <c r="J96" s="13"/>
      <c r="K96" s="13"/>
      <c r="L96" s="13"/>
      <c r="M96" s="13"/>
      <c r="N96" s="13"/>
      <c r="O96" s="13"/>
    </row>
    <row r="97" ht="12.75" customHeight="1">
      <c r="A97" s="6" t="s">
        <v>216</v>
      </c>
      <c r="B97" s="73">
        <v>250000.0</v>
      </c>
      <c r="C97" s="13">
        <f>0</f>
        <v>0</v>
      </c>
      <c r="D97" s="13">
        <f t="shared" ref="D97:Z97" si="57">C103</f>
        <v>0</v>
      </c>
      <c r="E97" s="13">
        <f t="shared" si="57"/>
        <v>0</v>
      </c>
      <c r="F97" s="13">
        <f t="shared" si="57"/>
        <v>0</v>
      </c>
      <c r="G97" s="13">
        <f t="shared" si="57"/>
        <v>0</v>
      </c>
      <c r="H97" s="13">
        <f t="shared" si="57"/>
        <v>0</v>
      </c>
      <c r="I97" s="13">
        <f t="shared" si="57"/>
        <v>0</v>
      </c>
      <c r="J97" s="13">
        <f t="shared" si="57"/>
        <v>0</v>
      </c>
      <c r="K97" s="13">
        <f t="shared" si="57"/>
        <v>0</v>
      </c>
      <c r="L97" s="13">
        <f t="shared" si="57"/>
        <v>0</v>
      </c>
      <c r="M97" s="13">
        <f t="shared" si="57"/>
        <v>0</v>
      </c>
      <c r="N97" s="13">
        <f t="shared" si="57"/>
        <v>0</v>
      </c>
      <c r="O97" s="13">
        <f t="shared" si="57"/>
        <v>0</v>
      </c>
      <c r="P97" s="13">
        <f t="shared" si="57"/>
        <v>0</v>
      </c>
      <c r="Q97" s="13">
        <f t="shared" si="57"/>
        <v>0</v>
      </c>
      <c r="R97" s="13">
        <f t="shared" si="57"/>
        <v>0</v>
      </c>
      <c r="S97" s="13">
        <f t="shared" si="57"/>
        <v>0</v>
      </c>
      <c r="T97" s="13">
        <f t="shared" si="57"/>
        <v>0</v>
      </c>
      <c r="U97" s="13">
        <f t="shared" si="57"/>
        <v>0</v>
      </c>
      <c r="V97" s="13">
        <f t="shared" si="57"/>
        <v>0</v>
      </c>
      <c r="W97" s="13">
        <f t="shared" si="57"/>
        <v>0</v>
      </c>
      <c r="X97" s="13">
        <f t="shared" si="57"/>
        <v>0</v>
      </c>
      <c r="Y97" s="13">
        <f t="shared" si="57"/>
        <v>0</v>
      </c>
      <c r="Z97" s="13">
        <f t="shared" si="57"/>
        <v>0</v>
      </c>
      <c r="AA97" s="13">
        <f>B97</f>
        <v>250000</v>
      </c>
      <c r="AB97" s="13">
        <f t="shared" ref="AB97:IH97" si="58">AA103</f>
        <v>243644.5156</v>
      </c>
      <c r="AC97" s="13">
        <f t="shared" si="58"/>
        <v>237257.2539</v>
      </c>
      <c r="AD97" s="13">
        <f t="shared" si="58"/>
        <v>230838.0558</v>
      </c>
      <c r="AE97" s="13">
        <f t="shared" si="58"/>
        <v>224386.7617</v>
      </c>
      <c r="AF97" s="13">
        <f t="shared" si="58"/>
        <v>217903.2111</v>
      </c>
      <c r="AG97" s="13">
        <f t="shared" si="58"/>
        <v>211387.2428</v>
      </c>
      <c r="AH97" s="13">
        <f t="shared" si="58"/>
        <v>204838.6947</v>
      </c>
      <c r="AI97" s="13">
        <f t="shared" si="58"/>
        <v>198257.4038</v>
      </c>
      <c r="AJ97" s="13">
        <f t="shared" si="58"/>
        <v>191643.2064</v>
      </c>
      <c r="AK97" s="13">
        <f t="shared" si="58"/>
        <v>184995.9381</v>
      </c>
      <c r="AL97" s="13">
        <f t="shared" si="58"/>
        <v>178315.4334</v>
      </c>
      <c r="AM97" s="13">
        <f t="shared" si="58"/>
        <v>171601.5262</v>
      </c>
      <c r="AN97" s="13">
        <f t="shared" si="58"/>
        <v>164854.0495</v>
      </c>
      <c r="AO97" s="13">
        <f t="shared" si="58"/>
        <v>158072.8354</v>
      </c>
      <c r="AP97" s="13">
        <f t="shared" si="58"/>
        <v>151257.7152</v>
      </c>
      <c r="AQ97" s="13">
        <f t="shared" si="58"/>
        <v>144408.5194</v>
      </c>
      <c r="AR97" s="13">
        <f t="shared" si="58"/>
        <v>137525.0776</v>
      </c>
      <c r="AS97" s="13">
        <f t="shared" si="58"/>
        <v>130607.2187</v>
      </c>
      <c r="AT97" s="13">
        <f t="shared" si="58"/>
        <v>123654.7704</v>
      </c>
      <c r="AU97" s="13">
        <f t="shared" si="58"/>
        <v>116667.5599</v>
      </c>
      <c r="AV97" s="13">
        <f t="shared" si="58"/>
        <v>109645.4133</v>
      </c>
      <c r="AW97" s="13">
        <f t="shared" si="58"/>
        <v>102588.156</v>
      </c>
      <c r="AX97" s="13">
        <f t="shared" si="58"/>
        <v>95495.61245</v>
      </c>
      <c r="AY97" s="13">
        <f t="shared" si="58"/>
        <v>88367.60615</v>
      </c>
      <c r="AZ97" s="13">
        <f t="shared" si="58"/>
        <v>81203.95982</v>
      </c>
      <c r="BA97" s="13">
        <f t="shared" si="58"/>
        <v>74004.49525</v>
      </c>
      <c r="BB97" s="13">
        <f t="shared" si="58"/>
        <v>66769.03337</v>
      </c>
      <c r="BC97" s="13">
        <f t="shared" si="58"/>
        <v>59497.39417</v>
      </c>
      <c r="BD97" s="13">
        <f t="shared" si="58"/>
        <v>52189.39678</v>
      </c>
      <c r="BE97" s="13">
        <f t="shared" si="58"/>
        <v>44844.8594</v>
      </c>
      <c r="BF97" s="13">
        <f t="shared" si="58"/>
        <v>37463.59933</v>
      </c>
      <c r="BG97" s="13">
        <f t="shared" si="58"/>
        <v>30045.43297</v>
      </c>
      <c r="BH97" s="13">
        <f t="shared" si="58"/>
        <v>22590.17577</v>
      </c>
      <c r="BI97" s="13">
        <f t="shared" si="58"/>
        <v>15097.64228</v>
      </c>
      <c r="BJ97" s="13">
        <f t="shared" si="58"/>
        <v>7567.646132</v>
      </c>
      <c r="BK97" s="13">
        <f t="shared" si="58"/>
        <v>37.83823066</v>
      </c>
      <c r="BL97" s="13">
        <f t="shared" si="58"/>
        <v>0.1891911533</v>
      </c>
      <c r="BM97" s="13">
        <f t="shared" si="58"/>
        <v>0.0009459557665</v>
      </c>
      <c r="BN97" s="13">
        <f t="shared" si="58"/>
        <v>0.000004729778833</v>
      </c>
      <c r="BO97" s="13">
        <f t="shared" si="58"/>
        <v>0.00000002364889416</v>
      </c>
      <c r="BP97" s="13">
        <f t="shared" si="58"/>
        <v>0.0000000001182444708</v>
      </c>
      <c r="BQ97" s="13">
        <f t="shared" si="58"/>
        <v>0</v>
      </c>
      <c r="BR97" s="13">
        <f t="shared" si="58"/>
        <v>0</v>
      </c>
      <c r="BS97" s="13">
        <f t="shared" si="58"/>
        <v>0</v>
      </c>
      <c r="BT97" s="13">
        <f t="shared" si="58"/>
        <v>0</v>
      </c>
      <c r="BU97" s="13">
        <f t="shared" si="58"/>
        <v>0</v>
      </c>
      <c r="BV97" s="13">
        <f t="shared" si="58"/>
        <v>0</v>
      </c>
      <c r="BW97" s="13">
        <f t="shared" si="58"/>
        <v>0</v>
      </c>
      <c r="BX97" s="13">
        <f t="shared" si="58"/>
        <v>0</v>
      </c>
      <c r="BY97" s="13">
        <f t="shared" si="58"/>
        <v>0</v>
      </c>
      <c r="BZ97" s="13">
        <f t="shared" si="58"/>
        <v>0</v>
      </c>
      <c r="CA97" s="13">
        <f t="shared" si="58"/>
        <v>0</v>
      </c>
      <c r="CB97" s="13">
        <f t="shared" si="58"/>
        <v>0</v>
      </c>
      <c r="CC97" s="13">
        <f t="shared" si="58"/>
        <v>0</v>
      </c>
      <c r="CD97" s="13">
        <f t="shared" si="58"/>
        <v>0</v>
      </c>
      <c r="CE97" s="13">
        <f t="shared" si="58"/>
        <v>0</v>
      </c>
      <c r="CF97" s="13">
        <f t="shared" si="58"/>
        <v>0</v>
      </c>
      <c r="CG97" s="13">
        <f t="shared" si="58"/>
        <v>0</v>
      </c>
      <c r="CH97" s="13">
        <f t="shared" si="58"/>
        <v>0</v>
      </c>
      <c r="CI97" s="13">
        <f t="shared" si="58"/>
        <v>0</v>
      </c>
      <c r="CJ97" s="13">
        <f t="shared" si="58"/>
        <v>0</v>
      </c>
      <c r="CK97" s="13">
        <f t="shared" si="58"/>
        <v>0</v>
      </c>
      <c r="CL97" s="13">
        <f t="shared" si="58"/>
        <v>0</v>
      </c>
      <c r="CM97" s="13">
        <f t="shared" si="58"/>
        <v>0</v>
      </c>
      <c r="CN97" s="13">
        <f t="shared" si="58"/>
        <v>0</v>
      </c>
      <c r="CO97" s="13">
        <f t="shared" si="58"/>
        <v>0</v>
      </c>
      <c r="CP97" s="13">
        <f t="shared" si="58"/>
        <v>0</v>
      </c>
      <c r="CQ97" s="13">
        <f t="shared" si="58"/>
        <v>0</v>
      </c>
      <c r="CR97" s="13">
        <f t="shared" si="58"/>
        <v>0</v>
      </c>
      <c r="CS97" s="13">
        <f t="shared" si="58"/>
        <v>0</v>
      </c>
      <c r="CT97" s="13">
        <f t="shared" si="58"/>
        <v>0</v>
      </c>
      <c r="CU97" s="13">
        <f t="shared" si="58"/>
        <v>0</v>
      </c>
      <c r="CV97" s="13">
        <f t="shared" si="58"/>
        <v>0</v>
      </c>
      <c r="CW97" s="13">
        <f t="shared" si="58"/>
        <v>0</v>
      </c>
      <c r="CX97" s="13">
        <f t="shared" si="58"/>
        <v>0</v>
      </c>
      <c r="CY97" s="13">
        <f t="shared" si="58"/>
        <v>0</v>
      </c>
      <c r="CZ97" s="13">
        <f t="shared" si="58"/>
        <v>0</v>
      </c>
      <c r="DA97" s="13">
        <f t="shared" si="58"/>
        <v>0</v>
      </c>
      <c r="DB97" s="13">
        <f t="shared" si="58"/>
        <v>0</v>
      </c>
      <c r="DC97" s="13">
        <f t="shared" si="58"/>
        <v>0</v>
      </c>
      <c r="DD97" s="13">
        <f t="shared" si="58"/>
        <v>0</v>
      </c>
      <c r="DE97" s="13">
        <f t="shared" si="58"/>
        <v>0</v>
      </c>
      <c r="DF97" s="13">
        <f t="shared" si="58"/>
        <v>0</v>
      </c>
      <c r="DG97" s="13">
        <f t="shared" si="58"/>
        <v>0</v>
      </c>
      <c r="DH97" s="13">
        <f t="shared" si="58"/>
        <v>0</v>
      </c>
      <c r="DI97" s="13">
        <f t="shared" si="58"/>
        <v>0</v>
      </c>
      <c r="DJ97" s="13">
        <f t="shared" si="58"/>
        <v>0</v>
      </c>
      <c r="DK97" s="13">
        <f t="shared" si="58"/>
        <v>0</v>
      </c>
      <c r="DL97" s="13">
        <f t="shared" si="58"/>
        <v>0</v>
      </c>
      <c r="DM97" s="13">
        <f t="shared" si="58"/>
        <v>0</v>
      </c>
      <c r="DN97" s="13">
        <f t="shared" si="58"/>
        <v>0</v>
      </c>
      <c r="DO97" s="13">
        <f t="shared" si="58"/>
        <v>0</v>
      </c>
      <c r="DP97" s="13">
        <f t="shared" si="58"/>
        <v>0</v>
      </c>
      <c r="DQ97" s="13">
        <f t="shared" si="58"/>
        <v>0</v>
      </c>
      <c r="DR97" s="13">
        <f t="shared" si="58"/>
        <v>0</v>
      </c>
      <c r="DS97" s="13">
        <f t="shared" si="58"/>
        <v>0</v>
      </c>
      <c r="DT97" s="13">
        <f t="shared" si="58"/>
        <v>0</v>
      </c>
      <c r="DU97" s="13">
        <f t="shared" si="58"/>
        <v>0</v>
      </c>
      <c r="DV97" s="13">
        <f t="shared" si="58"/>
        <v>0</v>
      </c>
      <c r="DW97" s="13">
        <f t="shared" si="58"/>
        <v>0</v>
      </c>
      <c r="DX97" s="13">
        <f t="shared" si="58"/>
        <v>0</v>
      </c>
      <c r="DY97" s="13">
        <f t="shared" si="58"/>
        <v>0</v>
      </c>
      <c r="DZ97" s="13">
        <f t="shared" si="58"/>
        <v>0</v>
      </c>
      <c r="EA97" s="13">
        <f t="shared" si="58"/>
        <v>0</v>
      </c>
      <c r="EB97" s="13">
        <f t="shared" si="58"/>
        <v>0</v>
      </c>
      <c r="EC97" s="13">
        <f t="shared" si="58"/>
        <v>0</v>
      </c>
      <c r="ED97" s="13">
        <f t="shared" si="58"/>
        <v>0</v>
      </c>
      <c r="EE97" s="13">
        <f t="shared" si="58"/>
        <v>0</v>
      </c>
      <c r="EF97" s="13">
        <f t="shared" si="58"/>
        <v>0</v>
      </c>
      <c r="EG97" s="13">
        <f t="shared" si="58"/>
        <v>0</v>
      </c>
      <c r="EH97" s="13">
        <f t="shared" si="58"/>
        <v>0</v>
      </c>
      <c r="EI97" s="13">
        <f t="shared" si="58"/>
        <v>0</v>
      </c>
      <c r="EJ97" s="13">
        <f t="shared" si="58"/>
        <v>0</v>
      </c>
      <c r="EK97" s="13">
        <f t="shared" si="58"/>
        <v>0</v>
      </c>
      <c r="EL97" s="13">
        <f t="shared" si="58"/>
        <v>0</v>
      </c>
      <c r="EM97" s="13">
        <f t="shared" si="58"/>
        <v>0</v>
      </c>
      <c r="EN97" s="13">
        <f t="shared" si="58"/>
        <v>0</v>
      </c>
      <c r="EO97" s="13">
        <f t="shared" si="58"/>
        <v>0</v>
      </c>
      <c r="EP97" s="13">
        <f t="shared" si="58"/>
        <v>0</v>
      </c>
      <c r="EQ97" s="13">
        <f t="shared" si="58"/>
        <v>0</v>
      </c>
      <c r="ER97" s="13">
        <f t="shared" si="58"/>
        <v>0</v>
      </c>
      <c r="ES97" s="13">
        <f t="shared" si="58"/>
        <v>0</v>
      </c>
      <c r="ET97" s="13">
        <f t="shared" si="58"/>
        <v>0</v>
      </c>
      <c r="EU97" s="13">
        <f t="shared" si="58"/>
        <v>0</v>
      </c>
      <c r="EV97" s="13">
        <f t="shared" si="58"/>
        <v>0</v>
      </c>
      <c r="EW97" s="13">
        <f t="shared" si="58"/>
        <v>0</v>
      </c>
      <c r="EX97" s="13">
        <f t="shared" si="58"/>
        <v>0</v>
      </c>
      <c r="EY97" s="13">
        <f t="shared" si="58"/>
        <v>0</v>
      </c>
      <c r="EZ97" s="13">
        <f t="shared" si="58"/>
        <v>0</v>
      </c>
      <c r="FA97" s="13">
        <f t="shared" si="58"/>
        <v>0</v>
      </c>
      <c r="FB97" s="13">
        <f t="shared" si="58"/>
        <v>0</v>
      </c>
      <c r="FC97" s="13">
        <f t="shared" si="58"/>
        <v>0</v>
      </c>
      <c r="FD97" s="13">
        <f t="shared" si="58"/>
        <v>0</v>
      </c>
      <c r="FE97" s="13">
        <f t="shared" si="58"/>
        <v>0</v>
      </c>
      <c r="FF97" s="13">
        <f t="shared" si="58"/>
        <v>0</v>
      </c>
      <c r="FG97" s="13">
        <f t="shared" si="58"/>
        <v>0</v>
      </c>
      <c r="FH97" s="13">
        <f t="shared" si="58"/>
        <v>0</v>
      </c>
      <c r="FI97" s="13">
        <f t="shared" si="58"/>
        <v>0</v>
      </c>
      <c r="FJ97" s="13">
        <f t="shared" si="58"/>
        <v>0</v>
      </c>
      <c r="FK97" s="13">
        <f t="shared" si="58"/>
        <v>0</v>
      </c>
      <c r="FL97" s="13">
        <f t="shared" si="58"/>
        <v>0</v>
      </c>
      <c r="FM97" s="13">
        <f t="shared" si="58"/>
        <v>0</v>
      </c>
      <c r="FN97" s="13">
        <f t="shared" si="58"/>
        <v>0</v>
      </c>
      <c r="FO97" s="13">
        <f t="shared" si="58"/>
        <v>0</v>
      </c>
      <c r="FP97" s="13">
        <f t="shared" si="58"/>
        <v>0</v>
      </c>
      <c r="FQ97" s="13">
        <f t="shared" si="58"/>
        <v>0</v>
      </c>
      <c r="FR97" s="13">
        <f t="shared" si="58"/>
        <v>0</v>
      </c>
      <c r="FS97" s="13">
        <f t="shared" si="58"/>
        <v>0</v>
      </c>
      <c r="FT97" s="13">
        <f t="shared" si="58"/>
        <v>0</v>
      </c>
      <c r="FU97" s="13">
        <f t="shared" si="58"/>
        <v>0</v>
      </c>
      <c r="FV97" s="13">
        <f t="shared" si="58"/>
        <v>0</v>
      </c>
      <c r="FW97" s="13">
        <f t="shared" si="58"/>
        <v>0</v>
      </c>
      <c r="FX97" s="13">
        <f t="shared" si="58"/>
        <v>0</v>
      </c>
      <c r="FY97" s="13">
        <f t="shared" si="58"/>
        <v>0</v>
      </c>
      <c r="FZ97" s="13">
        <f t="shared" si="58"/>
        <v>0</v>
      </c>
      <c r="GA97" s="13">
        <f t="shared" si="58"/>
        <v>0</v>
      </c>
      <c r="GB97" s="13">
        <f t="shared" si="58"/>
        <v>0</v>
      </c>
      <c r="GC97" s="13">
        <f t="shared" si="58"/>
        <v>0</v>
      </c>
      <c r="GD97" s="13">
        <f t="shared" si="58"/>
        <v>0</v>
      </c>
      <c r="GE97" s="13">
        <f t="shared" si="58"/>
        <v>0</v>
      </c>
      <c r="GF97" s="13">
        <f t="shared" si="58"/>
        <v>0</v>
      </c>
      <c r="GG97" s="13">
        <f t="shared" si="58"/>
        <v>0</v>
      </c>
      <c r="GH97" s="13">
        <f t="shared" si="58"/>
        <v>0</v>
      </c>
      <c r="GI97" s="13">
        <f t="shared" si="58"/>
        <v>0</v>
      </c>
      <c r="GJ97" s="13">
        <f t="shared" si="58"/>
        <v>0</v>
      </c>
      <c r="GK97" s="13">
        <f t="shared" si="58"/>
        <v>0</v>
      </c>
      <c r="GL97" s="13">
        <f t="shared" si="58"/>
        <v>0</v>
      </c>
      <c r="GM97" s="13">
        <f t="shared" si="58"/>
        <v>0</v>
      </c>
      <c r="GN97" s="13">
        <f t="shared" si="58"/>
        <v>0</v>
      </c>
      <c r="GO97" s="13">
        <f t="shared" si="58"/>
        <v>0</v>
      </c>
      <c r="GP97" s="13">
        <f t="shared" si="58"/>
        <v>0</v>
      </c>
      <c r="GQ97" s="13">
        <f t="shared" si="58"/>
        <v>0</v>
      </c>
      <c r="GR97" s="13">
        <f t="shared" si="58"/>
        <v>0</v>
      </c>
      <c r="GS97" s="13">
        <f t="shared" si="58"/>
        <v>0</v>
      </c>
      <c r="GT97" s="13">
        <f t="shared" si="58"/>
        <v>0</v>
      </c>
      <c r="GU97" s="13">
        <f t="shared" si="58"/>
        <v>0</v>
      </c>
      <c r="GV97" s="13">
        <f t="shared" si="58"/>
        <v>0</v>
      </c>
      <c r="GW97" s="13">
        <f t="shared" si="58"/>
        <v>0</v>
      </c>
      <c r="GX97" s="13">
        <f t="shared" si="58"/>
        <v>0</v>
      </c>
      <c r="GY97" s="13">
        <f t="shared" si="58"/>
        <v>0</v>
      </c>
      <c r="GZ97" s="13">
        <f t="shared" si="58"/>
        <v>0</v>
      </c>
      <c r="HA97" s="13">
        <f t="shared" si="58"/>
        <v>0</v>
      </c>
      <c r="HB97" s="13">
        <f t="shared" si="58"/>
        <v>0</v>
      </c>
      <c r="HC97" s="13">
        <f t="shared" si="58"/>
        <v>0</v>
      </c>
      <c r="HD97" s="13">
        <f t="shared" si="58"/>
        <v>0</v>
      </c>
      <c r="HE97" s="13">
        <f t="shared" si="58"/>
        <v>0</v>
      </c>
      <c r="HF97" s="13">
        <f t="shared" si="58"/>
        <v>0</v>
      </c>
      <c r="HG97" s="13">
        <f t="shared" si="58"/>
        <v>0</v>
      </c>
      <c r="HH97" s="13">
        <f t="shared" si="58"/>
        <v>0</v>
      </c>
      <c r="HI97" s="13">
        <f t="shared" si="58"/>
        <v>0</v>
      </c>
      <c r="HJ97" s="13">
        <f t="shared" si="58"/>
        <v>0</v>
      </c>
      <c r="HK97" s="13">
        <f t="shared" si="58"/>
        <v>0</v>
      </c>
      <c r="HL97" s="13">
        <f t="shared" si="58"/>
        <v>0</v>
      </c>
      <c r="HM97" s="13">
        <f t="shared" si="58"/>
        <v>0</v>
      </c>
      <c r="HN97" s="13">
        <f t="shared" si="58"/>
        <v>0</v>
      </c>
      <c r="HO97" s="13">
        <f t="shared" si="58"/>
        <v>0</v>
      </c>
      <c r="HP97" s="13">
        <f t="shared" si="58"/>
        <v>0</v>
      </c>
      <c r="HQ97" s="13">
        <f t="shared" si="58"/>
        <v>0</v>
      </c>
      <c r="HR97" s="13">
        <f t="shared" si="58"/>
        <v>0</v>
      </c>
      <c r="HS97" s="13">
        <f t="shared" si="58"/>
        <v>0</v>
      </c>
      <c r="HT97" s="13">
        <f t="shared" si="58"/>
        <v>0</v>
      </c>
      <c r="HU97" s="13">
        <f t="shared" si="58"/>
        <v>0</v>
      </c>
      <c r="HV97" s="13">
        <f t="shared" si="58"/>
        <v>0</v>
      </c>
      <c r="HW97" s="13">
        <f t="shared" si="58"/>
        <v>0</v>
      </c>
      <c r="HX97" s="13">
        <f t="shared" si="58"/>
        <v>0</v>
      </c>
      <c r="HY97" s="13">
        <f t="shared" si="58"/>
        <v>0</v>
      </c>
      <c r="HZ97" s="13">
        <f t="shared" si="58"/>
        <v>0</v>
      </c>
      <c r="IA97" s="13">
        <f t="shared" si="58"/>
        <v>0</v>
      </c>
      <c r="IB97" s="13">
        <f t="shared" si="58"/>
        <v>0</v>
      </c>
      <c r="IC97" s="13">
        <f t="shared" si="58"/>
        <v>0</v>
      </c>
      <c r="ID97" s="13">
        <f t="shared" si="58"/>
        <v>0</v>
      </c>
      <c r="IE97" s="13">
        <f t="shared" si="58"/>
        <v>0</v>
      </c>
      <c r="IF97" s="13">
        <f t="shared" si="58"/>
        <v>0</v>
      </c>
      <c r="IG97" s="13">
        <f t="shared" si="58"/>
        <v>0</v>
      </c>
      <c r="IH97" s="13">
        <f t="shared" si="58"/>
        <v>0</v>
      </c>
    </row>
    <row r="98" ht="12.75" customHeight="1">
      <c r="A98" s="6" t="s">
        <v>219</v>
      </c>
      <c r="B98" s="46">
        <v>36.0</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row>
    <row r="99" ht="12.75" customHeight="1">
      <c r="A99" s="6" t="s">
        <v>220</v>
      </c>
      <c r="B99" s="23">
        <f>ASSUMPTIONS!B22</f>
        <v>0.06</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row>
    <row r="100" ht="12.75" customHeight="1">
      <c r="A100" s="6" t="s">
        <v>221</v>
      </c>
      <c r="B100" s="24">
        <f>PMT(B99/12,B98,-B97,0)</f>
        <v>7605.484363</v>
      </c>
      <c r="C100" s="24">
        <f>0</f>
        <v>0</v>
      </c>
      <c r="D100" s="24">
        <f t="shared" ref="D100:IH100" si="59">IF(D97&gt;$B100,$B100,D97)</f>
        <v>0</v>
      </c>
      <c r="E100" s="24">
        <f t="shared" si="59"/>
        <v>0</v>
      </c>
      <c r="F100" s="24">
        <f t="shared" si="59"/>
        <v>0</v>
      </c>
      <c r="G100" s="24">
        <f t="shared" si="59"/>
        <v>0</v>
      </c>
      <c r="H100" s="24">
        <f t="shared" si="59"/>
        <v>0</v>
      </c>
      <c r="I100" s="24">
        <f t="shared" si="59"/>
        <v>0</v>
      </c>
      <c r="J100" s="24">
        <f t="shared" si="59"/>
        <v>0</v>
      </c>
      <c r="K100" s="24">
        <f t="shared" si="59"/>
        <v>0</v>
      </c>
      <c r="L100" s="24">
        <f t="shared" si="59"/>
        <v>0</v>
      </c>
      <c r="M100" s="24">
        <f t="shared" si="59"/>
        <v>0</v>
      </c>
      <c r="N100" s="24">
        <f t="shared" si="59"/>
        <v>0</v>
      </c>
      <c r="O100" s="24">
        <f t="shared" si="59"/>
        <v>0</v>
      </c>
      <c r="P100" s="24">
        <f t="shared" si="59"/>
        <v>0</v>
      </c>
      <c r="Q100" s="24">
        <f t="shared" si="59"/>
        <v>0</v>
      </c>
      <c r="R100" s="24">
        <f t="shared" si="59"/>
        <v>0</v>
      </c>
      <c r="S100" s="24">
        <f t="shared" si="59"/>
        <v>0</v>
      </c>
      <c r="T100" s="24">
        <f t="shared" si="59"/>
        <v>0</v>
      </c>
      <c r="U100" s="24">
        <f t="shared" si="59"/>
        <v>0</v>
      </c>
      <c r="V100" s="24">
        <f t="shared" si="59"/>
        <v>0</v>
      </c>
      <c r="W100" s="24">
        <f t="shared" si="59"/>
        <v>0</v>
      </c>
      <c r="X100" s="24">
        <f t="shared" si="59"/>
        <v>0</v>
      </c>
      <c r="Y100" s="24">
        <f t="shared" si="59"/>
        <v>0</v>
      </c>
      <c r="Z100" s="24">
        <f t="shared" si="59"/>
        <v>0</v>
      </c>
      <c r="AA100" s="24">
        <f t="shared" si="59"/>
        <v>7605.484363</v>
      </c>
      <c r="AB100" s="24">
        <f t="shared" si="59"/>
        <v>7605.484363</v>
      </c>
      <c r="AC100" s="24">
        <f t="shared" si="59"/>
        <v>7605.484363</v>
      </c>
      <c r="AD100" s="24">
        <f t="shared" si="59"/>
        <v>7605.484363</v>
      </c>
      <c r="AE100" s="24">
        <f t="shared" si="59"/>
        <v>7605.484363</v>
      </c>
      <c r="AF100" s="24">
        <f t="shared" si="59"/>
        <v>7605.484363</v>
      </c>
      <c r="AG100" s="24">
        <f t="shared" si="59"/>
        <v>7605.484363</v>
      </c>
      <c r="AH100" s="24">
        <f t="shared" si="59"/>
        <v>7605.484363</v>
      </c>
      <c r="AI100" s="24">
        <f t="shared" si="59"/>
        <v>7605.484363</v>
      </c>
      <c r="AJ100" s="24">
        <f t="shared" si="59"/>
        <v>7605.484363</v>
      </c>
      <c r="AK100" s="24">
        <f t="shared" si="59"/>
        <v>7605.484363</v>
      </c>
      <c r="AL100" s="24">
        <f t="shared" si="59"/>
        <v>7605.484363</v>
      </c>
      <c r="AM100" s="24">
        <f t="shared" si="59"/>
        <v>7605.484363</v>
      </c>
      <c r="AN100" s="24">
        <f t="shared" si="59"/>
        <v>7605.484363</v>
      </c>
      <c r="AO100" s="24">
        <f t="shared" si="59"/>
        <v>7605.484363</v>
      </c>
      <c r="AP100" s="24">
        <f t="shared" si="59"/>
        <v>7605.484363</v>
      </c>
      <c r="AQ100" s="24">
        <f t="shared" si="59"/>
        <v>7605.484363</v>
      </c>
      <c r="AR100" s="24">
        <f t="shared" si="59"/>
        <v>7605.484363</v>
      </c>
      <c r="AS100" s="24">
        <f t="shared" si="59"/>
        <v>7605.484363</v>
      </c>
      <c r="AT100" s="24">
        <f t="shared" si="59"/>
        <v>7605.484363</v>
      </c>
      <c r="AU100" s="24">
        <f t="shared" si="59"/>
        <v>7605.484363</v>
      </c>
      <c r="AV100" s="24">
        <f t="shared" si="59"/>
        <v>7605.484363</v>
      </c>
      <c r="AW100" s="24">
        <f t="shared" si="59"/>
        <v>7605.484363</v>
      </c>
      <c r="AX100" s="24">
        <f t="shared" si="59"/>
        <v>7605.484363</v>
      </c>
      <c r="AY100" s="24">
        <f t="shared" si="59"/>
        <v>7605.484363</v>
      </c>
      <c r="AZ100" s="24">
        <f t="shared" si="59"/>
        <v>7605.484363</v>
      </c>
      <c r="BA100" s="24">
        <f t="shared" si="59"/>
        <v>7605.484363</v>
      </c>
      <c r="BB100" s="24">
        <f t="shared" si="59"/>
        <v>7605.484363</v>
      </c>
      <c r="BC100" s="24">
        <f t="shared" si="59"/>
        <v>7605.484363</v>
      </c>
      <c r="BD100" s="24">
        <f t="shared" si="59"/>
        <v>7605.484363</v>
      </c>
      <c r="BE100" s="24">
        <f t="shared" si="59"/>
        <v>7605.484363</v>
      </c>
      <c r="BF100" s="24">
        <f t="shared" si="59"/>
        <v>7605.484363</v>
      </c>
      <c r="BG100" s="24">
        <f t="shared" si="59"/>
        <v>7605.484363</v>
      </c>
      <c r="BH100" s="24">
        <f t="shared" si="59"/>
        <v>7605.484363</v>
      </c>
      <c r="BI100" s="24">
        <f t="shared" si="59"/>
        <v>7605.484363</v>
      </c>
      <c r="BJ100" s="24">
        <f t="shared" si="59"/>
        <v>7567.646132</v>
      </c>
      <c r="BK100" s="24">
        <f t="shared" si="59"/>
        <v>37.83823066</v>
      </c>
      <c r="BL100" s="24">
        <f t="shared" si="59"/>
        <v>0.1891911533</v>
      </c>
      <c r="BM100" s="24">
        <f t="shared" si="59"/>
        <v>0.0009459557665</v>
      </c>
      <c r="BN100" s="24">
        <f t="shared" si="59"/>
        <v>0.000004729778833</v>
      </c>
      <c r="BO100" s="24">
        <f t="shared" si="59"/>
        <v>0.00000002364889416</v>
      </c>
      <c r="BP100" s="24">
        <f t="shared" si="59"/>
        <v>0.0000000001182444708</v>
      </c>
      <c r="BQ100" s="24">
        <f t="shared" si="59"/>
        <v>0</v>
      </c>
      <c r="BR100" s="24">
        <f t="shared" si="59"/>
        <v>0</v>
      </c>
      <c r="BS100" s="24">
        <f t="shared" si="59"/>
        <v>0</v>
      </c>
      <c r="BT100" s="24">
        <f t="shared" si="59"/>
        <v>0</v>
      </c>
      <c r="BU100" s="24">
        <f t="shared" si="59"/>
        <v>0</v>
      </c>
      <c r="BV100" s="24">
        <f t="shared" si="59"/>
        <v>0</v>
      </c>
      <c r="BW100" s="24">
        <f t="shared" si="59"/>
        <v>0</v>
      </c>
      <c r="BX100" s="24">
        <f t="shared" si="59"/>
        <v>0</v>
      </c>
      <c r="BY100" s="24">
        <f t="shared" si="59"/>
        <v>0</v>
      </c>
      <c r="BZ100" s="24">
        <f t="shared" si="59"/>
        <v>0</v>
      </c>
      <c r="CA100" s="24">
        <f t="shared" si="59"/>
        <v>0</v>
      </c>
      <c r="CB100" s="24">
        <f t="shared" si="59"/>
        <v>0</v>
      </c>
      <c r="CC100" s="24">
        <f t="shared" si="59"/>
        <v>0</v>
      </c>
      <c r="CD100" s="24">
        <f t="shared" si="59"/>
        <v>0</v>
      </c>
      <c r="CE100" s="24">
        <f t="shared" si="59"/>
        <v>0</v>
      </c>
      <c r="CF100" s="24">
        <f t="shared" si="59"/>
        <v>0</v>
      </c>
      <c r="CG100" s="24">
        <f t="shared" si="59"/>
        <v>0</v>
      </c>
      <c r="CH100" s="24">
        <f t="shared" si="59"/>
        <v>0</v>
      </c>
      <c r="CI100" s="24">
        <f t="shared" si="59"/>
        <v>0</v>
      </c>
      <c r="CJ100" s="24">
        <f t="shared" si="59"/>
        <v>0</v>
      </c>
      <c r="CK100" s="24">
        <f t="shared" si="59"/>
        <v>0</v>
      </c>
      <c r="CL100" s="24">
        <f t="shared" si="59"/>
        <v>0</v>
      </c>
      <c r="CM100" s="24">
        <f t="shared" si="59"/>
        <v>0</v>
      </c>
      <c r="CN100" s="24">
        <f t="shared" si="59"/>
        <v>0</v>
      </c>
      <c r="CO100" s="24">
        <f t="shared" si="59"/>
        <v>0</v>
      </c>
      <c r="CP100" s="24">
        <f t="shared" si="59"/>
        <v>0</v>
      </c>
      <c r="CQ100" s="24">
        <f t="shared" si="59"/>
        <v>0</v>
      </c>
      <c r="CR100" s="24">
        <f t="shared" si="59"/>
        <v>0</v>
      </c>
      <c r="CS100" s="24">
        <f t="shared" si="59"/>
        <v>0</v>
      </c>
      <c r="CT100" s="24">
        <f t="shared" si="59"/>
        <v>0</v>
      </c>
      <c r="CU100" s="24">
        <f t="shared" si="59"/>
        <v>0</v>
      </c>
      <c r="CV100" s="24">
        <f t="shared" si="59"/>
        <v>0</v>
      </c>
      <c r="CW100" s="24">
        <f t="shared" si="59"/>
        <v>0</v>
      </c>
      <c r="CX100" s="24">
        <f t="shared" si="59"/>
        <v>0</v>
      </c>
      <c r="CY100" s="24">
        <f t="shared" si="59"/>
        <v>0</v>
      </c>
      <c r="CZ100" s="24">
        <f t="shared" si="59"/>
        <v>0</v>
      </c>
      <c r="DA100" s="24">
        <f t="shared" si="59"/>
        <v>0</v>
      </c>
      <c r="DB100" s="24">
        <f t="shared" si="59"/>
        <v>0</v>
      </c>
      <c r="DC100" s="24">
        <f t="shared" si="59"/>
        <v>0</v>
      </c>
      <c r="DD100" s="24">
        <f t="shared" si="59"/>
        <v>0</v>
      </c>
      <c r="DE100" s="24">
        <f t="shared" si="59"/>
        <v>0</v>
      </c>
      <c r="DF100" s="24">
        <f t="shared" si="59"/>
        <v>0</v>
      </c>
      <c r="DG100" s="24">
        <f t="shared" si="59"/>
        <v>0</v>
      </c>
      <c r="DH100" s="24">
        <f t="shared" si="59"/>
        <v>0</v>
      </c>
      <c r="DI100" s="24">
        <f t="shared" si="59"/>
        <v>0</v>
      </c>
      <c r="DJ100" s="24">
        <f t="shared" si="59"/>
        <v>0</v>
      </c>
      <c r="DK100" s="24">
        <f t="shared" si="59"/>
        <v>0</v>
      </c>
      <c r="DL100" s="24">
        <f t="shared" si="59"/>
        <v>0</v>
      </c>
      <c r="DM100" s="24">
        <f t="shared" si="59"/>
        <v>0</v>
      </c>
      <c r="DN100" s="24">
        <f t="shared" si="59"/>
        <v>0</v>
      </c>
      <c r="DO100" s="24">
        <f t="shared" si="59"/>
        <v>0</v>
      </c>
      <c r="DP100" s="24">
        <f t="shared" si="59"/>
        <v>0</v>
      </c>
      <c r="DQ100" s="24">
        <f t="shared" si="59"/>
        <v>0</v>
      </c>
      <c r="DR100" s="24">
        <f t="shared" si="59"/>
        <v>0</v>
      </c>
      <c r="DS100" s="24">
        <f t="shared" si="59"/>
        <v>0</v>
      </c>
      <c r="DT100" s="24">
        <f t="shared" si="59"/>
        <v>0</v>
      </c>
      <c r="DU100" s="24">
        <f t="shared" si="59"/>
        <v>0</v>
      </c>
      <c r="DV100" s="24">
        <f t="shared" si="59"/>
        <v>0</v>
      </c>
      <c r="DW100" s="24">
        <f t="shared" si="59"/>
        <v>0</v>
      </c>
      <c r="DX100" s="24">
        <f t="shared" si="59"/>
        <v>0</v>
      </c>
      <c r="DY100" s="24">
        <f t="shared" si="59"/>
        <v>0</v>
      </c>
      <c r="DZ100" s="24">
        <f t="shared" si="59"/>
        <v>0</v>
      </c>
      <c r="EA100" s="24">
        <f t="shared" si="59"/>
        <v>0</v>
      </c>
      <c r="EB100" s="24">
        <f t="shared" si="59"/>
        <v>0</v>
      </c>
      <c r="EC100" s="24">
        <f t="shared" si="59"/>
        <v>0</v>
      </c>
      <c r="ED100" s="24">
        <f t="shared" si="59"/>
        <v>0</v>
      </c>
      <c r="EE100" s="24">
        <f t="shared" si="59"/>
        <v>0</v>
      </c>
      <c r="EF100" s="24">
        <f t="shared" si="59"/>
        <v>0</v>
      </c>
      <c r="EG100" s="24">
        <f t="shared" si="59"/>
        <v>0</v>
      </c>
      <c r="EH100" s="24">
        <f t="shared" si="59"/>
        <v>0</v>
      </c>
      <c r="EI100" s="24">
        <f t="shared" si="59"/>
        <v>0</v>
      </c>
      <c r="EJ100" s="24">
        <f t="shared" si="59"/>
        <v>0</v>
      </c>
      <c r="EK100" s="24">
        <f t="shared" si="59"/>
        <v>0</v>
      </c>
      <c r="EL100" s="24">
        <f t="shared" si="59"/>
        <v>0</v>
      </c>
      <c r="EM100" s="24">
        <f t="shared" si="59"/>
        <v>0</v>
      </c>
      <c r="EN100" s="24">
        <f t="shared" si="59"/>
        <v>0</v>
      </c>
      <c r="EO100" s="24">
        <f t="shared" si="59"/>
        <v>0</v>
      </c>
      <c r="EP100" s="24">
        <f t="shared" si="59"/>
        <v>0</v>
      </c>
      <c r="EQ100" s="24">
        <f t="shared" si="59"/>
        <v>0</v>
      </c>
      <c r="ER100" s="24">
        <f t="shared" si="59"/>
        <v>0</v>
      </c>
      <c r="ES100" s="24">
        <f t="shared" si="59"/>
        <v>0</v>
      </c>
      <c r="ET100" s="24">
        <f t="shared" si="59"/>
        <v>0</v>
      </c>
      <c r="EU100" s="24">
        <f t="shared" si="59"/>
        <v>0</v>
      </c>
      <c r="EV100" s="24">
        <f t="shared" si="59"/>
        <v>0</v>
      </c>
      <c r="EW100" s="24">
        <f t="shared" si="59"/>
        <v>0</v>
      </c>
      <c r="EX100" s="24">
        <f t="shared" si="59"/>
        <v>0</v>
      </c>
      <c r="EY100" s="24">
        <f t="shared" si="59"/>
        <v>0</v>
      </c>
      <c r="EZ100" s="24">
        <f t="shared" si="59"/>
        <v>0</v>
      </c>
      <c r="FA100" s="24">
        <f t="shared" si="59"/>
        <v>0</v>
      </c>
      <c r="FB100" s="24">
        <f t="shared" si="59"/>
        <v>0</v>
      </c>
      <c r="FC100" s="24">
        <f t="shared" si="59"/>
        <v>0</v>
      </c>
      <c r="FD100" s="24">
        <f t="shared" si="59"/>
        <v>0</v>
      </c>
      <c r="FE100" s="24">
        <f t="shared" si="59"/>
        <v>0</v>
      </c>
      <c r="FF100" s="24">
        <f t="shared" si="59"/>
        <v>0</v>
      </c>
      <c r="FG100" s="24">
        <f t="shared" si="59"/>
        <v>0</v>
      </c>
      <c r="FH100" s="24">
        <f t="shared" si="59"/>
        <v>0</v>
      </c>
      <c r="FI100" s="24">
        <f t="shared" si="59"/>
        <v>0</v>
      </c>
      <c r="FJ100" s="24">
        <f t="shared" si="59"/>
        <v>0</v>
      </c>
      <c r="FK100" s="24">
        <f t="shared" si="59"/>
        <v>0</v>
      </c>
      <c r="FL100" s="24">
        <f t="shared" si="59"/>
        <v>0</v>
      </c>
      <c r="FM100" s="24">
        <f t="shared" si="59"/>
        <v>0</v>
      </c>
      <c r="FN100" s="24">
        <f t="shared" si="59"/>
        <v>0</v>
      </c>
      <c r="FO100" s="24">
        <f t="shared" si="59"/>
        <v>0</v>
      </c>
      <c r="FP100" s="24">
        <f t="shared" si="59"/>
        <v>0</v>
      </c>
      <c r="FQ100" s="24">
        <f t="shared" si="59"/>
        <v>0</v>
      </c>
      <c r="FR100" s="24">
        <f t="shared" si="59"/>
        <v>0</v>
      </c>
      <c r="FS100" s="24">
        <f t="shared" si="59"/>
        <v>0</v>
      </c>
      <c r="FT100" s="24">
        <f t="shared" si="59"/>
        <v>0</v>
      </c>
      <c r="FU100" s="24">
        <f t="shared" si="59"/>
        <v>0</v>
      </c>
      <c r="FV100" s="24">
        <f t="shared" si="59"/>
        <v>0</v>
      </c>
      <c r="FW100" s="24">
        <f t="shared" si="59"/>
        <v>0</v>
      </c>
      <c r="FX100" s="24">
        <f t="shared" si="59"/>
        <v>0</v>
      </c>
      <c r="FY100" s="24">
        <f t="shared" si="59"/>
        <v>0</v>
      </c>
      <c r="FZ100" s="24">
        <f t="shared" si="59"/>
        <v>0</v>
      </c>
      <c r="GA100" s="24">
        <f t="shared" si="59"/>
        <v>0</v>
      </c>
      <c r="GB100" s="24">
        <f t="shared" si="59"/>
        <v>0</v>
      </c>
      <c r="GC100" s="24">
        <f t="shared" si="59"/>
        <v>0</v>
      </c>
      <c r="GD100" s="24">
        <f t="shared" si="59"/>
        <v>0</v>
      </c>
      <c r="GE100" s="24">
        <f t="shared" si="59"/>
        <v>0</v>
      </c>
      <c r="GF100" s="24">
        <f t="shared" si="59"/>
        <v>0</v>
      </c>
      <c r="GG100" s="24">
        <f t="shared" si="59"/>
        <v>0</v>
      </c>
      <c r="GH100" s="24">
        <f t="shared" si="59"/>
        <v>0</v>
      </c>
      <c r="GI100" s="24">
        <f t="shared" si="59"/>
        <v>0</v>
      </c>
      <c r="GJ100" s="24">
        <f t="shared" si="59"/>
        <v>0</v>
      </c>
      <c r="GK100" s="24">
        <f t="shared" si="59"/>
        <v>0</v>
      </c>
      <c r="GL100" s="24">
        <f t="shared" si="59"/>
        <v>0</v>
      </c>
      <c r="GM100" s="24">
        <f t="shared" si="59"/>
        <v>0</v>
      </c>
      <c r="GN100" s="24">
        <f t="shared" si="59"/>
        <v>0</v>
      </c>
      <c r="GO100" s="24">
        <f t="shared" si="59"/>
        <v>0</v>
      </c>
      <c r="GP100" s="24">
        <f t="shared" si="59"/>
        <v>0</v>
      </c>
      <c r="GQ100" s="24">
        <f t="shared" si="59"/>
        <v>0</v>
      </c>
      <c r="GR100" s="24">
        <f t="shared" si="59"/>
        <v>0</v>
      </c>
      <c r="GS100" s="24">
        <f t="shared" si="59"/>
        <v>0</v>
      </c>
      <c r="GT100" s="24">
        <f t="shared" si="59"/>
        <v>0</v>
      </c>
      <c r="GU100" s="24">
        <f t="shared" si="59"/>
        <v>0</v>
      </c>
      <c r="GV100" s="24">
        <f t="shared" si="59"/>
        <v>0</v>
      </c>
      <c r="GW100" s="24">
        <f t="shared" si="59"/>
        <v>0</v>
      </c>
      <c r="GX100" s="24">
        <f t="shared" si="59"/>
        <v>0</v>
      </c>
      <c r="GY100" s="24">
        <f t="shared" si="59"/>
        <v>0</v>
      </c>
      <c r="GZ100" s="24">
        <f t="shared" si="59"/>
        <v>0</v>
      </c>
      <c r="HA100" s="24">
        <f t="shared" si="59"/>
        <v>0</v>
      </c>
      <c r="HB100" s="24">
        <f t="shared" si="59"/>
        <v>0</v>
      </c>
      <c r="HC100" s="24">
        <f t="shared" si="59"/>
        <v>0</v>
      </c>
      <c r="HD100" s="24">
        <f t="shared" si="59"/>
        <v>0</v>
      </c>
      <c r="HE100" s="24">
        <f t="shared" si="59"/>
        <v>0</v>
      </c>
      <c r="HF100" s="24">
        <f t="shared" si="59"/>
        <v>0</v>
      </c>
      <c r="HG100" s="24">
        <f t="shared" si="59"/>
        <v>0</v>
      </c>
      <c r="HH100" s="24">
        <f t="shared" si="59"/>
        <v>0</v>
      </c>
      <c r="HI100" s="24">
        <f t="shared" si="59"/>
        <v>0</v>
      </c>
      <c r="HJ100" s="24">
        <f t="shared" si="59"/>
        <v>0</v>
      </c>
      <c r="HK100" s="24">
        <f t="shared" si="59"/>
        <v>0</v>
      </c>
      <c r="HL100" s="24">
        <f t="shared" si="59"/>
        <v>0</v>
      </c>
      <c r="HM100" s="24">
        <f t="shared" si="59"/>
        <v>0</v>
      </c>
      <c r="HN100" s="24">
        <f t="shared" si="59"/>
        <v>0</v>
      </c>
      <c r="HO100" s="24">
        <f t="shared" si="59"/>
        <v>0</v>
      </c>
      <c r="HP100" s="24">
        <f t="shared" si="59"/>
        <v>0</v>
      </c>
      <c r="HQ100" s="24">
        <f t="shared" si="59"/>
        <v>0</v>
      </c>
      <c r="HR100" s="24">
        <f t="shared" si="59"/>
        <v>0</v>
      </c>
      <c r="HS100" s="24">
        <f t="shared" si="59"/>
        <v>0</v>
      </c>
      <c r="HT100" s="24">
        <f t="shared" si="59"/>
        <v>0</v>
      </c>
      <c r="HU100" s="24">
        <f t="shared" si="59"/>
        <v>0</v>
      </c>
      <c r="HV100" s="24">
        <f t="shared" si="59"/>
        <v>0</v>
      </c>
      <c r="HW100" s="24">
        <f t="shared" si="59"/>
        <v>0</v>
      </c>
      <c r="HX100" s="24">
        <f t="shared" si="59"/>
        <v>0</v>
      </c>
      <c r="HY100" s="24">
        <f t="shared" si="59"/>
        <v>0</v>
      </c>
      <c r="HZ100" s="24">
        <f t="shared" si="59"/>
        <v>0</v>
      </c>
      <c r="IA100" s="24">
        <f t="shared" si="59"/>
        <v>0</v>
      </c>
      <c r="IB100" s="24">
        <f t="shared" si="59"/>
        <v>0</v>
      </c>
      <c r="IC100" s="24">
        <f t="shared" si="59"/>
        <v>0</v>
      </c>
      <c r="ID100" s="24">
        <f t="shared" si="59"/>
        <v>0</v>
      </c>
      <c r="IE100" s="24">
        <f t="shared" si="59"/>
        <v>0</v>
      </c>
      <c r="IF100" s="24">
        <f t="shared" si="59"/>
        <v>0</v>
      </c>
      <c r="IG100" s="24">
        <f t="shared" si="59"/>
        <v>0</v>
      </c>
      <c r="IH100" s="24">
        <f t="shared" si="59"/>
        <v>0</v>
      </c>
    </row>
    <row r="101" ht="12.75" customHeight="1">
      <c r="A101" s="6" t="s">
        <v>225</v>
      </c>
      <c r="B101" s="24"/>
      <c r="C101" s="24">
        <f t="shared" ref="C101:IH101" si="60">IF(C100&gt;0,$B99/12*C97,0)</f>
        <v>0</v>
      </c>
      <c r="D101" s="24">
        <f t="shared" si="60"/>
        <v>0</v>
      </c>
      <c r="E101" s="24">
        <f t="shared" si="60"/>
        <v>0</v>
      </c>
      <c r="F101" s="24">
        <f t="shared" si="60"/>
        <v>0</v>
      </c>
      <c r="G101" s="24">
        <f t="shared" si="60"/>
        <v>0</v>
      </c>
      <c r="H101" s="24">
        <f t="shared" si="60"/>
        <v>0</v>
      </c>
      <c r="I101" s="24">
        <f t="shared" si="60"/>
        <v>0</v>
      </c>
      <c r="J101" s="24">
        <f t="shared" si="60"/>
        <v>0</v>
      </c>
      <c r="K101" s="24">
        <f t="shared" si="60"/>
        <v>0</v>
      </c>
      <c r="L101" s="24">
        <f t="shared" si="60"/>
        <v>0</v>
      </c>
      <c r="M101" s="24">
        <f t="shared" si="60"/>
        <v>0</v>
      </c>
      <c r="N101" s="24">
        <f t="shared" si="60"/>
        <v>0</v>
      </c>
      <c r="O101" s="24">
        <f t="shared" si="60"/>
        <v>0</v>
      </c>
      <c r="P101" s="24">
        <f t="shared" si="60"/>
        <v>0</v>
      </c>
      <c r="Q101" s="24">
        <f t="shared" si="60"/>
        <v>0</v>
      </c>
      <c r="R101" s="24">
        <f t="shared" si="60"/>
        <v>0</v>
      </c>
      <c r="S101" s="24">
        <f t="shared" si="60"/>
        <v>0</v>
      </c>
      <c r="T101" s="24">
        <f t="shared" si="60"/>
        <v>0</v>
      </c>
      <c r="U101" s="24">
        <f t="shared" si="60"/>
        <v>0</v>
      </c>
      <c r="V101" s="24">
        <f t="shared" si="60"/>
        <v>0</v>
      </c>
      <c r="W101" s="24">
        <f t="shared" si="60"/>
        <v>0</v>
      </c>
      <c r="X101" s="24">
        <f t="shared" si="60"/>
        <v>0</v>
      </c>
      <c r="Y101" s="24">
        <f t="shared" si="60"/>
        <v>0</v>
      </c>
      <c r="Z101" s="24">
        <f t="shared" si="60"/>
        <v>0</v>
      </c>
      <c r="AA101" s="24">
        <f t="shared" si="60"/>
        <v>1250</v>
      </c>
      <c r="AB101" s="24">
        <f t="shared" si="60"/>
        <v>1218.222578</v>
      </c>
      <c r="AC101" s="24">
        <f t="shared" si="60"/>
        <v>1186.286269</v>
      </c>
      <c r="AD101" s="24">
        <f t="shared" si="60"/>
        <v>1154.190279</v>
      </c>
      <c r="AE101" s="24">
        <f t="shared" si="60"/>
        <v>1121.933808</v>
      </c>
      <c r="AF101" s="24">
        <f t="shared" si="60"/>
        <v>1089.516056</v>
      </c>
      <c r="AG101" s="24">
        <f t="shared" si="60"/>
        <v>1056.936214</v>
      </c>
      <c r="AH101" s="24">
        <f t="shared" si="60"/>
        <v>1024.193473</v>
      </c>
      <c r="AI101" s="24">
        <f t="shared" si="60"/>
        <v>991.2870189</v>
      </c>
      <c r="AJ101" s="24">
        <f t="shared" si="60"/>
        <v>958.2160322</v>
      </c>
      <c r="AK101" s="24">
        <f t="shared" si="60"/>
        <v>924.9796905</v>
      </c>
      <c r="AL101" s="24">
        <f t="shared" si="60"/>
        <v>891.5771671</v>
      </c>
      <c r="AM101" s="24">
        <f t="shared" si="60"/>
        <v>858.0076312</v>
      </c>
      <c r="AN101" s="24">
        <f t="shared" si="60"/>
        <v>824.2702475</v>
      </c>
      <c r="AO101" s="24">
        <f t="shared" si="60"/>
        <v>790.3641769</v>
      </c>
      <c r="AP101" s="24">
        <f t="shared" si="60"/>
        <v>756.288576</v>
      </c>
      <c r="AQ101" s="24">
        <f t="shared" si="60"/>
        <v>722.0425971</v>
      </c>
      <c r="AR101" s="24">
        <f t="shared" si="60"/>
        <v>687.6253882</v>
      </c>
      <c r="AS101" s="24">
        <f t="shared" si="60"/>
        <v>653.0360934</v>
      </c>
      <c r="AT101" s="24">
        <f t="shared" si="60"/>
        <v>618.273852</v>
      </c>
      <c r="AU101" s="24">
        <f t="shared" si="60"/>
        <v>583.3377995</v>
      </c>
      <c r="AV101" s="24">
        <f t="shared" si="60"/>
        <v>548.2270666</v>
      </c>
      <c r="AW101" s="24">
        <f t="shared" si="60"/>
        <v>512.9407802</v>
      </c>
      <c r="AX101" s="24">
        <f t="shared" si="60"/>
        <v>477.4780622</v>
      </c>
      <c r="AY101" s="24">
        <f t="shared" si="60"/>
        <v>441.8380307</v>
      </c>
      <c r="AZ101" s="24">
        <f t="shared" si="60"/>
        <v>406.0197991</v>
      </c>
      <c r="BA101" s="24">
        <f t="shared" si="60"/>
        <v>370.0224763</v>
      </c>
      <c r="BB101" s="24">
        <f t="shared" si="60"/>
        <v>333.8451668</v>
      </c>
      <c r="BC101" s="24">
        <f t="shared" si="60"/>
        <v>297.4869708</v>
      </c>
      <c r="BD101" s="24">
        <f t="shared" si="60"/>
        <v>260.9469839</v>
      </c>
      <c r="BE101" s="24">
        <f t="shared" si="60"/>
        <v>224.224297</v>
      </c>
      <c r="BF101" s="24">
        <f t="shared" si="60"/>
        <v>187.3179967</v>
      </c>
      <c r="BG101" s="24">
        <f t="shared" si="60"/>
        <v>150.2271648</v>
      </c>
      <c r="BH101" s="24">
        <f t="shared" si="60"/>
        <v>112.9508788</v>
      </c>
      <c r="BI101" s="24">
        <f t="shared" si="60"/>
        <v>75.48821142</v>
      </c>
      <c r="BJ101" s="24">
        <f t="shared" si="60"/>
        <v>37.83823066</v>
      </c>
      <c r="BK101" s="24">
        <f t="shared" si="60"/>
        <v>0.1891911533</v>
      </c>
      <c r="BL101" s="24">
        <f t="shared" si="60"/>
        <v>0.0009459557665</v>
      </c>
      <c r="BM101" s="24">
        <f t="shared" si="60"/>
        <v>0.000004729778833</v>
      </c>
      <c r="BN101" s="24">
        <f t="shared" si="60"/>
        <v>0.00000002364889416</v>
      </c>
      <c r="BO101" s="24">
        <f t="shared" si="60"/>
        <v>0.0000000001182444708</v>
      </c>
      <c r="BP101" s="24">
        <f t="shared" si="60"/>
        <v>0</v>
      </c>
      <c r="BQ101" s="24">
        <f t="shared" si="60"/>
        <v>0</v>
      </c>
      <c r="BR101" s="24">
        <f t="shared" si="60"/>
        <v>0</v>
      </c>
      <c r="BS101" s="24">
        <f t="shared" si="60"/>
        <v>0</v>
      </c>
      <c r="BT101" s="24">
        <f t="shared" si="60"/>
        <v>0</v>
      </c>
      <c r="BU101" s="24">
        <f t="shared" si="60"/>
        <v>0</v>
      </c>
      <c r="BV101" s="24">
        <f t="shared" si="60"/>
        <v>0</v>
      </c>
      <c r="BW101" s="24">
        <f t="shared" si="60"/>
        <v>0</v>
      </c>
      <c r="BX101" s="24">
        <f t="shared" si="60"/>
        <v>0</v>
      </c>
      <c r="BY101" s="24">
        <f t="shared" si="60"/>
        <v>0</v>
      </c>
      <c r="BZ101" s="24">
        <f t="shared" si="60"/>
        <v>0</v>
      </c>
      <c r="CA101" s="24">
        <f t="shared" si="60"/>
        <v>0</v>
      </c>
      <c r="CB101" s="24">
        <f t="shared" si="60"/>
        <v>0</v>
      </c>
      <c r="CC101" s="24">
        <f t="shared" si="60"/>
        <v>0</v>
      </c>
      <c r="CD101" s="24">
        <f t="shared" si="60"/>
        <v>0</v>
      </c>
      <c r="CE101" s="24">
        <f t="shared" si="60"/>
        <v>0</v>
      </c>
      <c r="CF101" s="24">
        <f t="shared" si="60"/>
        <v>0</v>
      </c>
      <c r="CG101" s="24">
        <f t="shared" si="60"/>
        <v>0</v>
      </c>
      <c r="CH101" s="24">
        <f t="shared" si="60"/>
        <v>0</v>
      </c>
      <c r="CI101" s="24">
        <f t="shared" si="60"/>
        <v>0</v>
      </c>
      <c r="CJ101" s="24">
        <f t="shared" si="60"/>
        <v>0</v>
      </c>
      <c r="CK101" s="24">
        <f t="shared" si="60"/>
        <v>0</v>
      </c>
      <c r="CL101" s="24">
        <f t="shared" si="60"/>
        <v>0</v>
      </c>
      <c r="CM101" s="24">
        <f t="shared" si="60"/>
        <v>0</v>
      </c>
      <c r="CN101" s="24">
        <f t="shared" si="60"/>
        <v>0</v>
      </c>
      <c r="CO101" s="24">
        <f t="shared" si="60"/>
        <v>0</v>
      </c>
      <c r="CP101" s="24">
        <f t="shared" si="60"/>
        <v>0</v>
      </c>
      <c r="CQ101" s="24">
        <f t="shared" si="60"/>
        <v>0</v>
      </c>
      <c r="CR101" s="24">
        <f t="shared" si="60"/>
        <v>0</v>
      </c>
      <c r="CS101" s="24">
        <f t="shared" si="60"/>
        <v>0</v>
      </c>
      <c r="CT101" s="24">
        <f t="shared" si="60"/>
        <v>0</v>
      </c>
      <c r="CU101" s="24">
        <f t="shared" si="60"/>
        <v>0</v>
      </c>
      <c r="CV101" s="24">
        <f t="shared" si="60"/>
        <v>0</v>
      </c>
      <c r="CW101" s="24">
        <f t="shared" si="60"/>
        <v>0</v>
      </c>
      <c r="CX101" s="24">
        <f t="shared" si="60"/>
        <v>0</v>
      </c>
      <c r="CY101" s="24">
        <f t="shared" si="60"/>
        <v>0</v>
      </c>
      <c r="CZ101" s="24">
        <f t="shared" si="60"/>
        <v>0</v>
      </c>
      <c r="DA101" s="24">
        <f t="shared" si="60"/>
        <v>0</v>
      </c>
      <c r="DB101" s="24">
        <f t="shared" si="60"/>
        <v>0</v>
      </c>
      <c r="DC101" s="24">
        <f t="shared" si="60"/>
        <v>0</v>
      </c>
      <c r="DD101" s="24">
        <f t="shared" si="60"/>
        <v>0</v>
      </c>
      <c r="DE101" s="24">
        <f t="shared" si="60"/>
        <v>0</v>
      </c>
      <c r="DF101" s="24">
        <f t="shared" si="60"/>
        <v>0</v>
      </c>
      <c r="DG101" s="24">
        <f t="shared" si="60"/>
        <v>0</v>
      </c>
      <c r="DH101" s="24">
        <f t="shared" si="60"/>
        <v>0</v>
      </c>
      <c r="DI101" s="24">
        <f t="shared" si="60"/>
        <v>0</v>
      </c>
      <c r="DJ101" s="24">
        <f t="shared" si="60"/>
        <v>0</v>
      </c>
      <c r="DK101" s="24">
        <f t="shared" si="60"/>
        <v>0</v>
      </c>
      <c r="DL101" s="24">
        <f t="shared" si="60"/>
        <v>0</v>
      </c>
      <c r="DM101" s="24">
        <f t="shared" si="60"/>
        <v>0</v>
      </c>
      <c r="DN101" s="24">
        <f t="shared" si="60"/>
        <v>0</v>
      </c>
      <c r="DO101" s="24">
        <f t="shared" si="60"/>
        <v>0</v>
      </c>
      <c r="DP101" s="24">
        <f t="shared" si="60"/>
        <v>0</v>
      </c>
      <c r="DQ101" s="24">
        <f t="shared" si="60"/>
        <v>0</v>
      </c>
      <c r="DR101" s="24">
        <f t="shared" si="60"/>
        <v>0</v>
      </c>
      <c r="DS101" s="24">
        <f t="shared" si="60"/>
        <v>0</v>
      </c>
      <c r="DT101" s="24">
        <f t="shared" si="60"/>
        <v>0</v>
      </c>
      <c r="DU101" s="24">
        <f t="shared" si="60"/>
        <v>0</v>
      </c>
      <c r="DV101" s="24">
        <f t="shared" si="60"/>
        <v>0</v>
      </c>
      <c r="DW101" s="24">
        <f t="shared" si="60"/>
        <v>0</v>
      </c>
      <c r="DX101" s="24">
        <f t="shared" si="60"/>
        <v>0</v>
      </c>
      <c r="DY101" s="24">
        <f t="shared" si="60"/>
        <v>0</v>
      </c>
      <c r="DZ101" s="24">
        <f t="shared" si="60"/>
        <v>0</v>
      </c>
      <c r="EA101" s="24">
        <f t="shared" si="60"/>
        <v>0</v>
      </c>
      <c r="EB101" s="24">
        <f t="shared" si="60"/>
        <v>0</v>
      </c>
      <c r="EC101" s="24">
        <f t="shared" si="60"/>
        <v>0</v>
      </c>
      <c r="ED101" s="24">
        <f t="shared" si="60"/>
        <v>0</v>
      </c>
      <c r="EE101" s="24">
        <f t="shared" si="60"/>
        <v>0</v>
      </c>
      <c r="EF101" s="24">
        <f t="shared" si="60"/>
        <v>0</v>
      </c>
      <c r="EG101" s="24">
        <f t="shared" si="60"/>
        <v>0</v>
      </c>
      <c r="EH101" s="24">
        <f t="shared" si="60"/>
        <v>0</v>
      </c>
      <c r="EI101" s="24">
        <f t="shared" si="60"/>
        <v>0</v>
      </c>
      <c r="EJ101" s="24">
        <f t="shared" si="60"/>
        <v>0</v>
      </c>
      <c r="EK101" s="24">
        <f t="shared" si="60"/>
        <v>0</v>
      </c>
      <c r="EL101" s="24">
        <f t="shared" si="60"/>
        <v>0</v>
      </c>
      <c r="EM101" s="24">
        <f t="shared" si="60"/>
        <v>0</v>
      </c>
      <c r="EN101" s="24">
        <f t="shared" si="60"/>
        <v>0</v>
      </c>
      <c r="EO101" s="24">
        <f t="shared" si="60"/>
        <v>0</v>
      </c>
      <c r="EP101" s="24">
        <f t="shared" si="60"/>
        <v>0</v>
      </c>
      <c r="EQ101" s="24">
        <f t="shared" si="60"/>
        <v>0</v>
      </c>
      <c r="ER101" s="24">
        <f t="shared" si="60"/>
        <v>0</v>
      </c>
      <c r="ES101" s="24">
        <f t="shared" si="60"/>
        <v>0</v>
      </c>
      <c r="ET101" s="24">
        <f t="shared" si="60"/>
        <v>0</v>
      </c>
      <c r="EU101" s="24">
        <f t="shared" si="60"/>
        <v>0</v>
      </c>
      <c r="EV101" s="24">
        <f t="shared" si="60"/>
        <v>0</v>
      </c>
      <c r="EW101" s="24">
        <f t="shared" si="60"/>
        <v>0</v>
      </c>
      <c r="EX101" s="24">
        <f t="shared" si="60"/>
        <v>0</v>
      </c>
      <c r="EY101" s="24">
        <f t="shared" si="60"/>
        <v>0</v>
      </c>
      <c r="EZ101" s="24">
        <f t="shared" si="60"/>
        <v>0</v>
      </c>
      <c r="FA101" s="24">
        <f t="shared" si="60"/>
        <v>0</v>
      </c>
      <c r="FB101" s="24">
        <f t="shared" si="60"/>
        <v>0</v>
      </c>
      <c r="FC101" s="24">
        <f t="shared" si="60"/>
        <v>0</v>
      </c>
      <c r="FD101" s="24">
        <f t="shared" si="60"/>
        <v>0</v>
      </c>
      <c r="FE101" s="24">
        <f t="shared" si="60"/>
        <v>0</v>
      </c>
      <c r="FF101" s="24">
        <f t="shared" si="60"/>
        <v>0</v>
      </c>
      <c r="FG101" s="24">
        <f t="shared" si="60"/>
        <v>0</v>
      </c>
      <c r="FH101" s="24">
        <f t="shared" si="60"/>
        <v>0</v>
      </c>
      <c r="FI101" s="24">
        <f t="shared" si="60"/>
        <v>0</v>
      </c>
      <c r="FJ101" s="24">
        <f t="shared" si="60"/>
        <v>0</v>
      </c>
      <c r="FK101" s="24">
        <f t="shared" si="60"/>
        <v>0</v>
      </c>
      <c r="FL101" s="24">
        <f t="shared" si="60"/>
        <v>0</v>
      </c>
      <c r="FM101" s="24">
        <f t="shared" si="60"/>
        <v>0</v>
      </c>
      <c r="FN101" s="24">
        <f t="shared" si="60"/>
        <v>0</v>
      </c>
      <c r="FO101" s="24">
        <f t="shared" si="60"/>
        <v>0</v>
      </c>
      <c r="FP101" s="24">
        <f t="shared" si="60"/>
        <v>0</v>
      </c>
      <c r="FQ101" s="24">
        <f t="shared" si="60"/>
        <v>0</v>
      </c>
      <c r="FR101" s="24">
        <f t="shared" si="60"/>
        <v>0</v>
      </c>
      <c r="FS101" s="24">
        <f t="shared" si="60"/>
        <v>0</v>
      </c>
      <c r="FT101" s="24">
        <f t="shared" si="60"/>
        <v>0</v>
      </c>
      <c r="FU101" s="24">
        <f t="shared" si="60"/>
        <v>0</v>
      </c>
      <c r="FV101" s="24">
        <f t="shared" si="60"/>
        <v>0</v>
      </c>
      <c r="FW101" s="24">
        <f t="shared" si="60"/>
        <v>0</v>
      </c>
      <c r="FX101" s="24">
        <f t="shared" si="60"/>
        <v>0</v>
      </c>
      <c r="FY101" s="24">
        <f t="shared" si="60"/>
        <v>0</v>
      </c>
      <c r="FZ101" s="24">
        <f t="shared" si="60"/>
        <v>0</v>
      </c>
      <c r="GA101" s="24">
        <f t="shared" si="60"/>
        <v>0</v>
      </c>
      <c r="GB101" s="24">
        <f t="shared" si="60"/>
        <v>0</v>
      </c>
      <c r="GC101" s="24">
        <f t="shared" si="60"/>
        <v>0</v>
      </c>
      <c r="GD101" s="24">
        <f t="shared" si="60"/>
        <v>0</v>
      </c>
      <c r="GE101" s="24">
        <f t="shared" si="60"/>
        <v>0</v>
      </c>
      <c r="GF101" s="24">
        <f t="shared" si="60"/>
        <v>0</v>
      </c>
      <c r="GG101" s="24">
        <f t="shared" si="60"/>
        <v>0</v>
      </c>
      <c r="GH101" s="24">
        <f t="shared" si="60"/>
        <v>0</v>
      </c>
      <c r="GI101" s="24">
        <f t="shared" si="60"/>
        <v>0</v>
      </c>
      <c r="GJ101" s="24">
        <f t="shared" si="60"/>
        <v>0</v>
      </c>
      <c r="GK101" s="24">
        <f t="shared" si="60"/>
        <v>0</v>
      </c>
      <c r="GL101" s="24">
        <f t="shared" si="60"/>
        <v>0</v>
      </c>
      <c r="GM101" s="24">
        <f t="shared" si="60"/>
        <v>0</v>
      </c>
      <c r="GN101" s="24">
        <f t="shared" si="60"/>
        <v>0</v>
      </c>
      <c r="GO101" s="24">
        <f t="shared" si="60"/>
        <v>0</v>
      </c>
      <c r="GP101" s="24">
        <f t="shared" si="60"/>
        <v>0</v>
      </c>
      <c r="GQ101" s="24">
        <f t="shared" si="60"/>
        <v>0</v>
      </c>
      <c r="GR101" s="24">
        <f t="shared" si="60"/>
        <v>0</v>
      </c>
      <c r="GS101" s="24">
        <f t="shared" si="60"/>
        <v>0</v>
      </c>
      <c r="GT101" s="24">
        <f t="shared" si="60"/>
        <v>0</v>
      </c>
      <c r="GU101" s="24">
        <f t="shared" si="60"/>
        <v>0</v>
      </c>
      <c r="GV101" s="24">
        <f t="shared" si="60"/>
        <v>0</v>
      </c>
      <c r="GW101" s="24">
        <f t="shared" si="60"/>
        <v>0</v>
      </c>
      <c r="GX101" s="24">
        <f t="shared" si="60"/>
        <v>0</v>
      </c>
      <c r="GY101" s="24">
        <f t="shared" si="60"/>
        <v>0</v>
      </c>
      <c r="GZ101" s="24">
        <f t="shared" si="60"/>
        <v>0</v>
      </c>
      <c r="HA101" s="24">
        <f t="shared" si="60"/>
        <v>0</v>
      </c>
      <c r="HB101" s="24">
        <f t="shared" si="60"/>
        <v>0</v>
      </c>
      <c r="HC101" s="24">
        <f t="shared" si="60"/>
        <v>0</v>
      </c>
      <c r="HD101" s="24">
        <f t="shared" si="60"/>
        <v>0</v>
      </c>
      <c r="HE101" s="24">
        <f t="shared" si="60"/>
        <v>0</v>
      </c>
      <c r="HF101" s="24">
        <f t="shared" si="60"/>
        <v>0</v>
      </c>
      <c r="HG101" s="24">
        <f t="shared" si="60"/>
        <v>0</v>
      </c>
      <c r="HH101" s="24">
        <f t="shared" si="60"/>
        <v>0</v>
      </c>
      <c r="HI101" s="24">
        <f t="shared" si="60"/>
        <v>0</v>
      </c>
      <c r="HJ101" s="24">
        <f t="shared" si="60"/>
        <v>0</v>
      </c>
      <c r="HK101" s="24">
        <f t="shared" si="60"/>
        <v>0</v>
      </c>
      <c r="HL101" s="24">
        <f t="shared" si="60"/>
        <v>0</v>
      </c>
      <c r="HM101" s="24">
        <f t="shared" si="60"/>
        <v>0</v>
      </c>
      <c r="HN101" s="24">
        <f t="shared" si="60"/>
        <v>0</v>
      </c>
      <c r="HO101" s="24">
        <f t="shared" si="60"/>
        <v>0</v>
      </c>
      <c r="HP101" s="24">
        <f t="shared" si="60"/>
        <v>0</v>
      </c>
      <c r="HQ101" s="24">
        <f t="shared" si="60"/>
        <v>0</v>
      </c>
      <c r="HR101" s="24">
        <f t="shared" si="60"/>
        <v>0</v>
      </c>
      <c r="HS101" s="24">
        <f t="shared" si="60"/>
        <v>0</v>
      </c>
      <c r="HT101" s="24">
        <f t="shared" si="60"/>
        <v>0</v>
      </c>
      <c r="HU101" s="24">
        <f t="shared" si="60"/>
        <v>0</v>
      </c>
      <c r="HV101" s="24">
        <f t="shared" si="60"/>
        <v>0</v>
      </c>
      <c r="HW101" s="24">
        <f t="shared" si="60"/>
        <v>0</v>
      </c>
      <c r="HX101" s="24">
        <f t="shared" si="60"/>
        <v>0</v>
      </c>
      <c r="HY101" s="24">
        <f t="shared" si="60"/>
        <v>0</v>
      </c>
      <c r="HZ101" s="24">
        <f t="shared" si="60"/>
        <v>0</v>
      </c>
      <c r="IA101" s="24">
        <f t="shared" si="60"/>
        <v>0</v>
      </c>
      <c r="IB101" s="24">
        <f t="shared" si="60"/>
        <v>0</v>
      </c>
      <c r="IC101" s="24">
        <f t="shared" si="60"/>
        <v>0</v>
      </c>
      <c r="ID101" s="24">
        <f t="shared" si="60"/>
        <v>0</v>
      </c>
      <c r="IE101" s="24">
        <f t="shared" si="60"/>
        <v>0</v>
      </c>
      <c r="IF101" s="24">
        <f t="shared" si="60"/>
        <v>0</v>
      </c>
      <c r="IG101" s="24">
        <f t="shared" si="60"/>
        <v>0</v>
      </c>
      <c r="IH101" s="24">
        <f t="shared" si="60"/>
        <v>0</v>
      </c>
    </row>
    <row r="102" ht="12.75" customHeight="1">
      <c r="A102" s="6" t="s">
        <v>231</v>
      </c>
      <c r="B102" s="24"/>
      <c r="C102" s="24">
        <f t="shared" ref="C102:IH102" si="61">C100-C101</f>
        <v>0</v>
      </c>
      <c r="D102" s="24">
        <f t="shared" si="61"/>
        <v>0</v>
      </c>
      <c r="E102" s="24">
        <f t="shared" si="61"/>
        <v>0</v>
      </c>
      <c r="F102" s="24">
        <f t="shared" si="61"/>
        <v>0</v>
      </c>
      <c r="G102" s="24">
        <f t="shared" si="61"/>
        <v>0</v>
      </c>
      <c r="H102" s="24">
        <f t="shared" si="61"/>
        <v>0</v>
      </c>
      <c r="I102" s="24">
        <f t="shared" si="61"/>
        <v>0</v>
      </c>
      <c r="J102" s="24">
        <f t="shared" si="61"/>
        <v>0</v>
      </c>
      <c r="K102" s="24">
        <f t="shared" si="61"/>
        <v>0</v>
      </c>
      <c r="L102" s="24">
        <f t="shared" si="61"/>
        <v>0</v>
      </c>
      <c r="M102" s="24">
        <f t="shared" si="61"/>
        <v>0</v>
      </c>
      <c r="N102" s="24">
        <f t="shared" si="61"/>
        <v>0</v>
      </c>
      <c r="O102" s="24">
        <f t="shared" si="61"/>
        <v>0</v>
      </c>
      <c r="P102" s="24">
        <f t="shared" si="61"/>
        <v>0</v>
      </c>
      <c r="Q102" s="24">
        <f t="shared" si="61"/>
        <v>0</v>
      </c>
      <c r="R102" s="24">
        <f t="shared" si="61"/>
        <v>0</v>
      </c>
      <c r="S102" s="24">
        <f t="shared" si="61"/>
        <v>0</v>
      </c>
      <c r="T102" s="24">
        <f t="shared" si="61"/>
        <v>0</v>
      </c>
      <c r="U102" s="24">
        <f t="shared" si="61"/>
        <v>0</v>
      </c>
      <c r="V102" s="24">
        <f t="shared" si="61"/>
        <v>0</v>
      </c>
      <c r="W102" s="24">
        <f t="shared" si="61"/>
        <v>0</v>
      </c>
      <c r="X102" s="24">
        <f t="shared" si="61"/>
        <v>0</v>
      </c>
      <c r="Y102" s="24">
        <f t="shared" si="61"/>
        <v>0</v>
      </c>
      <c r="Z102" s="24">
        <f t="shared" si="61"/>
        <v>0</v>
      </c>
      <c r="AA102" s="24">
        <f t="shared" si="61"/>
        <v>6355.484363</v>
      </c>
      <c r="AB102" s="24">
        <f t="shared" si="61"/>
        <v>6387.261785</v>
      </c>
      <c r="AC102" s="24">
        <f t="shared" si="61"/>
        <v>6419.198094</v>
      </c>
      <c r="AD102" s="24">
        <f t="shared" si="61"/>
        <v>6451.294084</v>
      </c>
      <c r="AE102" s="24">
        <f t="shared" si="61"/>
        <v>6483.550555</v>
      </c>
      <c r="AF102" s="24">
        <f t="shared" si="61"/>
        <v>6515.968307</v>
      </c>
      <c r="AG102" s="24">
        <f t="shared" si="61"/>
        <v>6548.548149</v>
      </c>
      <c r="AH102" s="24">
        <f t="shared" si="61"/>
        <v>6581.29089</v>
      </c>
      <c r="AI102" s="24">
        <f t="shared" si="61"/>
        <v>6614.197344</v>
      </c>
      <c r="AJ102" s="24">
        <f t="shared" si="61"/>
        <v>6647.268331</v>
      </c>
      <c r="AK102" s="24">
        <f t="shared" si="61"/>
        <v>6680.504672</v>
      </c>
      <c r="AL102" s="24">
        <f t="shared" si="61"/>
        <v>6713.907196</v>
      </c>
      <c r="AM102" s="24">
        <f t="shared" si="61"/>
        <v>6747.476732</v>
      </c>
      <c r="AN102" s="24">
        <f t="shared" si="61"/>
        <v>6781.214115</v>
      </c>
      <c r="AO102" s="24">
        <f t="shared" si="61"/>
        <v>6815.120186</v>
      </c>
      <c r="AP102" s="24">
        <f t="shared" si="61"/>
        <v>6849.195787</v>
      </c>
      <c r="AQ102" s="24">
        <f t="shared" si="61"/>
        <v>6883.441766</v>
      </c>
      <c r="AR102" s="24">
        <f t="shared" si="61"/>
        <v>6917.858975</v>
      </c>
      <c r="AS102" s="24">
        <f t="shared" si="61"/>
        <v>6952.44827</v>
      </c>
      <c r="AT102" s="24">
        <f t="shared" si="61"/>
        <v>6987.210511</v>
      </c>
      <c r="AU102" s="24">
        <f t="shared" si="61"/>
        <v>7022.146563</v>
      </c>
      <c r="AV102" s="24">
        <f t="shared" si="61"/>
        <v>7057.257296</v>
      </c>
      <c r="AW102" s="24">
        <f t="shared" si="61"/>
        <v>7092.543583</v>
      </c>
      <c r="AX102" s="24">
        <f t="shared" si="61"/>
        <v>7128.006301</v>
      </c>
      <c r="AY102" s="24">
        <f t="shared" si="61"/>
        <v>7163.646332</v>
      </c>
      <c r="AZ102" s="24">
        <f t="shared" si="61"/>
        <v>7199.464564</v>
      </c>
      <c r="BA102" s="24">
        <f t="shared" si="61"/>
        <v>7235.461887</v>
      </c>
      <c r="BB102" s="24">
        <f t="shared" si="61"/>
        <v>7271.639196</v>
      </c>
      <c r="BC102" s="24">
        <f t="shared" si="61"/>
        <v>7307.997392</v>
      </c>
      <c r="BD102" s="24">
        <f t="shared" si="61"/>
        <v>7344.537379</v>
      </c>
      <c r="BE102" s="24">
        <f t="shared" si="61"/>
        <v>7381.260066</v>
      </c>
      <c r="BF102" s="24">
        <f t="shared" si="61"/>
        <v>7418.166366</v>
      </c>
      <c r="BG102" s="24">
        <f t="shared" si="61"/>
        <v>7455.257198</v>
      </c>
      <c r="BH102" s="24">
        <f t="shared" si="61"/>
        <v>7492.533484</v>
      </c>
      <c r="BI102" s="24">
        <f t="shared" si="61"/>
        <v>7529.996151</v>
      </c>
      <c r="BJ102" s="24">
        <f t="shared" si="61"/>
        <v>7529.807902</v>
      </c>
      <c r="BK102" s="24">
        <f t="shared" si="61"/>
        <v>37.64903951</v>
      </c>
      <c r="BL102" s="24">
        <f t="shared" si="61"/>
        <v>0.1882451975</v>
      </c>
      <c r="BM102" s="24">
        <f t="shared" si="61"/>
        <v>0.0009412259877</v>
      </c>
      <c r="BN102" s="24">
        <f t="shared" si="61"/>
        <v>0.000004706129938</v>
      </c>
      <c r="BO102" s="24">
        <f t="shared" si="61"/>
        <v>0.00000002353064969</v>
      </c>
      <c r="BP102" s="24">
        <f t="shared" si="61"/>
        <v>0.0000000001176532485</v>
      </c>
      <c r="BQ102" s="24">
        <f t="shared" si="61"/>
        <v>0</v>
      </c>
      <c r="BR102" s="24">
        <f t="shared" si="61"/>
        <v>0</v>
      </c>
      <c r="BS102" s="24">
        <f t="shared" si="61"/>
        <v>0</v>
      </c>
      <c r="BT102" s="24">
        <f t="shared" si="61"/>
        <v>0</v>
      </c>
      <c r="BU102" s="24">
        <f t="shared" si="61"/>
        <v>0</v>
      </c>
      <c r="BV102" s="24">
        <f t="shared" si="61"/>
        <v>0</v>
      </c>
      <c r="BW102" s="24">
        <f t="shared" si="61"/>
        <v>0</v>
      </c>
      <c r="BX102" s="24">
        <f t="shared" si="61"/>
        <v>0</v>
      </c>
      <c r="BY102" s="24">
        <f t="shared" si="61"/>
        <v>0</v>
      </c>
      <c r="BZ102" s="24">
        <f t="shared" si="61"/>
        <v>0</v>
      </c>
      <c r="CA102" s="24">
        <f t="shared" si="61"/>
        <v>0</v>
      </c>
      <c r="CB102" s="24">
        <f t="shared" si="61"/>
        <v>0</v>
      </c>
      <c r="CC102" s="24">
        <f t="shared" si="61"/>
        <v>0</v>
      </c>
      <c r="CD102" s="24">
        <f t="shared" si="61"/>
        <v>0</v>
      </c>
      <c r="CE102" s="24">
        <f t="shared" si="61"/>
        <v>0</v>
      </c>
      <c r="CF102" s="24">
        <f t="shared" si="61"/>
        <v>0</v>
      </c>
      <c r="CG102" s="24">
        <f t="shared" si="61"/>
        <v>0</v>
      </c>
      <c r="CH102" s="24">
        <f t="shared" si="61"/>
        <v>0</v>
      </c>
      <c r="CI102" s="24">
        <f t="shared" si="61"/>
        <v>0</v>
      </c>
      <c r="CJ102" s="24">
        <f t="shared" si="61"/>
        <v>0</v>
      </c>
      <c r="CK102" s="24">
        <f t="shared" si="61"/>
        <v>0</v>
      </c>
      <c r="CL102" s="24">
        <f t="shared" si="61"/>
        <v>0</v>
      </c>
      <c r="CM102" s="24">
        <f t="shared" si="61"/>
        <v>0</v>
      </c>
      <c r="CN102" s="24">
        <f t="shared" si="61"/>
        <v>0</v>
      </c>
      <c r="CO102" s="24">
        <f t="shared" si="61"/>
        <v>0</v>
      </c>
      <c r="CP102" s="24">
        <f t="shared" si="61"/>
        <v>0</v>
      </c>
      <c r="CQ102" s="24">
        <f t="shared" si="61"/>
        <v>0</v>
      </c>
      <c r="CR102" s="24">
        <f t="shared" si="61"/>
        <v>0</v>
      </c>
      <c r="CS102" s="24">
        <f t="shared" si="61"/>
        <v>0</v>
      </c>
      <c r="CT102" s="24">
        <f t="shared" si="61"/>
        <v>0</v>
      </c>
      <c r="CU102" s="24">
        <f t="shared" si="61"/>
        <v>0</v>
      </c>
      <c r="CV102" s="24">
        <f t="shared" si="61"/>
        <v>0</v>
      </c>
      <c r="CW102" s="24">
        <f t="shared" si="61"/>
        <v>0</v>
      </c>
      <c r="CX102" s="24">
        <f t="shared" si="61"/>
        <v>0</v>
      </c>
      <c r="CY102" s="24">
        <f t="shared" si="61"/>
        <v>0</v>
      </c>
      <c r="CZ102" s="24">
        <f t="shared" si="61"/>
        <v>0</v>
      </c>
      <c r="DA102" s="24">
        <f t="shared" si="61"/>
        <v>0</v>
      </c>
      <c r="DB102" s="24">
        <f t="shared" si="61"/>
        <v>0</v>
      </c>
      <c r="DC102" s="24">
        <f t="shared" si="61"/>
        <v>0</v>
      </c>
      <c r="DD102" s="24">
        <f t="shared" si="61"/>
        <v>0</v>
      </c>
      <c r="DE102" s="24">
        <f t="shared" si="61"/>
        <v>0</v>
      </c>
      <c r="DF102" s="24">
        <f t="shared" si="61"/>
        <v>0</v>
      </c>
      <c r="DG102" s="24">
        <f t="shared" si="61"/>
        <v>0</v>
      </c>
      <c r="DH102" s="24">
        <f t="shared" si="61"/>
        <v>0</v>
      </c>
      <c r="DI102" s="24">
        <f t="shared" si="61"/>
        <v>0</v>
      </c>
      <c r="DJ102" s="24">
        <f t="shared" si="61"/>
        <v>0</v>
      </c>
      <c r="DK102" s="24">
        <f t="shared" si="61"/>
        <v>0</v>
      </c>
      <c r="DL102" s="24">
        <f t="shared" si="61"/>
        <v>0</v>
      </c>
      <c r="DM102" s="24">
        <f t="shared" si="61"/>
        <v>0</v>
      </c>
      <c r="DN102" s="24">
        <f t="shared" si="61"/>
        <v>0</v>
      </c>
      <c r="DO102" s="24">
        <f t="shared" si="61"/>
        <v>0</v>
      </c>
      <c r="DP102" s="24">
        <f t="shared" si="61"/>
        <v>0</v>
      </c>
      <c r="DQ102" s="24">
        <f t="shared" si="61"/>
        <v>0</v>
      </c>
      <c r="DR102" s="24">
        <f t="shared" si="61"/>
        <v>0</v>
      </c>
      <c r="DS102" s="24">
        <f t="shared" si="61"/>
        <v>0</v>
      </c>
      <c r="DT102" s="24">
        <f t="shared" si="61"/>
        <v>0</v>
      </c>
      <c r="DU102" s="24">
        <f t="shared" si="61"/>
        <v>0</v>
      </c>
      <c r="DV102" s="24">
        <f t="shared" si="61"/>
        <v>0</v>
      </c>
      <c r="DW102" s="24">
        <f t="shared" si="61"/>
        <v>0</v>
      </c>
      <c r="DX102" s="24">
        <f t="shared" si="61"/>
        <v>0</v>
      </c>
      <c r="DY102" s="24">
        <f t="shared" si="61"/>
        <v>0</v>
      </c>
      <c r="DZ102" s="24">
        <f t="shared" si="61"/>
        <v>0</v>
      </c>
      <c r="EA102" s="24">
        <f t="shared" si="61"/>
        <v>0</v>
      </c>
      <c r="EB102" s="24">
        <f t="shared" si="61"/>
        <v>0</v>
      </c>
      <c r="EC102" s="24">
        <f t="shared" si="61"/>
        <v>0</v>
      </c>
      <c r="ED102" s="24">
        <f t="shared" si="61"/>
        <v>0</v>
      </c>
      <c r="EE102" s="24">
        <f t="shared" si="61"/>
        <v>0</v>
      </c>
      <c r="EF102" s="24">
        <f t="shared" si="61"/>
        <v>0</v>
      </c>
      <c r="EG102" s="24">
        <f t="shared" si="61"/>
        <v>0</v>
      </c>
      <c r="EH102" s="24">
        <f t="shared" si="61"/>
        <v>0</v>
      </c>
      <c r="EI102" s="24">
        <f t="shared" si="61"/>
        <v>0</v>
      </c>
      <c r="EJ102" s="24">
        <f t="shared" si="61"/>
        <v>0</v>
      </c>
      <c r="EK102" s="24">
        <f t="shared" si="61"/>
        <v>0</v>
      </c>
      <c r="EL102" s="24">
        <f t="shared" si="61"/>
        <v>0</v>
      </c>
      <c r="EM102" s="24">
        <f t="shared" si="61"/>
        <v>0</v>
      </c>
      <c r="EN102" s="24">
        <f t="shared" si="61"/>
        <v>0</v>
      </c>
      <c r="EO102" s="24">
        <f t="shared" si="61"/>
        <v>0</v>
      </c>
      <c r="EP102" s="24">
        <f t="shared" si="61"/>
        <v>0</v>
      </c>
      <c r="EQ102" s="24">
        <f t="shared" si="61"/>
        <v>0</v>
      </c>
      <c r="ER102" s="24">
        <f t="shared" si="61"/>
        <v>0</v>
      </c>
      <c r="ES102" s="24">
        <f t="shared" si="61"/>
        <v>0</v>
      </c>
      <c r="ET102" s="24">
        <f t="shared" si="61"/>
        <v>0</v>
      </c>
      <c r="EU102" s="24">
        <f t="shared" si="61"/>
        <v>0</v>
      </c>
      <c r="EV102" s="24">
        <f t="shared" si="61"/>
        <v>0</v>
      </c>
      <c r="EW102" s="24">
        <f t="shared" si="61"/>
        <v>0</v>
      </c>
      <c r="EX102" s="24">
        <f t="shared" si="61"/>
        <v>0</v>
      </c>
      <c r="EY102" s="24">
        <f t="shared" si="61"/>
        <v>0</v>
      </c>
      <c r="EZ102" s="24">
        <f t="shared" si="61"/>
        <v>0</v>
      </c>
      <c r="FA102" s="24">
        <f t="shared" si="61"/>
        <v>0</v>
      </c>
      <c r="FB102" s="24">
        <f t="shared" si="61"/>
        <v>0</v>
      </c>
      <c r="FC102" s="24">
        <f t="shared" si="61"/>
        <v>0</v>
      </c>
      <c r="FD102" s="24">
        <f t="shared" si="61"/>
        <v>0</v>
      </c>
      <c r="FE102" s="24">
        <f t="shared" si="61"/>
        <v>0</v>
      </c>
      <c r="FF102" s="24">
        <f t="shared" si="61"/>
        <v>0</v>
      </c>
      <c r="FG102" s="24">
        <f t="shared" si="61"/>
        <v>0</v>
      </c>
      <c r="FH102" s="24">
        <f t="shared" si="61"/>
        <v>0</v>
      </c>
      <c r="FI102" s="24">
        <f t="shared" si="61"/>
        <v>0</v>
      </c>
      <c r="FJ102" s="24">
        <f t="shared" si="61"/>
        <v>0</v>
      </c>
      <c r="FK102" s="24">
        <f t="shared" si="61"/>
        <v>0</v>
      </c>
      <c r="FL102" s="24">
        <f t="shared" si="61"/>
        <v>0</v>
      </c>
      <c r="FM102" s="24">
        <f t="shared" si="61"/>
        <v>0</v>
      </c>
      <c r="FN102" s="24">
        <f t="shared" si="61"/>
        <v>0</v>
      </c>
      <c r="FO102" s="24">
        <f t="shared" si="61"/>
        <v>0</v>
      </c>
      <c r="FP102" s="24">
        <f t="shared" si="61"/>
        <v>0</v>
      </c>
      <c r="FQ102" s="24">
        <f t="shared" si="61"/>
        <v>0</v>
      </c>
      <c r="FR102" s="24">
        <f t="shared" si="61"/>
        <v>0</v>
      </c>
      <c r="FS102" s="24">
        <f t="shared" si="61"/>
        <v>0</v>
      </c>
      <c r="FT102" s="24">
        <f t="shared" si="61"/>
        <v>0</v>
      </c>
      <c r="FU102" s="24">
        <f t="shared" si="61"/>
        <v>0</v>
      </c>
      <c r="FV102" s="24">
        <f t="shared" si="61"/>
        <v>0</v>
      </c>
      <c r="FW102" s="24">
        <f t="shared" si="61"/>
        <v>0</v>
      </c>
      <c r="FX102" s="24">
        <f t="shared" si="61"/>
        <v>0</v>
      </c>
      <c r="FY102" s="24">
        <f t="shared" si="61"/>
        <v>0</v>
      </c>
      <c r="FZ102" s="24">
        <f t="shared" si="61"/>
        <v>0</v>
      </c>
      <c r="GA102" s="24">
        <f t="shared" si="61"/>
        <v>0</v>
      </c>
      <c r="GB102" s="24">
        <f t="shared" si="61"/>
        <v>0</v>
      </c>
      <c r="GC102" s="24">
        <f t="shared" si="61"/>
        <v>0</v>
      </c>
      <c r="GD102" s="24">
        <f t="shared" si="61"/>
        <v>0</v>
      </c>
      <c r="GE102" s="24">
        <f t="shared" si="61"/>
        <v>0</v>
      </c>
      <c r="GF102" s="24">
        <f t="shared" si="61"/>
        <v>0</v>
      </c>
      <c r="GG102" s="24">
        <f t="shared" si="61"/>
        <v>0</v>
      </c>
      <c r="GH102" s="24">
        <f t="shared" si="61"/>
        <v>0</v>
      </c>
      <c r="GI102" s="24">
        <f t="shared" si="61"/>
        <v>0</v>
      </c>
      <c r="GJ102" s="24">
        <f t="shared" si="61"/>
        <v>0</v>
      </c>
      <c r="GK102" s="24">
        <f t="shared" si="61"/>
        <v>0</v>
      </c>
      <c r="GL102" s="24">
        <f t="shared" si="61"/>
        <v>0</v>
      </c>
      <c r="GM102" s="24">
        <f t="shared" si="61"/>
        <v>0</v>
      </c>
      <c r="GN102" s="24">
        <f t="shared" si="61"/>
        <v>0</v>
      </c>
      <c r="GO102" s="24">
        <f t="shared" si="61"/>
        <v>0</v>
      </c>
      <c r="GP102" s="24">
        <f t="shared" si="61"/>
        <v>0</v>
      </c>
      <c r="GQ102" s="24">
        <f t="shared" si="61"/>
        <v>0</v>
      </c>
      <c r="GR102" s="24">
        <f t="shared" si="61"/>
        <v>0</v>
      </c>
      <c r="GS102" s="24">
        <f t="shared" si="61"/>
        <v>0</v>
      </c>
      <c r="GT102" s="24">
        <f t="shared" si="61"/>
        <v>0</v>
      </c>
      <c r="GU102" s="24">
        <f t="shared" si="61"/>
        <v>0</v>
      </c>
      <c r="GV102" s="24">
        <f t="shared" si="61"/>
        <v>0</v>
      </c>
      <c r="GW102" s="24">
        <f t="shared" si="61"/>
        <v>0</v>
      </c>
      <c r="GX102" s="24">
        <f t="shared" si="61"/>
        <v>0</v>
      </c>
      <c r="GY102" s="24">
        <f t="shared" si="61"/>
        <v>0</v>
      </c>
      <c r="GZ102" s="24">
        <f t="shared" si="61"/>
        <v>0</v>
      </c>
      <c r="HA102" s="24">
        <f t="shared" si="61"/>
        <v>0</v>
      </c>
      <c r="HB102" s="24">
        <f t="shared" si="61"/>
        <v>0</v>
      </c>
      <c r="HC102" s="24">
        <f t="shared" si="61"/>
        <v>0</v>
      </c>
      <c r="HD102" s="24">
        <f t="shared" si="61"/>
        <v>0</v>
      </c>
      <c r="HE102" s="24">
        <f t="shared" si="61"/>
        <v>0</v>
      </c>
      <c r="HF102" s="24">
        <f t="shared" si="61"/>
        <v>0</v>
      </c>
      <c r="HG102" s="24">
        <f t="shared" si="61"/>
        <v>0</v>
      </c>
      <c r="HH102" s="24">
        <f t="shared" si="61"/>
        <v>0</v>
      </c>
      <c r="HI102" s="24">
        <f t="shared" si="61"/>
        <v>0</v>
      </c>
      <c r="HJ102" s="24">
        <f t="shared" si="61"/>
        <v>0</v>
      </c>
      <c r="HK102" s="24">
        <f t="shared" si="61"/>
        <v>0</v>
      </c>
      <c r="HL102" s="24">
        <f t="shared" si="61"/>
        <v>0</v>
      </c>
      <c r="HM102" s="24">
        <f t="shared" si="61"/>
        <v>0</v>
      </c>
      <c r="HN102" s="24">
        <f t="shared" si="61"/>
        <v>0</v>
      </c>
      <c r="HO102" s="24">
        <f t="shared" si="61"/>
        <v>0</v>
      </c>
      <c r="HP102" s="24">
        <f t="shared" si="61"/>
        <v>0</v>
      </c>
      <c r="HQ102" s="24">
        <f t="shared" si="61"/>
        <v>0</v>
      </c>
      <c r="HR102" s="24">
        <f t="shared" si="61"/>
        <v>0</v>
      </c>
      <c r="HS102" s="24">
        <f t="shared" si="61"/>
        <v>0</v>
      </c>
      <c r="HT102" s="24">
        <f t="shared" si="61"/>
        <v>0</v>
      </c>
      <c r="HU102" s="24">
        <f t="shared" si="61"/>
        <v>0</v>
      </c>
      <c r="HV102" s="24">
        <f t="shared" si="61"/>
        <v>0</v>
      </c>
      <c r="HW102" s="24">
        <f t="shared" si="61"/>
        <v>0</v>
      </c>
      <c r="HX102" s="24">
        <f t="shared" si="61"/>
        <v>0</v>
      </c>
      <c r="HY102" s="24">
        <f t="shared" si="61"/>
        <v>0</v>
      </c>
      <c r="HZ102" s="24">
        <f t="shared" si="61"/>
        <v>0</v>
      </c>
      <c r="IA102" s="24">
        <f t="shared" si="61"/>
        <v>0</v>
      </c>
      <c r="IB102" s="24">
        <f t="shared" si="61"/>
        <v>0</v>
      </c>
      <c r="IC102" s="24">
        <f t="shared" si="61"/>
        <v>0</v>
      </c>
      <c r="ID102" s="24">
        <f t="shared" si="61"/>
        <v>0</v>
      </c>
      <c r="IE102" s="24">
        <f t="shared" si="61"/>
        <v>0</v>
      </c>
      <c r="IF102" s="24">
        <f t="shared" si="61"/>
        <v>0</v>
      </c>
      <c r="IG102" s="24">
        <f t="shared" si="61"/>
        <v>0</v>
      </c>
      <c r="IH102" s="24">
        <f t="shared" si="61"/>
        <v>0</v>
      </c>
    </row>
    <row r="103" ht="12.75" customHeight="1">
      <c r="A103" s="6" t="s">
        <v>232</v>
      </c>
      <c r="B103" s="24"/>
      <c r="C103" s="24">
        <f t="shared" ref="C103:IH103" si="62">C97-C102</f>
        <v>0</v>
      </c>
      <c r="D103" s="24">
        <f t="shared" si="62"/>
        <v>0</v>
      </c>
      <c r="E103" s="24">
        <f t="shared" si="62"/>
        <v>0</v>
      </c>
      <c r="F103" s="24">
        <f t="shared" si="62"/>
        <v>0</v>
      </c>
      <c r="G103" s="24">
        <f t="shared" si="62"/>
        <v>0</v>
      </c>
      <c r="H103" s="24">
        <f t="shared" si="62"/>
        <v>0</v>
      </c>
      <c r="I103" s="24">
        <f t="shared" si="62"/>
        <v>0</v>
      </c>
      <c r="J103" s="24">
        <f t="shared" si="62"/>
        <v>0</v>
      </c>
      <c r="K103" s="24">
        <f t="shared" si="62"/>
        <v>0</v>
      </c>
      <c r="L103" s="24">
        <f t="shared" si="62"/>
        <v>0</v>
      </c>
      <c r="M103" s="24">
        <f t="shared" si="62"/>
        <v>0</v>
      </c>
      <c r="N103" s="24">
        <f t="shared" si="62"/>
        <v>0</v>
      </c>
      <c r="O103" s="24">
        <f t="shared" si="62"/>
        <v>0</v>
      </c>
      <c r="P103" s="24">
        <f t="shared" si="62"/>
        <v>0</v>
      </c>
      <c r="Q103" s="24">
        <f t="shared" si="62"/>
        <v>0</v>
      </c>
      <c r="R103" s="24">
        <f t="shared" si="62"/>
        <v>0</v>
      </c>
      <c r="S103" s="24">
        <f t="shared" si="62"/>
        <v>0</v>
      </c>
      <c r="T103" s="24">
        <f t="shared" si="62"/>
        <v>0</v>
      </c>
      <c r="U103" s="24">
        <f t="shared" si="62"/>
        <v>0</v>
      </c>
      <c r="V103" s="24">
        <f t="shared" si="62"/>
        <v>0</v>
      </c>
      <c r="W103" s="24">
        <f t="shared" si="62"/>
        <v>0</v>
      </c>
      <c r="X103" s="24">
        <f t="shared" si="62"/>
        <v>0</v>
      </c>
      <c r="Y103" s="24">
        <f t="shared" si="62"/>
        <v>0</v>
      </c>
      <c r="Z103" s="24">
        <f t="shared" si="62"/>
        <v>0</v>
      </c>
      <c r="AA103" s="24">
        <f t="shared" si="62"/>
        <v>243644.5156</v>
      </c>
      <c r="AB103" s="24">
        <f t="shared" si="62"/>
        <v>237257.2539</v>
      </c>
      <c r="AC103" s="24">
        <f t="shared" si="62"/>
        <v>230838.0558</v>
      </c>
      <c r="AD103" s="24">
        <f t="shared" si="62"/>
        <v>224386.7617</v>
      </c>
      <c r="AE103" s="24">
        <f t="shared" si="62"/>
        <v>217903.2111</v>
      </c>
      <c r="AF103" s="24">
        <f t="shared" si="62"/>
        <v>211387.2428</v>
      </c>
      <c r="AG103" s="24">
        <f t="shared" si="62"/>
        <v>204838.6947</v>
      </c>
      <c r="AH103" s="24">
        <f t="shared" si="62"/>
        <v>198257.4038</v>
      </c>
      <c r="AI103" s="24">
        <f t="shared" si="62"/>
        <v>191643.2064</v>
      </c>
      <c r="AJ103" s="24">
        <f t="shared" si="62"/>
        <v>184995.9381</v>
      </c>
      <c r="AK103" s="24">
        <f t="shared" si="62"/>
        <v>178315.4334</v>
      </c>
      <c r="AL103" s="24">
        <f t="shared" si="62"/>
        <v>171601.5262</v>
      </c>
      <c r="AM103" s="24">
        <f t="shared" si="62"/>
        <v>164854.0495</v>
      </c>
      <c r="AN103" s="24">
        <f t="shared" si="62"/>
        <v>158072.8354</v>
      </c>
      <c r="AO103" s="24">
        <f t="shared" si="62"/>
        <v>151257.7152</v>
      </c>
      <c r="AP103" s="24">
        <f t="shared" si="62"/>
        <v>144408.5194</v>
      </c>
      <c r="AQ103" s="24">
        <f t="shared" si="62"/>
        <v>137525.0776</v>
      </c>
      <c r="AR103" s="24">
        <f t="shared" si="62"/>
        <v>130607.2187</v>
      </c>
      <c r="AS103" s="24">
        <f t="shared" si="62"/>
        <v>123654.7704</v>
      </c>
      <c r="AT103" s="24">
        <f t="shared" si="62"/>
        <v>116667.5599</v>
      </c>
      <c r="AU103" s="24">
        <f t="shared" si="62"/>
        <v>109645.4133</v>
      </c>
      <c r="AV103" s="24">
        <f t="shared" si="62"/>
        <v>102588.156</v>
      </c>
      <c r="AW103" s="24">
        <f t="shared" si="62"/>
        <v>95495.61245</v>
      </c>
      <c r="AX103" s="24">
        <f t="shared" si="62"/>
        <v>88367.60615</v>
      </c>
      <c r="AY103" s="24">
        <f t="shared" si="62"/>
        <v>81203.95982</v>
      </c>
      <c r="AZ103" s="24">
        <f t="shared" si="62"/>
        <v>74004.49525</v>
      </c>
      <c r="BA103" s="24">
        <f t="shared" si="62"/>
        <v>66769.03337</v>
      </c>
      <c r="BB103" s="24">
        <f t="shared" si="62"/>
        <v>59497.39417</v>
      </c>
      <c r="BC103" s="24">
        <f t="shared" si="62"/>
        <v>52189.39678</v>
      </c>
      <c r="BD103" s="24">
        <f t="shared" si="62"/>
        <v>44844.8594</v>
      </c>
      <c r="BE103" s="24">
        <f t="shared" si="62"/>
        <v>37463.59933</v>
      </c>
      <c r="BF103" s="24">
        <f t="shared" si="62"/>
        <v>30045.43297</v>
      </c>
      <c r="BG103" s="24">
        <f t="shared" si="62"/>
        <v>22590.17577</v>
      </c>
      <c r="BH103" s="24">
        <f t="shared" si="62"/>
        <v>15097.64228</v>
      </c>
      <c r="BI103" s="24">
        <f t="shared" si="62"/>
        <v>7567.646132</v>
      </c>
      <c r="BJ103" s="24">
        <f t="shared" si="62"/>
        <v>37.83823066</v>
      </c>
      <c r="BK103" s="24">
        <f t="shared" si="62"/>
        <v>0.1891911533</v>
      </c>
      <c r="BL103" s="24">
        <f t="shared" si="62"/>
        <v>0.0009459557665</v>
      </c>
      <c r="BM103" s="24">
        <f t="shared" si="62"/>
        <v>0.000004729778833</v>
      </c>
      <c r="BN103" s="24">
        <f t="shared" si="62"/>
        <v>0.00000002364889416</v>
      </c>
      <c r="BO103" s="24">
        <f t="shared" si="62"/>
        <v>0.0000000001182444708</v>
      </c>
      <c r="BP103" s="24">
        <f t="shared" si="62"/>
        <v>0</v>
      </c>
      <c r="BQ103" s="24">
        <f t="shared" si="62"/>
        <v>0</v>
      </c>
      <c r="BR103" s="24">
        <f t="shared" si="62"/>
        <v>0</v>
      </c>
      <c r="BS103" s="24">
        <f t="shared" si="62"/>
        <v>0</v>
      </c>
      <c r="BT103" s="24">
        <f t="shared" si="62"/>
        <v>0</v>
      </c>
      <c r="BU103" s="24">
        <f t="shared" si="62"/>
        <v>0</v>
      </c>
      <c r="BV103" s="24">
        <f t="shared" si="62"/>
        <v>0</v>
      </c>
      <c r="BW103" s="24">
        <f t="shared" si="62"/>
        <v>0</v>
      </c>
      <c r="BX103" s="24">
        <f t="shared" si="62"/>
        <v>0</v>
      </c>
      <c r="BY103" s="24">
        <f t="shared" si="62"/>
        <v>0</v>
      </c>
      <c r="BZ103" s="24">
        <f t="shared" si="62"/>
        <v>0</v>
      </c>
      <c r="CA103" s="24">
        <f t="shared" si="62"/>
        <v>0</v>
      </c>
      <c r="CB103" s="24">
        <f t="shared" si="62"/>
        <v>0</v>
      </c>
      <c r="CC103" s="24">
        <f t="shared" si="62"/>
        <v>0</v>
      </c>
      <c r="CD103" s="24">
        <f t="shared" si="62"/>
        <v>0</v>
      </c>
      <c r="CE103" s="24">
        <f t="shared" si="62"/>
        <v>0</v>
      </c>
      <c r="CF103" s="24">
        <f t="shared" si="62"/>
        <v>0</v>
      </c>
      <c r="CG103" s="24">
        <f t="shared" si="62"/>
        <v>0</v>
      </c>
      <c r="CH103" s="24">
        <f t="shared" si="62"/>
        <v>0</v>
      </c>
      <c r="CI103" s="24">
        <f t="shared" si="62"/>
        <v>0</v>
      </c>
      <c r="CJ103" s="24">
        <f t="shared" si="62"/>
        <v>0</v>
      </c>
      <c r="CK103" s="24">
        <f t="shared" si="62"/>
        <v>0</v>
      </c>
      <c r="CL103" s="24">
        <f t="shared" si="62"/>
        <v>0</v>
      </c>
      <c r="CM103" s="24">
        <f t="shared" si="62"/>
        <v>0</v>
      </c>
      <c r="CN103" s="24">
        <f t="shared" si="62"/>
        <v>0</v>
      </c>
      <c r="CO103" s="24">
        <f t="shared" si="62"/>
        <v>0</v>
      </c>
      <c r="CP103" s="24">
        <f t="shared" si="62"/>
        <v>0</v>
      </c>
      <c r="CQ103" s="24">
        <f t="shared" si="62"/>
        <v>0</v>
      </c>
      <c r="CR103" s="24">
        <f t="shared" si="62"/>
        <v>0</v>
      </c>
      <c r="CS103" s="24">
        <f t="shared" si="62"/>
        <v>0</v>
      </c>
      <c r="CT103" s="24">
        <f t="shared" si="62"/>
        <v>0</v>
      </c>
      <c r="CU103" s="24">
        <f t="shared" si="62"/>
        <v>0</v>
      </c>
      <c r="CV103" s="24">
        <f t="shared" si="62"/>
        <v>0</v>
      </c>
      <c r="CW103" s="24">
        <f t="shared" si="62"/>
        <v>0</v>
      </c>
      <c r="CX103" s="24">
        <f t="shared" si="62"/>
        <v>0</v>
      </c>
      <c r="CY103" s="24">
        <f t="shared" si="62"/>
        <v>0</v>
      </c>
      <c r="CZ103" s="24">
        <f t="shared" si="62"/>
        <v>0</v>
      </c>
      <c r="DA103" s="24">
        <f t="shared" si="62"/>
        <v>0</v>
      </c>
      <c r="DB103" s="24">
        <f t="shared" si="62"/>
        <v>0</v>
      </c>
      <c r="DC103" s="24">
        <f t="shared" si="62"/>
        <v>0</v>
      </c>
      <c r="DD103" s="24">
        <f t="shared" si="62"/>
        <v>0</v>
      </c>
      <c r="DE103" s="24">
        <f t="shared" si="62"/>
        <v>0</v>
      </c>
      <c r="DF103" s="24">
        <f t="shared" si="62"/>
        <v>0</v>
      </c>
      <c r="DG103" s="24">
        <f t="shared" si="62"/>
        <v>0</v>
      </c>
      <c r="DH103" s="24">
        <f t="shared" si="62"/>
        <v>0</v>
      </c>
      <c r="DI103" s="24">
        <f t="shared" si="62"/>
        <v>0</v>
      </c>
      <c r="DJ103" s="24">
        <f t="shared" si="62"/>
        <v>0</v>
      </c>
      <c r="DK103" s="24">
        <f t="shared" si="62"/>
        <v>0</v>
      </c>
      <c r="DL103" s="24">
        <f t="shared" si="62"/>
        <v>0</v>
      </c>
      <c r="DM103" s="24">
        <f t="shared" si="62"/>
        <v>0</v>
      </c>
      <c r="DN103" s="24">
        <f t="shared" si="62"/>
        <v>0</v>
      </c>
      <c r="DO103" s="24">
        <f t="shared" si="62"/>
        <v>0</v>
      </c>
      <c r="DP103" s="24">
        <f t="shared" si="62"/>
        <v>0</v>
      </c>
      <c r="DQ103" s="24">
        <f t="shared" si="62"/>
        <v>0</v>
      </c>
      <c r="DR103" s="24">
        <f t="shared" si="62"/>
        <v>0</v>
      </c>
      <c r="DS103" s="24">
        <f t="shared" si="62"/>
        <v>0</v>
      </c>
      <c r="DT103" s="24">
        <f t="shared" si="62"/>
        <v>0</v>
      </c>
      <c r="DU103" s="24">
        <f t="shared" si="62"/>
        <v>0</v>
      </c>
      <c r="DV103" s="24">
        <f t="shared" si="62"/>
        <v>0</v>
      </c>
      <c r="DW103" s="24">
        <f t="shared" si="62"/>
        <v>0</v>
      </c>
      <c r="DX103" s="24">
        <f t="shared" si="62"/>
        <v>0</v>
      </c>
      <c r="DY103" s="24">
        <f t="shared" si="62"/>
        <v>0</v>
      </c>
      <c r="DZ103" s="24">
        <f t="shared" si="62"/>
        <v>0</v>
      </c>
      <c r="EA103" s="24">
        <f t="shared" si="62"/>
        <v>0</v>
      </c>
      <c r="EB103" s="24">
        <f t="shared" si="62"/>
        <v>0</v>
      </c>
      <c r="EC103" s="24">
        <f t="shared" si="62"/>
        <v>0</v>
      </c>
      <c r="ED103" s="24">
        <f t="shared" si="62"/>
        <v>0</v>
      </c>
      <c r="EE103" s="24">
        <f t="shared" si="62"/>
        <v>0</v>
      </c>
      <c r="EF103" s="24">
        <f t="shared" si="62"/>
        <v>0</v>
      </c>
      <c r="EG103" s="24">
        <f t="shared" si="62"/>
        <v>0</v>
      </c>
      <c r="EH103" s="24">
        <f t="shared" si="62"/>
        <v>0</v>
      </c>
      <c r="EI103" s="24">
        <f t="shared" si="62"/>
        <v>0</v>
      </c>
      <c r="EJ103" s="24">
        <f t="shared" si="62"/>
        <v>0</v>
      </c>
      <c r="EK103" s="24">
        <f t="shared" si="62"/>
        <v>0</v>
      </c>
      <c r="EL103" s="24">
        <f t="shared" si="62"/>
        <v>0</v>
      </c>
      <c r="EM103" s="24">
        <f t="shared" si="62"/>
        <v>0</v>
      </c>
      <c r="EN103" s="24">
        <f t="shared" si="62"/>
        <v>0</v>
      </c>
      <c r="EO103" s="24">
        <f t="shared" si="62"/>
        <v>0</v>
      </c>
      <c r="EP103" s="24">
        <f t="shared" si="62"/>
        <v>0</v>
      </c>
      <c r="EQ103" s="24">
        <f t="shared" si="62"/>
        <v>0</v>
      </c>
      <c r="ER103" s="24">
        <f t="shared" si="62"/>
        <v>0</v>
      </c>
      <c r="ES103" s="24">
        <f t="shared" si="62"/>
        <v>0</v>
      </c>
      <c r="ET103" s="24">
        <f t="shared" si="62"/>
        <v>0</v>
      </c>
      <c r="EU103" s="24">
        <f t="shared" si="62"/>
        <v>0</v>
      </c>
      <c r="EV103" s="24">
        <f t="shared" si="62"/>
        <v>0</v>
      </c>
      <c r="EW103" s="24">
        <f t="shared" si="62"/>
        <v>0</v>
      </c>
      <c r="EX103" s="24">
        <f t="shared" si="62"/>
        <v>0</v>
      </c>
      <c r="EY103" s="24">
        <f t="shared" si="62"/>
        <v>0</v>
      </c>
      <c r="EZ103" s="24">
        <f t="shared" si="62"/>
        <v>0</v>
      </c>
      <c r="FA103" s="24">
        <f t="shared" si="62"/>
        <v>0</v>
      </c>
      <c r="FB103" s="24">
        <f t="shared" si="62"/>
        <v>0</v>
      </c>
      <c r="FC103" s="24">
        <f t="shared" si="62"/>
        <v>0</v>
      </c>
      <c r="FD103" s="24">
        <f t="shared" si="62"/>
        <v>0</v>
      </c>
      <c r="FE103" s="24">
        <f t="shared" si="62"/>
        <v>0</v>
      </c>
      <c r="FF103" s="24">
        <f t="shared" si="62"/>
        <v>0</v>
      </c>
      <c r="FG103" s="24">
        <f t="shared" si="62"/>
        <v>0</v>
      </c>
      <c r="FH103" s="24">
        <f t="shared" si="62"/>
        <v>0</v>
      </c>
      <c r="FI103" s="24">
        <f t="shared" si="62"/>
        <v>0</v>
      </c>
      <c r="FJ103" s="24">
        <f t="shared" si="62"/>
        <v>0</v>
      </c>
      <c r="FK103" s="24">
        <f t="shared" si="62"/>
        <v>0</v>
      </c>
      <c r="FL103" s="24">
        <f t="shared" si="62"/>
        <v>0</v>
      </c>
      <c r="FM103" s="24">
        <f t="shared" si="62"/>
        <v>0</v>
      </c>
      <c r="FN103" s="24">
        <f t="shared" si="62"/>
        <v>0</v>
      </c>
      <c r="FO103" s="24">
        <f t="shared" si="62"/>
        <v>0</v>
      </c>
      <c r="FP103" s="24">
        <f t="shared" si="62"/>
        <v>0</v>
      </c>
      <c r="FQ103" s="24">
        <f t="shared" si="62"/>
        <v>0</v>
      </c>
      <c r="FR103" s="24">
        <f t="shared" si="62"/>
        <v>0</v>
      </c>
      <c r="FS103" s="24">
        <f t="shared" si="62"/>
        <v>0</v>
      </c>
      <c r="FT103" s="24">
        <f t="shared" si="62"/>
        <v>0</v>
      </c>
      <c r="FU103" s="24">
        <f t="shared" si="62"/>
        <v>0</v>
      </c>
      <c r="FV103" s="24">
        <f t="shared" si="62"/>
        <v>0</v>
      </c>
      <c r="FW103" s="24">
        <f t="shared" si="62"/>
        <v>0</v>
      </c>
      <c r="FX103" s="24">
        <f t="shared" si="62"/>
        <v>0</v>
      </c>
      <c r="FY103" s="24">
        <f t="shared" si="62"/>
        <v>0</v>
      </c>
      <c r="FZ103" s="24">
        <f t="shared" si="62"/>
        <v>0</v>
      </c>
      <c r="GA103" s="24">
        <f t="shared" si="62"/>
        <v>0</v>
      </c>
      <c r="GB103" s="24">
        <f t="shared" si="62"/>
        <v>0</v>
      </c>
      <c r="GC103" s="24">
        <f t="shared" si="62"/>
        <v>0</v>
      </c>
      <c r="GD103" s="24">
        <f t="shared" si="62"/>
        <v>0</v>
      </c>
      <c r="GE103" s="24">
        <f t="shared" si="62"/>
        <v>0</v>
      </c>
      <c r="GF103" s="24">
        <f t="shared" si="62"/>
        <v>0</v>
      </c>
      <c r="GG103" s="24">
        <f t="shared" si="62"/>
        <v>0</v>
      </c>
      <c r="GH103" s="24">
        <f t="shared" si="62"/>
        <v>0</v>
      </c>
      <c r="GI103" s="24">
        <f t="shared" si="62"/>
        <v>0</v>
      </c>
      <c r="GJ103" s="24">
        <f t="shared" si="62"/>
        <v>0</v>
      </c>
      <c r="GK103" s="24">
        <f t="shared" si="62"/>
        <v>0</v>
      </c>
      <c r="GL103" s="24">
        <f t="shared" si="62"/>
        <v>0</v>
      </c>
      <c r="GM103" s="24">
        <f t="shared" si="62"/>
        <v>0</v>
      </c>
      <c r="GN103" s="24">
        <f t="shared" si="62"/>
        <v>0</v>
      </c>
      <c r="GO103" s="24">
        <f t="shared" si="62"/>
        <v>0</v>
      </c>
      <c r="GP103" s="24">
        <f t="shared" si="62"/>
        <v>0</v>
      </c>
      <c r="GQ103" s="24">
        <f t="shared" si="62"/>
        <v>0</v>
      </c>
      <c r="GR103" s="24">
        <f t="shared" si="62"/>
        <v>0</v>
      </c>
      <c r="GS103" s="24">
        <f t="shared" si="62"/>
        <v>0</v>
      </c>
      <c r="GT103" s="24">
        <f t="shared" si="62"/>
        <v>0</v>
      </c>
      <c r="GU103" s="24">
        <f t="shared" si="62"/>
        <v>0</v>
      </c>
      <c r="GV103" s="24">
        <f t="shared" si="62"/>
        <v>0</v>
      </c>
      <c r="GW103" s="24">
        <f t="shared" si="62"/>
        <v>0</v>
      </c>
      <c r="GX103" s="24">
        <f t="shared" si="62"/>
        <v>0</v>
      </c>
      <c r="GY103" s="24">
        <f t="shared" si="62"/>
        <v>0</v>
      </c>
      <c r="GZ103" s="24">
        <f t="shared" si="62"/>
        <v>0</v>
      </c>
      <c r="HA103" s="24">
        <f t="shared" si="62"/>
        <v>0</v>
      </c>
      <c r="HB103" s="24">
        <f t="shared" si="62"/>
        <v>0</v>
      </c>
      <c r="HC103" s="24">
        <f t="shared" si="62"/>
        <v>0</v>
      </c>
      <c r="HD103" s="24">
        <f t="shared" si="62"/>
        <v>0</v>
      </c>
      <c r="HE103" s="24">
        <f t="shared" si="62"/>
        <v>0</v>
      </c>
      <c r="HF103" s="24">
        <f t="shared" si="62"/>
        <v>0</v>
      </c>
      <c r="HG103" s="24">
        <f t="shared" si="62"/>
        <v>0</v>
      </c>
      <c r="HH103" s="24">
        <f t="shared" si="62"/>
        <v>0</v>
      </c>
      <c r="HI103" s="24">
        <f t="shared" si="62"/>
        <v>0</v>
      </c>
      <c r="HJ103" s="24">
        <f t="shared" si="62"/>
        <v>0</v>
      </c>
      <c r="HK103" s="24">
        <f t="shared" si="62"/>
        <v>0</v>
      </c>
      <c r="HL103" s="24">
        <f t="shared" si="62"/>
        <v>0</v>
      </c>
      <c r="HM103" s="24">
        <f t="shared" si="62"/>
        <v>0</v>
      </c>
      <c r="HN103" s="24">
        <f t="shared" si="62"/>
        <v>0</v>
      </c>
      <c r="HO103" s="24">
        <f t="shared" si="62"/>
        <v>0</v>
      </c>
      <c r="HP103" s="24">
        <f t="shared" si="62"/>
        <v>0</v>
      </c>
      <c r="HQ103" s="24">
        <f t="shared" si="62"/>
        <v>0</v>
      </c>
      <c r="HR103" s="24">
        <f t="shared" si="62"/>
        <v>0</v>
      </c>
      <c r="HS103" s="24">
        <f t="shared" si="62"/>
        <v>0</v>
      </c>
      <c r="HT103" s="24">
        <f t="shared" si="62"/>
        <v>0</v>
      </c>
      <c r="HU103" s="24">
        <f t="shared" si="62"/>
        <v>0</v>
      </c>
      <c r="HV103" s="24">
        <f t="shared" si="62"/>
        <v>0</v>
      </c>
      <c r="HW103" s="24">
        <f t="shared" si="62"/>
        <v>0</v>
      </c>
      <c r="HX103" s="24">
        <f t="shared" si="62"/>
        <v>0</v>
      </c>
      <c r="HY103" s="24">
        <f t="shared" si="62"/>
        <v>0</v>
      </c>
      <c r="HZ103" s="24">
        <f t="shared" si="62"/>
        <v>0</v>
      </c>
      <c r="IA103" s="24">
        <f t="shared" si="62"/>
        <v>0</v>
      </c>
      <c r="IB103" s="24">
        <f t="shared" si="62"/>
        <v>0</v>
      </c>
      <c r="IC103" s="24">
        <f t="shared" si="62"/>
        <v>0</v>
      </c>
      <c r="ID103" s="24">
        <f t="shared" si="62"/>
        <v>0</v>
      </c>
      <c r="IE103" s="24">
        <f t="shared" si="62"/>
        <v>0</v>
      </c>
      <c r="IF103" s="24">
        <f t="shared" si="62"/>
        <v>0</v>
      </c>
      <c r="IG103" s="24">
        <f t="shared" si="62"/>
        <v>0</v>
      </c>
      <c r="IH103" s="24">
        <f t="shared" si="62"/>
        <v>0</v>
      </c>
    </row>
    <row r="104" ht="12.75" customHeight="1">
      <c r="A104" s="6" t="s">
        <v>234</v>
      </c>
      <c r="B104" s="34"/>
      <c r="C104" s="24">
        <f t="shared" ref="C104:Z104" si="63">0</f>
        <v>0</v>
      </c>
      <c r="D104" s="24">
        <f t="shared" si="63"/>
        <v>0</v>
      </c>
      <c r="E104" s="24">
        <f t="shared" si="63"/>
        <v>0</v>
      </c>
      <c r="F104" s="24">
        <f t="shared" si="63"/>
        <v>0</v>
      </c>
      <c r="G104" s="24">
        <f t="shared" si="63"/>
        <v>0</v>
      </c>
      <c r="H104" s="24">
        <f t="shared" si="63"/>
        <v>0</v>
      </c>
      <c r="I104" s="24">
        <f t="shared" si="63"/>
        <v>0</v>
      </c>
      <c r="J104" s="24">
        <f t="shared" si="63"/>
        <v>0</v>
      </c>
      <c r="K104" s="24">
        <f t="shared" si="63"/>
        <v>0</v>
      </c>
      <c r="L104" s="24">
        <f t="shared" si="63"/>
        <v>0</v>
      </c>
      <c r="M104" s="24">
        <f t="shared" si="63"/>
        <v>0</v>
      </c>
      <c r="N104" s="24">
        <f t="shared" si="63"/>
        <v>0</v>
      </c>
      <c r="O104" s="24">
        <f t="shared" si="63"/>
        <v>0</v>
      </c>
      <c r="P104" s="24">
        <f t="shared" si="63"/>
        <v>0</v>
      </c>
      <c r="Q104" s="24">
        <f t="shared" si="63"/>
        <v>0</v>
      </c>
      <c r="R104" s="24">
        <f t="shared" si="63"/>
        <v>0</v>
      </c>
      <c r="S104" s="24">
        <f t="shared" si="63"/>
        <v>0</v>
      </c>
      <c r="T104" s="24">
        <f t="shared" si="63"/>
        <v>0</v>
      </c>
      <c r="U104" s="24">
        <f t="shared" si="63"/>
        <v>0</v>
      </c>
      <c r="V104" s="24">
        <f t="shared" si="63"/>
        <v>0</v>
      </c>
      <c r="W104" s="24">
        <f t="shared" si="63"/>
        <v>0</v>
      </c>
      <c r="X104" s="24">
        <f t="shared" si="63"/>
        <v>0</v>
      </c>
      <c r="Y104" s="24">
        <f t="shared" si="63"/>
        <v>0</v>
      </c>
      <c r="Z104" s="24">
        <f t="shared" si="63"/>
        <v>0</v>
      </c>
      <c r="AA104" s="24">
        <f t="shared" ref="AA104:IH104" si="64">SUM(AB102:AM102)</f>
        <v>78790.46614</v>
      </c>
      <c r="AB104" s="24">
        <f t="shared" si="64"/>
        <v>79184.41847</v>
      </c>
      <c r="AC104" s="24">
        <f t="shared" si="64"/>
        <v>79580.34056</v>
      </c>
      <c r="AD104" s="24">
        <f t="shared" si="64"/>
        <v>79978.24226</v>
      </c>
      <c r="AE104" s="24">
        <f t="shared" si="64"/>
        <v>80378.13347</v>
      </c>
      <c r="AF104" s="24">
        <f t="shared" si="64"/>
        <v>80780.02414</v>
      </c>
      <c r="AG104" s="24">
        <f t="shared" si="64"/>
        <v>81183.92426</v>
      </c>
      <c r="AH104" s="24">
        <f t="shared" si="64"/>
        <v>81589.84388</v>
      </c>
      <c r="AI104" s="24">
        <f t="shared" si="64"/>
        <v>81997.7931</v>
      </c>
      <c r="AJ104" s="24">
        <f t="shared" si="64"/>
        <v>82407.78207</v>
      </c>
      <c r="AK104" s="24">
        <f t="shared" si="64"/>
        <v>82819.82098</v>
      </c>
      <c r="AL104" s="24">
        <f t="shared" si="64"/>
        <v>83233.92008</v>
      </c>
      <c r="AM104" s="24">
        <f t="shared" si="64"/>
        <v>83650.08968</v>
      </c>
      <c r="AN104" s="24">
        <f t="shared" si="64"/>
        <v>84068.34013</v>
      </c>
      <c r="AO104" s="24">
        <f t="shared" si="64"/>
        <v>84488.68183</v>
      </c>
      <c r="AP104" s="24">
        <f t="shared" si="64"/>
        <v>84911.12524</v>
      </c>
      <c r="AQ104" s="24">
        <f t="shared" si="64"/>
        <v>85335.68087</v>
      </c>
      <c r="AR104" s="24">
        <f t="shared" si="64"/>
        <v>85762.35927</v>
      </c>
      <c r="AS104" s="24">
        <f t="shared" si="64"/>
        <v>86191.17107</v>
      </c>
      <c r="AT104" s="24">
        <f t="shared" si="64"/>
        <v>86622.12692</v>
      </c>
      <c r="AU104" s="24">
        <f t="shared" si="64"/>
        <v>87055.23756</v>
      </c>
      <c r="AV104" s="24">
        <f t="shared" si="64"/>
        <v>87490.51375</v>
      </c>
      <c r="AW104" s="24">
        <f t="shared" si="64"/>
        <v>87927.96632</v>
      </c>
      <c r="AX104" s="24">
        <f t="shared" si="64"/>
        <v>88329.76792</v>
      </c>
      <c r="AY104" s="24">
        <f t="shared" si="64"/>
        <v>81203.77062</v>
      </c>
      <c r="AZ104" s="24">
        <f t="shared" si="64"/>
        <v>74004.49431</v>
      </c>
      <c r="BA104" s="24">
        <f t="shared" si="64"/>
        <v>66769.03336</v>
      </c>
      <c r="BB104" s="24">
        <f t="shared" si="64"/>
        <v>59497.39417</v>
      </c>
      <c r="BC104" s="24">
        <f t="shared" si="64"/>
        <v>52189.39678</v>
      </c>
      <c r="BD104" s="24">
        <f t="shared" si="64"/>
        <v>44844.8594</v>
      </c>
      <c r="BE104" s="24">
        <f t="shared" si="64"/>
        <v>37463.59933</v>
      </c>
      <c r="BF104" s="24">
        <f t="shared" si="64"/>
        <v>30045.43297</v>
      </c>
      <c r="BG104" s="24">
        <f t="shared" si="64"/>
        <v>22590.17577</v>
      </c>
      <c r="BH104" s="24">
        <f t="shared" si="64"/>
        <v>15097.64228</v>
      </c>
      <c r="BI104" s="24">
        <f t="shared" si="64"/>
        <v>7567.646132</v>
      </c>
      <c r="BJ104" s="24">
        <f t="shared" si="64"/>
        <v>37.83823066</v>
      </c>
      <c r="BK104" s="24">
        <f t="shared" si="64"/>
        <v>0.1891911533</v>
      </c>
      <c r="BL104" s="24">
        <f t="shared" si="64"/>
        <v>0.0009459557665</v>
      </c>
      <c r="BM104" s="24">
        <f t="shared" si="64"/>
        <v>0.000004729778833</v>
      </c>
      <c r="BN104" s="24">
        <f t="shared" si="64"/>
        <v>0.00000002364889416</v>
      </c>
      <c r="BO104" s="24">
        <f t="shared" si="64"/>
        <v>0.0000000001182444708</v>
      </c>
      <c r="BP104" s="24">
        <f t="shared" si="64"/>
        <v>0</v>
      </c>
      <c r="BQ104" s="24">
        <f t="shared" si="64"/>
        <v>0</v>
      </c>
      <c r="BR104" s="24">
        <f t="shared" si="64"/>
        <v>0</v>
      </c>
      <c r="BS104" s="24">
        <f t="shared" si="64"/>
        <v>0</v>
      </c>
      <c r="BT104" s="24">
        <f t="shared" si="64"/>
        <v>0</v>
      </c>
      <c r="BU104" s="24">
        <f t="shared" si="64"/>
        <v>0</v>
      </c>
      <c r="BV104" s="24">
        <f t="shared" si="64"/>
        <v>0</v>
      </c>
      <c r="BW104" s="24">
        <f t="shared" si="64"/>
        <v>0</v>
      </c>
      <c r="BX104" s="24">
        <f t="shared" si="64"/>
        <v>0</v>
      </c>
      <c r="BY104" s="24">
        <f t="shared" si="64"/>
        <v>0</v>
      </c>
      <c r="BZ104" s="24">
        <f t="shared" si="64"/>
        <v>0</v>
      </c>
      <c r="CA104" s="24">
        <f t="shared" si="64"/>
        <v>0</v>
      </c>
      <c r="CB104" s="24">
        <f t="shared" si="64"/>
        <v>0</v>
      </c>
      <c r="CC104" s="24">
        <f t="shared" si="64"/>
        <v>0</v>
      </c>
      <c r="CD104" s="24">
        <f t="shared" si="64"/>
        <v>0</v>
      </c>
      <c r="CE104" s="24">
        <f t="shared" si="64"/>
        <v>0</v>
      </c>
      <c r="CF104" s="24">
        <f t="shared" si="64"/>
        <v>0</v>
      </c>
      <c r="CG104" s="24">
        <f t="shared" si="64"/>
        <v>0</v>
      </c>
      <c r="CH104" s="24">
        <f t="shared" si="64"/>
        <v>0</v>
      </c>
      <c r="CI104" s="24">
        <f t="shared" si="64"/>
        <v>0</v>
      </c>
      <c r="CJ104" s="24">
        <f t="shared" si="64"/>
        <v>0</v>
      </c>
      <c r="CK104" s="24">
        <f t="shared" si="64"/>
        <v>0</v>
      </c>
      <c r="CL104" s="24">
        <f t="shared" si="64"/>
        <v>0</v>
      </c>
      <c r="CM104" s="24">
        <f t="shared" si="64"/>
        <v>0</v>
      </c>
      <c r="CN104" s="24">
        <f t="shared" si="64"/>
        <v>0</v>
      </c>
      <c r="CO104" s="24">
        <f t="shared" si="64"/>
        <v>0</v>
      </c>
      <c r="CP104" s="24">
        <f t="shared" si="64"/>
        <v>0</v>
      </c>
      <c r="CQ104" s="24">
        <f t="shared" si="64"/>
        <v>0</v>
      </c>
      <c r="CR104" s="24">
        <f t="shared" si="64"/>
        <v>0</v>
      </c>
      <c r="CS104" s="24">
        <f t="shared" si="64"/>
        <v>0</v>
      </c>
      <c r="CT104" s="24">
        <f t="shared" si="64"/>
        <v>0</v>
      </c>
      <c r="CU104" s="24">
        <f t="shared" si="64"/>
        <v>0</v>
      </c>
      <c r="CV104" s="24">
        <f t="shared" si="64"/>
        <v>0</v>
      </c>
      <c r="CW104" s="24">
        <f t="shared" si="64"/>
        <v>0</v>
      </c>
      <c r="CX104" s="24">
        <f t="shared" si="64"/>
        <v>0</v>
      </c>
      <c r="CY104" s="24">
        <f t="shared" si="64"/>
        <v>0</v>
      </c>
      <c r="CZ104" s="24">
        <f t="shared" si="64"/>
        <v>0</v>
      </c>
      <c r="DA104" s="24">
        <f t="shared" si="64"/>
        <v>0</v>
      </c>
      <c r="DB104" s="24">
        <f t="shared" si="64"/>
        <v>0</v>
      </c>
      <c r="DC104" s="24">
        <f t="shared" si="64"/>
        <v>0</v>
      </c>
      <c r="DD104" s="24">
        <f t="shared" si="64"/>
        <v>0</v>
      </c>
      <c r="DE104" s="24">
        <f t="shared" si="64"/>
        <v>0</v>
      </c>
      <c r="DF104" s="24">
        <f t="shared" si="64"/>
        <v>0</v>
      </c>
      <c r="DG104" s="24">
        <f t="shared" si="64"/>
        <v>0</v>
      </c>
      <c r="DH104" s="24">
        <f t="shared" si="64"/>
        <v>0</v>
      </c>
      <c r="DI104" s="24">
        <f t="shared" si="64"/>
        <v>0</v>
      </c>
      <c r="DJ104" s="24">
        <f t="shared" si="64"/>
        <v>0</v>
      </c>
      <c r="DK104" s="24">
        <f t="shared" si="64"/>
        <v>0</v>
      </c>
      <c r="DL104" s="24">
        <f t="shared" si="64"/>
        <v>0</v>
      </c>
      <c r="DM104" s="24">
        <f t="shared" si="64"/>
        <v>0</v>
      </c>
      <c r="DN104" s="24">
        <f t="shared" si="64"/>
        <v>0</v>
      </c>
      <c r="DO104" s="24">
        <f t="shared" si="64"/>
        <v>0</v>
      </c>
      <c r="DP104" s="24">
        <f t="shared" si="64"/>
        <v>0</v>
      </c>
      <c r="DQ104" s="24">
        <f t="shared" si="64"/>
        <v>0</v>
      </c>
      <c r="DR104" s="24">
        <f t="shared" si="64"/>
        <v>0</v>
      </c>
      <c r="DS104" s="24">
        <f t="shared" si="64"/>
        <v>0</v>
      </c>
      <c r="DT104" s="24">
        <f t="shared" si="64"/>
        <v>0</v>
      </c>
      <c r="DU104" s="24">
        <f t="shared" si="64"/>
        <v>0</v>
      </c>
      <c r="DV104" s="24">
        <f t="shared" si="64"/>
        <v>0</v>
      </c>
      <c r="DW104" s="24">
        <f t="shared" si="64"/>
        <v>0</v>
      </c>
      <c r="DX104" s="24">
        <f t="shared" si="64"/>
        <v>0</v>
      </c>
      <c r="DY104" s="24">
        <f t="shared" si="64"/>
        <v>0</v>
      </c>
      <c r="DZ104" s="24">
        <f t="shared" si="64"/>
        <v>0</v>
      </c>
      <c r="EA104" s="24">
        <f t="shared" si="64"/>
        <v>0</v>
      </c>
      <c r="EB104" s="24">
        <f t="shared" si="64"/>
        <v>0</v>
      </c>
      <c r="EC104" s="24">
        <f t="shared" si="64"/>
        <v>0</v>
      </c>
      <c r="ED104" s="24">
        <f t="shared" si="64"/>
        <v>0</v>
      </c>
      <c r="EE104" s="24">
        <f t="shared" si="64"/>
        <v>0</v>
      </c>
      <c r="EF104" s="24">
        <f t="shared" si="64"/>
        <v>0</v>
      </c>
      <c r="EG104" s="24">
        <f t="shared" si="64"/>
        <v>0</v>
      </c>
      <c r="EH104" s="24">
        <f t="shared" si="64"/>
        <v>0</v>
      </c>
      <c r="EI104" s="24">
        <f t="shared" si="64"/>
        <v>0</v>
      </c>
      <c r="EJ104" s="24">
        <f t="shared" si="64"/>
        <v>0</v>
      </c>
      <c r="EK104" s="24">
        <f t="shared" si="64"/>
        <v>0</v>
      </c>
      <c r="EL104" s="24">
        <f t="shared" si="64"/>
        <v>0</v>
      </c>
      <c r="EM104" s="24">
        <f t="shared" si="64"/>
        <v>0</v>
      </c>
      <c r="EN104" s="24">
        <f t="shared" si="64"/>
        <v>0</v>
      </c>
      <c r="EO104" s="24">
        <f t="shared" si="64"/>
        <v>0</v>
      </c>
      <c r="EP104" s="24">
        <f t="shared" si="64"/>
        <v>0</v>
      </c>
      <c r="EQ104" s="24">
        <f t="shared" si="64"/>
        <v>0</v>
      </c>
      <c r="ER104" s="24">
        <f t="shared" si="64"/>
        <v>0</v>
      </c>
      <c r="ES104" s="24">
        <f t="shared" si="64"/>
        <v>0</v>
      </c>
      <c r="ET104" s="24">
        <f t="shared" si="64"/>
        <v>0</v>
      </c>
      <c r="EU104" s="24">
        <f t="shared" si="64"/>
        <v>0</v>
      </c>
      <c r="EV104" s="24">
        <f t="shared" si="64"/>
        <v>0</v>
      </c>
      <c r="EW104" s="24">
        <f t="shared" si="64"/>
        <v>0</v>
      </c>
      <c r="EX104" s="24">
        <f t="shared" si="64"/>
        <v>0</v>
      </c>
      <c r="EY104" s="24">
        <f t="shared" si="64"/>
        <v>0</v>
      </c>
      <c r="EZ104" s="24">
        <f t="shared" si="64"/>
        <v>0</v>
      </c>
      <c r="FA104" s="24">
        <f t="shared" si="64"/>
        <v>0</v>
      </c>
      <c r="FB104" s="24">
        <f t="shared" si="64"/>
        <v>0</v>
      </c>
      <c r="FC104" s="24">
        <f t="shared" si="64"/>
        <v>0</v>
      </c>
      <c r="FD104" s="24">
        <f t="shared" si="64"/>
        <v>0</v>
      </c>
      <c r="FE104" s="24">
        <f t="shared" si="64"/>
        <v>0</v>
      </c>
      <c r="FF104" s="24">
        <f t="shared" si="64"/>
        <v>0</v>
      </c>
      <c r="FG104" s="24">
        <f t="shared" si="64"/>
        <v>0</v>
      </c>
      <c r="FH104" s="24">
        <f t="shared" si="64"/>
        <v>0</v>
      </c>
      <c r="FI104" s="24">
        <f t="shared" si="64"/>
        <v>0</v>
      </c>
      <c r="FJ104" s="24">
        <f t="shared" si="64"/>
        <v>0</v>
      </c>
      <c r="FK104" s="24">
        <f t="shared" si="64"/>
        <v>0</v>
      </c>
      <c r="FL104" s="24">
        <f t="shared" si="64"/>
        <v>0</v>
      </c>
      <c r="FM104" s="24">
        <f t="shared" si="64"/>
        <v>0</v>
      </c>
      <c r="FN104" s="24">
        <f t="shared" si="64"/>
        <v>0</v>
      </c>
      <c r="FO104" s="24">
        <f t="shared" si="64"/>
        <v>0</v>
      </c>
      <c r="FP104" s="24">
        <f t="shared" si="64"/>
        <v>0</v>
      </c>
      <c r="FQ104" s="24">
        <f t="shared" si="64"/>
        <v>0</v>
      </c>
      <c r="FR104" s="24">
        <f t="shared" si="64"/>
        <v>0</v>
      </c>
      <c r="FS104" s="24">
        <f t="shared" si="64"/>
        <v>0</v>
      </c>
      <c r="FT104" s="24">
        <f t="shared" si="64"/>
        <v>0</v>
      </c>
      <c r="FU104" s="24">
        <f t="shared" si="64"/>
        <v>0</v>
      </c>
      <c r="FV104" s="24">
        <f t="shared" si="64"/>
        <v>0</v>
      </c>
      <c r="FW104" s="24">
        <f t="shared" si="64"/>
        <v>0</v>
      </c>
      <c r="FX104" s="24">
        <f t="shared" si="64"/>
        <v>0</v>
      </c>
      <c r="FY104" s="24">
        <f t="shared" si="64"/>
        <v>0</v>
      </c>
      <c r="FZ104" s="24">
        <f t="shared" si="64"/>
        <v>0</v>
      </c>
      <c r="GA104" s="24">
        <f t="shared" si="64"/>
        <v>0</v>
      </c>
      <c r="GB104" s="24">
        <f t="shared" si="64"/>
        <v>0</v>
      </c>
      <c r="GC104" s="24">
        <f t="shared" si="64"/>
        <v>0</v>
      </c>
      <c r="GD104" s="24">
        <f t="shared" si="64"/>
        <v>0</v>
      </c>
      <c r="GE104" s="24">
        <f t="shared" si="64"/>
        <v>0</v>
      </c>
      <c r="GF104" s="24">
        <f t="shared" si="64"/>
        <v>0</v>
      </c>
      <c r="GG104" s="24">
        <f t="shared" si="64"/>
        <v>0</v>
      </c>
      <c r="GH104" s="24">
        <f t="shared" si="64"/>
        <v>0</v>
      </c>
      <c r="GI104" s="24">
        <f t="shared" si="64"/>
        <v>0</v>
      </c>
      <c r="GJ104" s="24">
        <f t="shared" si="64"/>
        <v>0</v>
      </c>
      <c r="GK104" s="24">
        <f t="shared" si="64"/>
        <v>0</v>
      </c>
      <c r="GL104" s="24">
        <f t="shared" si="64"/>
        <v>0</v>
      </c>
      <c r="GM104" s="24">
        <f t="shared" si="64"/>
        <v>0</v>
      </c>
      <c r="GN104" s="24">
        <f t="shared" si="64"/>
        <v>0</v>
      </c>
      <c r="GO104" s="24">
        <f t="shared" si="64"/>
        <v>0</v>
      </c>
      <c r="GP104" s="24">
        <f t="shared" si="64"/>
        <v>0</v>
      </c>
      <c r="GQ104" s="24">
        <f t="shared" si="64"/>
        <v>0</v>
      </c>
      <c r="GR104" s="24">
        <f t="shared" si="64"/>
        <v>0</v>
      </c>
      <c r="GS104" s="24">
        <f t="shared" si="64"/>
        <v>0</v>
      </c>
      <c r="GT104" s="24">
        <f t="shared" si="64"/>
        <v>0</v>
      </c>
      <c r="GU104" s="24">
        <f t="shared" si="64"/>
        <v>0</v>
      </c>
      <c r="GV104" s="24">
        <f t="shared" si="64"/>
        <v>0</v>
      </c>
      <c r="GW104" s="24">
        <f t="shared" si="64"/>
        <v>0</v>
      </c>
      <c r="GX104" s="24">
        <f t="shared" si="64"/>
        <v>0</v>
      </c>
      <c r="GY104" s="24">
        <f t="shared" si="64"/>
        <v>0</v>
      </c>
      <c r="GZ104" s="24">
        <f t="shared" si="64"/>
        <v>0</v>
      </c>
      <c r="HA104" s="24">
        <f t="shared" si="64"/>
        <v>0</v>
      </c>
      <c r="HB104" s="24">
        <f t="shared" si="64"/>
        <v>0</v>
      </c>
      <c r="HC104" s="24">
        <f t="shared" si="64"/>
        <v>0</v>
      </c>
      <c r="HD104" s="24">
        <f t="shared" si="64"/>
        <v>0</v>
      </c>
      <c r="HE104" s="24">
        <f t="shared" si="64"/>
        <v>0</v>
      </c>
      <c r="HF104" s="24">
        <f t="shared" si="64"/>
        <v>0</v>
      </c>
      <c r="HG104" s="24">
        <f t="shared" si="64"/>
        <v>0</v>
      </c>
      <c r="HH104" s="24">
        <f t="shared" si="64"/>
        <v>0</v>
      </c>
      <c r="HI104" s="24">
        <f t="shared" si="64"/>
        <v>0</v>
      </c>
      <c r="HJ104" s="24">
        <f t="shared" si="64"/>
        <v>0</v>
      </c>
      <c r="HK104" s="24">
        <f t="shared" si="64"/>
        <v>0</v>
      </c>
      <c r="HL104" s="24">
        <f t="shared" si="64"/>
        <v>0</v>
      </c>
      <c r="HM104" s="24">
        <f t="shared" si="64"/>
        <v>0</v>
      </c>
      <c r="HN104" s="24">
        <f t="shared" si="64"/>
        <v>0</v>
      </c>
      <c r="HO104" s="24">
        <f t="shared" si="64"/>
        <v>0</v>
      </c>
      <c r="HP104" s="24">
        <f t="shared" si="64"/>
        <v>0</v>
      </c>
      <c r="HQ104" s="24">
        <f t="shared" si="64"/>
        <v>0</v>
      </c>
      <c r="HR104" s="24">
        <f t="shared" si="64"/>
        <v>0</v>
      </c>
      <c r="HS104" s="24">
        <f t="shared" si="64"/>
        <v>0</v>
      </c>
      <c r="HT104" s="24">
        <f t="shared" si="64"/>
        <v>0</v>
      </c>
      <c r="HU104" s="24">
        <f t="shared" si="64"/>
        <v>0</v>
      </c>
      <c r="HV104" s="24">
        <f t="shared" si="64"/>
        <v>0</v>
      </c>
      <c r="HW104" s="24">
        <f t="shared" si="64"/>
        <v>0</v>
      </c>
      <c r="HX104" s="24">
        <f t="shared" si="64"/>
        <v>0</v>
      </c>
      <c r="HY104" s="24">
        <f t="shared" si="64"/>
        <v>0</v>
      </c>
      <c r="HZ104" s="24">
        <f t="shared" si="64"/>
        <v>0</v>
      </c>
      <c r="IA104" s="24">
        <f t="shared" si="64"/>
        <v>0</v>
      </c>
      <c r="IB104" s="24">
        <f t="shared" si="64"/>
        <v>0</v>
      </c>
      <c r="IC104" s="24">
        <f t="shared" si="64"/>
        <v>0</v>
      </c>
      <c r="ID104" s="24">
        <f t="shared" si="64"/>
        <v>0</v>
      </c>
      <c r="IE104" s="24">
        <f t="shared" si="64"/>
        <v>0</v>
      </c>
      <c r="IF104" s="24">
        <f t="shared" si="64"/>
        <v>0</v>
      </c>
      <c r="IG104" s="24">
        <f t="shared" si="64"/>
        <v>0</v>
      </c>
      <c r="IH104" s="24">
        <f t="shared" si="64"/>
        <v>0</v>
      </c>
    </row>
    <row r="105" ht="12.75" customHeight="1">
      <c r="A105" s="6" t="s">
        <v>236</v>
      </c>
      <c r="B105" s="34"/>
      <c r="C105" s="24">
        <f t="shared" ref="C105:IH105" si="65">C103-C104</f>
        <v>0</v>
      </c>
      <c r="D105" s="24">
        <f t="shared" si="65"/>
        <v>0</v>
      </c>
      <c r="E105" s="24">
        <f t="shared" si="65"/>
        <v>0</v>
      </c>
      <c r="F105" s="24">
        <f t="shared" si="65"/>
        <v>0</v>
      </c>
      <c r="G105" s="24">
        <f t="shared" si="65"/>
        <v>0</v>
      </c>
      <c r="H105" s="24">
        <f t="shared" si="65"/>
        <v>0</v>
      </c>
      <c r="I105" s="24">
        <f t="shared" si="65"/>
        <v>0</v>
      </c>
      <c r="J105" s="24">
        <f t="shared" si="65"/>
        <v>0</v>
      </c>
      <c r="K105" s="24">
        <f t="shared" si="65"/>
        <v>0</v>
      </c>
      <c r="L105" s="24">
        <f t="shared" si="65"/>
        <v>0</v>
      </c>
      <c r="M105" s="24">
        <f t="shared" si="65"/>
        <v>0</v>
      </c>
      <c r="N105" s="24">
        <f t="shared" si="65"/>
        <v>0</v>
      </c>
      <c r="O105" s="24">
        <f t="shared" si="65"/>
        <v>0</v>
      </c>
      <c r="P105" s="24">
        <f t="shared" si="65"/>
        <v>0</v>
      </c>
      <c r="Q105" s="24">
        <f t="shared" si="65"/>
        <v>0</v>
      </c>
      <c r="R105" s="24">
        <f t="shared" si="65"/>
        <v>0</v>
      </c>
      <c r="S105" s="24">
        <f t="shared" si="65"/>
        <v>0</v>
      </c>
      <c r="T105" s="24">
        <f t="shared" si="65"/>
        <v>0</v>
      </c>
      <c r="U105" s="24">
        <f t="shared" si="65"/>
        <v>0</v>
      </c>
      <c r="V105" s="24">
        <f t="shared" si="65"/>
        <v>0</v>
      </c>
      <c r="W105" s="24">
        <f t="shared" si="65"/>
        <v>0</v>
      </c>
      <c r="X105" s="24">
        <f t="shared" si="65"/>
        <v>0</v>
      </c>
      <c r="Y105" s="24">
        <f t="shared" si="65"/>
        <v>0</v>
      </c>
      <c r="Z105" s="24">
        <f t="shared" si="65"/>
        <v>0</v>
      </c>
      <c r="AA105" s="24">
        <f t="shared" si="65"/>
        <v>164854.0495</v>
      </c>
      <c r="AB105" s="24">
        <f t="shared" si="65"/>
        <v>158072.8354</v>
      </c>
      <c r="AC105" s="24">
        <f t="shared" si="65"/>
        <v>151257.7152</v>
      </c>
      <c r="AD105" s="24">
        <f t="shared" si="65"/>
        <v>144408.5194</v>
      </c>
      <c r="AE105" s="24">
        <f t="shared" si="65"/>
        <v>137525.0776</v>
      </c>
      <c r="AF105" s="24">
        <f t="shared" si="65"/>
        <v>130607.2187</v>
      </c>
      <c r="AG105" s="24">
        <f t="shared" si="65"/>
        <v>123654.7704</v>
      </c>
      <c r="AH105" s="24">
        <f t="shared" si="65"/>
        <v>116667.5599</v>
      </c>
      <c r="AI105" s="24">
        <f t="shared" si="65"/>
        <v>109645.4133</v>
      </c>
      <c r="AJ105" s="24">
        <f t="shared" si="65"/>
        <v>102588.156</v>
      </c>
      <c r="AK105" s="24">
        <f t="shared" si="65"/>
        <v>95495.61245</v>
      </c>
      <c r="AL105" s="24">
        <f t="shared" si="65"/>
        <v>88367.60615</v>
      </c>
      <c r="AM105" s="24">
        <f t="shared" si="65"/>
        <v>81203.95982</v>
      </c>
      <c r="AN105" s="24">
        <f t="shared" si="65"/>
        <v>74004.49525</v>
      </c>
      <c r="AO105" s="24">
        <f t="shared" si="65"/>
        <v>66769.03337</v>
      </c>
      <c r="AP105" s="24">
        <f t="shared" si="65"/>
        <v>59497.39417</v>
      </c>
      <c r="AQ105" s="24">
        <f t="shared" si="65"/>
        <v>52189.39678</v>
      </c>
      <c r="AR105" s="24">
        <f t="shared" si="65"/>
        <v>44844.8594</v>
      </c>
      <c r="AS105" s="24">
        <f t="shared" si="65"/>
        <v>37463.59933</v>
      </c>
      <c r="AT105" s="24">
        <f t="shared" si="65"/>
        <v>30045.43297</v>
      </c>
      <c r="AU105" s="24">
        <f t="shared" si="65"/>
        <v>22590.17577</v>
      </c>
      <c r="AV105" s="24">
        <f t="shared" si="65"/>
        <v>15097.64228</v>
      </c>
      <c r="AW105" s="24">
        <f t="shared" si="65"/>
        <v>7567.646132</v>
      </c>
      <c r="AX105" s="24">
        <f t="shared" si="65"/>
        <v>37.83823066</v>
      </c>
      <c r="AY105" s="24">
        <f t="shared" si="65"/>
        <v>0.1891911533</v>
      </c>
      <c r="AZ105" s="24">
        <f t="shared" si="65"/>
        <v>0.0009459557768</v>
      </c>
      <c r="BA105" s="24">
        <f t="shared" si="65"/>
        <v>0.000004729779903</v>
      </c>
      <c r="BB105" s="24">
        <f t="shared" si="65"/>
        <v>0.00000002363231033</v>
      </c>
      <c r="BC105" s="24">
        <f t="shared" si="65"/>
        <v>0.0000000001091393642</v>
      </c>
      <c r="BD105" s="24">
        <f t="shared" si="65"/>
        <v>0</v>
      </c>
      <c r="BE105" s="24">
        <f t="shared" si="65"/>
        <v>0</v>
      </c>
      <c r="BF105" s="24">
        <f t="shared" si="65"/>
        <v>0</v>
      </c>
      <c r="BG105" s="24">
        <f t="shared" si="65"/>
        <v>0</v>
      </c>
      <c r="BH105" s="24">
        <f t="shared" si="65"/>
        <v>0</v>
      </c>
      <c r="BI105" s="24">
        <f t="shared" si="65"/>
        <v>0</v>
      </c>
      <c r="BJ105" s="24">
        <f t="shared" si="65"/>
        <v>0</v>
      </c>
      <c r="BK105" s="24">
        <f t="shared" si="65"/>
        <v>0</v>
      </c>
      <c r="BL105" s="24">
        <f t="shared" si="65"/>
        <v>0</v>
      </c>
      <c r="BM105" s="24">
        <f t="shared" si="65"/>
        <v>0</v>
      </c>
      <c r="BN105" s="24">
        <f t="shared" si="65"/>
        <v>0</v>
      </c>
      <c r="BO105" s="24">
        <f t="shared" si="65"/>
        <v>0</v>
      </c>
      <c r="BP105" s="24">
        <f t="shared" si="65"/>
        <v>0</v>
      </c>
      <c r="BQ105" s="24">
        <f t="shared" si="65"/>
        <v>0</v>
      </c>
      <c r="BR105" s="24">
        <f t="shared" si="65"/>
        <v>0</v>
      </c>
      <c r="BS105" s="24">
        <f t="shared" si="65"/>
        <v>0</v>
      </c>
      <c r="BT105" s="24">
        <f t="shared" si="65"/>
        <v>0</v>
      </c>
      <c r="BU105" s="24">
        <f t="shared" si="65"/>
        <v>0</v>
      </c>
      <c r="BV105" s="24">
        <f t="shared" si="65"/>
        <v>0</v>
      </c>
      <c r="BW105" s="24">
        <f t="shared" si="65"/>
        <v>0</v>
      </c>
      <c r="BX105" s="24">
        <f t="shared" si="65"/>
        <v>0</v>
      </c>
      <c r="BY105" s="24">
        <f t="shared" si="65"/>
        <v>0</v>
      </c>
      <c r="BZ105" s="24">
        <f t="shared" si="65"/>
        <v>0</v>
      </c>
      <c r="CA105" s="24">
        <f t="shared" si="65"/>
        <v>0</v>
      </c>
      <c r="CB105" s="24">
        <f t="shared" si="65"/>
        <v>0</v>
      </c>
      <c r="CC105" s="24">
        <f t="shared" si="65"/>
        <v>0</v>
      </c>
      <c r="CD105" s="24">
        <f t="shared" si="65"/>
        <v>0</v>
      </c>
      <c r="CE105" s="24">
        <f t="shared" si="65"/>
        <v>0</v>
      </c>
      <c r="CF105" s="24">
        <f t="shared" si="65"/>
        <v>0</v>
      </c>
      <c r="CG105" s="24">
        <f t="shared" si="65"/>
        <v>0</v>
      </c>
      <c r="CH105" s="24">
        <f t="shared" si="65"/>
        <v>0</v>
      </c>
      <c r="CI105" s="24">
        <f t="shared" si="65"/>
        <v>0</v>
      </c>
      <c r="CJ105" s="24">
        <f t="shared" si="65"/>
        <v>0</v>
      </c>
      <c r="CK105" s="24">
        <f t="shared" si="65"/>
        <v>0</v>
      </c>
      <c r="CL105" s="24">
        <f t="shared" si="65"/>
        <v>0</v>
      </c>
      <c r="CM105" s="24">
        <f t="shared" si="65"/>
        <v>0</v>
      </c>
      <c r="CN105" s="24">
        <f t="shared" si="65"/>
        <v>0</v>
      </c>
      <c r="CO105" s="24">
        <f t="shared" si="65"/>
        <v>0</v>
      </c>
      <c r="CP105" s="24">
        <f t="shared" si="65"/>
        <v>0</v>
      </c>
      <c r="CQ105" s="24">
        <f t="shared" si="65"/>
        <v>0</v>
      </c>
      <c r="CR105" s="24">
        <f t="shared" si="65"/>
        <v>0</v>
      </c>
      <c r="CS105" s="24">
        <f t="shared" si="65"/>
        <v>0</v>
      </c>
      <c r="CT105" s="24">
        <f t="shared" si="65"/>
        <v>0</v>
      </c>
      <c r="CU105" s="24">
        <f t="shared" si="65"/>
        <v>0</v>
      </c>
      <c r="CV105" s="24">
        <f t="shared" si="65"/>
        <v>0</v>
      </c>
      <c r="CW105" s="24">
        <f t="shared" si="65"/>
        <v>0</v>
      </c>
      <c r="CX105" s="24">
        <f t="shared" si="65"/>
        <v>0</v>
      </c>
      <c r="CY105" s="24">
        <f t="shared" si="65"/>
        <v>0</v>
      </c>
      <c r="CZ105" s="24">
        <f t="shared" si="65"/>
        <v>0</v>
      </c>
      <c r="DA105" s="24">
        <f t="shared" si="65"/>
        <v>0</v>
      </c>
      <c r="DB105" s="24">
        <f t="shared" si="65"/>
        <v>0</v>
      </c>
      <c r="DC105" s="24">
        <f t="shared" si="65"/>
        <v>0</v>
      </c>
      <c r="DD105" s="24">
        <f t="shared" si="65"/>
        <v>0</v>
      </c>
      <c r="DE105" s="24">
        <f t="shared" si="65"/>
        <v>0</v>
      </c>
      <c r="DF105" s="24">
        <f t="shared" si="65"/>
        <v>0</v>
      </c>
      <c r="DG105" s="24">
        <f t="shared" si="65"/>
        <v>0</v>
      </c>
      <c r="DH105" s="24">
        <f t="shared" si="65"/>
        <v>0</v>
      </c>
      <c r="DI105" s="24">
        <f t="shared" si="65"/>
        <v>0</v>
      </c>
      <c r="DJ105" s="24">
        <f t="shared" si="65"/>
        <v>0</v>
      </c>
      <c r="DK105" s="24">
        <f t="shared" si="65"/>
        <v>0</v>
      </c>
      <c r="DL105" s="24">
        <f t="shared" si="65"/>
        <v>0</v>
      </c>
      <c r="DM105" s="24">
        <f t="shared" si="65"/>
        <v>0</v>
      </c>
      <c r="DN105" s="24">
        <f t="shared" si="65"/>
        <v>0</v>
      </c>
      <c r="DO105" s="24">
        <f t="shared" si="65"/>
        <v>0</v>
      </c>
      <c r="DP105" s="24">
        <f t="shared" si="65"/>
        <v>0</v>
      </c>
      <c r="DQ105" s="24">
        <f t="shared" si="65"/>
        <v>0</v>
      </c>
      <c r="DR105" s="24">
        <f t="shared" si="65"/>
        <v>0</v>
      </c>
      <c r="DS105" s="24">
        <f t="shared" si="65"/>
        <v>0</v>
      </c>
      <c r="DT105" s="24">
        <f t="shared" si="65"/>
        <v>0</v>
      </c>
      <c r="DU105" s="24">
        <f t="shared" si="65"/>
        <v>0</v>
      </c>
      <c r="DV105" s="24">
        <f t="shared" si="65"/>
        <v>0</v>
      </c>
      <c r="DW105" s="24">
        <f t="shared" si="65"/>
        <v>0</v>
      </c>
      <c r="DX105" s="24">
        <f t="shared" si="65"/>
        <v>0</v>
      </c>
      <c r="DY105" s="24">
        <f t="shared" si="65"/>
        <v>0</v>
      </c>
      <c r="DZ105" s="24">
        <f t="shared" si="65"/>
        <v>0</v>
      </c>
      <c r="EA105" s="24">
        <f t="shared" si="65"/>
        <v>0</v>
      </c>
      <c r="EB105" s="24">
        <f t="shared" si="65"/>
        <v>0</v>
      </c>
      <c r="EC105" s="24">
        <f t="shared" si="65"/>
        <v>0</v>
      </c>
      <c r="ED105" s="24">
        <f t="shared" si="65"/>
        <v>0</v>
      </c>
      <c r="EE105" s="24">
        <f t="shared" si="65"/>
        <v>0</v>
      </c>
      <c r="EF105" s="24">
        <f t="shared" si="65"/>
        <v>0</v>
      </c>
      <c r="EG105" s="24">
        <f t="shared" si="65"/>
        <v>0</v>
      </c>
      <c r="EH105" s="24">
        <f t="shared" si="65"/>
        <v>0</v>
      </c>
      <c r="EI105" s="24">
        <f t="shared" si="65"/>
        <v>0</v>
      </c>
      <c r="EJ105" s="24">
        <f t="shared" si="65"/>
        <v>0</v>
      </c>
      <c r="EK105" s="24">
        <f t="shared" si="65"/>
        <v>0</v>
      </c>
      <c r="EL105" s="24">
        <f t="shared" si="65"/>
        <v>0</v>
      </c>
      <c r="EM105" s="24">
        <f t="shared" si="65"/>
        <v>0</v>
      </c>
      <c r="EN105" s="24">
        <f t="shared" si="65"/>
        <v>0</v>
      </c>
      <c r="EO105" s="24">
        <f t="shared" si="65"/>
        <v>0</v>
      </c>
      <c r="EP105" s="24">
        <f t="shared" si="65"/>
        <v>0</v>
      </c>
      <c r="EQ105" s="24">
        <f t="shared" si="65"/>
        <v>0</v>
      </c>
      <c r="ER105" s="24">
        <f t="shared" si="65"/>
        <v>0</v>
      </c>
      <c r="ES105" s="24">
        <f t="shared" si="65"/>
        <v>0</v>
      </c>
      <c r="ET105" s="24">
        <f t="shared" si="65"/>
        <v>0</v>
      </c>
      <c r="EU105" s="24">
        <f t="shared" si="65"/>
        <v>0</v>
      </c>
      <c r="EV105" s="24">
        <f t="shared" si="65"/>
        <v>0</v>
      </c>
      <c r="EW105" s="24">
        <f t="shared" si="65"/>
        <v>0</v>
      </c>
      <c r="EX105" s="24">
        <f t="shared" si="65"/>
        <v>0</v>
      </c>
      <c r="EY105" s="24">
        <f t="shared" si="65"/>
        <v>0</v>
      </c>
      <c r="EZ105" s="24">
        <f t="shared" si="65"/>
        <v>0</v>
      </c>
      <c r="FA105" s="24">
        <f t="shared" si="65"/>
        <v>0</v>
      </c>
      <c r="FB105" s="24">
        <f t="shared" si="65"/>
        <v>0</v>
      </c>
      <c r="FC105" s="24">
        <f t="shared" si="65"/>
        <v>0</v>
      </c>
      <c r="FD105" s="24">
        <f t="shared" si="65"/>
        <v>0</v>
      </c>
      <c r="FE105" s="24">
        <f t="shared" si="65"/>
        <v>0</v>
      </c>
      <c r="FF105" s="24">
        <f t="shared" si="65"/>
        <v>0</v>
      </c>
      <c r="FG105" s="24">
        <f t="shared" si="65"/>
        <v>0</v>
      </c>
      <c r="FH105" s="24">
        <f t="shared" si="65"/>
        <v>0</v>
      </c>
      <c r="FI105" s="24">
        <f t="shared" si="65"/>
        <v>0</v>
      </c>
      <c r="FJ105" s="24">
        <f t="shared" si="65"/>
        <v>0</v>
      </c>
      <c r="FK105" s="24">
        <f t="shared" si="65"/>
        <v>0</v>
      </c>
      <c r="FL105" s="24">
        <f t="shared" si="65"/>
        <v>0</v>
      </c>
      <c r="FM105" s="24">
        <f t="shared" si="65"/>
        <v>0</v>
      </c>
      <c r="FN105" s="24">
        <f t="shared" si="65"/>
        <v>0</v>
      </c>
      <c r="FO105" s="24">
        <f t="shared" si="65"/>
        <v>0</v>
      </c>
      <c r="FP105" s="24">
        <f t="shared" si="65"/>
        <v>0</v>
      </c>
      <c r="FQ105" s="24">
        <f t="shared" si="65"/>
        <v>0</v>
      </c>
      <c r="FR105" s="24">
        <f t="shared" si="65"/>
        <v>0</v>
      </c>
      <c r="FS105" s="24">
        <f t="shared" si="65"/>
        <v>0</v>
      </c>
      <c r="FT105" s="24">
        <f t="shared" si="65"/>
        <v>0</v>
      </c>
      <c r="FU105" s="24">
        <f t="shared" si="65"/>
        <v>0</v>
      </c>
      <c r="FV105" s="24">
        <f t="shared" si="65"/>
        <v>0</v>
      </c>
      <c r="FW105" s="24">
        <f t="shared" si="65"/>
        <v>0</v>
      </c>
      <c r="FX105" s="24">
        <f t="shared" si="65"/>
        <v>0</v>
      </c>
      <c r="FY105" s="24">
        <f t="shared" si="65"/>
        <v>0</v>
      </c>
      <c r="FZ105" s="24">
        <f t="shared" si="65"/>
        <v>0</v>
      </c>
      <c r="GA105" s="24">
        <f t="shared" si="65"/>
        <v>0</v>
      </c>
      <c r="GB105" s="24">
        <f t="shared" si="65"/>
        <v>0</v>
      </c>
      <c r="GC105" s="24">
        <f t="shared" si="65"/>
        <v>0</v>
      </c>
      <c r="GD105" s="24">
        <f t="shared" si="65"/>
        <v>0</v>
      </c>
      <c r="GE105" s="24">
        <f t="shared" si="65"/>
        <v>0</v>
      </c>
      <c r="GF105" s="24">
        <f t="shared" si="65"/>
        <v>0</v>
      </c>
      <c r="GG105" s="24">
        <f t="shared" si="65"/>
        <v>0</v>
      </c>
      <c r="GH105" s="24">
        <f t="shared" si="65"/>
        <v>0</v>
      </c>
      <c r="GI105" s="24">
        <f t="shared" si="65"/>
        <v>0</v>
      </c>
      <c r="GJ105" s="24">
        <f t="shared" si="65"/>
        <v>0</v>
      </c>
      <c r="GK105" s="24">
        <f t="shared" si="65"/>
        <v>0</v>
      </c>
      <c r="GL105" s="24">
        <f t="shared" si="65"/>
        <v>0</v>
      </c>
      <c r="GM105" s="24">
        <f t="shared" si="65"/>
        <v>0</v>
      </c>
      <c r="GN105" s="24">
        <f t="shared" si="65"/>
        <v>0</v>
      </c>
      <c r="GO105" s="24">
        <f t="shared" si="65"/>
        <v>0</v>
      </c>
      <c r="GP105" s="24">
        <f t="shared" si="65"/>
        <v>0</v>
      </c>
      <c r="GQ105" s="24">
        <f t="shared" si="65"/>
        <v>0</v>
      </c>
      <c r="GR105" s="24">
        <f t="shared" si="65"/>
        <v>0</v>
      </c>
      <c r="GS105" s="24">
        <f t="shared" si="65"/>
        <v>0</v>
      </c>
      <c r="GT105" s="24">
        <f t="shared" si="65"/>
        <v>0</v>
      </c>
      <c r="GU105" s="24">
        <f t="shared" si="65"/>
        <v>0</v>
      </c>
      <c r="GV105" s="24">
        <f t="shared" si="65"/>
        <v>0</v>
      </c>
      <c r="GW105" s="24">
        <f t="shared" si="65"/>
        <v>0</v>
      </c>
      <c r="GX105" s="24">
        <f t="shared" si="65"/>
        <v>0</v>
      </c>
      <c r="GY105" s="24">
        <f t="shared" si="65"/>
        <v>0</v>
      </c>
      <c r="GZ105" s="24">
        <f t="shared" si="65"/>
        <v>0</v>
      </c>
      <c r="HA105" s="24">
        <f t="shared" si="65"/>
        <v>0</v>
      </c>
      <c r="HB105" s="24">
        <f t="shared" si="65"/>
        <v>0</v>
      </c>
      <c r="HC105" s="24">
        <f t="shared" si="65"/>
        <v>0</v>
      </c>
      <c r="HD105" s="24">
        <f t="shared" si="65"/>
        <v>0</v>
      </c>
      <c r="HE105" s="24">
        <f t="shared" si="65"/>
        <v>0</v>
      </c>
      <c r="HF105" s="24">
        <f t="shared" si="65"/>
        <v>0</v>
      </c>
      <c r="HG105" s="24">
        <f t="shared" si="65"/>
        <v>0</v>
      </c>
      <c r="HH105" s="24">
        <f t="shared" si="65"/>
        <v>0</v>
      </c>
      <c r="HI105" s="24">
        <f t="shared" si="65"/>
        <v>0</v>
      </c>
      <c r="HJ105" s="24">
        <f t="shared" si="65"/>
        <v>0</v>
      </c>
      <c r="HK105" s="24">
        <f t="shared" si="65"/>
        <v>0</v>
      </c>
      <c r="HL105" s="24">
        <f t="shared" si="65"/>
        <v>0</v>
      </c>
      <c r="HM105" s="24">
        <f t="shared" si="65"/>
        <v>0</v>
      </c>
      <c r="HN105" s="24">
        <f t="shared" si="65"/>
        <v>0</v>
      </c>
      <c r="HO105" s="24">
        <f t="shared" si="65"/>
        <v>0</v>
      </c>
      <c r="HP105" s="24">
        <f t="shared" si="65"/>
        <v>0</v>
      </c>
      <c r="HQ105" s="24">
        <f t="shared" si="65"/>
        <v>0</v>
      </c>
      <c r="HR105" s="24">
        <f t="shared" si="65"/>
        <v>0</v>
      </c>
      <c r="HS105" s="24">
        <f t="shared" si="65"/>
        <v>0</v>
      </c>
      <c r="HT105" s="24">
        <f t="shared" si="65"/>
        <v>0</v>
      </c>
      <c r="HU105" s="24">
        <f t="shared" si="65"/>
        <v>0</v>
      </c>
      <c r="HV105" s="24">
        <f t="shared" si="65"/>
        <v>0</v>
      </c>
      <c r="HW105" s="24">
        <f t="shared" si="65"/>
        <v>0</v>
      </c>
      <c r="HX105" s="24">
        <f t="shared" si="65"/>
        <v>0</v>
      </c>
      <c r="HY105" s="24">
        <f t="shared" si="65"/>
        <v>0</v>
      </c>
      <c r="HZ105" s="24">
        <f t="shared" si="65"/>
        <v>0</v>
      </c>
      <c r="IA105" s="24">
        <f t="shared" si="65"/>
        <v>0</v>
      </c>
      <c r="IB105" s="24">
        <f t="shared" si="65"/>
        <v>0</v>
      </c>
      <c r="IC105" s="24">
        <f t="shared" si="65"/>
        <v>0</v>
      </c>
      <c r="ID105" s="24">
        <f t="shared" si="65"/>
        <v>0</v>
      </c>
      <c r="IE105" s="24">
        <f t="shared" si="65"/>
        <v>0</v>
      </c>
      <c r="IF105" s="24">
        <f t="shared" si="65"/>
        <v>0</v>
      </c>
      <c r="IG105" s="24">
        <f t="shared" si="65"/>
        <v>0</v>
      </c>
      <c r="IH105" s="24">
        <f t="shared" si="65"/>
        <v>0</v>
      </c>
    </row>
    <row r="106" ht="12.75" customHeight="1">
      <c r="A106" s="6"/>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row>
    <row r="107" ht="12.75" customHeight="1">
      <c r="A107" s="6" t="s">
        <v>238</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row>
    <row r="108" ht="12.75" customHeight="1">
      <c r="A108" s="6" t="s">
        <v>216</v>
      </c>
      <c r="B108" s="73">
        <v>0.0</v>
      </c>
      <c r="C108" s="13">
        <f>0</f>
        <v>0</v>
      </c>
      <c r="D108" s="13">
        <f t="shared" ref="D108:Z108" si="66">C114</f>
        <v>0</v>
      </c>
      <c r="E108" s="13">
        <f t="shared" si="66"/>
        <v>0</v>
      </c>
      <c r="F108" s="13">
        <f t="shared" si="66"/>
        <v>0</v>
      </c>
      <c r="G108" s="13">
        <f t="shared" si="66"/>
        <v>0</v>
      </c>
      <c r="H108" s="13">
        <f t="shared" si="66"/>
        <v>0</v>
      </c>
      <c r="I108" s="13">
        <f t="shared" si="66"/>
        <v>0</v>
      </c>
      <c r="J108" s="13">
        <f t="shared" si="66"/>
        <v>0</v>
      </c>
      <c r="K108" s="13">
        <f t="shared" si="66"/>
        <v>0</v>
      </c>
      <c r="L108" s="13">
        <f t="shared" si="66"/>
        <v>0</v>
      </c>
      <c r="M108" s="13">
        <f t="shared" si="66"/>
        <v>0</v>
      </c>
      <c r="N108" s="13">
        <f t="shared" si="66"/>
        <v>0</v>
      </c>
      <c r="O108" s="13">
        <f t="shared" si="66"/>
        <v>0</v>
      </c>
      <c r="P108" s="13">
        <f t="shared" si="66"/>
        <v>0</v>
      </c>
      <c r="Q108" s="13">
        <f t="shared" si="66"/>
        <v>0</v>
      </c>
      <c r="R108" s="13">
        <f t="shared" si="66"/>
        <v>0</v>
      </c>
      <c r="S108" s="13">
        <f t="shared" si="66"/>
        <v>0</v>
      </c>
      <c r="T108" s="13">
        <f t="shared" si="66"/>
        <v>0</v>
      </c>
      <c r="U108" s="13">
        <f t="shared" si="66"/>
        <v>0</v>
      </c>
      <c r="V108" s="13">
        <f t="shared" si="66"/>
        <v>0</v>
      </c>
      <c r="W108" s="13">
        <f t="shared" si="66"/>
        <v>0</v>
      </c>
      <c r="X108" s="13">
        <f t="shared" si="66"/>
        <v>0</v>
      </c>
      <c r="Y108" s="13">
        <f t="shared" si="66"/>
        <v>0</v>
      </c>
      <c r="Z108" s="13">
        <f t="shared" si="66"/>
        <v>0</v>
      </c>
      <c r="AA108" s="13">
        <f>B108</f>
        <v>0</v>
      </c>
      <c r="AB108" s="13">
        <f t="shared" ref="AB108:IH108" si="67">AA114</f>
        <v>0</v>
      </c>
      <c r="AC108" s="13">
        <f t="shared" si="67"/>
        <v>0</v>
      </c>
      <c r="AD108" s="13">
        <f t="shared" si="67"/>
        <v>0</v>
      </c>
      <c r="AE108" s="13">
        <f t="shared" si="67"/>
        <v>0</v>
      </c>
      <c r="AF108" s="13">
        <f t="shared" si="67"/>
        <v>0</v>
      </c>
      <c r="AG108" s="13">
        <f t="shared" si="67"/>
        <v>0</v>
      </c>
      <c r="AH108" s="13">
        <f t="shared" si="67"/>
        <v>0</v>
      </c>
      <c r="AI108" s="13">
        <f t="shared" si="67"/>
        <v>0</v>
      </c>
      <c r="AJ108" s="13">
        <f t="shared" si="67"/>
        <v>0</v>
      </c>
      <c r="AK108" s="13">
        <f t="shared" si="67"/>
        <v>0</v>
      </c>
      <c r="AL108" s="13">
        <f t="shared" si="67"/>
        <v>0</v>
      </c>
      <c r="AM108" s="13">
        <f t="shared" si="67"/>
        <v>0</v>
      </c>
      <c r="AN108" s="13">
        <f t="shared" si="67"/>
        <v>0</v>
      </c>
      <c r="AO108" s="13">
        <f t="shared" si="67"/>
        <v>0</v>
      </c>
      <c r="AP108" s="13">
        <f t="shared" si="67"/>
        <v>0</v>
      </c>
      <c r="AQ108" s="13">
        <f t="shared" si="67"/>
        <v>0</v>
      </c>
      <c r="AR108" s="13">
        <f t="shared" si="67"/>
        <v>0</v>
      </c>
      <c r="AS108" s="13">
        <f t="shared" si="67"/>
        <v>0</v>
      </c>
      <c r="AT108" s="13">
        <f t="shared" si="67"/>
        <v>0</v>
      </c>
      <c r="AU108" s="13">
        <f t="shared" si="67"/>
        <v>0</v>
      </c>
      <c r="AV108" s="13">
        <f t="shared" si="67"/>
        <v>0</v>
      </c>
      <c r="AW108" s="13">
        <f t="shared" si="67"/>
        <v>0</v>
      </c>
      <c r="AX108" s="13">
        <f t="shared" si="67"/>
        <v>0</v>
      </c>
      <c r="AY108" s="13">
        <f t="shared" si="67"/>
        <v>0</v>
      </c>
      <c r="AZ108" s="13">
        <f t="shared" si="67"/>
        <v>0</v>
      </c>
      <c r="BA108" s="13">
        <f t="shared" si="67"/>
        <v>0</v>
      </c>
      <c r="BB108" s="13">
        <f t="shared" si="67"/>
        <v>0</v>
      </c>
      <c r="BC108" s="13">
        <f t="shared" si="67"/>
        <v>0</v>
      </c>
      <c r="BD108" s="13">
        <f t="shared" si="67"/>
        <v>0</v>
      </c>
      <c r="BE108" s="13">
        <f t="shared" si="67"/>
        <v>0</v>
      </c>
      <c r="BF108" s="13">
        <f t="shared" si="67"/>
        <v>0</v>
      </c>
      <c r="BG108" s="13">
        <f t="shared" si="67"/>
        <v>0</v>
      </c>
      <c r="BH108" s="13">
        <f t="shared" si="67"/>
        <v>0</v>
      </c>
      <c r="BI108" s="13">
        <f t="shared" si="67"/>
        <v>0</v>
      </c>
      <c r="BJ108" s="13">
        <f t="shared" si="67"/>
        <v>0</v>
      </c>
      <c r="BK108" s="13">
        <f t="shared" si="67"/>
        <v>0</v>
      </c>
      <c r="BL108" s="13">
        <f t="shared" si="67"/>
        <v>0</v>
      </c>
      <c r="BM108" s="13">
        <f t="shared" si="67"/>
        <v>0</v>
      </c>
      <c r="BN108" s="13">
        <f t="shared" si="67"/>
        <v>0</v>
      </c>
      <c r="BO108" s="13">
        <f t="shared" si="67"/>
        <v>0</v>
      </c>
      <c r="BP108" s="13">
        <f t="shared" si="67"/>
        <v>0</v>
      </c>
      <c r="BQ108" s="13">
        <f t="shared" si="67"/>
        <v>0</v>
      </c>
      <c r="BR108" s="13">
        <f t="shared" si="67"/>
        <v>0</v>
      </c>
      <c r="BS108" s="13">
        <f t="shared" si="67"/>
        <v>0</v>
      </c>
      <c r="BT108" s="13">
        <f t="shared" si="67"/>
        <v>0</v>
      </c>
      <c r="BU108" s="13">
        <f t="shared" si="67"/>
        <v>0</v>
      </c>
      <c r="BV108" s="13">
        <f t="shared" si="67"/>
        <v>0</v>
      </c>
      <c r="BW108" s="13">
        <f t="shared" si="67"/>
        <v>0</v>
      </c>
      <c r="BX108" s="13">
        <f t="shared" si="67"/>
        <v>0</v>
      </c>
      <c r="BY108" s="13">
        <f t="shared" si="67"/>
        <v>0</v>
      </c>
      <c r="BZ108" s="13">
        <f t="shared" si="67"/>
        <v>0</v>
      </c>
      <c r="CA108" s="13">
        <f t="shared" si="67"/>
        <v>0</v>
      </c>
      <c r="CB108" s="13">
        <f t="shared" si="67"/>
        <v>0</v>
      </c>
      <c r="CC108" s="13">
        <f t="shared" si="67"/>
        <v>0</v>
      </c>
      <c r="CD108" s="13">
        <f t="shared" si="67"/>
        <v>0</v>
      </c>
      <c r="CE108" s="13">
        <f t="shared" si="67"/>
        <v>0</v>
      </c>
      <c r="CF108" s="13">
        <f t="shared" si="67"/>
        <v>0</v>
      </c>
      <c r="CG108" s="13">
        <f t="shared" si="67"/>
        <v>0</v>
      </c>
      <c r="CH108" s="13">
        <f t="shared" si="67"/>
        <v>0</v>
      </c>
      <c r="CI108" s="13">
        <f t="shared" si="67"/>
        <v>0</v>
      </c>
      <c r="CJ108" s="13">
        <f t="shared" si="67"/>
        <v>0</v>
      </c>
      <c r="CK108" s="13">
        <f t="shared" si="67"/>
        <v>0</v>
      </c>
      <c r="CL108" s="13">
        <f t="shared" si="67"/>
        <v>0</v>
      </c>
      <c r="CM108" s="13">
        <f t="shared" si="67"/>
        <v>0</v>
      </c>
      <c r="CN108" s="13">
        <f t="shared" si="67"/>
        <v>0</v>
      </c>
      <c r="CO108" s="13">
        <f t="shared" si="67"/>
        <v>0</v>
      </c>
      <c r="CP108" s="13">
        <f t="shared" si="67"/>
        <v>0</v>
      </c>
      <c r="CQ108" s="13">
        <f t="shared" si="67"/>
        <v>0</v>
      </c>
      <c r="CR108" s="13">
        <f t="shared" si="67"/>
        <v>0</v>
      </c>
      <c r="CS108" s="13">
        <f t="shared" si="67"/>
        <v>0</v>
      </c>
      <c r="CT108" s="13">
        <f t="shared" si="67"/>
        <v>0</v>
      </c>
      <c r="CU108" s="13">
        <f t="shared" si="67"/>
        <v>0</v>
      </c>
      <c r="CV108" s="13">
        <f t="shared" si="67"/>
        <v>0</v>
      </c>
      <c r="CW108" s="13">
        <f t="shared" si="67"/>
        <v>0</v>
      </c>
      <c r="CX108" s="13">
        <f t="shared" si="67"/>
        <v>0</v>
      </c>
      <c r="CY108" s="13">
        <f t="shared" si="67"/>
        <v>0</v>
      </c>
      <c r="CZ108" s="13">
        <f t="shared" si="67"/>
        <v>0</v>
      </c>
      <c r="DA108" s="13">
        <f t="shared" si="67"/>
        <v>0</v>
      </c>
      <c r="DB108" s="13">
        <f t="shared" si="67"/>
        <v>0</v>
      </c>
      <c r="DC108" s="13">
        <f t="shared" si="67"/>
        <v>0</v>
      </c>
      <c r="DD108" s="13">
        <f t="shared" si="67"/>
        <v>0</v>
      </c>
      <c r="DE108" s="13">
        <f t="shared" si="67"/>
        <v>0</v>
      </c>
      <c r="DF108" s="13">
        <f t="shared" si="67"/>
        <v>0</v>
      </c>
      <c r="DG108" s="13">
        <f t="shared" si="67"/>
        <v>0</v>
      </c>
      <c r="DH108" s="13">
        <f t="shared" si="67"/>
        <v>0</v>
      </c>
      <c r="DI108" s="13">
        <f t="shared" si="67"/>
        <v>0</v>
      </c>
      <c r="DJ108" s="13">
        <f t="shared" si="67"/>
        <v>0</v>
      </c>
      <c r="DK108" s="13">
        <f t="shared" si="67"/>
        <v>0</v>
      </c>
      <c r="DL108" s="13">
        <f t="shared" si="67"/>
        <v>0</v>
      </c>
      <c r="DM108" s="13">
        <f t="shared" si="67"/>
        <v>0</v>
      </c>
      <c r="DN108" s="13">
        <f t="shared" si="67"/>
        <v>0</v>
      </c>
      <c r="DO108" s="13">
        <f t="shared" si="67"/>
        <v>0</v>
      </c>
      <c r="DP108" s="13">
        <f t="shared" si="67"/>
        <v>0</v>
      </c>
      <c r="DQ108" s="13">
        <f t="shared" si="67"/>
        <v>0</v>
      </c>
      <c r="DR108" s="13">
        <f t="shared" si="67"/>
        <v>0</v>
      </c>
      <c r="DS108" s="13">
        <f t="shared" si="67"/>
        <v>0</v>
      </c>
      <c r="DT108" s="13">
        <f t="shared" si="67"/>
        <v>0</v>
      </c>
      <c r="DU108" s="13">
        <f t="shared" si="67"/>
        <v>0</v>
      </c>
      <c r="DV108" s="13">
        <f t="shared" si="67"/>
        <v>0</v>
      </c>
      <c r="DW108" s="13">
        <f t="shared" si="67"/>
        <v>0</v>
      </c>
      <c r="DX108" s="13">
        <f t="shared" si="67"/>
        <v>0</v>
      </c>
      <c r="DY108" s="13">
        <f t="shared" si="67"/>
        <v>0</v>
      </c>
      <c r="DZ108" s="13">
        <f t="shared" si="67"/>
        <v>0</v>
      </c>
      <c r="EA108" s="13">
        <f t="shared" si="67"/>
        <v>0</v>
      </c>
      <c r="EB108" s="13">
        <f t="shared" si="67"/>
        <v>0</v>
      </c>
      <c r="EC108" s="13">
        <f t="shared" si="67"/>
        <v>0</v>
      </c>
      <c r="ED108" s="13">
        <f t="shared" si="67"/>
        <v>0</v>
      </c>
      <c r="EE108" s="13">
        <f t="shared" si="67"/>
        <v>0</v>
      </c>
      <c r="EF108" s="13">
        <f t="shared" si="67"/>
        <v>0</v>
      </c>
      <c r="EG108" s="13">
        <f t="shared" si="67"/>
        <v>0</v>
      </c>
      <c r="EH108" s="13">
        <f t="shared" si="67"/>
        <v>0</v>
      </c>
      <c r="EI108" s="13">
        <f t="shared" si="67"/>
        <v>0</v>
      </c>
      <c r="EJ108" s="13">
        <f t="shared" si="67"/>
        <v>0</v>
      </c>
      <c r="EK108" s="13">
        <f t="shared" si="67"/>
        <v>0</v>
      </c>
      <c r="EL108" s="13">
        <f t="shared" si="67"/>
        <v>0</v>
      </c>
      <c r="EM108" s="13">
        <f t="shared" si="67"/>
        <v>0</v>
      </c>
      <c r="EN108" s="13">
        <f t="shared" si="67"/>
        <v>0</v>
      </c>
      <c r="EO108" s="13">
        <f t="shared" si="67"/>
        <v>0</v>
      </c>
      <c r="EP108" s="13">
        <f t="shared" si="67"/>
        <v>0</v>
      </c>
      <c r="EQ108" s="13">
        <f t="shared" si="67"/>
        <v>0</v>
      </c>
      <c r="ER108" s="13">
        <f t="shared" si="67"/>
        <v>0</v>
      </c>
      <c r="ES108" s="13">
        <f t="shared" si="67"/>
        <v>0</v>
      </c>
      <c r="ET108" s="13">
        <f t="shared" si="67"/>
        <v>0</v>
      </c>
      <c r="EU108" s="13">
        <f t="shared" si="67"/>
        <v>0</v>
      </c>
      <c r="EV108" s="13">
        <f t="shared" si="67"/>
        <v>0</v>
      </c>
      <c r="EW108" s="13">
        <f t="shared" si="67"/>
        <v>0</v>
      </c>
      <c r="EX108" s="13">
        <f t="shared" si="67"/>
        <v>0</v>
      </c>
      <c r="EY108" s="13">
        <f t="shared" si="67"/>
        <v>0</v>
      </c>
      <c r="EZ108" s="13">
        <f t="shared" si="67"/>
        <v>0</v>
      </c>
      <c r="FA108" s="13">
        <f t="shared" si="67"/>
        <v>0</v>
      </c>
      <c r="FB108" s="13">
        <f t="shared" si="67"/>
        <v>0</v>
      </c>
      <c r="FC108" s="13">
        <f t="shared" si="67"/>
        <v>0</v>
      </c>
      <c r="FD108" s="13">
        <f t="shared" si="67"/>
        <v>0</v>
      </c>
      <c r="FE108" s="13">
        <f t="shared" si="67"/>
        <v>0</v>
      </c>
      <c r="FF108" s="13">
        <f t="shared" si="67"/>
        <v>0</v>
      </c>
      <c r="FG108" s="13">
        <f t="shared" si="67"/>
        <v>0</v>
      </c>
      <c r="FH108" s="13">
        <f t="shared" si="67"/>
        <v>0</v>
      </c>
      <c r="FI108" s="13">
        <f t="shared" si="67"/>
        <v>0</v>
      </c>
      <c r="FJ108" s="13">
        <f t="shared" si="67"/>
        <v>0</v>
      </c>
      <c r="FK108" s="13">
        <f t="shared" si="67"/>
        <v>0</v>
      </c>
      <c r="FL108" s="13">
        <f t="shared" si="67"/>
        <v>0</v>
      </c>
      <c r="FM108" s="13">
        <f t="shared" si="67"/>
        <v>0</v>
      </c>
      <c r="FN108" s="13">
        <f t="shared" si="67"/>
        <v>0</v>
      </c>
      <c r="FO108" s="13">
        <f t="shared" si="67"/>
        <v>0</v>
      </c>
      <c r="FP108" s="13">
        <f t="shared" si="67"/>
        <v>0</v>
      </c>
      <c r="FQ108" s="13">
        <f t="shared" si="67"/>
        <v>0</v>
      </c>
      <c r="FR108" s="13">
        <f t="shared" si="67"/>
        <v>0</v>
      </c>
      <c r="FS108" s="13">
        <f t="shared" si="67"/>
        <v>0</v>
      </c>
      <c r="FT108" s="13">
        <f t="shared" si="67"/>
        <v>0</v>
      </c>
      <c r="FU108" s="13">
        <f t="shared" si="67"/>
        <v>0</v>
      </c>
      <c r="FV108" s="13">
        <f t="shared" si="67"/>
        <v>0</v>
      </c>
      <c r="FW108" s="13">
        <f t="shared" si="67"/>
        <v>0</v>
      </c>
      <c r="FX108" s="13">
        <f t="shared" si="67"/>
        <v>0</v>
      </c>
      <c r="FY108" s="13">
        <f t="shared" si="67"/>
        <v>0</v>
      </c>
      <c r="FZ108" s="13">
        <f t="shared" si="67"/>
        <v>0</v>
      </c>
      <c r="GA108" s="13">
        <f t="shared" si="67"/>
        <v>0</v>
      </c>
      <c r="GB108" s="13">
        <f t="shared" si="67"/>
        <v>0</v>
      </c>
      <c r="GC108" s="13">
        <f t="shared" si="67"/>
        <v>0</v>
      </c>
      <c r="GD108" s="13">
        <f t="shared" si="67"/>
        <v>0</v>
      </c>
      <c r="GE108" s="13">
        <f t="shared" si="67"/>
        <v>0</v>
      </c>
      <c r="GF108" s="13">
        <f t="shared" si="67"/>
        <v>0</v>
      </c>
      <c r="GG108" s="13">
        <f t="shared" si="67"/>
        <v>0</v>
      </c>
      <c r="GH108" s="13">
        <f t="shared" si="67"/>
        <v>0</v>
      </c>
      <c r="GI108" s="13">
        <f t="shared" si="67"/>
        <v>0</v>
      </c>
      <c r="GJ108" s="13">
        <f t="shared" si="67"/>
        <v>0</v>
      </c>
      <c r="GK108" s="13">
        <f t="shared" si="67"/>
        <v>0</v>
      </c>
      <c r="GL108" s="13">
        <f t="shared" si="67"/>
        <v>0</v>
      </c>
      <c r="GM108" s="13">
        <f t="shared" si="67"/>
        <v>0</v>
      </c>
      <c r="GN108" s="13">
        <f t="shared" si="67"/>
        <v>0</v>
      </c>
      <c r="GO108" s="13">
        <f t="shared" si="67"/>
        <v>0</v>
      </c>
      <c r="GP108" s="13">
        <f t="shared" si="67"/>
        <v>0</v>
      </c>
      <c r="GQ108" s="13">
        <f t="shared" si="67"/>
        <v>0</v>
      </c>
      <c r="GR108" s="13">
        <f t="shared" si="67"/>
        <v>0</v>
      </c>
      <c r="GS108" s="13">
        <f t="shared" si="67"/>
        <v>0</v>
      </c>
      <c r="GT108" s="13">
        <f t="shared" si="67"/>
        <v>0</v>
      </c>
      <c r="GU108" s="13">
        <f t="shared" si="67"/>
        <v>0</v>
      </c>
      <c r="GV108" s="13">
        <f t="shared" si="67"/>
        <v>0</v>
      </c>
      <c r="GW108" s="13">
        <f t="shared" si="67"/>
        <v>0</v>
      </c>
      <c r="GX108" s="13">
        <f t="shared" si="67"/>
        <v>0</v>
      </c>
      <c r="GY108" s="13">
        <f t="shared" si="67"/>
        <v>0</v>
      </c>
      <c r="GZ108" s="13">
        <f t="shared" si="67"/>
        <v>0</v>
      </c>
      <c r="HA108" s="13">
        <f t="shared" si="67"/>
        <v>0</v>
      </c>
      <c r="HB108" s="13">
        <f t="shared" si="67"/>
        <v>0</v>
      </c>
      <c r="HC108" s="13">
        <f t="shared" si="67"/>
        <v>0</v>
      </c>
      <c r="HD108" s="13">
        <f t="shared" si="67"/>
        <v>0</v>
      </c>
      <c r="HE108" s="13">
        <f t="shared" si="67"/>
        <v>0</v>
      </c>
      <c r="HF108" s="13">
        <f t="shared" si="67"/>
        <v>0</v>
      </c>
      <c r="HG108" s="13">
        <f t="shared" si="67"/>
        <v>0</v>
      </c>
      <c r="HH108" s="13">
        <f t="shared" si="67"/>
        <v>0</v>
      </c>
      <c r="HI108" s="13">
        <f t="shared" si="67"/>
        <v>0</v>
      </c>
      <c r="HJ108" s="13">
        <f t="shared" si="67"/>
        <v>0</v>
      </c>
      <c r="HK108" s="13">
        <f t="shared" si="67"/>
        <v>0</v>
      </c>
      <c r="HL108" s="13">
        <f t="shared" si="67"/>
        <v>0</v>
      </c>
      <c r="HM108" s="13">
        <f t="shared" si="67"/>
        <v>0</v>
      </c>
      <c r="HN108" s="13">
        <f t="shared" si="67"/>
        <v>0</v>
      </c>
      <c r="HO108" s="13">
        <f t="shared" si="67"/>
        <v>0</v>
      </c>
      <c r="HP108" s="13">
        <f t="shared" si="67"/>
        <v>0</v>
      </c>
      <c r="HQ108" s="13">
        <f t="shared" si="67"/>
        <v>0</v>
      </c>
      <c r="HR108" s="13">
        <f t="shared" si="67"/>
        <v>0</v>
      </c>
      <c r="HS108" s="13">
        <f t="shared" si="67"/>
        <v>0</v>
      </c>
      <c r="HT108" s="13">
        <f t="shared" si="67"/>
        <v>0</v>
      </c>
      <c r="HU108" s="13">
        <f t="shared" si="67"/>
        <v>0</v>
      </c>
      <c r="HV108" s="13">
        <f t="shared" si="67"/>
        <v>0</v>
      </c>
      <c r="HW108" s="13">
        <f t="shared" si="67"/>
        <v>0</v>
      </c>
      <c r="HX108" s="13">
        <f t="shared" si="67"/>
        <v>0</v>
      </c>
      <c r="HY108" s="13">
        <f t="shared" si="67"/>
        <v>0</v>
      </c>
      <c r="HZ108" s="13">
        <f t="shared" si="67"/>
        <v>0</v>
      </c>
      <c r="IA108" s="13">
        <f t="shared" si="67"/>
        <v>0</v>
      </c>
      <c r="IB108" s="13">
        <f t="shared" si="67"/>
        <v>0</v>
      </c>
      <c r="IC108" s="13">
        <f t="shared" si="67"/>
        <v>0</v>
      </c>
      <c r="ID108" s="13">
        <f t="shared" si="67"/>
        <v>0</v>
      </c>
      <c r="IE108" s="13">
        <f t="shared" si="67"/>
        <v>0</v>
      </c>
      <c r="IF108" s="13">
        <f t="shared" si="67"/>
        <v>0</v>
      </c>
      <c r="IG108" s="13">
        <f t="shared" si="67"/>
        <v>0</v>
      </c>
      <c r="IH108" s="13">
        <f t="shared" si="67"/>
        <v>0</v>
      </c>
    </row>
    <row r="109" ht="12.75" customHeight="1">
      <c r="A109" s="6" t="s">
        <v>219</v>
      </c>
      <c r="B109" s="36">
        <v>1.0</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row>
    <row r="110" ht="12.75" customHeight="1">
      <c r="A110" s="6" t="s">
        <v>220</v>
      </c>
      <c r="B110" s="23">
        <f>ASSUMPTIONS!B23</f>
        <v>0.05</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row>
    <row r="111" ht="12.75" customHeight="1">
      <c r="A111" s="6" t="s">
        <v>221</v>
      </c>
      <c r="B111" s="24">
        <f>PMT(B110/12,B109,-B108,0)</f>
        <v>0</v>
      </c>
      <c r="C111" s="24">
        <f>0</f>
        <v>0</v>
      </c>
      <c r="D111" s="24">
        <f t="shared" ref="D111:IH111" si="68">IF(D108&gt;$B111,$B111,D108)</f>
        <v>0</v>
      </c>
      <c r="E111" s="24">
        <f t="shared" si="68"/>
        <v>0</v>
      </c>
      <c r="F111" s="24">
        <f t="shared" si="68"/>
        <v>0</v>
      </c>
      <c r="G111" s="24">
        <f t="shared" si="68"/>
        <v>0</v>
      </c>
      <c r="H111" s="24">
        <f t="shared" si="68"/>
        <v>0</v>
      </c>
      <c r="I111" s="24">
        <f t="shared" si="68"/>
        <v>0</v>
      </c>
      <c r="J111" s="24">
        <f t="shared" si="68"/>
        <v>0</v>
      </c>
      <c r="K111" s="24">
        <f t="shared" si="68"/>
        <v>0</v>
      </c>
      <c r="L111" s="24">
        <f t="shared" si="68"/>
        <v>0</v>
      </c>
      <c r="M111" s="24">
        <f t="shared" si="68"/>
        <v>0</v>
      </c>
      <c r="N111" s="24">
        <f t="shared" si="68"/>
        <v>0</v>
      </c>
      <c r="O111" s="24">
        <f t="shared" si="68"/>
        <v>0</v>
      </c>
      <c r="P111" s="24">
        <f t="shared" si="68"/>
        <v>0</v>
      </c>
      <c r="Q111" s="24">
        <f t="shared" si="68"/>
        <v>0</v>
      </c>
      <c r="R111" s="24">
        <f t="shared" si="68"/>
        <v>0</v>
      </c>
      <c r="S111" s="24">
        <f t="shared" si="68"/>
        <v>0</v>
      </c>
      <c r="T111" s="24">
        <f t="shared" si="68"/>
        <v>0</v>
      </c>
      <c r="U111" s="24">
        <f t="shared" si="68"/>
        <v>0</v>
      </c>
      <c r="V111" s="24">
        <f t="shared" si="68"/>
        <v>0</v>
      </c>
      <c r="W111" s="24">
        <f t="shared" si="68"/>
        <v>0</v>
      </c>
      <c r="X111" s="24">
        <f t="shared" si="68"/>
        <v>0</v>
      </c>
      <c r="Y111" s="24">
        <f t="shared" si="68"/>
        <v>0</v>
      </c>
      <c r="Z111" s="24">
        <f t="shared" si="68"/>
        <v>0</v>
      </c>
      <c r="AA111" s="24">
        <f t="shared" si="68"/>
        <v>0</v>
      </c>
      <c r="AB111" s="24">
        <f t="shared" si="68"/>
        <v>0</v>
      </c>
      <c r="AC111" s="24">
        <f t="shared" si="68"/>
        <v>0</v>
      </c>
      <c r="AD111" s="24">
        <f t="shared" si="68"/>
        <v>0</v>
      </c>
      <c r="AE111" s="24">
        <f t="shared" si="68"/>
        <v>0</v>
      </c>
      <c r="AF111" s="24">
        <f t="shared" si="68"/>
        <v>0</v>
      </c>
      <c r="AG111" s="24">
        <f t="shared" si="68"/>
        <v>0</v>
      </c>
      <c r="AH111" s="24">
        <f t="shared" si="68"/>
        <v>0</v>
      </c>
      <c r="AI111" s="24">
        <f t="shared" si="68"/>
        <v>0</v>
      </c>
      <c r="AJ111" s="24">
        <f t="shared" si="68"/>
        <v>0</v>
      </c>
      <c r="AK111" s="24">
        <f t="shared" si="68"/>
        <v>0</v>
      </c>
      <c r="AL111" s="24">
        <f t="shared" si="68"/>
        <v>0</v>
      </c>
      <c r="AM111" s="24">
        <f t="shared" si="68"/>
        <v>0</v>
      </c>
      <c r="AN111" s="24">
        <f t="shared" si="68"/>
        <v>0</v>
      </c>
      <c r="AO111" s="24">
        <f t="shared" si="68"/>
        <v>0</v>
      </c>
      <c r="AP111" s="24">
        <f t="shared" si="68"/>
        <v>0</v>
      </c>
      <c r="AQ111" s="24">
        <f t="shared" si="68"/>
        <v>0</v>
      </c>
      <c r="AR111" s="24">
        <f t="shared" si="68"/>
        <v>0</v>
      </c>
      <c r="AS111" s="24">
        <f t="shared" si="68"/>
        <v>0</v>
      </c>
      <c r="AT111" s="24">
        <f t="shared" si="68"/>
        <v>0</v>
      </c>
      <c r="AU111" s="24">
        <f t="shared" si="68"/>
        <v>0</v>
      </c>
      <c r="AV111" s="24">
        <f t="shared" si="68"/>
        <v>0</v>
      </c>
      <c r="AW111" s="24">
        <f t="shared" si="68"/>
        <v>0</v>
      </c>
      <c r="AX111" s="24">
        <f t="shared" si="68"/>
        <v>0</v>
      </c>
      <c r="AY111" s="24">
        <f t="shared" si="68"/>
        <v>0</v>
      </c>
      <c r="AZ111" s="24">
        <f t="shared" si="68"/>
        <v>0</v>
      </c>
      <c r="BA111" s="24">
        <f t="shared" si="68"/>
        <v>0</v>
      </c>
      <c r="BB111" s="24">
        <f t="shared" si="68"/>
        <v>0</v>
      </c>
      <c r="BC111" s="24">
        <f t="shared" si="68"/>
        <v>0</v>
      </c>
      <c r="BD111" s="24">
        <f t="shared" si="68"/>
        <v>0</v>
      </c>
      <c r="BE111" s="24">
        <f t="shared" si="68"/>
        <v>0</v>
      </c>
      <c r="BF111" s="24">
        <f t="shared" si="68"/>
        <v>0</v>
      </c>
      <c r="BG111" s="24">
        <f t="shared" si="68"/>
        <v>0</v>
      </c>
      <c r="BH111" s="24">
        <f t="shared" si="68"/>
        <v>0</v>
      </c>
      <c r="BI111" s="24">
        <f t="shared" si="68"/>
        <v>0</v>
      </c>
      <c r="BJ111" s="24">
        <f t="shared" si="68"/>
        <v>0</v>
      </c>
      <c r="BK111" s="24">
        <f t="shared" si="68"/>
        <v>0</v>
      </c>
      <c r="BL111" s="24">
        <f t="shared" si="68"/>
        <v>0</v>
      </c>
      <c r="BM111" s="24">
        <f t="shared" si="68"/>
        <v>0</v>
      </c>
      <c r="BN111" s="24">
        <f t="shared" si="68"/>
        <v>0</v>
      </c>
      <c r="BO111" s="24">
        <f t="shared" si="68"/>
        <v>0</v>
      </c>
      <c r="BP111" s="24">
        <f t="shared" si="68"/>
        <v>0</v>
      </c>
      <c r="BQ111" s="24">
        <f t="shared" si="68"/>
        <v>0</v>
      </c>
      <c r="BR111" s="24">
        <f t="shared" si="68"/>
        <v>0</v>
      </c>
      <c r="BS111" s="24">
        <f t="shared" si="68"/>
        <v>0</v>
      </c>
      <c r="BT111" s="24">
        <f t="shared" si="68"/>
        <v>0</v>
      </c>
      <c r="BU111" s="24">
        <f t="shared" si="68"/>
        <v>0</v>
      </c>
      <c r="BV111" s="24">
        <f t="shared" si="68"/>
        <v>0</v>
      </c>
      <c r="BW111" s="24">
        <f t="shared" si="68"/>
        <v>0</v>
      </c>
      <c r="BX111" s="24">
        <f t="shared" si="68"/>
        <v>0</v>
      </c>
      <c r="BY111" s="24">
        <f t="shared" si="68"/>
        <v>0</v>
      </c>
      <c r="BZ111" s="24">
        <f t="shared" si="68"/>
        <v>0</v>
      </c>
      <c r="CA111" s="24">
        <f t="shared" si="68"/>
        <v>0</v>
      </c>
      <c r="CB111" s="24">
        <f t="shared" si="68"/>
        <v>0</v>
      </c>
      <c r="CC111" s="24">
        <f t="shared" si="68"/>
        <v>0</v>
      </c>
      <c r="CD111" s="24">
        <f t="shared" si="68"/>
        <v>0</v>
      </c>
      <c r="CE111" s="24">
        <f t="shared" si="68"/>
        <v>0</v>
      </c>
      <c r="CF111" s="24">
        <f t="shared" si="68"/>
        <v>0</v>
      </c>
      <c r="CG111" s="24">
        <f t="shared" si="68"/>
        <v>0</v>
      </c>
      <c r="CH111" s="24">
        <f t="shared" si="68"/>
        <v>0</v>
      </c>
      <c r="CI111" s="24">
        <f t="shared" si="68"/>
        <v>0</v>
      </c>
      <c r="CJ111" s="24">
        <f t="shared" si="68"/>
        <v>0</v>
      </c>
      <c r="CK111" s="24">
        <f t="shared" si="68"/>
        <v>0</v>
      </c>
      <c r="CL111" s="24">
        <f t="shared" si="68"/>
        <v>0</v>
      </c>
      <c r="CM111" s="24">
        <f t="shared" si="68"/>
        <v>0</v>
      </c>
      <c r="CN111" s="24">
        <f t="shared" si="68"/>
        <v>0</v>
      </c>
      <c r="CO111" s="24">
        <f t="shared" si="68"/>
        <v>0</v>
      </c>
      <c r="CP111" s="24">
        <f t="shared" si="68"/>
        <v>0</v>
      </c>
      <c r="CQ111" s="24">
        <f t="shared" si="68"/>
        <v>0</v>
      </c>
      <c r="CR111" s="24">
        <f t="shared" si="68"/>
        <v>0</v>
      </c>
      <c r="CS111" s="24">
        <f t="shared" si="68"/>
        <v>0</v>
      </c>
      <c r="CT111" s="24">
        <f t="shared" si="68"/>
        <v>0</v>
      </c>
      <c r="CU111" s="24">
        <f t="shared" si="68"/>
        <v>0</v>
      </c>
      <c r="CV111" s="24">
        <f t="shared" si="68"/>
        <v>0</v>
      </c>
      <c r="CW111" s="24">
        <f t="shared" si="68"/>
        <v>0</v>
      </c>
      <c r="CX111" s="24">
        <f t="shared" si="68"/>
        <v>0</v>
      </c>
      <c r="CY111" s="24">
        <f t="shared" si="68"/>
        <v>0</v>
      </c>
      <c r="CZ111" s="24">
        <f t="shared" si="68"/>
        <v>0</v>
      </c>
      <c r="DA111" s="24">
        <f t="shared" si="68"/>
        <v>0</v>
      </c>
      <c r="DB111" s="24">
        <f t="shared" si="68"/>
        <v>0</v>
      </c>
      <c r="DC111" s="24">
        <f t="shared" si="68"/>
        <v>0</v>
      </c>
      <c r="DD111" s="24">
        <f t="shared" si="68"/>
        <v>0</v>
      </c>
      <c r="DE111" s="24">
        <f t="shared" si="68"/>
        <v>0</v>
      </c>
      <c r="DF111" s="24">
        <f t="shared" si="68"/>
        <v>0</v>
      </c>
      <c r="DG111" s="24">
        <f t="shared" si="68"/>
        <v>0</v>
      </c>
      <c r="DH111" s="24">
        <f t="shared" si="68"/>
        <v>0</v>
      </c>
      <c r="DI111" s="24">
        <f t="shared" si="68"/>
        <v>0</v>
      </c>
      <c r="DJ111" s="24">
        <f t="shared" si="68"/>
        <v>0</v>
      </c>
      <c r="DK111" s="24">
        <f t="shared" si="68"/>
        <v>0</v>
      </c>
      <c r="DL111" s="24">
        <f t="shared" si="68"/>
        <v>0</v>
      </c>
      <c r="DM111" s="24">
        <f t="shared" si="68"/>
        <v>0</v>
      </c>
      <c r="DN111" s="24">
        <f t="shared" si="68"/>
        <v>0</v>
      </c>
      <c r="DO111" s="24">
        <f t="shared" si="68"/>
        <v>0</v>
      </c>
      <c r="DP111" s="24">
        <f t="shared" si="68"/>
        <v>0</v>
      </c>
      <c r="DQ111" s="24">
        <f t="shared" si="68"/>
        <v>0</v>
      </c>
      <c r="DR111" s="24">
        <f t="shared" si="68"/>
        <v>0</v>
      </c>
      <c r="DS111" s="24">
        <f t="shared" si="68"/>
        <v>0</v>
      </c>
      <c r="DT111" s="24">
        <f t="shared" si="68"/>
        <v>0</v>
      </c>
      <c r="DU111" s="24">
        <f t="shared" si="68"/>
        <v>0</v>
      </c>
      <c r="DV111" s="24">
        <f t="shared" si="68"/>
        <v>0</v>
      </c>
      <c r="DW111" s="24">
        <f t="shared" si="68"/>
        <v>0</v>
      </c>
      <c r="DX111" s="24">
        <f t="shared" si="68"/>
        <v>0</v>
      </c>
      <c r="DY111" s="24">
        <f t="shared" si="68"/>
        <v>0</v>
      </c>
      <c r="DZ111" s="24">
        <f t="shared" si="68"/>
        <v>0</v>
      </c>
      <c r="EA111" s="24">
        <f t="shared" si="68"/>
        <v>0</v>
      </c>
      <c r="EB111" s="24">
        <f t="shared" si="68"/>
        <v>0</v>
      </c>
      <c r="EC111" s="24">
        <f t="shared" si="68"/>
        <v>0</v>
      </c>
      <c r="ED111" s="24">
        <f t="shared" si="68"/>
        <v>0</v>
      </c>
      <c r="EE111" s="24">
        <f t="shared" si="68"/>
        <v>0</v>
      </c>
      <c r="EF111" s="24">
        <f t="shared" si="68"/>
        <v>0</v>
      </c>
      <c r="EG111" s="24">
        <f t="shared" si="68"/>
        <v>0</v>
      </c>
      <c r="EH111" s="24">
        <f t="shared" si="68"/>
        <v>0</v>
      </c>
      <c r="EI111" s="24">
        <f t="shared" si="68"/>
        <v>0</v>
      </c>
      <c r="EJ111" s="24">
        <f t="shared" si="68"/>
        <v>0</v>
      </c>
      <c r="EK111" s="24">
        <f t="shared" si="68"/>
        <v>0</v>
      </c>
      <c r="EL111" s="24">
        <f t="shared" si="68"/>
        <v>0</v>
      </c>
      <c r="EM111" s="24">
        <f t="shared" si="68"/>
        <v>0</v>
      </c>
      <c r="EN111" s="24">
        <f t="shared" si="68"/>
        <v>0</v>
      </c>
      <c r="EO111" s="24">
        <f t="shared" si="68"/>
        <v>0</v>
      </c>
      <c r="EP111" s="24">
        <f t="shared" si="68"/>
        <v>0</v>
      </c>
      <c r="EQ111" s="24">
        <f t="shared" si="68"/>
        <v>0</v>
      </c>
      <c r="ER111" s="24">
        <f t="shared" si="68"/>
        <v>0</v>
      </c>
      <c r="ES111" s="24">
        <f t="shared" si="68"/>
        <v>0</v>
      </c>
      <c r="ET111" s="24">
        <f t="shared" si="68"/>
        <v>0</v>
      </c>
      <c r="EU111" s="24">
        <f t="shared" si="68"/>
        <v>0</v>
      </c>
      <c r="EV111" s="24">
        <f t="shared" si="68"/>
        <v>0</v>
      </c>
      <c r="EW111" s="24">
        <f t="shared" si="68"/>
        <v>0</v>
      </c>
      <c r="EX111" s="24">
        <f t="shared" si="68"/>
        <v>0</v>
      </c>
      <c r="EY111" s="24">
        <f t="shared" si="68"/>
        <v>0</v>
      </c>
      <c r="EZ111" s="24">
        <f t="shared" si="68"/>
        <v>0</v>
      </c>
      <c r="FA111" s="24">
        <f t="shared" si="68"/>
        <v>0</v>
      </c>
      <c r="FB111" s="24">
        <f t="shared" si="68"/>
        <v>0</v>
      </c>
      <c r="FC111" s="24">
        <f t="shared" si="68"/>
        <v>0</v>
      </c>
      <c r="FD111" s="24">
        <f t="shared" si="68"/>
        <v>0</v>
      </c>
      <c r="FE111" s="24">
        <f t="shared" si="68"/>
        <v>0</v>
      </c>
      <c r="FF111" s="24">
        <f t="shared" si="68"/>
        <v>0</v>
      </c>
      <c r="FG111" s="24">
        <f t="shared" si="68"/>
        <v>0</v>
      </c>
      <c r="FH111" s="24">
        <f t="shared" si="68"/>
        <v>0</v>
      </c>
      <c r="FI111" s="24">
        <f t="shared" si="68"/>
        <v>0</v>
      </c>
      <c r="FJ111" s="24">
        <f t="shared" si="68"/>
        <v>0</v>
      </c>
      <c r="FK111" s="24">
        <f t="shared" si="68"/>
        <v>0</v>
      </c>
      <c r="FL111" s="24">
        <f t="shared" si="68"/>
        <v>0</v>
      </c>
      <c r="FM111" s="24">
        <f t="shared" si="68"/>
        <v>0</v>
      </c>
      <c r="FN111" s="24">
        <f t="shared" si="68"/>
        <v>0</v>
      </c>
      <c r="FO111" s="24">
        <f t="shared" si="68"/>
        <v>0</v>
      </c>
      <c r="FP111" s="24">
        <f t="shared" si="68"/>
        <v>0</v>
      </c>
      <c r="FQ111" s="24">
        <f t="shared" si="68"/>
        <v>0</v>
      </c>
      <c r="FR111" s="24">
        <f t="shared" si="68"/>
        <v>0</v>
      </c>
      <c r="FS111" s="24">
        <f t="shared" si="68"/>
        <v>0</v>
      </c>
      <c r="FT111" s="24">
        <f t="shared" si="68"/>
        <v>0</v>
      </c>
      <c r="FU111" s="24">
        <f t="shared" si="68"/>
        <v>0</v>
      </c>
      <c r="FV111" s="24">
        <f t="shared" si="68"/>
        <v>0</v>
      </c>
      <c r="FW111" s="24">
        <f t="shared" si="68"/>
        <v>0</v>
      </c>
      <c r="FX111" s="24">
        <f t="shared" si="68"/>
        <v>0</v>
      </c>
      <c r="FY111" s="24">
        <f t="shared" si="68"/>
        <v>0</v>
      </c>
      <c r="FZ111" s="24">
        <f t="shared" si="68"/>
        <v>0</v>
      </c>
      <c r="GA111" s="24">
        <f t="shared" si="68"/>
        <v>0</v>
      </c>
      <c r="GB111" s="24">
        <f t="shared" si="68"/>
        <v>0</v>
      </c>
      <c r="GC111" s="24">
        <f t="shared" si="68"/>
        <v>0</v>
      </c>
      <c r="GD111" s="24">
        <f t="shared" si="68"/>
        <v>0</v>
      </c>
      <c r="GE111" s="24">
        <f t="shared" si="68"/>
        <v>0</v>
      </c>
      <c r="GF111" s="24">
        <f t="shared" si="68"/>
        <v>0</v>
      </c>
      <c r="GG111" s="24">
        <f t="shared" si="68"/>
        <v>0</v>
      </c>
      <c r="GH111" s="24">
        <f t="shared" si="68"/>
        <v>0</v>
      </c>
      <c r="GI111" s="24">
        <f t="shared" si="68"/>
        <v>0</v>
      </c>
      <c r="GJ111" s="24">
        <f t="shared" si="68"/>
        <v>0</v>
      </c>
      <c r="GK111" s="24">
        <f t="shared" si="68"/>
        <v>0</v>
      </c>
      <c r="GL111" s="24">
        <f t="shared" si="68"/>
        <v>0</v>
      </c>
      <c r="GM111" s="24">
        <f t="shared" si="68"/>
        <v>0</v>
      </c>
      <c r="GN111" s="24">
        <f t="shared" si="68"/>
        <v>0</v>
      </c>
      <c r="GO111" s="24">
        <f t="shared" si="68"/>
        <v>0</v>
      </c>
      <c r="GP111" s="24">
        <f t="shared" si="68"/>
        <v>0</v>
      </c>
      <c r="GQ111" s="24">
        <f t="shared" si="68"/>
        <v>0</v>
      </c>
      <c r="GR111" s="24">
        <f t="shared" si="68"/>
        <v>0</v>
      </c>
      <c r="GS111" s="24">
        <f t="shared" si="68"/>
        <v>0</v>
      </c>
      <c r="GT111" s="24">
        <f t="shared" si="68"/>
        <v>0</v>
      </c>
      <c r="GU111" s="24">
        <f t="shared" si="68"/>
        <v>0</v>
      </c>
      <c r="GV111" s="24">
        <f t="shared" si="68"/>
        <v>0</v>
      </c>
      <c r="GW111" s="24">
        <f t="shared" si="68"/>
        <v>0</v>
      </c>
      <c r="GX111" s="24">
        <f t="shared" si="68"/>
        <v>0</v>
      </c>
      <c r="GY111" s="24">
        <f t="shared" si="68"/>
        <v>0</v>
      </c>
      <c r="GZ111" s="24">
        <f t="shared" si="68"/>
        <v>0</v>
      </c>
      <c r="HA111" s="24">
        <f t="shared" si="68"/>
        <v>0</v>
      </c>
      <c r="HB111" s="24">
        <f t="shared" si="68"/>
        <v>0</v>
      </c>
      <c r="HC111" s="24">
        <f t="shared" si="68"/>
        <v>0</v>
      </c>
      <c r="HD111" s="24">
        <f t="shared" si="68"/>
        <v>0</v>
      </c>
      <c r="HE111" s="24">
        <f t="shared" si="68"/>
        <v>0</v>
      </c>
      <c r="HF111" s="24">
        <f t="shared" si="68"/>
        <v>0</v>
      </c>
      <c r="HG111" s="24">
        <f t="shared" si="68"/>
        <v>0</v>
      </c>
      <c r="HH111" s="24">
        <f t="shared" si="68"/>
        <v>0</v>
      </c>
      <c r="HI111" s="24">
        <f t="shared" si="68"/>
        <v>0</v>
      </c>
      <c r="HJ111" s="24">
        <f t="shared" si="68"/>
        <v>0</v>
      </c>
      <c r="HK111" s="24">
        <f t="shared" si="68"/>
        <v>0</v>
      </c>
      <c r="HL111" s="24">
        <f t="shared" si="68"/>
        <v>0</v>
      </c>
      <c r="HM111" s="24">
        <f t="shared" si="68"/>
        <v>0</v>
      </c>
      <c r="HN111" s="24">
        <f t="shared" si="68"/>
        <v>0</v>
      </c>
      <c r="HO111" s="24">
        <f t="shared" si="68"/>
        <v>0</v>
      </c>
      <c r="HP111" s="24">
        <f t="shared" si="68"/>
        <v>0</v>
      </c>
      <c r="HQ111" s="24">
        <f t="shared" si="68"/>
        <v>0</v>
      </c>
      <c r="HR111" s="24">
        <f t="shared" si="68"/>
        <v>0</v>
      </c>
      <c r="HS111" s="24">
        <f t="shared" si="68"/>
        <v>0</v>
      </c>
      <c r="HT111" s="24">
        <f t="shared" si="68"/>
        <v>0</v>
      </c>
      <c r="HU111" s="24">
        <f t="shared" si="68"/>
        <v>0</v>
      </c>
      <c r="HV111" s="24">
        <f t="shared" si="68"/>
        <v>0</v>
      </c>
      <c r="HW111" s="24">
        <f t="shared" si="68"/>
        <v>0</v>
      </c>
      <c r="HX111" s="24">
        <f t="shared" si="68"/>
        <v>0</v>
      </c>
      <c r="HY111" s="24">
        <f t="shared" si="68"/>
        <v>0</v>
      </c>
      <c r="HZ111" s="24">
        <f t="shared" si="68"/>
        <v>0</v>
      </c>
      <c r="IA111" s="24">
        <f t="shared" si="68"/>
        <v>0</v>
      </c>
      <c r="IB111" s="24">
        <f t="shared" si="68"/>
        <v>0</v>
      </c>
      <c r="IC111" s="24">
        <f t="shared" si="68"/>
        <v>0</v>
      </c>
      <c r="ID111" s="24">
        <f t="shared" si="68"/>
        <v>0</v>
      </c>
      <c r="IE111" s="24">
        <f t="shared" si="68"/>
        <v>0</v>
      </c>
      <c r="IF111" s="24">
        <f t="shared" si="68"/>
        <v>0</v>
      </c>
      <c r="IG111" s="24">
        <f t="shared" si="68"/>
        <v>0</v>
      </c>
      <c r="IH111" s="24">
        <f t="shared" si="68"/>
        <v>0</v>
      </c>
    </row>
    <row r="112" ht="12.75" customHeight="1">
      <c r="A112" s="6" t="s">
        <v>225</v>
      </c>
      <c r="B112" s="24"/>
      <c r="C112" s="24">
        <f t="shared" ref="C112:IH112" si="69">IF(C111&gt;0,$B110/12*C108,0)</f>
        <v>0</v>
      </c>
      <c r="D112" s="24">
        <f t="shared" si="69"/>
        <v>0</v>
      </c>
      <c r="E112" s="24">
        <f t="shared" si="69"/>
        <v>0</v>
      </c>
      <c r="F112" s="24">
        <f t="shared" si="69"/>
        <v>0</v>
      </c>
      <c r="G112" s="24">
        <f t="shared" si="69"/>
        <v>0</v>
      </c>
      <c r="H112" s="24">
        <f t="shared" si="69"/>
        <v>0</v>
      </c>
      <c r="I112" s="24">
        <f t="shared" si="69"/>
        <v>0</v>
      </c>
      <c r="J112" s="24">
        <f t="shared" si="69"/>
        <v>0</v>
      </c>
      <c r="K112" s="24">
        <f t="shared" si="69"/>
        <v>0</v>
      </c>
      <c r="L112" s="24">
        <f t="shared" si="69"/>
        <v>0</v>
      </c>
      <c r="M112" s="24">
        <f t="shared" si="69"/>
        <v>0</v>
      </c>
      <c r="N112" s="24">
        <f t="shared" si="69"/>
        <v>0</v>
      </c>
      <c r="O112" s="24">
        <f t="shared" si="69"/>
        <v>0</v>
      </c>
      <c r="P112" s="24">
        <f t="shared" si="69"/>
        <v>0</v>
      </c>
      <c r="Q112" s="24">
        <f t="shared" si="69"/>
        <v>0</v>
      </c>
      <c r="R112" s="24">
        <f t="shared" si="69"/>
        <v>0</v>
      </c>
      <c r="S112" s="24">
        <f t="shared" si="69"/>
        <v>0</v>
      </c>
      <c r="T112" s="24">
        <f t="shared" si="69"/>
        <v>0</v>
      </c>
      <c r="U112" s="24">
        <f t="shared" si="69"/>
        <v>0</v>
      </c>
      <c r="V112" s="24">
        <f t="shared" si="69"/>
        <v>0</v>
      </c>
      <c r="W112" s="24">
        <f t="shared" si="69"/>
        <v>0</v>
      </c>
      <c r="X112" s="24">
        <f t="shared" si="69"/>
        <v>0</v>
      </c>
      <c r="Y112" s="24">
        <f t="shared" si="69"/>
        <v>0</v>
      </c>
      <c r="Z112" s="24">
        <f t="shared" si="69"/>
        <v>0</v>
      </c>
      <c r="AA112" s="24">
        <f t="shared" si="69"/>
        <v>0</v>
      </c>
      <c r="AB112" s="24">
        <f t="shared" si="69"/>
        <v>0</v>
      </c>
      <c r="AC112" s="24">
        <f t="shared" si="69"/>
        <v>0</v>
      </c>
      <c r="AD112" s="24">
        <f t="shared" si="69"/>
        <v>0</v>
      </c>
      <c r="AE112" s="24">
        <f t="shared" si="69"/>
        <v>0</v>
      </c>
      <c r="AF112" s="24">
        <f t="shared" si="69"/>
        <v>0</v>
      </c>
      <c r="AG112" s="24">
        <f t="shared" si="69"/>
        <v>0</v>
      </c>
      <c r="AH112" s="24">
        <f t="shared" si="69"/>
        <v>0</v>
      </c>
      <c r="AI112" s="24">
        <f t="shared" si="69"/>
        <v>0</v>
      </c>
      <c r="AJ112" s="24">
        <f t="shared" si="69"/>
        <v>0</v>
      </c>
      <c r="AK112" s="24">
        <f t="shared" si="69"/>
        <v>0</v>
      </c>
      <c r="AL112" s="24">
        <f t="shared" si="69"/>
        <v>0</v>
      </c>
      <c r="AM112" s="24">
        <f t="shared" si="69"/>
        <v>0</v>
      </c>
      <c r="AN112" s="24">
        <f t="shared" si="69"/>
        <v>0</v>
      </c>
      <c r="AO112" s="24">
        <f t="shared" si="69"/>
        <v>0</v>
      </c>
      <c r="AP112" s="24">
        <f t="shared" si="69"/>
        <v>0</v>
      </c>
      <c r="AQ112" s="24">
        <f t="shared" si="69"/>
        <v>0</v>
      </c>
      <c r="AR112" s="24">
        <f t="shared" si="69"/>
        <v>0</v>
      </c>
      <c r="AS112" s="24">
        <f t="shared" si="69"/>
        <v>0</v>
      </c>
      <c r="AT112" s="24">
        <f t="shared" si="69"/>
        <v>0</v>
      </c>
      <c r="AU112" s="24">
        <f t="shared" si="69"/>
        <v>0</v>
      </c>
      <c r="AV112" s="24">
        <f t="shared" si="69"/>
        <v>0</v>
      </c>
      <c r="AW112" s="24">
        <f t="shared" si="69"/>
        <v>0</v>
      </c>
      <c r="AX112" s="24">
        <f t="shared" si="69"/>
        <v>0</v>
      </c>
      <c r="AY112" s="24">
        <f t="shared" si="69"/>
        <v>0</v>
      </c>
      <c r="AZ112" s="24">
        <f t="shared" si="69"/>
        <v>0</v>
      </c>
      <c r="BA112" s="24">
        <f t="shared" si="69"/>
        <v>0</v>
      </c>
      <c r="BB112" s="24">
        <f t="shared" si="69"/>
        <v>0</v>
      </c>
      <c r="BC112" s="24">
        <f t="shared" si="69"/>
        <v>0</v>
      </c>
      <c r="BD112" s="24">
        <f t="shared" si="69"/>
        <v>0</v>
      </c>
      <c r="BE112" s="24">
        <f t="shared" si="69"/>
        <v>0</v>
      </c>
      <c r="BF112" s="24">
        <f t="shared" si="69"/>
        <v>0</v>
      </c>
      <c r="BG112" s="24">
        <f t="shared" si="69"/>
        <v>0</v>
      </c>
      <c r="BH112" s="24">
        <f t="shared" si="69"/>
        <v>0</v>
      </c>
      <c r="BI112" s="24">
        <f t="shared" si="69"/>
        <v>0</v>
      </c>
      <c r="BJ112" s="24">
        <f t="shared" si="69"/>
        <v>0</v>
      </c>
      <c r="BK112" s="24">
        <f t="shared" si="69"/>
        <v>0</v>
      </c>
      <c r="BL112" s="24">
        <f t="shared" si="69"/>
        <v>0</v>
      </c>
      <c r="BM112" s="24">
        <f t="shared" si="69"/>
        <v>0</v>
      </c>
      <c r="BN112" s="24">
        <f t="shared" si="69"/>
        <v>0</v>
      </c>
      <c r="BO112" s="24">
        <f t="shared" si="69"/>
        <v>0</v>
      </c>
      <c r="BP112" s="24">
        <f t="shared" si="69"/>
        <v>0</v>
      </c>
      <c r="BQ112" s="24">
        <f t="shared" si="69"/>
        <v>0</v>
      </c>
      <c r="BR112" s="24">
        <f t="shared" si="69"/>
        <v>0</v>
      </c>
      <c r="BS112" s="24">
        <f t="shared" si="69"/>
        <v>0</v>
      </c>
      <c r="BT112" s="24">
        <f t="shared" si="69"/>
        <v>0</v>
      </c>
      <c r="BU112" s="24">
        <f t="shared" si="69"/>
        <v>0</v>
      </c>
      <c r="BV112" s="24">
        <f t="shared" si="69"/>
        <v>0</v>
      </c>
      <c r="BW112" s="24">
        <f t="shared" si="69"/>
        <v>0</v>
      </c>
      <c r="BX112" s="24">
        <f t="shared" si="69"/>
        <v>0</v>
      </c>
      <c r="BY112" s="24">
        <f t="shared" si="69"/>
        <v>0</v>
      </c>
      <c r="BZ112" s="24">
        <f t="shared" si="69"/>
        <v>0</v>
      </c>
      <c r="CA112" s="24">
        <f t="shared" si="69"/>
        <v>0</v>
      </c>
      <c r="CB112" s="24">
        <f t="shared" si="69"/>
        <v>0</v>
      </c>
      <c r="CC112" s="24">
        <f t="shared" si="69"/>
        <v>0</v>
      </c>
      <c r="CD112" s="24">
        <f t="shared" si="69"/>
        <v>0</v>
      </c>
      <c r="CE112" s="24">
        <f t="shared" si="69"/>
        <v>0</v>
      </c>
      <c r="CF112" s="24">
        <f t="shared" si="69"/>
        <v>0</v>
      </c>
      <c r="CG112" s="24">
        <f t="shared" si="69"/>
        <v>0</v>
      </c>
      <c r="CH112" s="24">
        <f t="shared" si="69"/>
        <v>0</v>
      </c>
      <c r="CI112" s="24">
        <f t="shared" si="69"/>
        <v>0</v>
      </c>
      <c r="CJ112" s="24">
        <f t="shared" si="69"/>
        <v>0</v>
      </c>
      <c r="CK112" s="24">
        <f t="shared" si="69"/>
        <v>0</v>
      </c>
      <c r="CL112" s="24">
        <f t="shared" si="69"/>
        <v>0</v>
      </c>
      <c r="CM112" s="24">
        <f t="shared" si="69"/>
        <v>0</v>
      </c>
      <c r="CN112" s="24">
        <f t="shared" si="69"/>
        <v>0</v>
      </c>
      <c r="CO112" s="24">
        <f t="shared" si="69"/>
        <v>0</v>
      </c>
      <c r="CP112" s="24">
        <f t="shared" si="69"/>
        <v>0</v>
      </c>
      <c r="CQ112" s="24">
        <f t="shared" si="69"/>
        <v>0</v>
      </c>
      <c r="CR112" s="24">
        <f t="shared" si="69"/>
        <v>0</v>
      </c>
      <c r="CS112" s="24">
        <f t="shared" si="69"/>
        <v>0</v>
      </c>
      <c r="CT112" s="24">
        <f t="shared" si="69"/>
        <v>0</v>
      </c>
      <c r="CU112" s="24">
        <f t="shared" si="69"/>
        <v>0</v>
      </c>
      <c r="CV112" s="24">
        <f t="shared" si="69"/>
        <v>0</v>
      </c>
      <c r="CW112" s="24">
        <f t="shared" si="69"/>
        <v>0</v>
      </c>
      <c r="CX112" s="24">
        <f t="shared" si="69"/>
        <v>0</v>
      </c>
      <c r="CY112" s="24">
        <f t="shared" si="69"/>
        <v>0</v>
      </c>
      <c r="CZ112" s="24">
        <f t="shared" si="69"/>
        <v>0</v>
      </c>
      <c r="DA112" s="24">
        <f t="shared" si="69"/>
        <v>0</v>
      </c>
      <c r="DB112" s="24">
        <f t="shared" si="69"/>
        <v>0</v>
      </c>
      <c r="DC112" s="24">
        <f t="shared" si="69"/>
        <v>0</v>
      </c>
      <c r="DD112" s="24">
        <f t="shared" si="69"/>
        <v>0</v>
      </c>
      <c r="DE112" s="24">
        <f t="shared" si="69"/>
        <v>0</v>
      </c>
      <c r="DF112" s="24">
        <f t="shared" si="69"/>
        <v>0</v>
      </c>
      <c r="DG112" s="24">
        <f t="shared" si="69"/>
        <v>0</v>
      </c>
      <c r="DH112" s="24">
        <f t="shared" si="69"/>
        <v>0</v>
      </c>
      <c r="DI112" s="24">
        <f t="shared" si="69"/>
        <v>0</v>
      </c>
      <c r="DJ112" s="24">
        <f t="shared" si="69"/>
        <v>0</v>
      </c>
      <c r="DK112" s="24">
        <f t="shared" si="69"/>
        <v>0</v>
      </c>
      <c r="DL112" s="24">
        <f t="shared" si="69"/>
        <v>0</v>
      </c>
      <c r="DM112" s="24">
        <f t="shared" si="69"/>
        <v>0</v>
      </c>
      <c r="DN112" s="24">
        <f t="shared" si="69"/>
        <v>0</v>
      </c>
      <c r="DO112" s="24">
        <f t="shared" si="69"/>
        <v>0</v>
      </c>
      <c r="DP112" s="24">
        <f t="shared" si="69"/>
        <v>0</v>
      </c>
      <c r="DQ112" s="24">
        <f t="shared" si="69"/>
        <v>0</v>
      </c>
      <c r="DR112" s="24">
        <f t="shared" si="69"/>
        <v>0</v>
      </c>
      <c r="DS112" s="24">
        <f t="shared" si="69"/>
        <v>0</v>
      </c>
      <c r="DT112" s="24">
        <f t="shared" si="69"/>
        <v>0</v>
      </c>
      <c r="DU112" s="24">
        <f t="shared" si="69"/>
        <v>0</v>
      </c>
      <c r="DV112" s="24">
        <f t="shared" si="69"/>
        <v>0</v>
      </c>
      <c r="DW112" s="24">
        <f t="shared" si="69"/>
        <v>0</v>
      </c>
      <c r="DX112" s="24">
        <f t="shared" si="69"/>
        <v>0</v>
      </c>
      <c r="DY112" s="24">
        <f t="shared" si="69"/>
        <v>0</v>
      </c>
      <c r="DZ112" s="24">
        <f t="shared" si="69"/>
        <v>0</v>
      </c>
      <c r="EA112" s="24">
        <f t="shared" si="69"/>
        <v>0</v>
      </c>
      <c r="EB112" s="24">
        <f t="shared" si="69"/>
        <v>0</v>
      </c>
      <c r="EC112" s="24">
        <f t="shared" si="69"/>
        <v>0</v>
      </c>
      <c r="ED112" s="24">
        <f t="shared" si="69"/>
        <v>0</v>
      </c>
      <c r="EE112" s="24">
        <f t="shared" si="69"/>
        <v>0</v>
      </c>
      <c r="EF112" s="24">
        <f t="shared" si="69"/>
        <v>0</v>
      </c>
      <c r="EG112" s="24">
        <f t="shared" si="69"/>
        <v>0</v>
      </c>
      <c r="EH112" s="24">
        <f t="shared" si="69"/>
        <v>0</v>
      </c>
      <c r="EI112" s="24">
        <f t="shared" si="69"/>
        <v>0</v>
      </c>
      <c r="EJ112" s="24">
        <f t="shared" si="69"/>
        <v>0</v>
      </c>
      <c r="EK112" s="24">
        <f t="shared" si="69"/>
        <v>0</v>
      </c>
      <c r="EL112" s="24">
        <f t="shared" si="69"/>
        <v>0</v>
      </c>
      <c r="EM112" s="24">
        <f t="shared" si="69"/>
        <v>0</v>
      </c>
      <c r="EN112" s="24">
        <f t="shared" si="69"/>
        <v>0</v>
      </c>
      <c r="EO112" s="24">
        <f t="shared" si="69"/>
        <v>0</v>
      </c>
      <c r="EP112" s="24">
        <f t="shared" si="69"/>
        <v>0</v>
      </c>
      <c r="EQ112" s="24">
        <f t="shared" si="69"/>
        <v>0</v>
      </c>
      <c r="ER112" s="24">
        <f t="shared" si="69"/>
        <v>0</v>
      </c>
      <c r="ES112" s="24">
        <f t="shared" si="69"/>
        <v>0</v>
      </c>
      <c r="ET112" s="24">
        <f t="shared" si="69"/>
        <v>0</v>
      </c>
      <c r="EU112" s="24">
        <f t="shared" si="69"/>
        <v>0</v>
      </c>
      <c r="EV112" s="24">
        <f t="shared" si="69"/>
        <v>0</v>
      </c>
      <c r="EW112" s="24">
        <f t="shared" si="69"/>
        <v>0</v>
      </c>
      <c r="EX112" s="24">
        <f t="shared" si="69"/>
        <v>0</v>
      </c>
      <c r="EY112" s="24">
        <f t="shared" si="69"/>
        <v>0</v>
      </c>
      <c r="EZ112" s="24">
        <f t="shared" si="69"/>
        <v>0</v>
      </c>
      <c r="FA112" s="24">
        <f t="shared" si="69"/>
        <v>0</v>
      </c>
      <c r="FB112" s="24">
        <f t="shared" si="69"/>
        <v>0</v>
      </c>
      <c r="FC112" s="24">
        <f t="shared" si="69"/>
        <v>0</v>
      </c>
      <c r="FD112" s="24">
        <f t="shared" si="69"/>
        <v>0</v>
      </c>
      <c r="FE112" s="24">
        <f t="shared" si="69"/>
        <v>0</v>
      </c>
      <c r="FF112" s="24">
        <f t="shared" si="69"/>
        <v>0</v>
      </c>
      <c r="FG112" s="24">
        <f t="shared" si="69"/>
        <v>0</v>
      </c>
      <c r="FH112" s="24">
        <f t="shared" si="69"/>
        <v>0</v>
      </c>
      <c r="FI112" s="24">
        <f t="shared" si="69"/>
        <v>0</v>
      </c>
      <c r="FJ112" s="24">
        <f t="shared" si="69"/>
        <v>0</v>
      </c>
      <c r="FK112" s="24">
        <f t="shared" si="69"/>
        <v>0</v>
      </c>
      <c r="FL112" s="24">
        <f t="shared" si="69"/>
        <v>0</v>
      </c>
      <c r="FM112" s="24">
        <f t="shared" si="69"/>
        <v>0</v>
      </c>
      <c r="FN112" s="24">
        <f t="shared" si="69"/>
        <v>0</v>
      </c>
      <c r="FO112" s="24">
        <f t="shared" si="69"/>
        <v>0</v>
      </c>
      <c r="FP112" s="24">
        <f t="shared" si="69"/>
        <v>0</v>
      </c>
      <c r="FQ112" s="24">
        <f t="shared" si="69"/>
        <v>0</v>
      </c>
      <c r="FR112" s="24">
        <f t="shared" si="69"/>
        <v>0</v>
      </c>
      <c r="FS112" s="24">
        <f t="shared" si="69"/>
        <v>0</v>
      </c>
      <c r="FT112" s="24">
        <f t="shared" si="69"/>
        <v>0</v>
      </c>
      <c r="FU112" s="24">
        <f t="shared" si="69"/>
        <v>0</v>
      </c>
      <c r="FV112" s="24">
        <f t="shared" si="69"/>
        <v>0</v>
      </c>
      <c r="FW112" s="24">
        <f t="shared" si="69"/>
        <v>0</v>
      </c>
      <c r="FX112" s="24">
        <f t="shared" si="69"/>
        <v>0</v>
      </c>
      <c r="FY112" s="24">
        <f t="shared" si="69"/>
        <v>0</v>
      </c>
      <c r="FZ112" s="24">
        <f t="shared" si="69"/>
        <v>0</v>
      </c>
      <c r="GA112" s="24">
        <f t="shared" si="69"/>
        <v>0</v>
      </c>
      <c r="GB112" s="24">
        <f t="shared" si="69"/>
        <v>0</v>
      </c>
      <c r="GC112" s="24">
        <f t="shared" si="69"/>
        <v>0</v>
      </c>
      <c r="GD112" s="24">
        <f t="shared" si="69"/>
        <v>0</v>
      </c>
      <c r="GE112" s="24">
        <f t="shared" si="69"/>
        <v>0</v>
      </c>
      <c r="GF112" s="24">
        <f t="shared" si="69"/>
        <v>0</v>
      </c>
      <c r="GG112" s="24">
        <f t="shared" si="69"/>
        <v>0</v>
      </c>
      <c r="GH112" s="24">
        <f t="shared" si="69"/>
        <v>0</v>
      </c>
      <c r="GI112" s="24">
        <f t="shared" si="69"/>
        <v>0</v>
      </c>
      <c r="GJ112" s="24">
        <f t="shared" si="69"/>
        <v>0</v>
      </c>
      <c r="GK112" s="24">
        <f t="shared" si="69"/>
        <v>0</v>
      </c>
      <c r="GL112" s="24">
        <f t="shared" si="69"/>
        <v>0</v>
      </c>
      <c r="GM112" s="24">
        <f t="shared" si="69"/>
        <v>0</v>
      </c>
      <c r="GN112" s="24">
        <f t="shared" si="69"/>
        <v>0</v>
      </c>
      <c r="GO112" s="24">
        <f t="shared" si="69"/>
        <v>0</v>
      </c>
      <c r="GP112" s="24">
        <f t="shared" si="69"/>
        <v>0</v>
      </c>
      <c r="GQ112" s="24">
        <f t="shared" si="69"/>
        <v>0</v>
      </c>
      <c r="GR112" s="24">
        <f t="shared" si="69"/>
        <v>0</v>
      </c>
      <c r="GS112" s="24">
        <f t="shared" si="69"/>
        <v>0</v>
      </c>
      <c r="GT112" s="24">
        <f t="shared" si="69"/>
        <v>0</v>
      </c>
      <c r="GU112" s="24">
        <f t="shared" si="69"/>
        <v>0</v>
      </c>
      <c r="GV112" s="24">
        <f t="shared" si="69"/>
        <v>0</v>
      </c>
      <c r="GW112" s="24">
        <f t="shared" si="69"/>
        <v>0</v>
      </c>
      <c r="GX112" s="24">
        <f t="shared" si="69"/>
        <v>0</v>
      </c>
      <c r="GY112" s="24">
        <f t="shared" si="69"/>
        <v>0</v>
      </c>
      <c r="GZ112" s="24">
        <f t="shared" si="69"/>
        <v>0</v>
      </c>
      <c r="HA112" s="24">
        <f t="shared" si="69"/>
        <v>0</v>
      </c>
      <c r="HB112" s="24">
        <f t="shared" si="69"/>
        <v>0</v>
      </c>
      <c r="HC112" s="24">
        <f t="shared" si="69"/>
        <v>0</v>
      </c>
      <c r="HD112" s="24">
        <f t="shared" si="69"/>
        <v>0</v>
      </c>
      <c r="HE112" s="24">
        <f t="shared" si="69"/>
        <v>0</v>
      </c>
      <c r="HF112" s="24">
        <f t="shared" si="69"/>
        <v>0</v>
      </c>
      <c r="HG112" s="24">
        <f t="shared" si="69"/>
        <v>0</v>
      </c>
      <c r="HH112" s="24">
        <f t="shared" si="69"/>
        <v>0</v>
      </c>
      <c r="HI112" s="24">
        <f t="shared" si="69"/>
        <v>0</v>
      </c>
      <c r="HJ112" s="24">
        <f t="shared" si="69"/>
        <v>0</v>
      </c>
      <c r="HK112" s="24">
        <f t="shared" si="69"/>
        <v>0</v>
      </c>
      <c r="HL112" s="24">
        <f t="shared" si="69"/>
        <v>0</v>
      </c>
      <c r="HM112" s="24">
        <f t="shared" si="69"/>
        <v>0</v>
      </c>
      <c r="HN112" s="24">
        <f t="shared" si="69"/>
        <v>0</v>
      </c>
      <c r="HO112" s="24">
        <f t="shared" si="69"/>
        <v>0</v>
      </c>
      <c r="HP112" s="24">
        <f t="shared" si="69"/>
        <v>0</v>
      </c>
      <c r="HQ112" s="24">
        <f t="shared" si="69"/>
        <v>0</v>
      </c>
      <c r="HR112" s="24">
        <f t="shared" si="69"/>
        <v>0</v>
      </c>
      <c r="HS112" s="24">
        <f t="shared" si="69"/>
        <v>0</v>
      </c>
      <c r="HT112" s="24">
        <f t="shared" si="69"/>
        <v>0</v>
      </c>
      <c r="HU112" s="24">
        <f t="shared" si="69"/>
        <v>0</v>
      </c>
      <c r="HV112" s="24">
        <f t="shared" si="69"/>
        <v>0</v>
      </c>
      <c r="HW112" s="24">
        <f t="shared" si="69"/>
        <v>0</v>
      </c>
      <c r="HX112" s="24">
        <f t="shared" si="69"/>
        <v>0</v>
      </c>
      <c r="HY112" s="24">
        <f t="shared" si="69"/>
        <v>0</v>
      </c>
      <c r="HZ112" s="24">
        <f t="shared" si="69"/>
        <v>0</v>
      </c>
      <c r="IA112" s="24">
        <f t="shared" si="69"/>
        <v>0</v>
      </c>
      <c r="IB112" s="24">
        <f t="shared" si="69"/>
        <v>0</v>
      </c>
      <c r="IC112" s="24">
        <f t="shared" si="69"/>
        <v>0</v>
      </c>
      <c r="ID112" s="24">
        <f t="shared" si="69"/>
        <v>0</v>
      </c>
      <c r="IE112" s="24">
        <f t="shared" si="69"/>
        <v>0</v>
      </c>
      <c r="IF112" s="24">
        <f t="shared" si="69"/>
        <v>0</v>
      </c>
      <c r="IG112" s="24">
        <f t="shared" si="69"/>
        <v>0</v>
      </c>
      <c r="IH112" s="24">
        <f t="shared" si="69"/>
        <v>0</v>
      </c>
    </row>
    <row r="113" ht="12.75" customHeight="1">
      <c r="A113" s="6" t="s">
        <v>231</v>
      </c>
      <c r="B113" s="24"/>
      <c r="C113" s="24">
        <f t="shared" ref="C113:IH113" si="70">C111-C112</f>
        <v>0</v>
      </c>
      <c r="D113" s="24">
        <f t="shared" si="70"/>
        <v>0</v>
      </c>
      <c r="E113" s="24">
        <f t="shared" si="70"/>
        <v>0</v>
      </c>
      <c r="F113" s="24">
        <f t="shared" si="70"/>
        <v>0</v>
      </c>
      <c r="G113" s="24">
        <f t="shared" si="70"/>
        <v>0</v>
      </c>
      <c r="H113" s="24">
        <f t="shared" si="70"/>
        <v>0</v>
      </c>
      <c r="I113" s="24">
        <f t="shared" si="70"/>
        <v>0</v>
      </c>
      <c r="J113" s="24">
        <f t="shared" si="70"/>
        <v>0</v>
      </c>
      <c r="K113" s="24">
        <f t="shared" si="70"/>
        <v>0</v>
      </c>
      <c r="L113" s="24">
        <f t="shared" si="70"/>
        <v>0</v>
      </c>
      <c r="M113" s="24">
        <f t="shared" si="70"/>
        <v>0</v>
      </c>
      <c r="N113" s="24">
        <f t="shared" si="70"/>
        <v>0</v>
      </c>
      <c r="O113" s="24">
        <f t="shared" si="70"/>
        <v>0</v>
      </c>
      <c r="P113" s="24">
        <f t="shared" si="70"/>
        <v>0</v>
      </c>
      <c r="Q113" s="24">
        <f t="shared" si="70"/>
        <v>0</v>
      </c>
      <c r="R113" s="24">
        <f t="shared" si="70"/>
        <v>0</v>
      </c>
      <c r="S113" s="24">
        <f t="shared" si="70"/>
        <v>0</v>
      </c>
      <c r="T113" s="24">
        <f t="shared" si="70"/>
        <v>0</v>
      </c>
      <c r="U113" s="24">
        <f t="shared" si="70"/>
        <v>0</v>
      </c>
      <c r="V113" s="24">
        <f t="shared" si="70"/>
        <v>0</v>
      </c>
      <c r="W113" s="24">
        <f t="shared" si="70"/>
        <v>0</v>
      </c>
      <c r="X113" s="24">
        <f t="shared" si="70"/>
        <v>0</v>
      </c>
      <c r="Y113" s="24">
        <f t="shared" si="70"/>
        <v>0</v>
      </c>
      <c r="Z113" s="24">
        <f t="shared" si="70"/>
        <v>0</v>
      </c>
      <c r="AA113" s="24">
        <f t="shared" si="70"/>
        <v>0</v>
      </c>
      <c r="AB113" s="24">
        <f t="shared" si="70"/>
        <v>0</v>
      </c>
      <c r="AC113" s="24">
        <f t="shared" si="70"/>
        <v>0</v>
      </c>
      <c r="AD113" s="24">
        <f t="shared" si="70"/>
        <v>0</v>
      </c>
      <c r="AE113" s="24">
        <f t="shared" si="70"/>
        <v>0</v>
      </c>
      <c r="AF113" s="24">
        <f t="shared" si="70"/>
        <v>0</v>
      </c>
      <c r="AG113" s="24">
        <f t="shared" si="70"/>
        <v>0</v>
      </c>
      <c r="AH113" s="24">
        <f t="shared" si="70"/>
        <v>0</v>
      </c>
      <c r="AI113" s="24">
        <f t="shared" si="70"/>
        <v>0</v>
      </c>
      <c r="AJ113" s="24">
        <f t="shared" si="70"/>
        <v>0</v>
      </c>
      <c r="AK113" s="24">
        <f t="shared" si="70"/>
        <v>0</v>
      </c>
      <c r="AL113" s="24">
        <f t="shared" si="70"/>
        <v>0</v>
      </c>
      <c r="AM113" s="24">
        <f t="shared" si="70"/>
        <v>0</v>
      </c>
      <c r="AN113" s="24">
        <f t="shared" si="70"/>
        <v>0</v>
      </c>
      <c r="AO113" s="24">
        <f t="shared" si="70"/>
        <v>0</v>
      </c>
      <c r="AP113" s="24">
        <f t="shared" si="70"/>
        <v>0</v>
      </c>
      <c r="AQ113" s="24">
        <f t="shared" si="70"/>
        <v>0</v>
      </c>
      <c r="AR113" s="24">
        <f t="shared" si="70"/>
        <v>0</v>
      </c>
      <c r="AS113" s="24">
        <f t="shared" si="70"/>
        <v>0</v>
      </c>
      <c r="AT113" s="24">
        <f t="shared" si="70"/>
        <v>0</v>
      </c>
      <c r="AU113" s="24">
        <f t="shared" si="70"/>
        <v>0</v>
      </c>
      <c r="AV113" s="24">
        <f t="shared" si="70"/>
        <v>0</v>
      </c>
      <c r="AW113" s="24">
        <f t="shared" si="70"/>
        <v>0</v>
      </c>
      <c r="AX113" s="24">
        <f t="shared" si="70"/>
        <v>0</v>
      </c>
      <c r="AY113" s="24">
        <f t="shared" si="70"/>
        <v>0</v>
      </c>
      <c r="AZ113" s="24">
        <f t="shared" si="70"/>
        <v>0</v>
      </c>
      <c r="BA113" s="24">
        <f t="shared" si="70"/>
        <v>0</v>
      </c>
      <c r="BB113" s="24">
        <f t="shared" si="70"/>
        <v>0</v>
      </c>
      <c r="BC113" s="24">
        <f t="shared" si="70"/>
        <v>0</v>
      </c>
      <c r="BD113" s="24">
        <f t="shared" si="70"/>
        <v>0</v>
      </c>
      <c r="BE113" s="24">
        <f t="shared" si="70"/>
        <v>0</v>
      </c>
      <c r="BF113" s="24">
        <f t="shared" si="70"/>
        <v>0</v>
      </c>
      <c r="BG113" s="24">
        <f t="shared" si="70"/>
        <v>0</v>
      </c>
      <c r="BH113" s="24">
        <f t="shared" si="70"/>
        <v>0</v>
      </c>
      <c r="BI113" s="24">
        <f t="shared" si="70"/>
        <v>0</v>
      </c>
      <c r="BJ113" s="24">
        <f t="shared" si="70"/>
        <v>0</v>
      </c>
      <c r="BK113" s="24">
        <f t="shared" si="70"/>
        <v>0</v>
      </c>
      <c r="BL113" s="24">
        <f t="shared" si="70"/>
        <v>0</v>
      </c>
      <c r="BM113" s="24">
        <f t="shared" si="70"/>
        <v>0</v>
      </c>
      <c r="BN113" s="24">
        <f t="shared" si="70"/>
        <v>0</v>
      </c>
      <c r="BO113" s="24">
        <f t="shared" si="70"/>
        <v>0</v>
      </c>
      <c r="BP113" s="24">
        <f t="shared" si="70"/>
        <v>0</v>
      </c>
      <c r="BQ113" s="24">
        <f t="shared" si="70"/>
        <v>0</v>
      </c>
      <c r="BR113" s="24">
        <f t="shared" si="70"/>
        <v>0</v>
      </c>
      <c r="BS113" s="24">
        <f t="shared" si="70"/>
        <v>0</v>
      </c>
      <c r="BT113" s="24">
        <f t="shared" si="70"/>
        <v>0</v>
      </c>
      <c r="BU113" s="24">
        <f t="shared" si="70"/>
        <v>0</v>
      </c>
      <c r="BV113" s="24">
        <f t="shared" si="70"/>
        <v>0</v>
      </c>
      <c r="BW113" s="24">
        <f t="shared" si="70"/>
        <v>0</v>
      </c>
      <c r="BX113" s="24">
        <f t="shared" si="70"/>
        <v>0</v>
      </c>
      <c r="BY113" s="24">
        <f t="shared" si="70"/>
        <v>0</v>
      </c>
      <c r="BZ113" s="24">
        <f t="shared" si="70"/>
        <v>0</v>
      </c>
      <c r="CA113" s="24">
        <f t="shared" si="70"/>
        <v>0</v>
      </c>
      <c r="CB113" s="24">
        <f t="shared" si="70"/>
        <v>0</v>
      </c>
      <c r="CC113" s="24">
        <f t="shared" si="70"/>
        <v>0</v>
      </c>
      <c r="CD113" s="24">
        <f t="shared" si="70"/>
        <v>0</v>
      </c>
      <c r="CE113" s="24">
        <f t="shared" si="70"/>
        <v>0</v>
      </c>
      <c r="CF113" s="24">
        <f t="shared" si="70"/>
        <v>0</v>
      </c>
      <c r="CG113" s="24">
        <f t="shared" si="70"/>
        <v>0</v>
      </c>
      <c r="CH113" s="24">
        <f t="shared" si="70"/>
        <v>0</v>
      </c>
      <c r="CI113" s="24">
        <f t="shared" si="70"/>
        <v>0</v>
      </c>
      <c r="CJ113" s="24">
        <f t="shared" si="70"/>
        <v>0</v>
      </c>
      <c r="CK113" s="24">
        <f t="shared" si="70"/>
        <v>0</v>
      </c>
      <c r="CL113" s="24">
        <f t="shared" si="70"/>
        <v>0</v>
      </c>
      <c r="CM113" s="24">
        <f t="shared" si="70"/>
        <v>0</v>
      </c>
      <c r="CN113" s="24">
        <f t="shared" si="70"/>
        <v>0</v>
      </c>
      <c r="CO113" s="24">
        <f t="shared" si="70"/>
        <v>0</v>
      </c>
      <c r="CP113" s="24">
        <f t="shared" si="70"/>
        <v>0</v>
      </c>
      <c r="CQ113" s="24">
        <f t="shared" si="70"/>
        <v>0</v>
      </c>
      <c r="CR113" s="24">
        <f t="shared" si="70"/>
        <v>0</v>
      </c>
      <c r="CS113" s="24">
        <f t="shared" si="70"/>
        <v>0</v>
      </c>
      <c r="CT113" s="24">
        <f t="shared" si="70"/>
        <v>0</v>
      </c>
      <c r="CU113" s="24">
        <f t="shared" si="70"/>
        <v>0</v>
      </c>
      <c r="CV113" s="24">
        <f t="shared" si="70"/>
        <v>0</v>
      </c>
      <c r="CW113" s="24">
        <f t="shared" si="70"/>
        <v>0</v>
      </c>
      <c r="CX113" s="24">
        <f t="shared" si="70"/>
        <v>0</v>
      </c>
      <c r="CY113" s="24">
        <f t="shared" si="70"/>
        <v>0</v>
      </c>
      <c r="CZ113" s="24">
        <f t="shared" si="70"/>
        <v>0</v>
      </c>
      <c r="DA113" s="24">
        <f t="shared" si="70"/>
        <v>0</v>
      </c>
      <c r="DB113" s="24">
        <f t="shared" si="70"/>
        <v>0</v>
      </c>
      <c r="DC113" s="24">
        <f t="shared" si="70"/>
        <v>0</v>
      </c>
      <c r="DD113" s="24">
        <f t="shared" si="70"/>
        <v>0</v>
      </c>
      <c r="DE113" s="24">
        <f t="shared" si="70"/>
        <v>0</v>
      </c>
      <c r="DF113" s="24">
        <f t="shared" si="70"/>
        <v>0</v>
      </c>
      <c r="DG113" s="24">
        <f t="shared" si="70"/>
        <v>0</v>
      </c>
      <c r="DH113" s="24">
        <f t="shared" si="70"/>
        <v>0</v>
      </c>
      <c r="DI113" s="24">
        <f t="shared" si="70"/>
        <v>0</v>
      </c>
      <c r="DJ113" s="24">
        <f t="shared" si="70"/>
        <v>0</v>
      </c>
      <c r="DK113" s="24">
        <f t="shared" si="70"/>
        <v>0</v>
      </c>
      <c r="DL113" s="24">
        <f t="shared" si="70"/>
        <v>0</v>
      </c>
      <c r="DM113" s="24">
        <f t="shared" si="70"/>
        <v>0</v>
      </c>
      <c r="DN113" s="24">
        <f t="shared" si="70"/>
        <v>0</v>
      </c>
      <c r="DO113" s="24">
        <f t="shared" si="70"/>
        <v>0</v>
      </c>
      <c r="DP113" s="24">
        <f t="shared" si="70"/>
        <v>0</v>
      </c>
      <c r="DQ113" s="24">
        <f t="shared" si="70"/>
        <v>0</v>
      </c>
      <c r="DR113" s="24">
        <f t="shared" si="70"/>
        <v>0</v>
      </c>
      <c r="DS113" s="24">
        <f t="shared" si="70"/>
        <v>0</v>
      </c>
      <c r="DT113" s="24">
        <f t="shared" si="70"/>
        <v>0</v>
      </c>
      <c r="DU113" s="24">
        <f t="shared" si="70"/>
        <v>0</v>
      </c>
      <c r="DV113" s="24">
        <f t="shared" si="70"/>
        <v>0</v>
      </c>
      <c r="DW113" s="24">
        <f t="shared" si="70"/>
        <v>0</v>
      </c>
      <c r="DX113" s="24">
        <f t="shared" si="70"/>
        <v>0</v>
      </c>
      <c r="DY113" s="24">
        <f t="shared" si="70"/>
        <v>0</v>
      </c>
      <c r="DZ113" s="24">
        <f t="shared" si="70"/>
        <v>0</v>
      </c>
      <c r="EA113" s="24">
        <f t="shared" si="70"/>
        <v>0</v>
      </c>
      <c r="EB113" s="24">
        <f t="shared" si="70"/>
        <v>0</v>
      </c>
      <c r="EC113" s="24">
        <f t="shared" si="70"/>
        <v>0</v>
      </c>
      <c r="ED113" s="24">
        <f t="shared" si="70"/>
        <v>0</v>
      </c>
      <c r="EE113" s="24">
        <f t="shared" si="70"/>
        <v>0</v>
      </c>
      <c r="EF113" s="24">
        <f t="shared" si="70"/>
        <v>0</v>
      </c>
      <c r="EG113" s="24">
        <f t="shared" si="70"/>
        <v>0</v>
      </c>
      <c r="EH113" s="24">
        <f t="shared" si="70"/>
        <v>0</v>
      </c>
      <c r="EI113" s="24">
        <f t="shared" si="70"/>
        <v>0</v>
      </c>
      <c r="EJ113" s="24">
        <f t="shared" si="70"/>
        <v>0</v>
      </c>
      <c r="EK113" s="24">
        <f t="shared" si="70"/>
        <v>0</v>
      </c>
      <c r="EL113" s="24">
        <f t="shared" si="70"/>
        <v>0</v>
      </c>
      <c r="EM113" s="24">
        <f t="shared" si="70"/>
        <v>0</v>
      </c>
      <c r="EN113" s="24">
        <f t="shared" si="70"/>
        <v>0</v>
      </c>
      <c r="EO113" s="24">
        <f t="shared" si="70"/>
        <v>0</v>
      </c>
      <c r="EP113" s="24">
        <f t="shared" si="70"/>
        <v>0</v>
      </c>
      <c r="EQ113" s="24">
        <f t="shared" si="70"/>
        <v>0</v>
      </c>
      <c r="ER113" s="24">
        <f t="shared" si="70"/>
        <v>0</v>
      </c>
      <c r="ES113" s="24">
        <f t="shared" si="70"/>
        <v>0</v>
      </c>
      <c r="ET113" s="24">
        <f t="shared" si="70"/>
        <v>0</v>
      </c>
      <c r="EU113" s="24">
        <f t="shared" si="70"/>
        <v>0</v>
      </c>
      <c r="EV113" s="24">
        <f t="shared" si="70"/>
        <v>0</v>
      </c>
      <c r="EW113" s="24">
        <f t="shared" si="70"/>
        <v>0</v>
      </c>
      <c r="EX113" s="24">
        <f t="shared" si="70"/>
        <v>0</v>
      </c>
      <c r="EY113" s="24">
        <f t="shared" si="70"/>
        <v>0</v>
      </c>
      <c r="EZ113" s="24">
        <f t="shared" si="70"/>
        <v>0</v>
      </c>
      <c r="FA113" s="24">
        <f t="shared" si="70"/>
        <v>0</v>
      </c>
      <c r="FB113" s="24">
        <f t="shared" si="70"/>
        <v>0</v>
      </c>
      <c r="FC113" s="24">
        <f t="shared" si="70"/>
        <v>0</v>
      </c>
      <c r="FD113" s="24">
        <f t="shared" si="70"/>
        <v>0</v>
      </c>
      <c r="FE113" s="24">
        <f t="shared" si="70"/>
        <v>0</v>
      </c>
      <c r="FF113" s="24">
        <f t="shared" si="70"/>
        <v>0</v>
      </c>
      <c r="FG113" s="24">
        <f t="shared" si="70"/>
        <v>0</v>
      </c>
      <c r="FH113" s="24">
        <f t="shared" si="70"/>
        <v>0</v>
      </c>
      <c r="FI113" s="24">
        <f t="shared" si="70"/>
        <v>0</v>
      </c>
      <c r="FJ113" s="24">
        <f t="shared" si="70"/>
        <v>0</v>
      </c>
      <c r="FK113" s="24">
        <f t="shared" si="70"/>
        <v>0</v>
      </c>
      <c r="FL113" s="24">
        <f t="shared" si="70"/>
        <v>0</v>
      </c>
      <c r="FM113" s="24">
        <f t="shared" si="70"/>
        <v>0</v>
      </c>
      <c r="FN113" s="24">
        <f t="shared" si="70"/>
        <v>0</v>
      </c>
      <c r="FO113" s="24">
        <f t="shared" si="70"/>
        <v>0</v>
      </c>
      <c r="FP113" s="24">
        <f t="shared" si="70"/>
        <v>0</v>
      </c>
      <c r="FQ113" s="24">
        <f t="shared" si="70"/>
        <v>0</v>
      </c>
      <c r="FR113" s="24">
        <f t="shared" si="70"/>
        <v>0</v>
      </c>
      <c r="FS113" s="24">
        <f t="shared" si="70"/>
        <v>0</v>
      </c>
      <c r="FT113" s="24">
        <f t="shared" si="70"/>
        <v>0</v>
      </c>
      <c r="FU113" s="24">
        <f t="shared" si="70"/>
        <v>0</v>
      </c>
      <c r="FV113" s="24">
        <f t="shared" si="70"/>
        <v>0</v>
      </c>
      <c r="FW113" s="24">
        <f t="shared" si="70"/>
        <v>0</v>
      </c>
      <c r="FX113" s="24">
        <f t="shared" si="70"/>
        <v>0</v>
      </c>
      <c r="FY113" s="24">
        <f t="shared" si="70"/>
        <v>0</v>
      </c>
      <c r="FZ113" s="24">
        <f t="shared" si="70"/>
        <v>0</v>
      </c>
      <c r="GA113" s="24">
        <f t="shared" si="70"/>
        <v>0</v>
      </c>
      <c r="GB113" s="24">
        <f t="shared" si="70"/>
        <v>0</v>
      </c>
      <c r="GC113" s="24">
        <f t="shared" si="70"/>
        <v>0</v>
      </c>
      <c r="GD113" s="24">
        <f t="shared" si="70"/>
        <v>0</v>
      </c>
      <c r="GE113" s="24">
        <f t="shared" si="70"/>
        <v>0</v>
      </c>
      <c r="GF113" s="24">
        <f t="shared" si="70"/>
        <v>0</v>
      </c>
      <c r="GG113" s="24">
        <f t="shared" si="70"/>
        <v>0</v>
      </c>
      <c r="GH113" s="24">
        <f t="shared" si="70"/>
        <v>0</v>
      </c>
      <c r="GI113" s="24">
        <f t="shared" si="70"/>
        <v>0</v>
      </c>
      <c r="GJ113" s="24">
        <f t="shared" si="70"/>
        <v>0</v>
      </c>
      <c r="GK113" s="24">
        <f t="shared" si="70"/>
        <v>0</v>
      </c>
      <c r="GL113" s="24">
        <f t="shared" si="70"/>
        <v>0</v>
      </c>
      <c r="GM113" s="24">
        <f t="shared" si="70"/>
        <v>0</v>
      </c>
      <c r="GN113" s="24">
        <f t="shared" si="70"/>
        <v>0</v>
      </c>
      <c r="GO113" s="24">
        <f t="shared" si="70"/>
        <v>0</v>
      </c>
      <c r="GP113" s="24">
        <f t="shared" si="70"/>
        <v>0</v>
      </c>
      <c r="GQ113" s="24">
        <f t="shared" si="70"/>
        <v>0</v>
      </c>
      <c r="GR113" s="24">
        <f t="shared" si="70"/>
        <v>0</v>
      </c>
      <c r="GS113" s="24">
        <f t="shared" si="70"/>
        <v>0</v>
      </c>
      <c r="GT113" s="24">
        <f t="shared" si="70"/>
        <v>0</v>
      </c>
      <c r="GU113" s="24">
        <f t="shared" si="70"/>
        <v>0</v>
      </c>
      <c r="GV113" s="24">
        <f t="shared" si="70"/>
        <v>0</v>
      </c>
      <c r="GW113" s="24">
        <f t="shared" si="70"/>
        <v>0</v>
      </c>
      <c r="GX113" s="24">
        <f t="shared" si="70"/>
        <v>0</v>
      </c>
      <c r="GY113" s="24">
        <f t="shared" si="70"/>
        <v>0</v>
      </c>
      <c r="GZ113" s="24">
        <f t="shared" si="70"/>
        <v>0</v>
      </c>
      <c r="HA113" s="24">
        <f t="shared" si="70"/>
        <v>0</v>
      </c>
      <c r="HB113" s="24">
        <f t="shared" si="70"/>
        <v>0</v>
      </c>
      <c r="HC113" s="24">
        <f t="shared" si="70"/>
        <v>0</v>
      </c>
      <c r="HD113" s="24">
        <f t="shared" si="70"/>
        <v>0</v>
      </c>
      <c r="HE113" s="24">
        <f t="shared" si="70"/>
        <v>0</v>
      </c>
      <c r="HF113" s="24">
        <f t="shared" si="70"/>
        <v>0</v>
      </c>
      <c r="HG113" s="24">
        <f t="shared" si="70"/>
        <v>0</v>
      </c>
      <c r="HH113" s="24">
        <f t="shared" si="70"/>
        <v>0</v>
      </c>
      <c r="HI113" s="24">
        <f t="shared" si="70"/>
        <v>0</v>
      </c>
      <c r="HJ113" s="24">
        <f t="shared" si="70"/>
        <v>0</v>
      </c>
      <c r="HK113" s="24">
        <f t="shared" si="70"/>
        <v>0</v>
      </c>
      <c r="HL113" s="24">
        <f t="shared" si="70"/>
        <v>0</v>
      </c>
      <c r="HM113" s="24">
        <f t="shared" si="70"/>
        <v>0</v>
      </c>
      <c r="HN113" s="24">
        <f t="shared" si="70"/>
        <v>0</v>
      </c>
      <c r="HO113" s="24">
        <f t="shared" si="70"/>
        <v>0</v>
      </c>
      <c r="HP113" s="24">
        <f t="shared" si="70"/>
        <v>0</v>
      </c>
      <c r="HQ113" s="24">
        <f t="shared" si="70"/>
        <v>0</v>
      </c>
      <c r="HR113" s="24">
        <f t="shared" si="70"/>
        <v>0</v>
      </c>
      <c r="HS113" s="24">
        <f t="shared" si="70"/>
        <v>0</v>
      </c>
      <c r="HT113" s="24">
        <f t="shared" si="70"/>
        <v>0</v>
      </c>
      <c r="HU113" s="24">
        <f t="shared" si="70"/>
        <v>0</v>
      </c>
      <c r="HV113" s="24">
        <f t="shared" si="70"/>
        <v>0</v>
      </c>
      <c r="HW113" s="24">
        <f t="shared" si="70"/>
        <v>0</v>
      </c>
      <c r="HX113" s="24">
        <f t="shared" si="70"/>
        <v>0</v>
      </c>
      <c r="HY113" s="24">
        <f t="shared" si="70"/>
        <v>0</v>
      </c>
      <c r="HZ113" s="24">
        <f t="shared" si="70"/>
        <v>0</v>
      </c>
      <c r="IA113" s="24">
        <f t="shared" si="70"/>
        <v>0</v>
      </c>
      <c r="IB113" s="24">
        <f t="shared" si="70"/>
        <v>0</v>
      </c>
      <c r="IC113" s="24">
        <f t="shared" si="70"/>
        <v>0</v>
      </c>
      <c r="ID113" s="24">
        <f t="shared" si="70"/>
        <v>0</v>
      </c>
      <c r="IE113" s="24">
        <f t="shared" si="70"/>
        <v>0</v>
      </c>
      <c r="IF113" s="24">
        <f t="shared" si="70"/>
        <v>0</v>
      </c>
      <c r="IG113" s="24">
        <f t="shared" si="70"/>
        <v>0</v>
      </c>
      <c r="IH113" s="24">
        <f t="shared" si="70"/>
        <v>0</v>
      </c>
    </row>
    <row r="114" ht="12.75" customHeight="1">
      <c r="A114" s="6" t="s">
        <v>232</v>
      </c>
      <c r="B114" s="24"/>
      <c r="C114" s="24">
        <f t="shared" ref="C114:IH114" si="71">C108-C113</f>
        <v>0</v>
      </c>
      <c r="D114" s="24">
        <f t="shared" si="71"/>
        <v>0</v>
      </c>
      <c r="E114" s="24">
        <f t="shared" si="71"/>
        <v>0</v>
      </c>
      <c r="F114" s="24">
        <f t="shared" si="71"/>
        <v>0</v>
      </c>
      <c r="G114" s="24">
        <f t="shared" si="71"/>
        <v>0</v>
      </c>
      <c r="H114" s="24">
        <f t="shared" si="71"/>
        <v>0</v>
      </c>
      <c r="I114" s="24">
        <f t="shared" si="71"/>
        <v>0</v>
      </c>
      <c r="J114" s="24">
        <f t="shared" si="71"/>
        <v>0</v>
      </c>
      <c r="K114" s="24">
        <f t="shared" si="71"/>
        <v>0</v>
      </c>
      <c r="L114" s="24">
        <f t="shared" si="71"/>
        <v>0</v>
      </c>
      <c r="M114" s="24">
        <f t="shared" si="71"/>
        <v>0</v>
      </c>
      <c r="N114" s="24">
        <f t="shared" si="71"/>
        <v>0</v>
      </c>
      <c r="O114" s="24">
        <f t="shared" si="71"/>
        <v>0</v>
      </c>
      <c r="P114" s="24">
        <f t="shared" si="71"/>
        <v>0</v>
      </c>
      <c r="Q114" s="24">
        <f t="shared" si="71"/>
        <v>0</v>
      </c>
      <c r="R114" s="24">
        <f t="shared" si="71"/>
        <v>0</v>
      </c>
      <c r="S114" s="24">
        <f t="shared" si="71"/>
        <v>0</v>
      </c>
      <c r="T114" s="24">
        <f t="shared" si="71"/>
        <v>0</v>
      </c>
      <c r="U114" s="24">
        <f t="shared" si="71"/>
        <v>0</v>
      </c>
      <c r="V114" s="24">
        <f t="shared" si="71"/>
        <v>0</v>
      </c>
      <c r="W114" s="24">
        <f t="shared" si="71"/>
        <v>0</v>
      </c>
      <c r="X114" s="24">
        <f t="shared" si="71"/>
        <v>0</v>
      </c>
      <c r="Y114" s="24">
        <f t="shared" si="71"/>
        <v>0</v>
      </c>
      <c r="Z114" s="24">
        <f t="shared" si="71"/>
        <v>0</v>
      </c>
      <c r="AA114" s="24">
        <f t="shared" si="71"/>
        <v>0</v>
      </c>
      <c r="AB114" s="24">
        <f t="shared" si="71"/>
        <v>0</v>
      </c>
      <c r="AC114" s="24">
        <f t="shared" si="71"/>
        <v>0</v>
      </c>
      <c r="AD114" s="24">
        <f t="shared" si="71"/>
        <v>0</v>
      </c>
      <c r="AE114" s="24">
        <f t="shared" si="71"/>
        <v>0</v>
      </c>
      <c r="AF114" s="24">
        <f t="shared" si="71"/>
        <v>0</v>
      </c>
      <c r="AG114" s="24">
        <f t="shared" si="71"/>
        <v>0</v>
      </c>
      <c r="AH114" s="24">
        <f t="shared" si="71"/>
        <v>0</v>
      </c>
      <c r="AI114" s="24">
        <f t="shared" si="71"/>
        <v>0</v>
      </c>
      <c r="AJ114" s="24">
        <f t="shared" si="71"/>
        <v>0</v>
      </c>
      <c r="AK114" s="24">
        <f t="shared" si="71"/>
        <v>0</v>
      </c>
      <c r="AL114" s="24">
        <f t="shared" si="71"/>
        <v>0</v>
      </c>
      <c r="AM114" s="24">
        <f t="shared" si="71"/>
        <v>0</v>
      </c>
      <c r="AN114" s="24">
        <f t="shared" si="71"/>
        <v>0</v>
      </c>
      <c r="AO114" s="24">
        <f t="shared" si="71"/>
        <v>0</v>
      </c>
      <c r="AP114" s="24">
        <f t="shared" si="71"/>
        <v>0</v>
      </c>
      <c r="AQ114" s="24">
        <f t="shared" si="71"/>
        <v>0</v>
      </c>
      <c r="AR114" s="24">
        <f t="shared" si="71"/>
        <v>0</v>
      </c>
      <c r="AS114" s="24">
        <f t="shared" si="71"/>
        <v>0</v>
      </c>
      <c r="AT114" s="24">
        <f t="shared" si="71"/>
        <v>0</v>
      </c>
      <c r="AU114" s="24">
        <f t="shared" si="71"/>
        <v>0</v>
      </c>
      <c r="AV114" s="24">
        <f t="shared" si="71"/>
        <v>0</v>
      </c>
      <c r="AW114" s="24">
        <f t="shared" si="71"/>
        <v>0</v>
      </c>
      <c r="AX114" s="24">
        <f t="shared" si="71"/>
        <v>0</v>
      </c>
      <c r="AY114" s="24">
        <f t="shared" si="71"/>
        <v>0</v>
      </c>
      <c r="AZ114" s="24">
        <f t="shared" si="71"/>
        <v>0</v>
      </c>
      <c r="BA114" s="24">
        <f t="shared" si="71"/>
        <v>0</v>
      </c>
      <c r="BB114" s="24">
        <f t="shared" si="71"/>
        <v>0</v>
      </c>
      <c r="BC114" s="24">
        <f t="shared" si="71"/>
        <v>0</v>
      </c>
      <c r="BD114" s="24">
        <f t="shared" si="71"/>
        <v>0</v>
      </c>
      <c r="BE114" s="24">
        <f t="shared" si="71"/>
        <v>0</v>
      </c>
      <c r="BF114" s="24">
        <f t="shared" si="71"/>
        <v>0</v>
      </c>
      <c r="BG114" s="24">
        <f t="shared" si="71"/>
        <v>0</v>
      </c>
      <c r="BH114" s="24">
        <f t="shared" si="71"/>
        <v>0</v>
      </c>
      <c r="BI114" s="24">
        <f t="shared" si="71"/>
        <v>0</v>
      </c>
      <c r="BJ114" s="24">
        <f t="shared" si="71"/>
        <v>0</v>
      </c>
      <c r="BK114" s="24">
        <f t="shared" si="71"/>
        <v>0</v>
      </c>
      <c r="BL114" s="24">
        <f t="shared" si="71"/>
        <v>0</v>
      </c>
      <c r="BM114" s="24">
        <f t="shared" si="71"/>
        <v>0</v>
      </c>
      <c r="BN114" s="24">
        <f t="shared" si="71"/>
        <v>0</v>
      </c>
      <c r="BO114" s="24">
        <f t="shared" si="71"/>
        <v>0</v>
      </c>
      <c r="BP114" s="24">
        <f t="shared" si="71"/>
        <v>0</v>
      </c>
      <c r="BQ114" s="24">
        <f t="shared" si="71"/>
        <v>0</v>
      </c>
      <c r="BR114" s="24">
        <f t="shared" si="71"/>
        <v>0</v>
      </c>
      <c r="BS114" s="24">
        <f t="shared" si="71"/>
        <v>0</v>
      </c>
      <c r="BT114" s="24">
        <f t="shared" si="71"/>
        <v>0</v>
      </c>
      <c r="BU114" s="24">
        <f t="shared" si="71"/>
        <v>0</v>
      </c>
      <c r="BV114" s="24">
        <f t="shared" si="71"/>
        <v>0</v>
      </c>
      <c r="BW114" s="24">
        <f t="shared" si="71"/>
        <v>0</v>
      </c>
      <c r="BX114" s="24">
        <f t="shared" si="71"/>
        <v>0</v>
      </c>
      <c r="BY114" s="24">
        <f t="shared" si="71"/>
        <v>0</v>
      </c>
      <c r="BZ114" s="24">
        <f t="shared" si="71"/>
        <v>0</v>
      </c>
      <c r="CA114" s="24">
        <f t="shared" si="71"/>
        <v>0</v>
      </c>
      <c r="CB114" s="24">
        <f t="shared" si="71"/>
        <v>0</v>
      </c>
      <c r="CC114" s="24">
        <f t="shared" si="71"/>
        <v>0</v>
      </c>
      <c r="CD114" s="24">
        <f t="shared" si="71"/>
        <v>0</v>
      </c>
      <c r="CE114" s="24">
        <f t="shared" si="71"/>
        <v>0</v>
      </c>
      <c r="CF114" s="24">
        <f t="shared" si="71"/>
        <v>0</v>
      </c>
      <c r="CG114" s="24">
        <f t="shared" si="71"/>
        <v>0</v>
      </c>
      <c r="CH114" s="24">
        <f t="shared" si="71"/>
        <v>0</v>
      </c>
      <c r="CI114" s="24">
        <f t="shared" si="71"/>
        <v>0</v>
      </c>
      <c r="CJ114" s="24">
        <f t="shared" si="71"/>
        <v>0</v>
      </c>
      <c r="CK114" s="24">
        <f t="shared" si="71"/>
        <v>0</v>
      </c>
      <c r="CL114" s="24">
        <f t="shared" si="71"/>
        <v>0</v>
      </c>
      <c r="CM114" s="24">
        <f t="shared" si="71"/>
        <v>0</v>
      </c>
      <c r="CN114" s="24">
        <f t="shared" si="71"/>
        <v>0</v>
      </c>
      <c r="CO114" s="24">
        <f t="shared" si="71"/>
        <v>0</v>
      </c>
      <c r="CP114" s="24">
        <f t="shared" si="71"/>
        <v>0</v>
      </c>
      <c r="CQ114" s="24">
        <f t="shared" si="71"/>
        <v>0</v>
      </c>
      <c r="CR114" s="24">
        <f t="shared" si="71"/>
        <v>0</v>
      </c>
      <c r="CS114" s="24">
        <f t="shared" si="71"/>
        <v>0</v>
      </c>
      <c r="CT114" s="24">
        <f t="shared" si="71"/>
        <v>0</v>
      </c>
      <c r="CU114" s="24">
        <f t="shared" si="71"/>
        <v>0</v>
      </c>
      <c r="CV114" s="24">
        <f t="shared" si="71"/>
        <v>0</v>
      </c>
      <c r="CW114" s="24">
        <f t="shared" si="71"/>
        <v>0</v>
      </c>
      <c r="CX114" s="24">
        <f t="shared" si="71"/>
        <v>0</v>
      </c>
      <c r="CY114" s="24">
        <f t="shared" si="71"/>
        <v>0</v>
      </c>
      <c r="CZ114" s="24">
        <f t="shared" si="71"/>
        <v>0</v>
      </c>
      <c r="DA114" s="24">
        <f t="shared" si="71"/>
        <v>0</v>
      </c>
      <c r="DB114" s="24">
        <f t="shared" si="71"/>
        <v>0</v>
      </c>
      <c r="DC114" s="24">
        <f t="shared" si="71"/>
        <v>0</v>
      </c>
      <c r="DD114" s="24">
        <f t="shared" si="71"/>
        <v>0</v>
      </c>
      <c r="DE114" s="24">
        <f t="shared" si="71"/>
        <v>0</v>
      </c>
      <c r="DF114" s="24">
        <f t="shared" si="71"/>
        <v>0</v>
      </c>
      <c r="DG114" s="24">
        <f t="shared" si="71"/>
        <v>0</v>
      </c>
      <c r="DH114" s="24">
        <f t="shared" si="71"/>
        <v>0</v>
      </c>
      <c r="DI114" s="24">
        <f t="shared" si="71"/>
        <v>0</v>
      </c>
      <c r="DJ114" s="24">
        <f t="shared" si="71"/>
        <v>0</v>
      </c>
      <c r="DK114" s="24">
        <f t="shared" si="71"/>
        <v>0</v>
      </c>
      <c r="DL114" s="24">
        <f t="shared" si="71"/>
        <v>0</v>
      </c>
      <c r="DM114" s="24">
        <f t="shared" si="71"/>
        <v>0</v>
      </c>
      <c r="DN114" s="24">
        <f t="shared" si="71"/>
        <v>0</v>
      </c>
      <c r="DO114" s="24">
        <f t="shared" si="71"/>
        <v>0</v>
      </c>
      <c r="DP114" s="24">
        <f t="shared" si="71"/>
        <v>0</v>
      </c>
      <c r="DQ114" s="24">
        <f t="shared" si="71"/>
        <v>0</v>
      </c>
      <c r="DR114" s="24">
        <f t="shared" si="71"/>
        <v>0</v>
      </c>
      <c r="DS114" s="24">
        <f t="shared" si="71"/>
        <v>0</v>
      </c>
      <c r="DT114" s="24">
        <f t="shared" si="71"/>
        <v>0</v>
      </c>
      <c r="DU114" s="24">
        <f t="shared" si="71"/>
        <v>0</v>
      </c>
      <c r="DV114" s="24">
        <f t="shared" si="71"/>
        <v>0</v>
      </c>
      <c r="DW114" s="24">
        <f t="shared" si="71"/>
        <v>0</v>
      </c>
      <c r="DX114" s="24">
        <f t="shared" si="71"/>
        <v>0</v>
      </c>
      <c r="DY114" s="24">
        <f t="shared" si="71"/>
        <v>0</v>
      </c>
      <c r="DZ114" s="24">
        <f t="shared" si="71"/>
        <v>0</v>
      </c>
      <c r="EA114" s="24">
        <f t="shared" si="71"/>
        <v>0</v>
      </c>
      <c r="EB114" s="24">
        <f t="shared" si="71"/>
        <v>0</v>
      </c>
      <c r="EC114" s="24">
        <f t="shared" si="71"/>
        <v>0</v>
      </c>
      <c r="ED114" s="24">
        <f t="shared" si="71"/>
        <v>0</v>
      </c>
      <c r="EE114" s="24">
        <f t="shared" si="71"/>
        <v>0</v>
      </c>
      <c r="EF114" s="24">
        <f t="shared" si="71"/>
        <v>0</v>
      </c>
      <c r="EG114" s="24">
        <f t="shared" si="71"/>
        <v>0</v>
      </c>
      <c r="EH114" s="24">
        <f t="shared" si="71"/>
        <v>0</v>
      </c>
      <c r="EI114" s="24">
        <f t="shared" si="71"/>
        <v>0</v>
      </c>
      <c r="EJ114" s="24">
        <f t="shared" si="71"/>
        <v>0</v>
      </c>
      <c r="EK114" s="24">
        <f t="shared" si="71"/>
        <v>0</v>
      </c>
      <c r="EL114" s="24">
        <f t="shared" si="71"/>
        <v>0</v>
      </c>
      <c r="EM114" s="24">
        <f t="shared" si="71"/>
        <v>0</v>
      </c>
      <c r="EN114" s="24">
        <f t="shared" si="71"/>
        <v>0</v>
      </c>
      <c r="EO114" s="24">
        <f t="shared" si="71"/>
        <v>0</v>
      </c>
      <c r="EP114" s="24">
        <f t="shared" si="71"/>
        <v>0</v>
      </c>
      <c r="EQ114" s="24">
        <f t="shared" si="71"/>
        <v>0</v>
      </c>
      <c r="ER114" s="24">
        <f t="shared" si="71"/>
        <v>0</v>
      </c>
      <c r="ES114" s="24">
        <f t="shared" si="71"/>
        <v>0</v>
      </c>
      <c r="ET114" s="24">
        <f t="shared" si="71"/>
        <v>0</v>
      </c>
      <c r="EU114" s="24">
        <f t="shared" si="71"/>
        <v>0</v>
      </c>
      <c r="EV114" s="24">
        <f t="shared" si="71"/>
        <v>0</v>
      </c>
      <c r="EW114" s="24">
        <f t="shared" si="71"/>
        <v>0</v>
      </c>
      <c r="EX114" s="24">
        <f t="shared" si="71"/>
        <v>0</v>
      </c>
      <c r="EY114" s="24">
        <f t="shared" si="71"/>
        <v>0</v>
      </c>
      <c r="EZ114" s="24">
        <f t="shared" si="71"/>
        <v>0</v>
      </c>
      <c r="FA114" s="24">
        <f t="shared" si="71"/>
        <v>0</v>
      </c>
      <c r="FB114" s="24">
        <f t="shared" si="71"/>
        <v>0</v>
      </c>
      <c r="FC114" s="24">
        <f t="shared" si="71"/>
        <v>0</v>
      </c>
      <c r="FD114" s="24">
        <f t="shared" si="71"/>
        <v>0</v>
      </c>
      <c r="FE114" s="24">
        <f t="shared" si="71"/>
        <v>0</v>
      </c>
      <c r="FF114" s="24">
        <f t="shared" si="71"/>
        <v>0</v>
      </c>
      <c r="FG114" s="24">
        <f t="shared" si="71"/>
        <v>0</v>
      </c>
      <c r="FH114" s="24">
        <f t="shared" si="71"/>
        <v>0</v>
      </c>
      <c r="FI114" s="24">
        <f t="shared" si="71"/>
        <v>0</v>
      </c>
      <c r="FJ114" s="24">
        <f t="shared" si="71"/>
        <v>0</v>
      </c>
      <c r="FK114" s="24">
        <f t="shared" si="71"/>
        <v>0</v>
      </c>
      <c r="FL114" s="24">
        <f t="shared" si="71"/>
        <v>0</v>
      </c>
      <c r="FM114" s="24">
        <f t="shared" si="71"/>
        <v>0</v>
      </c>
      <c r="FN114" s="24">
        <f t="shared" si="71"/>
        <v>0</v>
      </c>
      <c r="FO114" s="24">
        <f t="shared" si="71"/>
        <v>0</v>
      </c>
      <c r="FP114" s="24">
        <f t="shared" si="71"/>
        <v>0</v>
      </c>
      <c r="FQ114" s="24">
        <f t="shared" si="71"/>
        <v>0</v>
      </c>
      <c r="FR114" s="24">
        <f t="shared" si="71"/>
        <v>0</v>
      </c>
      <c r="FS114" s="24">
        <f t="shared" si="71"/>
        <v>0</v>
      </c>
      <c r="FT114" s="24">
        <f t="shared" si="71"/>
        <v>0</v>
      </c>
      <c r="FU114" s="24">
        <f t="shared" si="71"/>
        <v>0</v>
      </c>
      <c r="FV114" s="24">
        <f t="shared" si="71"/>
        <v>0</v>
      </c>
      <c r="FW114" s="24">
        <f t="shared" si="71"/>
        <v>0</v>
      </c>
      <c r="FX114" s="24">
        <f t="shared" si="71"/>
        <v>0</v>
      </c>
      <c r="FY114" s="24">
        <f t="shared" si="71"/>
        <v>0</v>
      </c>
      <c r="FZ114" s="24">
        <f t="shared" si="71"/>
        <v>0</v>
      </c>
      <c r="GA114" s="24">
        <f t="shared" si="71"/>
        <v>0</v>
      </c>
      <c r="GB114" s="24">
        <f t="shared" si="71"/>
        <v>0</v>
      </c>
      <c r="GC114" s="24">
        <f t="shared" si="71"/>
        <v>0</v>
      </c>
      <c r="GD114" s="24">
        <f t="shared" si="71"/>
        <v>0</v>
      </c>
      <c r="GE114" s="24">
        <f t="shared" si="71"/>
        <v>0</v>
      </c>
      <c r="GF114" s="24">
        <f t="shared" si="71"/>
        <v>0</v>
      </c>
      <c r="GG114" s="24">
        <f t="shared" si="71"/>
        <v>0</v>
      </c>
      <c r="GH114" s="24">
        <f t="shared" si="71"/>
        <v>0</v>
      </c>
      <c r="GI114" s="24">
        <f t="shared" si="71"/>
        <v>0</v>
      </c>
      <c r="GJ114" s="24">
        <f t="shared" si="71"/>
        <v>0</v>
      </c>
      <c r="GK114" s="24">
        <f t="shared" si="71"/>
        <v>0</v>
      </c>
      <c r="GL114" s="24">
        <f t="shared" si="71"/>
        <v>0</v>
      </c>
      <c r="GM114" s="24">
        <f t="shared" si="71"/>
        <v>0</v>
      </c>
      <c r="GN114" s="24">
        <f t="shared" si="71"/>
        <v>0</v>
      </c>
      <c r="GO114" s="24">
        <f t="shared" si="71"/>
        <v>0</v>
      </c>
      <c r="GP114" s="24">
        <f t="shared" si="71"/>
        <v>0</v>
      </c>
      <c r="GQ114" s="24">
        <f t="shared" si="71"/>
        <v>0</v>
      </c>
      <c r="GR114" s="24">
        <f t="shared" si="71"/>
        <v>0</v>
      </c>
      <c r="GS114" s="24">
        <f t="shared" si="71"/>
        <v>0</v>
      </c>
      <c r="GT114" s="24">
        <f t="shared" si="71"/>
        <v>0</v>
      </c>
      <c r="GU114" s="24">
        <f t="shared" si="71"/>
        <v>0</v>
      </c>
      <c r="GV114" s="24">
        <f t="shared" si="71"/>
        <v>0</v>
      </c>
      <c r="GW114" s="24">
        <f t="shared" si="71"/>
        <v>0</v>
      </c>
      <c r="GX114" s="24">
        <f t="shared" si="71"/>
        <v>0</v>
      </c>
      <c r="GY114" s="24">
        <f t="shared" si="71"/>
        <v>0</v>
      </c>
      <c r="GZ114" s="24">
        <f t="shared" si="71"/>
        <v>0</v>
      </c>
      <c r="HA114" s="24">
        <f t="shared" si="71"/>
        <v>0</v>
      </c>
      <c r="HB114" s="24">
        <f t="shared" si="71"/>
        <v>0</v>
      </c>
      <c r="HC114" s="24">
        <f t="shared" si="71"/>
        <v>0</v>
      </c>
      <c r="HD114" s="24">
        <f t="shared" si="71"/>
        <v>0</v>
      </c>
      <c r="HE114" s="24">
        <f t="shared" si="71"/>
        <v>0</v>
      </c>
      <c r="HF114" s="24">
        <f t="shared" si="71"/>
        <v>0</v>
      </c>
      <c r="HG114" s="24">
        <f t="shared" si="71"/>
        <v>0</v>
      </c>
      <c r="HH114" s="24">
        <f t="shared" si="71"/>
        <v>0</v>
      </c>
      <c r="HI114" s="24">
        <f t="shared" si="71"/>
        <v>0</v>
      </c>
      <c r="HJ114" s="24">
        <f t="shared" si="71"/>
        <v>0</v>
      </c>
      <c r="HK114" s="24">
        <f t="shared" si="71"/>
        <v>0</v>
      </c>
      <c r="HL114" s="24">
        <f t="shared" si="71"/>
        <v>0</v>
      </c>
      <c r="HM114" s="24">
        <f t="shared" si="71"/>
        <v>0</v>
      </c>
      <c r="HN114" s="24">
        <f t="shared" si="71"/>
        <v>0</v>
      </c>
      <c r="HO114" s="24">
        <f t="shared" si="71"/>
        <v>0</v>
      </c>
      <c r="HP114" s="24">
        <f t="shared" si="71"/>
        <v>0</v>
      </c>
      <c r="HQ114" s="24">
        <f t="shared" si="71"/>
        <v>0</v>
      </c>
      <c r="HR114" s="24">
        <f t="shared" si="71"/>
        <v>0</v>
      </c>
      <c r="HS114" s="24">
        <f t="shared" si="71"/>
        <v>0</v>
      </c>
      <c r="HT114" s="24">
        <f t="shared" si="71"/>
        <v>0</v>
      </c>
      <c r="HU114" s="24">
        <f t="shared" si="71"/>
        <v>0</v>
      </c>
      <c r="HV114" s="24">
        <f t="shared" si="71"/>
        <v>0</v>
      </c>
      <c r="HW114" s="24">
        <f t="shared" si="71"/>
        <v>0</v>
      </c>
      <c r="HX114" s="24">
        <f t="shared" si="71"/>
        <v>0</v>
      </c>
      <c r="HY114" s="24">
        <f t="shared" si="71"/>
        <v>0</v>
      </c>
      <c r="HZ114" s="24">
        <f t="shared" si="71"/>
        <v>0</v>
      </c>
      <c r="IA114" s="24">
        <f t="shared" si="71"/>
        <v>0</v>
      </c>
      <c r="IB114" s="24">
        <f t="shared" si="71"/>
        <v>0</v>
      </c>
      <c r="IC114" s="24">
        <f t="shared" si="71"/>
        <v>0</v>
      </c>
      <c r="ID114" s="24">
        <f t="shared" si="71"/>
        <v>0</v>
      </c>
      <c r="IE114" s="24">
        <f t="shared" si="71"/>
        <v>0</v>
      </c>
      <c r="IF114" s="24">
        <f t="shared" si="71"/>
        <v>0</v>
      </c>
      <c r="IG114" s="24">
        <f t="shared" si="71"/>
        <v>0</v>
      </c>
      <c r="IH114" s="24">
        <f t="shared" si="71"/>
        <v>0</v>
      </c>
    </row>
    <row r="115" ht="12.75" customHeight="1">
      <c r="A115" s="6" t="s">
        <v>234</v>
      </c>
      <c r="B115" s="34"/>
      <c r="C115" s="24">
        <f t="shared" ref="C115:Z115" si="72">0</f>
        <v>0</v>
      </c>
      <c r="D115" s="24">
        <f t="shared" si="72"/>
        <v>0</v>
      </c>
      <c r="E115" s="24">
        <f t="shared" si="72"/>
        <v>0</v>
      </c>
      <c r="F115" s="24">
        <f t="shared" si="72"/>
        <v>0</v>
      </c>
      <c r="G115" s="24">
        <f t="shared" si="72"/>
        <v>0</v>
      </c>
      <c r="H115" s="24">
        <f t="shared" si="72"/>
        <v>0</v>
      </c>
      <c r="I115" s="24">
        <f t="shared" si="72"/>
        <v>0</v>
      </c>
      <c r="J115" s="24">
        <f t="shared" si="72"/>
        <v>0</v>
      </c>
      <c r="K115" s="24">
        <f t="shared" si="72"/>
        <v>0</v>
      </c>
      <c r="L115" s="24">
        <f t="shared" si="72"/>
        <v>0</v>
      </c>
      <c r="M115" s="24">
        <f t="shared" si="72"/>
        <v>0</v>
      </c>
      <c r="N115" s="24">
        <f t="shared" si="72"/>
        <v>0</v>
      </c>
      <c r="O115" s="24">
        <f t="shared" si="72"/>
        <v>0</v>
      </c>
      <c r="P115" s="24">
        <f t="shared" si="72"/>
        <v>0</v>
      </c>
      <c r="Q115" s="24">
        <f t="shared" si="72"/>
        <v>0</v>
      </c>
      <c r="R115" s="24">
        <f t="shared" si="72"/>
        <v>0</v>
      </c>
      <c r="S115" s="24">
        <f t="shared" si="72"/>
        <v>0</v>
      </c>
      <c r="T115" s="24">
        <f t="shared" si="72"/>
        <v>0</v>
      </c>
      <c r="U115" s="24">
        <f t="shared" si="72"/>
        <v>0</v>
      </c>
      <c r="V115" s="24">
        <f t="shared" si="72"/>
        <v>0</v>
      </c>
      <c r="W115" s="24">
        <f t="shared" si="72"/>
        <v>0</v>
      </c>
      <c r="X115" s="24">
        <f t="shared" si="72"/>
        <v>0</v>
      </c>
      <c r="Y115" s="24">
        <f t="shared" si="72"/>
        <v>0</v>
      </c>
      <c r="Z115" s="24">
        <f t="shared" si="72"/>
        <v>0</v>
      </c>
      <c r="AA115" s="24">
        <f t="shared" ref="AA115:IH115" si="73">SUM(AB113:AM113)</f>
        <v>0</v>
      </c>
      <c r="AB115" s="24">
        <f t="shared" si="73"/>
        <v>0</v>
      </c>
      <c r="AC115" s="24">
        <f t="shared" si="73"/>
        <v>0</v>
      </c>
      <c r="AD115" s="24">
        <f t="shared" si="73"/>
        <v>0</v>
      </c>
      <c r="AE115" s="24">
        <f t="shared" si="73"/>
        <v>0</v>
      </c>
      <c r="AF115" s="24">
        <f t="shared" si="73"/>
        <v>0</v>
      </c>
      <c r="AG115" s="24">
        <f t="shared" si="73"/>
        <v>0</v>
      </c>
      <c r="AH115" s="24">
        <f t="shared" si="73"/>
        <v>0</v>
      </c>
      <c r="AI115" s="24">
        <f t="shared" si="73"/>
        <v>0</v>
      </c>
      <c r="AJ115" s="24">
        <f t="shared" si="73"/>
        <v>0</v>
      </c>
      <c r="AK115" s="24">
        <f t="shared" si="73"/>
        <v>0</v>
      </c>
      <c r="AL115" s="24">
        <f t="shared" si="73"/>
        <v>0</v>
      </c>
      <c r="AM115" s="24">
        <f t="shared" si="73"/>
        <v>0</v>
      </c>
      <c r="AN115" s="24">
        <f t="shared" si="73"/>
        <v>0</v>
      </c>
      <c r="AO115" s="24">
        <f t="shared" si="73"/>
        <v>0</v>
      </c>
      <c r="AP115" s="24">
        <f t="shared" si="73"/>
        <v>0</v>
      </c>
      <c r="AQ115" s="24">
        <f t="shared" si="73"/>
        <v>0</v>
      </c>
      <c r="AR115" s="24">
        <f t="shared" si="73"/>
        <v>0</v>
      </c>
      <c r="AS115" s="24">
        <f t="shared" si="73"/>
        <v>0</v>
      </c>
      <c r="AT115" s="24">
        <f t="shared" si="73"/>
        <v>0</v>
      </c>
      <c r="AU115" s="24">
        <f t="shared" si="73"/>
        <v>0</v>
      </c>
      <c r="AV115" s="24">
        <f t="shared" si="73"/>
        <v>0</v>
      </c>
      <c r="AW115" s="24">
        <f t="shared" si="73"/>
        <v>0</v>
      </c>
      <c r="AX115" s="24">
        <f t="shared" si="73"/>
        <v>0</v>
      </c>
      <c r="AY115" s="24">
        <f t="shared" si="73"/>
        <v>0</v>
      </c>
      <c r="AZ115" s="24">
        <f t="shared" si="73"/>
        <v>0</v>
      </c>
      <c r="BA115" s="24">
        <f t="shared" si="73"/>
        <v>0</v>
      </c>
      <c r="BB115" s="24">
        <f t="shared" si="73"/>
        <v>0</v>
      </c>
      <c r="BC115" s="24">
        <f t="shared" si="73"/>
        <v>0</v>
      </c>
      <c r="BD115" s="24">
        <f t="shared" si="73"/>
        <v>0</v>
      </c>
      <c r="BE115" s="24">
        <f t="shared" si="73"/>
        <v>0</v>
      </c>
      <c r="BF115" s="24">
        <f t="shared" si="73"/>
        <v>0</v>
      </c>
      <c r="BG115" s="24">
        <f t="shared" si="73"/>
        <v>0</v>
      </c>
      <c r="BH115" s="24">
        <f t="shared" si="73"/>
        <v>0</v>
      </c>
      <c r="BI115" s="24">
        <f t="shared" si="73"/>
        <v>0</v>
      </c>
      <c r="BJ115" s="24">
        <f t="shared" si="73"/>
        <v>0</v>
      </c>
      <c r="BK115" s="24">
        <f t="shared" si="73"/>
        <v>0</v>
      </c>
      <c r="BL115" s="24">
        <f t="shared" si="73"/>
        <v>0</v>
      </c>
      <c r="BM115" s="24">
        <f t="shared" si="73"/>
        <v>0</v>
      </c>
      <c r="BN115" s="24">
        <f t="shared" si="73"/>
        <v>0</v>
      </c>
      <c r="BO115" s="24">
        <f t="shared" si="73"/>
        <v>0</v>
      </c>
      <c r="BP115" s="24">
        <f t="shared" si="73"/>
        <v>0</v>
      </c>
      <c r="BQ115" s="24">
        <f t="shared" si="73"/>
        <v>0</v>
      </c>
      <c r="BR115" s="24">
        <f t="shared" si="73"/>
        <v>0</v>
      </c>
      <c r="BS115" s="24">
        <f t="shared" si="73"/>
        <v>0</v>
      </c>
      <c r="BT115" s="24">
        <f t="shared" si="73"/>
        <v>0</v>
      </c>
      <c r="BU115" s="24">
        <f t="shared" si="73"/>
        <v>0</v>
      </c>
      <c r="BV115" s="24">
        <f t="shared" si="73"/>
        <v>0</v>
      </c>
      <c r="BW115" s="24">
        <f t="shared" si="73"/>
        <v>0</v>
      </c>
      <c r="BX115" s="24">
        <f t="shared" si="73"/>
        <v>0</v>
      </c>
      <c r="BY115" s="24">
        <f t="shared" si="73"/>
        <v>0</v>
      </c>
      <c r="BZ115" s="24">
        <f t="shared" si="73"/>
        <v>0</v>
      </c>
      <c r="CA115" s="24">
        <f t="shared" si="73"/>
        <v>0</v>
      </c>
      <c r="CB115" s="24">
        <f t="shared" si="73"/>
        <v>0</v>
      </c>
      <c r="CC115" s="24">
        <f t="shared" si="73"/>
        <v>0</v>
      </c>
      <c r="CD115" s="24">
        <f t="shared" si="73"/>
        <v>0</v>
      </c>
      <c r="CE115" s="24">
        <f t="shared" si="73"/>
        <v>0</v>
      </c>
      <c r="CF115" s="24">
        <f t="shared" si="73"/>
        <v>0</v>
      </c>
      <c r="CG115" s="24">
        <f t="shared" si="73"/>
        <v>0</v>
      </c>
      <c r="CH115" s="24">
        <f t="shared" si="73"/>
        <v>0</v>
      </c>
      <c r="CI115" s="24">
        <f t="shared" si="73"/>
        <v>0</v>
      </c>
      <c r="CJ115" s="24">
        <f t="shared" si="73"/>
        <v>0</v>
      </c>
      <c r="CK115" s="24">
        <f t="shared" si="73"/>
        <v>0</v>
      </c>
      <c r="CL115" s="24">
        <f t="shared" si="73"/>
        <v>0</v>
      </c>
      <c r="CM115" s="24">
        <f t="shared" si="73"/>
        <v>0</v>
      </c>
      <c r="CN115" s="24">
        <f t="shared" si="73"/>
        <v>0</v>
      </c>
      <c r="CO115" s="24">
        <f t="shared" si="73"/>
        <v>0</v>
      </c>
      <c r="CP115" s="24">
        <f t="shared" si="73"/>
        <v>0</v>
      </c>
      <c r="CQ115" s="24">
        <f t="shared" si="73"/>
        <v>0</v>
      </c>
      <c r="CR115" s="24">
        <f t="shared" si="73"/>
        <v>0</v>
      </c>
      <c r="CS115" s="24">
        <f t="shared" si="73"/>
        <v>0</v>
      </c>
      <c r="CT115" s="24">
        <f t="shared" si="73"/>
        <v>0</v>
      </c>
      <c r="CU115" s="24">
        <f t="shared" si="73"/>
        <v>0</v>
      </c>
      <c r="CV115" s="24">
        <f t="shared" si="73"/>
        <v>0</v>
      </c>
      <c r="CW115" s="24">
        <f t="shared" si="73"/>
        <v>0</v>
      </c>
      <c r="CX115" s="24">
        <f t="shared" si="73"/>
        <v>0</v>
      </c>
      <c r="CY115" s="24">
        <f t="shared" si="73"/>
        <v>0</v>
      </c>
      <c r="CZ115" s="24">
        <f t="shared" si="73"/>
        <v>0</v>
      </c>
      <c r="DA115" s="24">
        <f t="shared" si="73"/>
        <v>0</v>
      </c>
      <c r="DB115" s="24">
        <f t="shared" si="73"/>
        <v>0</v>
      </c>
      <c r="DC115" s="24">
        <f t="shared" si="73"/>
        <v>0</v>
      </c>
      <c r="DD115" s="24">
        <f t="shared" si="73"/>
        <v>0</v>
      </c>
      <c r="DE115" s="24">
        <f t="shared" si="73"/>
        <v>0</v>
      </c>
      <c r="DF115" s="24">
        <f t="shared" si="73"/>
        <v>0</v>
      </c>
      <c r="DG115" s="24">
        <f t="shared" si="73"/>
        <v>0</v>
      </c>
      <c r="DH115" s="24">
        <f t="shared" si="73"/>
        <v>0</v>
      </c>
      <c r="DI115" s="24">
        <f t="shared" si="73"/>
        <v>0</v>
      </c>
      <c r="DJ115" s="24">
        <f t="shared" si="73"/>
        <v>0</v>
      </c>
      <c r="DK115" s="24">
        <f t="shared" si="73"/>
        <v>0</v>
      </c>
      <c r="DL115" s="24">
        <f t="shared" si="73"/>
        <v>0</v>
      </c>
      <c r="DM115" s="24">
        <f t="shared" si="73"/>
        <v>0</v>
      </c>
      <c r="DN115" s="24">
        <f t="shared" si="73"/>
        <v>0</v>
      </c>
      <c r="DO115" s="24">
        <f t="shared" si="73"/>
        <v>0</v>
      </c>
      <c r="DP115" s="24">
        <f t="shared" si="73"/>
        <v>0</v>
      </c>
      <c r="DQ115" s="24">
        <f t="shared" si="73"/>
        <v>0</v>
      </c>
      <c r="DR115" s="24">
        <f t="shared" si="73"/>
        <v>0</v>
      </c>
      <c r="DS115" s="24">
        <f t="shared" si="73"/>
        <v>0</v>
      </c>
      <c r="DT115" s="24">
        <f t="shared" si="73"/>
        <v>0</v>
      </c>
      <c r="DU115" s="24">
        <f t="shared" si="73"/>
        <v>0</v>
      </c>
      <c r="DV115" s="24">
        <f t="shared" si="73"/>
        <v>0</v>
      </c>
      <c r="DW115" s="24">
        <f t="shared" si="73"/>
        <v>0</v>
      </c>
      <c r="DX115" s="24">
        <f t="shared" si="73"/>
        <v>0</v>
      </c>
      <c r="DY115" s="24">
        <f t="shared" si="73"/>
        <v>0</v>
      </c>
      <c r="DZ115" s="24">
        <f t="shared" si="73"/>
        <v>0</v>
      </c>
      <c r="EA115" s="24">
        <f t="shared" si="73"/>
        <v>0</v>
      </c>
      <c r="EB115" s="24">
        <f t="shared" si="73"/>
        <v>0</v>
      </c>
      <c r="EC115" s="24">
        <f t="shared" si="73"/>
        <v>0</v>
      </c>
      <c r="ED115" s="24">
        <f t="shared" si="73"/>
        <v>0</v>
      </c>
      <c r="EE115" s="24">
        <f t="shared" si="73"/>
        <v>0</v>
      </c>
      <c r="EF115" s="24">
        <f t="shared" si="73"/>
        <v>0</v>
      </c>
      <c r="EG115" s="24">
        <f t="shared" si="73"/>
        <v>0</v>
      </c>
      <c r="EH115" s="24">
        <f t="shared" si="73"/>
        <v>0</v>
      </c>
      <c r="EI115" s="24">
        <f t="shared" si="73"/>
        <v>0</v>
      </c>
      <c r="EJ115" s="24">
        <f t="shared" si="73"/>
        <v>0</v>
      </c>
      <c r="EK115" s="24">
        <f t="shared" si="73"/>
        <v>0</v>
      </c>
      <c r="EL115" s="24">
        <f t="shared" si="73"/>
        <v>0</v>
      </c>
      <c r="EM115" s="24">
        <f t="shared" si="73"/>
        <v>0</v>
      </c>
      <c r="EN115" s="24">
        <f t="shared" si="73"/>
        <v>0</v>
      </c>
      <c r="EO115" s="24">
        <f t="shared" si="73"/>
        <v>0</v>
      </c>
      <c r="EP115" s="24">
        <f t="shared" si="73"/>
        <v>0</v>
      </c>
      <c r="EQ115" s="24">
        <f t="shared" si="73"/>
        <v>0</v>
      </c>
      <c r="ER115" s="24">
        <f t="shared" si="73"/>
        <v>0</v>
      </c>
      <c r="ES115" s="24">
        <f t="shared" si="73"/>
        <v>0</v>
      </c>
      <c r="ET115" s="24">
        <f t="shared" si="73"/>
        <v>0</v>
      </c>
      <c r="EU115" s="24">
        <f t="shared" si="73"/>
        <v>0</v>
      </c>
      <c r="EV115" s="24">
        <f t="shared" si="73"/>
        <v>0</v>
      </c>
      <c r="EW115" s="24">
        <f t="shared" si="73"/>
        <v>0</v>
      </c>
      <c r="EX115" s="24">
        <f t="shared" si="73"/>
        <v>0</v>
      </c>
      <c r="EY115" s="24">
        <f t="shared" si="73"/>
        <v>0</v>
      </c>
      <c r="EZ115" s="24">
        <f t="shared" si="73"/>
        <v>0</v>
      </c>
      <c r="FA115" s="24">
        <f t="shared" si="73"/>
        <v>0</v>
      </c>
      <c r="FB115" s="24">
        <f t="shared" si="73"/>
        <v>0</v>
      </c>
      <c r="FC115" s="24">
        <f t="shared" si="73"/>
        <v>0</v>
      </c>
      <c r="FD115" s="24">
        <f t="shared" si="73"/>
        <v>0</v>
      </c>
      <c r="FE115" s="24">
        <f t="shared" si="73"/>
        <v>0</v>
      </c>
      <c r="FF115" s="24">
        <f t="shared" si="73"/>
        <v>0</v>
      </c>
      <c r="FG115" s="24">
        <f t="shared" si="73"/>
        <v>0</v>
      </c>
      <c r="FH115" s="24">
        <f t="shared" si="73"/>
        <v>0</v>
      </c>
      <c r="FI115" s="24">
        <f t="shared" si="73"/>
        <v>0</v>
      </c>
      <c r="FJ115" s="24">
        <f t="shared" si="73"/>
        <v>0</v>
      </c>
      <c r="FK115" s="24">
        <f t="shared" si="73"/>
        <v>0</v>
      </c>
      <c r="FL115" s="24">
        <f t="shared" si="73"/>
        <v>0</v>
      </c>
      <c r="FM115" s="24">
        <f t="shared" si="73"/>
        <v>0</v>
      </c>
      <c r="FN115" s="24">
        <f t="shared" si="73"/>
        <v>0</v>
      </c>
      <c r="FO115" s="24">
        <f t="shared" si="73"/>
        <v>0</v>
      </c>
      <c r="FP115" s="24">
        <f t="shared" si="73"/>
        <v>0</v>
      </c>
      <c r="FQ115" s="24">
        <f t="shared" si="73"/>
        <v>0</v>
      </c>
      <c r="FR115" s="24">
        <f t="shared" si="73"/>
        <v>0</v>
      </c>
      <c r="FS115" s="24">
        <f t="shared" si="73"/>
        <v>0</v>
      </c>
      <c r="FT115" s="24">
        <f t="shared" si="73"/>
        <v>0</v>
      </c>
      <c r="FU115" s="24">
        <f t="shared" si="73"/>
        <v>0</v>
      </c>
      <c r="FV115" s="24">
        <f t="shared" si="73"/>
        <v>0</v>
      </c>
      <c r="FW115" s="24">
        <f t="shared" si="73"/>
        <v>0</v>
      </c>
      <c r="FX115" s="24">
        <f t="shared" si="73"/>
        <v>0</v>
      </c>
      <c r="FY115" s="24">
        <f t="shared" si="73"/>
        <v>0</v>
      </c>
      <c r="FZ115" s="24">
        <f t="shared" si="73"/>
        <v>0</v>
      </c>
      <c r="GA115" s="24">
        <f t="shared" si="73"/>
        <v>0</v>
      </c>
      <c r="GB115" s="24">
        <f t="shared" si="73"/>
        <v>0</v>
      </c>
      <c r="GC115" s="24">
        <f t="shared" si="73"/>
        <v>0</v>
      </c>
      <c r="GD115" s="24">
        <f t="shared" si="73"/>
        <v>0</v>
      </c>
      <c r="GE115" s="24">
        <f t="shared" si="73"/>
        <v>0</v>
      </c>
      <c r="GF115" s="24">
        <f t="shared" si="73"/>
        <v>0</v>
      </c>
      <c r="GG115" s="24">
        <f t="shared" si="73"/>
        <v>0</v>
      </c>
      <c r="GH115" s="24">
        <f t="shared" si="73"/>
        <v>0</v>
      </c>
      <c r="GI115" s="24">
        <f t="shared" si="73"/>
        <v>0</v>
      </c>
      <c r="GJ115" s="24">
        <f t="shared" si="73"/>
        <v>0</v>
      </c>
      <c r="GK115" s="24">
        <f t="shared" si="73"/>
        <v>0</v>
      </c>
      <c r="GL115" s="24">
        <f t="shared" si="73"/>
        <v>0</v>
      </c>
      <c r="GM115" s="24">
        <f t="shared" si="73"/>
        <v>0</v>
      </c>
      <c r="GN115" s="24">
        <f t="shared" si="73"/>
        <v>0</v>
      </c>
      <c r="GO115" s="24">
        <f t="shared" si="73"/>
        <v>0</v>
      </c>
      <c r="GP115" s="24">
        <f t="shared" si="73"/>
        <v>0</v>
      </c>
      <c r="GQ115" s="24">
        <f t="shared" si="73"/>
        <v>0</v>
      </c>
      <c r="GR115" s="24">
        <f t="shared" si="73"/>
        <v>0</v>
      </c>
      <c r="GS115" s="24">
        <f t="shared" si="73"/>
        <v>0</v>
      </c>
      <c r="GT115" s="24">
        <f t="shared" si="73"/>
        <v>0</v>
      </c>
      <c r="GU115" s="24">
        <f t="shared" si="73"/>
        <v>0</v>
      </c>
      <c r="GV115" s="24">
        <f t="shared" si="73"/>
        <v>0</v>
      </c>
      <c r="GW115" s="24">
        <f t="shared" si="73"/>
        <v>0</v>
      </c>
      <c r="GX115" s="24">
        <f t="shared" si="73"/>
        <v>0</v>
      </c>
      <c r="GY115" s="24">
        <f t="shared" si="73"/>
        <v>0</v>
      </c>
      <c r="GZ115" s="24">
        <f t="shared" si="73"/>
        <v>0</v>
      </c>
      <c r="HA115" s="24">
        <f t="shared" si="73"/>
        <v>0</v>
      </c>
      <c r="HB115" s="24">
        <f t="shared" si="73"/>
        <v>0</v>
      </c>
      <c r="HC115" s="24">
        <f t="shared" si="73"/>
        <v>0</v>
      </c>
      <c r="HD115" s="24">
        <f t="shared" si="73"/>
        <v>0</v>
      </c>
      <c r="HE115" s="24">
        <f t="shared" si="73"/>
        <v>0</v>
      </c>
      <c r="HF115" s="24">
        <f t="shared" si="73"/>
        <v>0</v>
      </c>
      <c r="HG115" s="24">
        <f t="shared" si="73"/>
        <v>0</v>
      </c>
      <c r="HH115" s="24">
        <f t="shared" si="73"/>
        <v>0</v>
      </c>
      <c r="HI115" s="24">
        <f t="shared" si="73"/>
        <v>0</v>
      </c>
      <c r="HJ115" s="24">
        <f t="shared" si="73"/>
        <v>0</v>
      </c>
      <c r="HK115" s="24">
        <f t="shared" si="73"/>
        <v>0</v>
      </c>
      <c r="HL115" s="24">
        <f t="shared" si="73"/>
        <v>0</v>
      </c>
      <c r="HM115" s="24">
        <f t="shared" si="73"/>
        <v>0</v>
      </c>
      <c r="HN115" s="24">
        <f t="shared" si="73"/>
        <v>0</v>
      </c>
      <c r="HO115" s="24">
        <f t="shared" si="73"/>
        <v>0</v>
      </c>
      <c r="HP115" s="24">
        <f t="shared" si="73"/>
        <v>0</v>
      </c>
      <c r="HQ115" s="24">
        <f t="shared" si="73"/>
        <v>0</v>
      </c>
      <c r="HR115" s="24">
        <f t="shared" si="73"/>
        <v>0</v>
      </c>
      <c r="HS115" s="24">
        <f t="shared" si="73"/>
        <v>0</v>
      </c>
      <c r="HT115" s="24">
        <f t="shared" si="73"/>
        <v>0</v>
      </c>
      <c r="HU115" s="24">
        <f t="shared" si="73"/>
        <v>0</v>
      </c>
      <c r="HV115" s="24">
        <f t="shared" si="73"/>
        <v>0</v>
      </c>
      <c r="HW115" s="24">
        <f t="shared" si="73"/>
        <v>0</v>
      </c>
      <c r="HX115" s="24">
        <f t="shared" si="73"/>
        <v>0</v>
      </c>
      <c r="HY115" s="24">
        <f t="shared" si="73"/>
        <v>0</v>
      </c>
      <c r="HZ115" s="24">
        <f t="shared" si="73"/>
        <v>0</v>
      </c>
      <c r="IA115" s="24">
        <f t="shared" si="73"/>
        <v>0</v>
      </c>
      <c r="IB115" s="24">
        <f t="shared" si="73"/>
        <v>0</v>
      </c>
      <c r="IC115" s="24">
        <f t="shared" si="73"/>
        <v>0</v>
      </c>
      <c r="ID115" s="24">
        <f t="shared" si="73"/>
        <v>0</v>
      </c>
      <c r="IE115" s="24">
        <f t="shared" si="73"/>
        <v>0</v>
      </c>
      <c r="IF115" s="24">
        <f t="shared" si="73"/>
        <v>0</v>
      </c>
      <c r="IG115" s="24">
        <f t="shared" si="73"/>
        <v>0</v>
      </c>
      <c r="IH115" s="24">
        <f t="shared" si="73"/>
        <v>0</v>
      </c>
    </row>
    <row r="116" ht="12.75" customHeight="1">
      <c r="A116" s="6" t="s">
        <v>236</v>
      </c>
      <c r="B116" s="34"/>
      <c r="C116" s="24">
        <f t="shared" ref="C116:IH116" si="74">C114-C115</f>
        <v>0</v>
      </c>
      <c r="D116" s="24">
        <f t="shared" si="74"/>
        <v>0</v>
      </c>
      <c r="E116" s="24">
        <f t="shared" si="74"/>
        <v>0</v>
      </c>
      <c r="F116" s="24">
        <f t="shared" si="74"/>
        <v>0</v>
      </c>
      <c r="G116" s="24">
        <f t="shared" si="74"/>
        <v>0</v>
      </c>
      <c r="H116" s="24">
        <f t="shared" si="74"/>
        <v>0</v>
      </c>
      <c r="I116" s="24">
        <f t="shared" si="74"/>
        <v>0</v>
      </c>
      <c r="J116" s="24">
        <f t="shared" si="74"/>
        <v>0</v>
      </c>
      <c r="K116" s="24">
        <f t="shared" si="74"/>
        <v>0</v>
      </c>
      <c r="L116" s="24">
        <f t="shared" si="74"/>
        <v>0</v>
      </c>
      <c r="M116" s="24">
        <f t="shared" si="74"/>
        <v>0</v>
      </c>
      <c r="N116" s="24">
        <f t="shared" si="74"/>
        <v>0</v>
      </c>
      <c r="O116" s="24">
        <f t="shared" si="74"/>
        <v>0</v>
      </c>
      <c r="P116" s="24">
        <f t="shared" si="74"/>
        <v>0</v>
      </c>
      <c r="Q116" s="24">
        <f t="shared" si="74"/>
        <v>0</v>
      </c>
      <c r="R116" s="24">
        <f t="shared" si="74"/>
        <v>0</v>
      </c>
      <c r="S116" s="24">
        <f t="shared" si="74"/>
        <v>0</v>
      </c>
      <c r="T116" s="24">
        <f t="shared" si="74"/>
        <v>0</v>
      </c>
      <c r="U116" s="24">
        <f t="shared" si="74"/>
        <v>0</v>
      </c>
      <c r="V116" s="24">
        <f t="shared" si="74"/>
        <v>0</v>
      </c>
      <c r="W116" s="24">
        <f t="shared" si="74"/>
        <v>0</v>
      </c>
      <c r="X116" s="24">
        <f t="shared" si="74"/>
        <v>0</v>
      </c>
      <c r="Y116" s="24">
        <f t="shared" si="74"/>
        <v>0</v>
      </c>
      <c r="Z116" s="24">
        <f t="shared" si="74"/>
        <v>0</v>
      </c>
      <c r="AA116" s="24">
        <f t="shared" si="74"/>
        <v>0</v>
      </c>
      <c r="AB116" s="24">
        <f t="shared" si="74"/>
        <v>0</v>
      </c>
      <c r="AC116" s="24">
        <f t="shared" si="74"/>
        <v>0</v>
      </c>
      <c r="AD116" s="24">
        <f t="shared" si="74"/>
        <v>0</v>
      </c>
      <c r="AE116" s="24">
        <f t="shared" si="74"/>
        <v>0</v>
      </c>
      <c r="AF116" s="24">
        <f t="shared" si="74"/>
        <v>0</v>
      </c>
      <c r="AG116" s="24">
        <f t="shared" si="74"/>
        <v>0</v>
      </c>
      <c r="AH116" s="24">
        <f t="shared" si="74"/>
        <v>0</v>
      </c>
      <c r="AI116" s="24">
        <f t="shared" si="74"/>
        <v>0</v>
      </c>
      <c r="AJ116" s="24">
        <f t="shared" si="74"/>
        <v>0</v>
      </c>
      <c r="AK116" s="24">
        <f t="shared" si="74"/>
        <v>0</v>
      </c>
      <c r="AL116" s="24">
        <f t="shared" si="74"/>
        <v>0</v>
      </c>
      <c r="AM116" s="24">
        <f t="shared" si="74"/>
        <v>0</v>
      </c>
      <c r="AN116" s="24">
        <f t="shared" si="74"/>
        <v>0</v>
      </c>
      <c r="AO116" s="24">
        <f t="shared" si="74"/>
        <v>0</v>
      </c>
      <c r="AP116" s="24">
        <f t="shared" si="74"/>
        <v>0</v>
      </c>
      <c r="AQ116" s="24">
        <f t="shared" si="74"/>
        <v>0</v>
      </c>
      <c r="AR116" s="24">
        <f t="shared" si="74"/>
        <v>0</v>
      </c>
      <c r="AS116" s="24">
        <f t="shared" si="74"/>
        <v>0</v>
      </c>
      <c r="AT116" s="24">
        <f t="shared" si="74"/>
        <v>0</v>
      </c>
      <c r="AU116" s="24">
        <f t="shared" si="74"/>
        <v>0</v>
      </c>
      <c r="AV116" s="24">
        <f t="shared" si="74"/>
        <v>0</v>
      </c>
      <c r="AW116" s="24">
        <f t="shared" si="74"/>
        <v>0</v>
      </c>
      <c r="AX116" s="24">
        <f t="shared" si="74"/>
        <v>0</v>
      </c>
      <c r="AY116" s="24">
        <f t="shared" si="74"/>
        <v>0</v>
      </c>
      <c r="AZ116" s="24">
        <f t="shared" si="74"/>
        <v>0</v>
      </c>
      <c r="BA116" s="24">
        <f t="shared" si="74"/>
        <v>0</v>
      </c>
      <c r="BB116" s="24">
        <f t="shared" si="74"/>
        <v>0</v>
      </c>
      <c r="BC116" s="24">
        <f t="shared" si="74"/>
        <v>0</v>
      </c>
      <c r="BD116" s="24">
        <f t="shared" si="74"/>
        <v>0</v>
      </c>
      <c r="BE116" s="24">
        <f t="shared" si="74"/>
        <v>0</v>
      </c>
      <c r="BF116" s="24">
        <f t="shared" si="74"/>
        <v>0</v>
      </c>
      <c r="BG116" s="24">
        <f t="shared" si="74"/>
        <v>0</v>
      </c>
      <c r="BH116" s="24">
        <f t="shared" si="74"/>
        <v>0</v>
      </c>
      <c r="BI116" s="24">
        <f t="shared" si="74"/>
        <v>0</v>
      </c>
      <c r="BJ116" s="24">
        <f t="shared" si="74"/>
        <v>0</v>
      </c>
      <c r="BK116" s="24">
        <f t="shared" si="74"/>
        <v>0</v>
      </c>
      <c r="BL116" s="24">
        <f t="shared" si="74"/>
        <v>0</v>
      </c>
      <c r="BM116" s="24">
        <f t="shared" si="74"/>
        <v>0</v>
      </c>
      <c r="BN116" s="24">
        <f t="shared" si="74"/>
        <v>0</v>
      </c>
      <c r="BO116" s="24">
        <f t="shared" si="74"/>
        <v>0</v>
      </c>
      <c r="BP116" s="24">
        <f t="shared" si="74"/>
        <v>0</v>
      </c>
      <c r="BQ116" s="24">
        <f t="shared" si="74"/>
        <v>0</v>
      </c>
      <c r="BR116" s="24">
        <f t="shared" si="74"/>
        <v>0</v>
      </c>
      <c r="BS116" s="24">
        <f t="shared" si="74"/>
        <v>0</v>
      </c>
      <c r="BT116" s="24">
        <f t="shared" si="74"/>
        <v>0</v>
      </c>
      <c r="BU116" s="24">
        <f t="shared" si="74"/>
        <v>0</v>
      </c>
      <c r="BV116" s="24">
        <f t="shared" si="74"/>
        <v>0</v>
      </c>
      <c r="BW116" s="24">
        <f t="shared" si="74"/>
        <v>0</v>
      </c>
      <c r="BX116" s="24">
        <f t="shared" si="74"/>
        <v>0</v>
      </c>
      <c r="BY116" s="24">
        <f t="shared" si="74"/>
        <v>0</v>
      </c>
      <c r="BZ116" s="24">
        <f t="shared" si="74"/>
        <v>0</v>
      </c>
      <c r="CA116" s="24">
        <f t="shared" si="74"/>
        <v>0</v>
      </c>
      <c r="CB116" s="24">
        <f t="shared" si="74"/>
        <v>0</v>
      </c>
      <c r="CC116" s="24">
        <f t="shared" si="74"/>
        <v>0</v>
      </c>
      <c r="CD116" s="24">
        <f t="shared" si="74"/>
        <v>0</v>
      </c>
      <c r="CE116" s="24">
        <f t="shared" si="74"/>
        <v>0</v>
      </c>
      <c r="CF116" s="24">
        <f t="shared" si="74"/>
        <v>0</v>
      </c>
      <c r="CG116" s="24">
        <f t="shared" si="74"/>
        <v>0</v>
      </c>
      <c r="CH116" s="24">
        <f t="shared" si="74"/>
        <v>0</v>
      </c>
      <c r="CI116" s="24">
        <f t="shared" si="74"/>
        <v>0</v>
      </c>
      <c r="CJ116" s="24">
        <f t="shared" si="74"/>
        <v>0</v>
      </c>
      <c r="CK116" s="24">
        <f t="shared" si="74"/>
        <v>0</v>
      </c>
      <c r="CL116" s="24">
        <f t="shared" si="74"/>
        <v>0</v>
      </c>
      <c r="CM116" s="24">
        <f t="shared" si="74"/>
        <v>0</v>
      </c>
      <c r="CN116" s="24">
        <f t="shared" si="74"/>
        <v>0</v>
      </c>
      <c r="CO116" s="24">
        <f t="shared" si="74"/>
        <v>0</v>
      </c>
      <c r="CP116" s="24">
        <f t="shared" si="74"/>
        <v>0</v>
      </c>
      <c r="CQ116" s="24">
        <f t="shared" si="74"/>
        <v>0</v>
      </c>
      <c r="CR116" s="24">
        <f t="shared" si="74"/>
        <v>0</v>
      </c>
      <c r="CS116" s="24">
        <f t="shared" si="74"/>
        <v>0</v>
      </c>
      <c r="CT116" s="24">
        <f t="shared" si="74"/>
        <v>0</v>
      </c>
      <c r="CU116" s="24">
        <f t="shared" si="74"/>
        <v>0</v>
      </c>
      <c r="CV116" s="24">
        <f t="shared" si="74"/>
        <v>0</v>
      </c>
      <c r="CW116" s="24">
        <f t="shared" si="74"/>
        <v>0</v>
      </c>
      <c r="CX116" s="24">
        <f t="shared" si="74"/>
        <v>0</v>
      </c>
      <c r="CY116" s="24">
        <f t="shared" si="74"/>
        <v>0</v>
      </c>
      <c r="CZ116" s="24">
        <f t="shared" si="74"/>
        <v>0</v>
      </c>
      <c r="DA116" s="24">
        <f t="shared" si="74"/>
        <v>0</v>
      </c>
      <c r="DB116" s="24">
        <f t="shared" si="74"/>
        <v>0</v>
      </c>
      <c r="DC116" s="24">
        <f t="shared" si="74"/>
        <v>0</v>
      </c>
      <c r="DD116" s="24">
        <f t="shared" si="74"/>
        <v>0</v>
      </c>
      <c r="DE116" s="24">
        <f t="shared" si="74"/>
        <v>0</v>
      </c>
      <c r="DF116" s="24">
        <f t="shared" si="74"/>
        <v>0</v>
      </c>
      <c r="DG116" s="24">
        <f t="shared" si="74"/>
        <v>0</v>
      </c>
      <c r="DH116" s="24">
        <f t="shared" si="74"/>
        <v>0</v>
      </c>
      <c r="DI116" s="24">
        <f t="shared" si="74"/>
        <v>0</v>
      </c>
      <c r="DJ116" s="24">
        <f t="shared" si="74"/>
        <v>0</v>
      </c>
      <c r="DK116" s="24">
        <f t="shared" si="74"/>
        <v>0</v>
      </c>
      <c r="DL116" s="24">
        <f t="shared" si="74"/>
        <v>0</v>
      </c>
      <c r="DM116" s="24">
        <f t="shared" si="74"/>
        <v>0</v>
      </c>
      <c r="DN116" s="24">
        <f t="shared" si="74"/>
        <v>0</v>
      </c>
      <c r="DO116" s="24">
        <f t="shared" si="74"/>
        <v>0</v>
      </c>
      <c r="DP116" s="24">
        <f t="shared" si="74"/>
        <v>0</v>
      </c>
      <c r="DQ116" s="24">
        <f t="shared" si="74"/>
        <v>0</v>
      </c>
      <c r="DR116" s="24">
        <f t="shared" si="74"/>
        <v>0</v>
      </c>
      <c r="DS116" s="24">
        <f t="shared" si="74"/>
        <v>0</v>
      </c>
      <c r="DT116" s="24">
        <f t="shared" si="74"/>
        <v>0</v>
      </c>
      <c r="DU116" s="24">
        <f t="shared" si="74"/>
        <v>0</v>
      </c>
      <c r="DV116" s="24">
        <f t="shared" si="74"/>
        <v>0</v>
      </c>
      <c r="DW116" s="24">
        <f t="shared" si="74"/>
        <v>0</v>
      </c>
      <c r="DX116" s="24">
        <f t="shared" si="74"/>
        <v>0</v>
      </c>
      <c r="DY116" s="24">
        <f t="shared" si="74"/>
        <v>0</v>
      </c>
      <c r="DZ116" s="24">
        <f t="shared" si="74"/>
        <v>0</v>
      </c>
      <c r="EA116" s="24">
        <f t="shared" si="74"/>
        <v>0</v>
      </c>
      <c r="EB116" s="24">
        <f t="shared" si="74"/>
        <v>0</v>
      </c>
      <c r="EC116" s="24">
        <f t="shared" si="74"/>
        <v>0</v>
      </c>
      <c r="ED116" s="24">
        <f t="shared" si="74"/>
        <v>0</v>
      </c>
      <c r="EE116" s="24">
        <f t="shared" si="74"/>
        <v>0</v>
      </c>
      <c r="EF116" s="24">
        <f t="shared" si="74"/>
        <v>0</v>
      </c>
      <c r="EG116" s="24">
        <f t="shared" si="74"/>
        <v>0</v>
      </c>
      <c r="EH116" s="24">
        <f t="shared" si="74"/>
        <v>0</v>
      </c>
      <c r="EI116" s="24">
        <f t="shared" si="74"/>
        <v>0</v>
      </c>
      <c r="EJ116" s="24">
        <f t="shared" si="74"/>
        <v>0</v>
      </c>
      <c r="EK116" s="24">
        <f t="shared" si="74"/>
        <v>0</v>
      </c>
      <c r="EL116" s="24">
        <f t="shared" si="74"/>
        <v>0</v>
      </c>
      <c r="EM116" s="24">
        <f t="shared" si="74"/>
        <v>0</v>
      </c>
      <c r="EN116" s="24">
        <f t="shared" si="74"/>
        <v>0</v>
      </c>
      <c r="EO116" s="24">
        <f t="shared" si="74"/>
        <v>0</v>
      </c>
      <c r="EP116" s="24">
        <f t="shared" si="74"/>
        <v>0</v>
      </c>
      <c r="EQ116" s="24">
        <f t="shared" si="74"/>
        <v>0</v>
      </c>
      <c r="ER116" s="24">
        <f t="shared" si="74"/>
        <v>0</v>
      </c>
      <c r="ES116" s="24">
        <f t="shared" si="74"/>
        <v>0</v>
      </c>
      <c r="ET116" s="24">
        <f t="shared" si="74"/>
        <v>0</v>
      </c>
      <c r="EU116" s="24">
        <f t="shared" si="74"/>
        <v>0</v>
      </c>
      <c r="EV116" s="24">
        <f t="shared" si="74"/>
        <v>0</v>
      </c>
      <c r="EW116" s="24">
        <f t="shared" si="74"/>
        <v>0</v>
      </c>
      <c r="EX116" s="24">
        <f t="shared" si="74"/>
        <v>0</v>
      </c>
      <c r="EY116" s="24">
        <f t="shared" si="74"/>
        <v>0</v>
      </c>
      <c r="EZ116" s="24">
        <f t="shared" si="74"/>
        <v>0</v>
      </c>
      <c r="FA116" s="24">
        <f t="shared" si="74"/>
        <v>0</v>
      </c>
      <c r="FB116" s="24">
        <f t="shared" si="74"/>
        <v>0</v>
      </c>
      <c r="FC116" s="24">
        <f t="shared" si="74"/>
        <v>0</v>
      </c>
      <c r="FD116" s="24">
        <f t="shared" si="74"/>
        <v>0</v>
      </c>
      <c r="FE116" s="24">
        <f t="shared" si="74"/>
        <v>0</v>
      </c>
      <c r="FF116" s="24">
        <f t="shared" si="74"/>
        <v>0</v>
      </c>
      <c r="FG116" s="24">
        <f t="shared" si="74"/>
        <v>0</v>
      </c>
      <c r="FH116" s="24">
        <f t="shared" si="74"/>
        <v>0</v>
      </c>
      <c r="FI116" s="24">
        <f t="shared" si="74"/>
        <v>0</v>
      </c>
      <c r="FJ116" s="24">
        <f t="shared" si="74"/>
        <v>0</v>
      </c>
      <c r="FK116" s="24">
        <f t="shared" si="74"/>
        <v>0</v>
      </c>
      <c r="FL116" s="24">
        <f t="shared" si="74"/>
        <v>0</v>
      </c>
      <c r="FM116" s="24">
        <f t="shared" si="74"/>
        <v>0</v>
      </c>
      <c r="FN116" s="24">
        <f t="shared" si="74"/>
        <v>0</v>
      </c>
      <c r="FO116" s="24">
        <f t="shared" si="74"/>
        <v>0</v>
      </c>
      <c r="FP116" s="24">
        <f t="shared" si="74"/>
        <v>0</v>
      </c>
      <c r="FQ116" s="24">
        <f t="shared" si="74"/>
        <v>0</v>
      </c>
      <c r="FR116" s="24">
        <f t="shared" si="74"/>
        <v>0</v>
      </c>
      <c r="FS116" s="24">
        <f t="shared" si="74"/>
        <v>0</v>
      </c>
      <c r="FT116" s="24">
        <f t="shared" si="74"/>
        <v>0</v>
      </c>
      <c r="FU116" s="24">
        <f t="shared" si="74"/>
        <v>0</v>
      </c>
      <c r="FV116" s="24">
        <f t="shared" si="74"/>
        <v>0</v>
      </c>
      <c r="FW116" s="24">
        <f t="shared" si="74"/>
        <v>0</v>
      </c>
      <c r="FX116" s="24">
        <f t="shared" si="74"/>
        <v>0</v>
      </c>
      <c r="FY116" s="24">
        <f t="shared" si="74"/>
        <v>0</v>
      </c>
      <c r="FZ116" s="24">
        <f t="shared" si="74"/>
        <v>0</v>
      </c>
      <c r="GA116" s="24">
        <f t="shared" si="74"/>
        <v>0</v>
      </c>
      <c r="GB116" s="24">
        <f t="shared" si="74"/>
        <v>0</v>
      </c>
      <c r="GC116" s="24">
        <f t="shared" si="74"/>
        <v>0</v>
      </c>
      <c r="GD116" s="24">
        <f t="shared" si="74"/>
        <v>0</v>
      </c>
      <c r="GE116" s="24">
        <f t="shared" si="74"/>
        <v>0</v>
      </c>
      <c r="GF116" s="24">
        <f t="shared" si="74"/>
        <v>0</v>
      </c>
      <c r="GG116" s="24">
        <f t="shared" si="74"/>
        <v>0</v>
      </c>
      <c r="GH116" s="24">
        <f t="shared" si="74"/>
        <v>0</v>
      </c>
      <c r="GI116" s="24">
        <f t="shared" si="74"/>
        <v>0</v>
      </c>
      <c r="GJ116" s="24">
        <f t="shared" si="74"/>
        <v>0</v>
      </c>
      <c r="GK116" s="24">
        <f t="shared" si="74"/>
        <v>0</v>
      </c>
      <c r="GL116" s="24">
        <f t="shared" si="74"/>
        <v>0</v>
      </c>
      <c r="GM116" s="24">
        <f t="shared" si="74"/>
        <v>0</v>
      </c>
      <c r="GN116" s="24">
        <f t="shared" si="74"/>
        <v>0</v>
      </c>
      <c r="GO116" s="24">
        <f t="shared" si="74"/>
        <v>0</v>
      </c>
      <c r="GP116" s="24">
        <f t="shared" si="74"/>
        <v>0</v>
      </c>
      <c r="GQ116" s="24">
        <f t="shared" si="74"/>
        <v>0</v>
      </c>
      <c r="GR116" s="24">
        <f t="shared" si="74"/>
        <v>0</v>
      </c>
      <c r="GS116" s="24">
        <f t="shared" si="74"/>
        <v>0</v>
      </c>
      <c r="GT116" s="24">
        <f t="shared" si="74"/>
        <v>0</v>
      </c>
      <c r="GU116" s="24">
        <f t="shared" si="74"/>
        <v>0</v>
      </c>
      <c r="GV116" s="24">
        <f t="shared" si="74"/>
        <v>0</v>
      </c>
      <c r="GW116" s="24">
        <f t="shared" si="74"/>
        <v>0</v>
      </c>
      <c r="GX116" s="24">
        <f t="shared" si="74"/>
        <v>0</v>
      </c>
      <c r="GY116" s="24">
        <f t="shared" si="74"/>
        <v>0</v>
      </c>
      <c r="GZ116" s="24">
        <f t="shared" si="74"/>
        <v>0</v>
      </c>
      <c r="HA116" s="24">
        <f t="shared" si="74"/>
        <v>0</v>
      </c>
      <c r="HB116" s="24">
        <f t="shared" si="74"/>
        <v>0</v>
      </c>
      <c r="HC116" s="24">
        <f t="shared" si="74"/>
        <v>0</v>
      </c>
      <c r="HD116" s="24">
        <f t="shared" si="74"/>
        <v>0</v>
      </c>
      <c r="HE116" s="24">
        <f t="shared" si="74"/>
        <v>0</v>
      </c>
      <c r="HF116" s="24">
        <f t="shared" si="74"/>
        <v>0</v>
      </c>
      <c r="HG116" s="24">
        <f t="shared" si="74"/>
        <v>0</v>
      </c>
      <c r="HH116" s="24">
        <f t="shared" si="74"/>
        <v>0</v>
      </c>
      <c r="HI116" s="24">
        <f t="shared" si="74"/>
        <v>0</v>
      </c>
      <c r="HJ116" s="24">
        <f t="shared" si="74"/>
        <v>0</v>
      </c>
      <c r="HK116" s="24">
        <f t="shared" si="74"/>
        <v>0</v>
      </c>
      <c r="HL116" s="24">
        <f t="shared" si="74"/>
        <v>0</v>
      </c>
      <c r="HM116" s="24">
        <f t="shared" si="74"/>
        <v>0</v>
      </c>
      <c r="HN116" s="24">
        <f t="shared" si="74"/>
        <v>0</v>
      </c>
      <c r="HO116" s="24">
        <f t="shared" si="74"/>
        <v>0</v>
      </c>
      <c r="HP116" s="24">
        <f t="shared" si="74"/>
        <v>0</v>
      </c>
      <c r="HQ116" s="24">
        <f t="shared" si="74"/>
        <v>0</v>
      </c>
      <c r="HR116" s="24">
        <f t="shared" si="74"/>
        <v>0</v>
      </c>
      <c r="HS116" s="24">
        <f t="shared" si="74"/>
        <v>0</v>
      </c>
      <c r="HT116" s="24">
        <f t="shared" si="74"/>
        <v>0</v>
      </c>
      <c r="HU116" s="24">
        <f t="shared" si="74"/>
        <v>0</v>
      </c>
      <c r="HV116" s="24">
        <f t="shared" si="74"/>
        <v>0</v>
      </c>
      <c r="HW116" s="24">
        <f t="shared" si="74"/>
        <v>0</v>
      </c>
      <c r="HX116" s="24">
        <f t="shared" si="74"/>
        <v>0</v>
      </c>
      <c r="HY116" s="24">
        <f t="shared" si="74"/>
        <v>0</v>
      </c>
      <c r="HZ116" s="24">
        <f t="shared" si="74"/>
        <v>0</v>
      </c>
      <c r="IA116" s="24">
        <f t="shared" si="74"/>
        <v>0</v>
      </c>
      <c r="IB116" s="24">
        <f t="shared" si="74"/>
        <v>0</v>
      </c>
      <c r="IC116" s="24">
        <f t="shared" si="74"/>
        <v>0</v>
      </c>
      <c r="ID116" s="24">
        <f t="shared" si="74"/>
        <v>0</v>
      </c>
      <c r="IE116" s="24">
        <f t="shared" si="74"/>
        <v>0</v>
      </c>
      <c r="IF116" s="24">
        <f t="shared" si="74"/>
        <v>0</v>
      </c>
      <c r="IG116" s="24">
        <f t="shared" si="74"/>
        <v>0</v>
      </c>
      <c r="IH116" s="24">
        <f t="shared" si="74"/>
        <v>0</v>
      </c>
    </row>
    <row r="117" ht="12.75" customHeight="1">
      <c r="A117" s="6"/>
      <c r="B117" s="3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FB117" s="24"/>
      <c r="FC117" s="24"/>
      <c r="FD117" s="24"/>
      <c r="FE117" s="24"/>
      <c r="FF117" s="24"/>
      <c r="FG117" s="24"/>
      <c r="FH117" s="24"/>
      <c r="FI117" s="24"/>
      <c r="FJ117" s="24"/>
      <c r="FK117" s="24"/>
      <c r="FL117" s="24"/>
      <c r="FM117" s="24"/>
      <c r="FN117" s="24"/>
      <c r="FO117" s="24"/>
      <c r="FP117" s="24"/>
      <c r="FQ117" s="24"/>
      <c r="FR117" s="24"/>
      <c r="FS117" s="24"/>
      <c r="FT117" s="24"/>
      <c r="FU117" s="24"/>
      <c r="FV117" s="24"/>
      <c r="FW117" s="24"/>
      <c r="FX117" s="24"/>
      <c r="FY117" s="24"/>
      <c r="FZ117" s="24"/>
      <c r="GA117" s="24"/>
      <c r="GB117" s="24"/>
      <c r="GC117" s="24"/>
      <c r="GD117" s="24"/>
      <c r="GE117" s="24"/>
      <c r="GF117" s="24"/>
      <c r="GG117" s="24"/>
      <c r="GH117" s="24"/>
      <c r="GI117" s="24"/>
      <c r="GJ117" s="24"/>
      <c r="GK117" s="24"/>
      <c r="GL117" s="24"/>
      <c r="GM117" s="24"/>
      <c r="GN117" s="24"/>
      <c r="GO117" s="24"/>
      <c r="GP117" s="24"/>
      <c r="GQ117" s="24"/>
      <c r="GR117" s="24"/>
      <c r="GS117" s="24"/>
      <c r="GT117" s="24"/>
      <c r="GU117" s="24"/>
      <c r="GV117" s="24"/>
      <c r="GW117" s="24"/>
      <c r="GX117" s="24"/>
      <c r="GY117" s="24"/>
      <c r="GZ117" s="24"/>
      <c r="HA117" s="24"/>
      <c r="HB117" s="24"/>
      <c r="HC117" s="24"/>
      <c r="HD117" s="24"/>
      <c r="HE117" s="24"/>
      <c r="HF117" s="24"/>
      <c r="HG117" s="24"/>
      <c r="HH117" s="24"/>
      <c r="HI117" s="24"/>
      <c r="HJ117" s="24"/>
      <c r="HK117" s="24"/>
      <c r="HL117" s="24"/>
      <c r="HM117" s="24"/>
      <c r="HN117" s="24"/>
      <c r="HO117" s="24"/>
      <c r="HP117" s="24"/>
      <c r="HQ117" s="24"/>
      <c r="HR117" s="24"/>
      <c r="HS117" s="24"/>
      <c r="HT117" s="24"/>
      <c r="HU117" s="24"/>
      <c r="HV117" s="24"/>
      <c r="HW117" s="24"/>
      <c r="HX117" s="24"/>
      <c r="HY117" s="24"/>
      <c r="HZ117" s="24"/>
      <c r="IA117" s="24"/>
      <c r="IB117" s="24"/>
      <c r="IC117" s="24"/>
      <c r="ID117" s="24"/>
      <c r="IE117" s="24"/>
      <c r="IF117" s="24"/>
      <c r="IG117" s="24"/>
      <c r="IH117" s="24"/>
    </row>
    <row r="118" ht="12.75" customHeight="1">
      <c r="A118" s="6" t="s">
        <v>206</v>
      </c>
      <c r="C118" s="13"/>
      <c r="D118" s="13"/>
      <c r="E118" s="13"/>
      <c r="F118" s="13"/>
      <c r="G118" s="13"/>
      <c r="H118" s="13"/>
      <c r="I118" s="13"/>
      <c r="J118" s="13"/>
      <c r="K118" s="13"/>
      <c r="L118" s="13"/>
      <c r="M118" s="13"/>
      <c r="N118" s="13"/>
      <c r="O118" s="13"/>
      <c r="AA118" s="13">
        <f>B97+B108</f>
        <v>250000</v>
      </c>
    </row>
    <row r="119" ht="12.75" customHeight="1">
      <c r="A119" s="6" t="s">
        <v>207</v>
      </c>
      <c r="C119" s="13">
        <f t="shared" ref="C119:IH119" si="75">C101+C112</f>
        <v>0</v>
      </c>
      <c r="D119" s="13">
        <f t="shared" si="75"/>
        <v>0</v>
      </c>
      <c r="E119" s="13">
        <f t="shared" si="75"/>
        <v>0</v>
      </c>
      <c r="F119" s="13">
        <f t="shared" si="75"/>
        <v>0</v>
      </c>
      <c r="G119" s="13">
        <f t="shared" si="75"/>
        <v>0</v>
      </c>
      <c r="H119" s="13">
        <f t="shared" si="75"/>
        <v>0</v>
      </c>
      <c r="I119" s="13">
        <f t="shared" si="75"/>
        <v>0</v>
      </c>
      <c r="J119" s="13">
        <f t="shared" si="75"/>
        <v>0</v>
      </c>
      <c r="K119" s="13">
        <f t="shared" si="75"/>
        <v>0</v>
      </c>
      <c r="L119" s="13">
        <f t="shared" si="75"/>
        <v>0</v>
      </c>
      <c r="M119" s="13">
        <f t="shared" si="75"/>
        <v>0</v>
      </c>
      <c r="N119" s="13">
        <f t="shared" si="75"/>
        <v>0</v>
      </c>
      <c r="O119" s="13">
        <f t="shared" si="75"/>
        <v>0</v>
      </c>
      <c r="P119" s="13">
        <f t="shared" si="75"/>
        <v>0</v>
      </c>
      <c r="Q119" s="13">
        <f t="shared" si="75"/>
        <v>0</v>
      </c>
      <c r="R119" s="13">
        <f t="shared" si="75"/>
        <v>0</v>
      </c>
      <c r="S119" s="13">
        <f t="shared" si="75"/>
        <v>0</v>
      </c>
      <c r="T119" s="13">
        <f t="shared" si="75"/>
        <v>0</v>
      </c>
      <c r="U119" s="13">
        <f t="shared" si="75"/>
        <v>0</v>
      </c>
      <c r="V119" s="13">
        <f t="shared" si="75"/>
        <v>0</v>
      </c>
      <c r="W119" s="13">
        <f t="shared" si="75"/>
        <v>0</v>
      </c>
      <c r="X119" s="13">
        <f t="shared" si="75"/>
        <v>0</v>
      </c>
      <c r="Y119" s="13">
        <f t="shared" si="75"/>
        <v>0</v>
      </c>
      <c r="Z119" s="13">
        <f t="shared" si="75"/>
        <v>0</v>
      </c>
      <c r="AA119" s="13">
        <f t="shared" si="75"/>
        <v>1250</v>
      </c>
      <c r="AB119" s="13">
        <f t="shared" si="75"/>
        <v>1218.222578</v>
      </c>
      <c r="AC119" s="13">
        <f t="shared" si="75"/>
        <v>1186.286269</v>
      </c>
      <c r="AD119" s="13">
        <f t="shared" si="75"/>
        <v>1154.190279</v>
      </c>
      <c r="AE119" s="13">
        <f t="shared" si="75"/>
        <v>1121.933808</v>
      </c>
      <c r="AF119" s="13">
        <f t="shared" si="75"/>
        <v>1089.516056</v>
      </c>
      <c r="AG119" s="13">
        <f t="shared" si="75"/>
        <v>1056.936214</v>
      </c>
      <c r="AH119" s="13">
        <f t="shared" si="75"/>
        <v>1024.193473</v>
      </c>
      <c r="AI119" s="13">
        <f t="shared" si="75"/>
        <v>991.2870189</v>
      </c>
      <c r="AJ119" s="13">
        <f t="shared" si="75"/>
        <v>958.2160322</v>
      </c>
      <c r="AK119" s="13">
        <f t="shared" si="75"/>
        <v>924.9796905</v>
      </c>
      <c r="AL119" s="13">
        <f t="shared" si="75"/>
        <v>891.5771671</v>
      </c>
      <c r="AM119" s="13">
        <f t="shared" si="75"/>
        <v>858.0076312</v>
      </c>
      <c r="AN119" s="13">
        <f t="shared" si="75"/>
        <v>824.2702475</v>
      </c>
      <c r="AO119" s="13">
        <f t="shared" si="75"/>
        <v>790.3641769</v>
      </c>
      <c r="AP119" s="13">
        <f t="shared" si="75"/>
        <v>756.288576</v>
      </c>
      <c r="AQ119" s="13">
        <f t="shared" si="75"/>
        <v>722.0425971</v>
      </c>
      <c r="AR119" s="13">
        <f t="shared" si="75"/>
        <v>687.6253882</v>
      </c>
      <c r="AS119" s="13">
        <f t="shared" si="75"/>
        <v>653.0360934</v>
      </c>
      <c r="AT119" s="13">
        <f t="shared" si="75"/>
        <v>618.273852</v>
      </c>
      <c r="AU119" s="13">
        <f t="shared" si="75"/>
        <v>583.3377995</v>
      </c>
      <c r="AV119" s="13">
        <f t="shared" si="75"/>
        <v>548.2270666</v>
      </c>
      <c r="AW119" s="13">
        <f t="shared" si="75"/>
        <v>512.9407802</v>
      </c>
      <c r="AX119" s="13">
        <f t="shared" si="75"/>
        <v>477.4780622</v>
      </c>
      <c r="AY119" s="13">
        <f t="shared" si="75"/>
        <v>441.8380307</v>
      </c>
      <c r="AZ119" s="13">
        <f t="shared" si="75"/>
        <v>406.0197991</v>
      </c>
      <c r="BA119" s="13">
        <f t="shared" si="75"/>
        <v>370.0224763</v>
      </c>
      <c r="BB119" s="13">
        <f t="shared" si="75"/>
        <v>333.8451668</v>
      </c>
      <c r="BC119" s="13">
        <f t="shared" si="75"/>
        <v>297.4869708</v>
      </c>
      <c r="BD119" s="13">
        <f t="shared" si="75"/>
        <v>260.9469839</v>
      </c>
      <c r="BE119" s="13">
        <f t="shared" si="75"/>
        <v>224.224297</v>
      </c>
      <c r="BF119" s="13">
        <f t="shared" si="75"/>
        <v>187.3179967</v>
      </c>
      <c r="BG119" s="13">
        <f t="shared" si="75"/>
        <v>150.2271648</v>
      </c>
      <c r="BH119" s="13">
        <f t="shared" si="75"/>
        <v>112.9508788</v>
      </c>
      <c r="BI119" s="13">
        <f t="shared" si="75"/>
        <v>75.48821142</v>
      </c>
      <c r="BJ119" s="13">
        <f t="shared" si="75"/>
        <v>37.83823066</v>
      </c>
      <c r="BK119" s="13">
        <f t="shared" si="75"/>
        <v>0.1891911533</v>
      </c>
      <c r="BL119" s="13">
        <f t="shared" si="75"/>
        <v>0.0009459557665</v>
      </c>
      <c r="BM119" s="13">
        <f t="shared" si="75"/>
        <v>0.000004729778833</v>
      </c>
      <c r="BN119" s="13">
        <f t="shared" si="75"/>
        <v>0.00000002364889416</v>
      </c>
      <c r="BO119" s="13">
        <f t="shared" si="75"/>
        <v>0.0000000001182444708</v>
      </c>
      <c r="BP119" s="13">
        <f t="shared" si="75"/>
        <v>0</v>
      </c>
      <c r="BQ119" s="13">
        <f t="shared" si="75"/>
        <v>0</v>
      </c>
      <c r="BR119" s="13">
        <f t="shared" si="75"/>
        <v>0</v>
      </c>
      <c r="BS119" s="13">
        <f t="shared" si="75"/>
        <v>0</v>
      </c>
      <c r="BT119" s="13">
        <f t="shared" si="75"/>
        <v>0</v>
      </c>
      <c r="BU119" s="13">
        <f t="shared" si="75"/>
        <v>0</v>
      </c>
      <c r="BV119" s="13">
        <f t="shared" si="75"/>
        <v>0</v>
      </c>
      <c r="BW119" s="13">
        <f t="shared" si="75"/>
        <v>0</v>
      </c>
      <c r="BX119" s="13">
        <f t="shared" si="75"/>
        <v>0</v>
      </c>
      <c r="BY119" s="13">
        <f t="shared" si="75"/>
        <v>0</v>
      </c>
      <c r="BZ119" s="13">
        <f t="shared" si="75"/>
        <v>0</v>
      </c>
      <c r="CA119" s="13">
        <f t="shared" si="75"/>
        <v>0</v>
      </c>
      <c r="CB119" s="13">
        <f t="shared" si="75"/>
        <v>0</v>
      </c>
      <c r="CC119" s="13">
        <f t="shared" si="75"/>
        <v>0</v>
      </c>
      <c r="CD119" s="13">
        <f t="shared" si="75"/>
        <v>0</v>
      </c>
      <c r="CE119" s="13">
        <f t="shared" si="75"/>
        <v>0</v>
      </c>
      <c r="CF119" s="13">
        <f t="shared" si="75"/>
        <v>0</v>
      </c>
      <c r="CG119" s="13">
        <f t="shared" si="75"/>
        <v>0</v>
      </c>
      <c r="CH119" s="13">
        <f t="shared" si="75"/>
        <v>0</v>
      </c>
      <c r="CI119" s="13">
        <f t="shared" si="75"/>
        <v>0</v>
      </c>
      <c r="CJ119" s="13">
        <f t="shared" si="75"/>
        <v>0</v>
      </c>
      <c r="CK119" s="13">
        <f t="shared" si="75"/>
        <v>0</v>
      </c>
      <c r="CL119" s="13">
        <f t="shared" si="75"/>
        <v>0</v>
      </c>
      <c r="CM119" s="13">
        <f t="shared" si="75"/>
        <v>0</v>
      </c>
      <c r="CN119" s="13">
        <f t="shared" si="75"/>
        <v>0</v>
      </c>
      <c r="CO119" s="13">
        <f t="shared" si="75"/>
        <v>0</v>
      </c>
      <c r="CP119" s="13">
        <f t="shared" si="75"/>
        <v>0</v>
      </c>
      <c r="CQ119" s="13">
        <f t="shared" si="75"/>
        <v>0</v>
      </c>
      <c r="CR119" s="13">
        <f t="shared" si="75"/>
        <v>0</v>
      </c>
      <c r="CS119" s="13">
        <f t="shared" si="75"/>
        <v>0</v>
      </c>
      <c r="CT119" s="13">
        <f t="shared" si="75"/>
        <v>0</v>
      </c>
      <c r="CU119" s="13">
        <f t="shared" si="75"/>
        <v>0</v>
      </c>
      <c r="CV119" s="13">
        <f t="shared" si="75"/>
        <v>0</v>
      </c>
      <c r="CW119" s="13">
        <f t="shared" si="75"/>
        <v>0</v>
      </c>
      <c r="CX119" s="13">
        <f t="shared" si="75"/>
        <v>0</v>
      </c>
      <c r="CY119" s="13">
        <f t="shared" si="75"/>
        <v>0</v>
      </c>
      <c r="CZ119" s="13">
        <f t="shared" si="75"/>
        <v>0</v>
      </c>
      <c r="DA119" s="13">
        <f t="shared" si="75"/>
        <v>0</v>
      </c>
      <c r="DB119" s="13">
        <f t="shared" si="75"/>
        <v>0</v>
      </c>
      <c r="DC119" s="13">
        <f t="shared" si="75"/>
        <v>0</v>
      </c>
      <c r="DD119" s="13">
        <f t="shared" si="75"/>
        <v>0</v>
      </c>
      <c r="DE119" s="13">
        <f t="shared" si="75"/>
        <v>0</v>
      </c>
      <c r="DF119" s="13">
        <f t="shared" si="75"/>
        <v>0</v>
      </c>
      <c r="DG119" s="13">
        <f t="shared" si="75"/>
        <v>0</v>
      </c>
      <c r="DH119" s="13">
        <f t="shared" si="75"/>
        <v>0</v>
      </c>
      <c r="DI119" s="13">
        <f t="shared" si="75"/>
        <v>0</v>
      </c>
      <c r="DJ119" s="13">
        <f t="shared" si="75"/>
        <v>0</v>
      </c>
      <c r="DK119" s="13">
        <f t="shared" si="75"/>
        <v>0</v>
      </c>
      <c r="DL119" s="13">
        <f t="shared" si="75"/>
        <v>0</v>
      </c>
      <c r="DM119" s="13">
        <f t="shared" si="75"/>
        <v>0</v>
      </c>
      <c r="DN119" s="13">
        <f t="shared" si="75"/>
        <v>0</v>
      </c>
      <c r="DO119" s="13">
        <f t="shared" si="75"/>
        <v>0</v>
      </c>
      <c r="DP119" s="13">
        <f t="shared" si="75"/>
        <v>0</v>
      </c>
      <c r="DQ119" s="13">
        <f t="shared" si="75"/>
        <v>0</v>
      </c>
      <c r="DR119" s="13">
        <f t="shared" si="75"/>
        <v>0</v>
      </c>
      <c r="DS119" s="13">
        <f t="shared" si="75"/>
        <v>0</v>
      </c>
      <c r="DT119" s="13">
        <f t="shared" si="75"/>
        <v>0</v>
      </c>
      <c r="DU119" s="13">
        <f t="shared" si="75"/>
        <v>0</v>
      </c>
      <c r="DV119" s="13">
        <f t="shared" si="75"/>
        <v>0</v>
      </c>
      <c r="DW119" s="13">
        <f t="shared" si="75"/>
        <v>0</v>
      </c>
      <c r="DX119" s="13">
        <f t="shared" si="75"/>
        <v>0</v>
      </c>
      <c r="DY119" s="13">
        <f t="shared" si="75"/>
        <v>0</v>
      </c>
      <c r="DZ119" s="13">
        <f t="shared" si="75"/>
        <v>0</v>
      </c>
      <c r="EA119" s="13">
        <f t="shared" si="75"/>
        <v>0</v>
      </c>
      <c r="EB119" s="13">
        <f t="shared" si="75"/>
        <v>0</v>
      </c>
      <c r="EC119" s="13">
        <f t="shared" si="75"/>
        <v>0</v>
      </c>
      <c r="ED119" s="13">
        <f t="shared" si="75"/>
        <v>0</v>
      </c>
      <c r="EE119" s="13">
        <f t="shared" si="75"/>
        <v>0</v>
      </c>
      <c r="EF119" s="13">
        <f t="shared" si="75"/>
        <v>0</v>
      </c>
      <c r="EG119" s="13">
        <f t="shared" si="75"/>
        <v>0</v>
      </c>
      <c r="EH119" s="13">
        <f t="shared" si="75"/>
        <v>0</v>
      </c>
      <c r="EI119" s="13">
        <f t="shared" si="75"/>
        <v>0</v>
      </c>
      <c r="EJ119" s="13">
        <f t="shared" si="75"/>
        <v>0</v>
      </c>
      <c r="EK119" s="13">
        <f t="shared" si="75"/>
        <v>0</v>
      </c>
      <c r="EL119" s="13">
        <f t="shared" si="75"/>
        <v>0</v>
      </c>
      <c r="EM119" s="13">
        <f t="shared" si="75"/>
        <v>0</v>
      </c>
      <c r="EN119" s="13">
        <f t="shared" si="75"/>
        <v>0</v>
      </c>
      <c r="EO119" s="13">
        <f t="shared" si="75"/>
        <v>0</v>
      </c>
      <c r="EP119" s="13">
        <f t="shared" si="75"/>
        <v>0</v>
      </c>
      <c r="EQ119" s="13">
        <f t="shared" si="75"/>
        <v>0</v>
      </c>
      <c r="ER119" s="13">
        <f t="shared" si="75"/>
        <v>0</v>
      </c>
      <c r="ES119" s="13">
        <f t="shared" si="75"/>
        <v>0</v>
      </c>
      <c r="ET119" s="13">
        <f t="shared" si="75"/>
        <v>0</v>
      </c>
      <c r="EU119" s="13">
        <f t="shared" si="75"/>
        <v>0</v>
      </c>
      <c r="EV119" s="13">
        <f t="shared" si="75"/>
        <v>0</v>
      </c>
      <c r="EW119" s="13">
        <f t="shared" si="75"/>
        <v>0</v>
      </c>
      <c r="EX119" s="13">
        <f t="shared" si="75"/>
        <v>0</v>
      </c>
      <c r="EY119" s="13">
        <f t="shared" si="75"/>
        <v>0</v>
      </c>
      <c r="EZ119" s="13">
        <f t="shared" si="75"/>
        <v>0</v>
      </c>
      <c r="FA119" s="13">
        <f t="shared" si="75"/>
        <v>0</v>
      </c>
      <c r="FB119" s="13">
        <f t="shared" si="75"/>
        <v>0</v>
      </c>
      <c r="FC119" s="13">
        <f t="shared" si="75"/>
        <v>0</v>
      </c>
      <c r="FD119" s="13">
        <f t="shared" si="75"/>
        <v>0</v>
      </c>
      <c r="FE119" s="13">
        <f t="shared" si="75"/>
        <v>0</v>
      </c>
      <c r="FF119" s="13">
        <f t="shared" si="75"/>
        <v>0</v>
      </c>
      <c r="FG119" s="13">
        <f t="shared" si="75"/>
        <v>0</v>
      </c>
      <c r="FH119" s="13">
        <f t="shared" si="75"/>
        <v>0</v>
      </c>
      <c r="FI119" s="13">
        <f t="shared" si="75"/>
        <v>0</v>
      </c>
      <c r="FJ119" s="13">
        <f t="shared" si="75"/>
        <v>0</v>
      </c>
      <c r="FK119" s="13">
        <f t="shared" si="75"/>
        <v>0</v>
      </c>
      <c r="FL119" s="13">
        <f t="shared" si="75"/>
        <v>0</v>
      </c>
      <c r="FM119" s="13">
        <f t="shared" si="75"/>
        <v>0</v>
      </c>
      <c r="FN119" s="13">
        <f t="shared" si="75"/>
        <v>0</v>
      </c>
      <c r="FO119" s="13">
        <f t="shared" si="75"/>
        <v>0</v>
      </c>
      <c r="FP119" s="13">
        <f t="shared" si="75"/>
        <v>0</v>
      </c>
      <c r="FQ119" s="13">
        <f t="shared" si="75"/>
        <v>0</v>
      </c>
      <c r="FR119" s="13">
        <f t="shared" si="75"/>
        <v>0</v>
      </c>
      <c r="FS119" s="13">
        <f t="shared" si="75"/>
        <v>0</v>
      </c>
      <c r="FT119" s="13">
        <f t="shared" si="75"/>
        <v>0</v>
      </c>
      <c r="FU119" s="13">
        <f t="shared" si="75"/>
        <v>0</v>
      </c>
      <c r="FV119" s="13">
        <f t="shared" si="75"/>
        <v>0</v>
      </c>
      <c r="FW119" s="13">
        <f t="shared" si="75"/>
        <v>0</v>
      </c>
      <c r="FX119" s="13">
        <f t="shared" si="75"/>
        <v>0</v>
      </c>
      <c r="FY119" s="13">
        <f t="shared" si="75"/>
        <v>0</v>
      </c>
      <c r="FZ119" s="13">
        <f t="shared" si="75"/>
        <v>0</v>
      </c>
      <c r="GA119" s="13">
        <f t="shared" si="75"/>
        <v>0</v>
      </c>
      <c r="GB119" s="13">
        <f t="shared" si="75"/>
        <v>0</v>
      </c>
      <c r="GC119" s="13">
        <f t="shared" si="75"/>
        <v>0</v>
      </c>
      <c r="GD119" s="13">
        <f t="shared" si="75"/>
        <v>0</v>
      </c>
      <c r="GE119" s="13">
        <f t="shared" si="75"/>
        <v>0</v>
      </c>
      <c r="GF119" s="13">
        <f t="shared" si="75"/>
        <v>0</v>
      </c>
      <c r="GG119" s="13">
        <f t="shared" si="75"/>
        <v>0</v>
      </c>
      <c r="GH119" s="13">
        <f t="shared" si="75"/>
        <v>0</v>
      </c>
      <c r="GI119" s="13">
        <f t="shared" si="75"/>
        <v>0</v>
      </c>
      <c r="GJ119" s="13">
        <f t="shared" si="75"/>
        <v>0</v>
      </c>
      <c r="GK119" s="13">
        <f t="shared" si="75"/>
        <v>0</v>
      </c>
      <c r="GL119" s="13">
        <f t="shared" si="75"/>
        <v>0</v>
      </c>
      <c r="GM119" s="13">
        <f t="shared" si="75"/>
        <v>0</v>
      </c>
      <c r="GN119" s="13">
        <f t="shared" si="75"/>
        <v>0</v>
      </c>
      <c r="GO119" s="13">
        <f t="shared" si="75"/>
        <v>0</v>
      </c>
      <c r="GP119" s="13">
        <f t="shared" si="75"/>
        <v>0</v>
      </c>
      <c r="GQ119" s="13">
        <f t="shared" si="75"/>
        <v>0</v>
      </c>
      <c r="GR119" s="13">
        <f t="shared" si="75"/>
        <v>0</v>
      </c>
      <c r="GS119" s="13">
        <f t="shared" si="75"/>
        <v>0</v>
      </c>
      <c r="GT119" s="13">
        <f t="shared" si="75"/>
        <v>0</v>
      </c>
      <c r="GU119" s="13">
        <f t="shared" si="75"/>
        <v>0</v>
      </c>
      <c r="GV119" s="13">
        <f t="shared" si="75"/>
        <v>0</v>
      </c>
      <c r="GW119" s="13">
        <f t="shared" si="75"/>
        <v>0</v>
      </c>
      <c r="GX119" s="13">
        <f t="shared" si="75"/>
        <v>0</v>
      </c>
      <c r="GY119" s="13">
        <f t="shared" si="75"/>
        <v>0</v>
      </c>
      <c r="GZ119" s="13">
        <f t="shared" si="75"/>
        <v>0</v>
      </c>
      <c r="HA119" s="13">
        <f t="shared" si="75"/>
        <v>0</v>
      </c>
      <c r="HB119" s="13">
        <f t="shared" si="75"/>
        <v>0</v>
      </c>
      <c r="HC119" s="13">
        <f t="shared" si="75"/>
        <v>0</v>
      </c>
      <c r="HD119" s="13">
        <f t="shared" si="75"/>
        <v>0</v>
      </c>
      <c r="HE119" s="13">
        <f t="shared" si="75"/>
        <v>0</v>
      </c>
      <c r="HF119" s="13">
        <f t="shared" si="75"/>
        <v>0</v>
      </c>
      <c r="HG119" s="13">
        <f t="shared" si="75"/>
        <v>0</v>
      </c>
      <c r="HH119" s="13">
        <f t="shared" si="75"/>
        <v>0</v>
      </c>
      <c r="HI119" s="13">
        <f t="shared" si="75"/>
        <v>0</v>
      </c>
      <c r="HJ119" s="13">
        <f t="shared" si="75"/>
        <v>0</v>
      </c>
      <c r="HK119" s="13">
        <f t="shared" si="75"/>
        <v>0</v>
      </c>
      <c r="HL119" s="13">
        <f t="shared" si="75"/>
        <v>0</v>
      </c>
      <c r="HM119" s="13">
        <f t="shared" si="75"/>
        <v>0</v>
      </c>
      <c r="HN119" s="13">
        <f t="shared" si="75"/>
        <v>0</v>
      </c>
      <c r="HO119" s="13">
        <f t="shared" si="75"/>
        <v>0</v>
      </c>
      <c r="HP119" s="13">
        <f t="shared" si="75"/>
        <v>0</v>
      </c>
      <c r="HQ119" s="13">
        <f t="shared" si="75"/>
        <v>0</v>
      </c>
      <c r="HR119" s="13">
        <f t="shared" si="75"/>
        <v>0</v>
      </c>
      <c r="HS119" s="13">
        <f t="shared" si="75"/>
        <v>0</v>
      </c>
      <c r="HT119" s="13">
        <f t="shared" si="75"/>
        <v>0</v>
      </c>
      <c r="HU119" s="13">
        <f t="shared" si="75"/>
        <v>0</v>
      </c>
      <c r="HV119" s="13">
        <f t="shared" si="75"/>
        <v>0</v>
      </c>
      <c r="HW119" s="13">
        <f t="shared" si="75"/>
        <v>0</v>
      </c>
      <c r="HX119" s="13">
        <f t="shared" si="75"/>
        <v>0</v>
      </c>
      <c r="HY119" s="13">
        <f t="shared" si="75"/>
        <v>0</v>
      </c>
      <c r="HZ119" s="13">
        <f t="shared" si="75"/>
        <v>0</v>
      </c>
      <c r="IA119" s="13">
        <f t="shared" si="75"/>
        <v>0</v>
      </c>
      <c r="IB119" s="13">
        <f t="shared" si="75"/>
        <v>0</v>
      </c>
      <c r="IC119" s="13">
        <f t="shared" si="75"/>
        <v>0</v>
      </c>
      <c r="ID119" s="13">
        <f t="shared" si="75"/>
        <v>0</v>
      </c>
      <c r="IE119" s="13">
        <f t="shared" si="75"/>
        <v>0</v>
      </c>
      <c r="IF119" s="13">
        <f t="shared" si="75"/>
        <v>0</v>
      </c>
      <c r="IG119" s="13">
        <f t="shared" si="75"/>
        <v>0</v>
      </c>
      <c r="IH119" s="13">
        <f t="shared" si="75"/>
        <v>0</v>
      </c>
    </row>
    <row r="120" ht="12.75" customHeight="1">
      <c r="A120" s="6" t="s">
        <v>211</v>
      </c>
      <c r="C120" s="13">
        <f t="shared" ref="C120:IH120" si="76">C102+C113</f>
        <v>0</v>
      </c>
      <c r="D120" s="13">
        <f t="shared" si="76"/>
        <v>0</v>
      </c>
      <c r="E120" s="13">
        <f t="shared" si="76"/>
        <v>0</v>
      </c>
      <c r="F120" s="13">
        <f t="shared" si="76"/>
        <v>0</v>
      </c>
      <c r="G120" s="13">
        <f t="shared" si="76"/>
        <v>0</v>
      </c>
      <c r="H120" s="13">
        <f t="shared" si="76"/>
        <v>0</v>
      </c>
      <c r="I120" s="13">
        <f t="shared" si="76"/>
        <v>0</v>
      </c>
      <c r="J120" s="13">
        <f t="shared" si="76"/>
        <v>0</v>
      </c>
      <c r="K120" s="13">
        <f t="shared" si="76"/>
        <v>0</v>
      </c>
      <c r="L120" s="13">
        <f t="shared" si="76"/>
        <v>0</v>
      </c>
      <c r="M120" s="13">
        <f t="shared" si="76"/>
        <v>0</v>
      </c>
      <c r="N120" s="13">
        <f t="shared" si="76"/>
        <v>0</v>
      </c>
      <c r="O120" s="13">
        <f t="shared" si="76"/>
        <v>0</v>
      </c>
      <c r="P120" s="13">
        <f t="shared" si="76"/>
        <v>0</v>
      </c>
      <c r="Q120" s="13">
        <f t="shared" si="76"/>
        <v>0</v>
      </c>
      <c r="R120" s="13">
        <f t="shared" si="76"/>
        <v>0</v>
      </c>
      <c r="S120" s="13">
        <f t="shared" si="76"/>
        <v>0</v>
      </c>
      <c r="T120" s="13">
        <f t="shared" si="76"/>
        <v>0</v>
      </c>
      <c r="U120" s="13">
        <f t="shared" si="76"/>
        <v>0</v>
      </c>
      <c r="V120" s="13">
        <f t="shared" si="76"/>
        <v>0</v>
      </c>
      <c r="W120" s="13">
        <f t="shared" si="76"/>
        <v>0</v>
      </c>
      <c r="X120" s="13">
        <f t="shared" si="76"/>
        <v>0</v>
      </c>
      <c r="Y120" s="13">
        <f t="shared" si="76"/>
        <v>0</v>
      </c>
      <c r="Z120" s="13">
        <f t="shared" si="76"/>
        <v>0</v>
      </c>
      <c r="AA120" s="13">
        <f t="shared" si="76"/>
        <v>6355.484363</v>
      </c>
      <c r="AB120" s="13">
        <f t="shared" si="76"/>
        <v>6387.261785</v>
      </c>
      <c r="AC120" s="13">
        <f t="shared" si="76"/>
        <v>6419.198094</v>
      </c>
      <c r="AD120" s="13">
        <f t="shared" si="76"/>
        <v>6451.294084</v>
      </c>
      <c r="AE120" s="13">
        <f t="shared" si="76"/>
        <v>6483.550555</v>
      </c>
      <c r="AF120" s="13">
        <f t="shared" si="76"/>
        <v>6515.968307</v>
      </c>
      <c r="AG120" s="13">
        <f t="shared" si="76"/>
        <v>6548.548149</v>
      </c>
      <c r="AH120" s="13">
        <f t="shared" si="76"/>
        <v>6581.29089</v>
      </c>
      <c r="AI120" s="13">
        <f t="shared" si="76"/>
        <v>6614.197344</v>
      </c>
      <c r="AJ120" s="13">
        <f t="shared" si="76"/>
        <v>6647.268331</v>
      </c>
      <c r="AK120" s="13">
        <f t="shared" si="76"/>
        <v>6680.504672</v>
      </c>
      <c r="AL120" s="13">
        <f t="shared" si="76"/>
        <v>6713.907196</v>
      </c>
      <c r="AM120" s="13">
        <f t="shared" si="76"/>
        <v>6747.476732</v>
      </c>
      <c r="AN120" s="13">
        <f t="shared" si="76"/>
        <v>6781.214115</v>
      </c>
      <c r="AO120" s="13">
        <f t="shared" si="76"/>
        <v>6815.120186</v>
      </c>
      <c r="AP120" s="13">
        <f t="shared" si="76"/>
        <v>6849.195787</v>
      </c>
      <c r="AQ120" s="13">
        <f t="shared" si="76"/>
        <v>6883.441766</v>
      </c>
      <c r="AR120" s="13">
        <f t="shared" si="76"/>
        <v>6917.858975</v>
      </c>
      <c r="AS120" s="13">
        <f t="shared" si="76"/>
        <v>6952.44827</v>
      </c>
      <c r="AT120" s="13">
        <f t="shared" si="76"/>
        <v>6987.210511</v>
      </c>
      <c r="AU120" s="13">
        <f t="shared" si="76"/>
        <v>7022.146563</v>
      </c>
      <c r="AV120" s="13">
        <f t="shared" si="76"/>
        <v>7057.257296</v>
      </c>
      <c r="AW120" s="13">
        <f t="shared" si="76"/>
        <v>7092.543583</v>
      </c>
      <c r="AX120" s="13">
        <f t="shared" si="76"/>
        <v>7128.006301</v>
      </c>
      <c r="AY120" s="13">
        <f t="shared" si="76"/>
        <v>7163.646332</v>
      </c>
      <c r="AZ120" s="13">
        <f t="shared" si="76"/>
        <v>7199.464564</v>
      </c>
      <c r="BA120" s="13">
        <f t="shared" si="76"/>
        <v>7235.461887</v>
      </c>
      <c r="BB120" s="13">
        <f t="shared" si="76"/>
        <v>7271.639196</v>
      </c>
      <c r="BC120" s="13">
        <f t="shared" si="76"/>
        <v>7307.997392</v>
      </c>
      <c r="BD120" s="13">
        <f t="shared" si="76"/>
        <v>7344.537379</v>
      </c>
      <c r="BE120" s="13">
        <f t="shared" si="76"/>
        <v>7381.260066</v>
      </c>
      <c r="BF120" s="13">
        <f t="shared" si="76"/>
        <v>7418.166366</v>
      </c>
      <c r="BG120" s="13">
        <f t="shared" si="76"/>
        <v>7455.257198</v>
      </c>
      <c r="BH120" s="13">
        <f t="shared" si="76"/>
        <v>7492.533484</v>
      </c>
      <c r="BI120" s="13">
        <f t="shared" si="76"/>
        <v>7529.996151</v>
      </c>
      <c r="BJ120" s="13">
        <f t="shared" si="76"/>
        <v>7529.807902</v>
      </c>
      <c r="BK120" s="13">
        <f t="shared" si="76"/>
        <v>37.64903951</v>
      </c>
      <c r="BL120" s="13">
        <f t="shared" si="76"/>
        <v>0.1882451975</v>
      </c>
      <c r="BM120" s="13">
        <f t="shared" si="76"/>
        <v>0.0009412259877</v>
      </c>
      <c r="BN120" s="13">
        <f t="shared" si="76"/>
        <v>0.000004706129938</v>
      </c>
      <c r="BO120" s="13">
        <f t="shared" si="76"/>
        <v>0.00000002353064969</v>
      </c>
      <c r="BP120" s="13">
        <f t="shared" si="76"/>
        <v>0.0000000001176532485</v>
      </c>
      <c r="BQ120" s="13">
        <f t="shared" si="76"/>
        <v>0</v>
      </c>
      <c r="BR120" s="13">
        <f t="shared" si="76"/>
        <v>0</v>
      </c>
      <c r="BS120" s="13">
        <f t="shared" si="76"/>
        <v>0</v>
      </c>
      <c r="BT120" s="13">
        <f t="shared" si="76"/>
        <v>0</v>
      </c>
      <c r="BU120" s="13">
        <f t="shared" si="76"/>
        <v>0</v>
      </c>
      <c r="BV120" s="13">
        <f t="shared" si="76"/>
        <v>0</v>
      </c>
      <c r="BW120" s="13">
        <f t="shared" si="76"/>
        <v>0</v>
      </c>
      <c r="BX120" s="13">
        <f t="shared" si="76"/>
        <v>0</v>
      </c>
      <c r="BY120" s="13">
        <f t="shared" si="76"/>
        <v>0</v>
      </c>
      <c r="BZ120" s="13">
        <f t="shared" si="76"/>
        <v>0</v>
      </c>
      <c r="CA120" s="13">
        <f t="shared" si="76"/>
        <v>0</v>
      </c>
      <c r="CB120" s="13">
        <f t="shared" si="76"/>
        <v>0</v>
      </c>
      <c r="CC120" s="13">
        <f t="shared" si="76"/>
        <v>0</v>
      </c>
      <c r="CD120" s="13">
        <f t="shared" si="76"/>
        <v>0</v>
      </c>
      <c r="CE120" s="13">
        <f t="shared" si="76"/>
        <v>0</v>
      </c>
      <c r="CF120" s="13">
        <f t="shared" si="76"/>
        <v>0</v>
      </c>
      <c r="CG120" s="13">
        <f t="shared" si="76"/>
        <v>0</v>
      </c>
      <c r="CH120" s="13">
        <f t="shared" si="76"/>
        <v>0</v>
      </c>
      <c r="CI120" s="13">
        <f t="shared" si="76"/>
        <v>0</v>
      </c>
      <c r="CJ120" s="13">
        <f t="shared" si="76"/>
        <v>0</v>
      </c>
      <c r="CK120" s="13">
        <f t="shared" si="76"/>
        <v>0</v>
      </c>
      <c r="CL120" s="13">
        <f t="shared" si="76"/>
        <v>0</v>
      </c>
      <c r="CM120" s="13">
        <f t="shared" si="76"/>
        <v>0</v>
      </c>
      <c r="CN120" s="13">
        <f t="shared" si="76"/>
        <v>0</v>
      </c>
      <c r="CO120" s="13">
        <f t="shared" si="76"/>
        <v>0</v>
      </c>
      <c r="CP120" s="13">
        <f t="shared" si="76"/>
        <v>0</v>
      </c>
      <c r="CQ120" s="13">
        <f t="shared" si="76"/>
        <v>0</v>
      </c>
      <c r="CR120" s="13">
        <f t="shared" si="76"/>
        <v>0</v>
      </c>
      <c r="CS120" s="13">
        <f t="shared" si="76"/>
        <v>0</v>
      </c>
      <c r="CT120" s="13">
        <f t="shared" si="76"/>
        <v>0</v>
      </c>
      <c r="CU120" s="13">
        <f t="shared" si="76"/>
        <v>0</v>
      </c>
      <c r="CV120" s="13">
        <f t="shared" si="76"/>
        <v>0</v>
      </c>
      <c r="CW120" s="13">
        <f t="shared" si="76"/>
        <v>0</v>
      </c>
      <c r="CX120" s="13">
        <f t="shared" si="76"/>
        <v>0</v>
      </c>
      <c r="CY120" s="13">
        <f t="shared" si="76"/>
        <v>0</v>
      </c>
      <c r="CZ120" s="13">
        <f t="shared" si="76"/>
        <v>0</v>
      </c>
      <c r="DA120" s="13">
        <f t="shared" si="76"/>
        <v>0</v>
      </c>
      <c r="DB120" s="13">
        <f t="shared" si="76"/>
        <v>0</v>
      </c>
      <c r="DC120" s="13">
        <f t="shared" si="76"/>
        <v>0</v>
      </c>
      <c r="DD120" s="13">
        <f t="shared" si="76"/>
        <v>0</v>
      </c>
      <c r="DE120" s="13">
        <f t="shared" si="76"/>
        <v>0</v>
      </c>
      <c r="DF120" s="13">
        <f t="shared" si="76"/>
        <v>0</v>
      </c>
      <c r="DG120" s="13">
        <f t="shared" si="76"/>
        <v>0</v>
      </c>
      <c r="DH120" s="13">
        <f t="shared" si="76"/>
        <v>0</v>
      </c>
      <c r="DI120" s="13">
        <f t="shared" si="76"/>
        <v>0</v>
      </c>
      <c r="DJ120" s="13">
        <f t="shared" si="76"/>
        <v>0</v>
      </c>
      <c r="DK120" s="13">
        <f t="shared" si="76"/>
        <v>0</v>
      </c>
      <c r="DL120" s="13">
        <f t="shared" si="76"/>
        <v>0</v>
      </c>
      <c r="DM120" s="13">
        <f t="shared" si="76"/>
        <v>0</v>
      </c>
      <c r="DN120" s="13">
        <f t="shared" si="76"/>
        <v>0</v>
      </c>
      <c r="DO120" s="13">
        <f t="shared" si="76"/>
        <v>0</v>
      </c>
      <c r="DP120" s="13">
        <f t="shared" si="76"/>
        <v>0</v>
      </c>
      <c r="DQ120" s="13">
        <f t="shared" si="76"/>
        <v>0</v>
      </c>
      <c r="DR120" s="13">
        <f t="shared" si="76"/>
        <v>0</v>
      </c>
      <c r="DS120" s="13">
        <f t="shared" si="76"/>
        <v>0</v>
      </c>
      <c r="DT120" s="13">
        <f t="shared" si="76"/>
        <v>0</v>
      </c>
      <c r="DU120" s="13">
        <f t="shared" si="76"/>
        <v>0</v>
      </c>
      <c r="DV120" s="13">
        <f t="shared" si="76"/>
        <v>0</v>
      </c>
      <c r="DW120" s="13">
        <f t="shared" si="76"/>
        <v>0</v>
      </c>
      <c r="DX120" s="13">
        <f t="shared" si="76"/>
        <v>0</v>
      </c>
      <c r="DY120" s="13">
        <f t="shared" si="76"/>
        <v>0</v>
      </c>
      <c r="DZ120" s="13">
        <f t="shared" si="76"/>
        <v>0</v>
      </c>
      <c r="EA120" s="13">
        <f t="shared" si="76"/>
        <v>0</v>
      </c>
      <c r="EB120" s="13">
        <f t="shared" si="76"/>
        <v>0</v>
      </c>
      <c r="EC120" s="13">
        <f t="shared" si="76"/>
        <v>0</v>
      </c>
      <c r="ED120" s="13">
        <f t="shared" si="76"/>
        <v>0</v>
      </c>
      <c r="EE120" s="13">
        <f t="shared" si="76"/>
        <v>0</v>
      </c>
      <c r="EF120" s="13">
        <f t="shared" si="76"/>
        <v>0</v>
      </c>
      <c r="EG120" s="13">
        <f t="shared" si="76"/>
        <v>0</v>
      </c>
      <c r="EH120" s="13">
        <f t="shared" si="76"/>
        <v>0</v>
      </c>
      <c r="EI120" s="13">
        <f t="shared" si="76"/>
        <v>0</v>
      </c>
      <c r="EJ120" s="13">
        <f t="shared" si="76"/>
        <v>0</v>
      </c>
      <c r="EK120" s="13">
        <f t="shared" si="76"/>
        <v>0</v>
      </c>
      <c r="EL120" s="13">
        <f t="shared" si="76"/>
        <v>0</v>
      </c>
      <c r="EM120" s="13">
        <f t="shared" si="76"/>
        <v>0</v>
      </c>
      <c r="EN120" s="13">
        <f t="shared" si="76"/>
        <v>0</v>
      </c>
      <c r="EO120" s="13">
        <f t="shared" si="76"/>
        <v>0</v>
      </c>
      <c r="EP120" s="13">
        <f t="shared" si="76"/>
        <v>0</v>
      </c>
      <c r="EQ120" s="13">
        <f t="shared" si="76"/>
        <v>0</v>
      </c>
      <c r="ER120" s="13">
        <f t="shared" si="76"/>
        <v>0</v>
      </c>
      <c r="ES120" s="13">
        <f t="shared" si="76"/>
        <v>0</v>
      </c>
      <c r="ET120" s="13">
        <f t="shared" si="76"/>
        <v>0</v>
      </c>
      <c r="EU120" s="13">
        <f t="shared" si="76"/>
        <v>0</v>
      </c>
      <c r="EV120" s="13">
        <f t="shared" si="76"/>
        <v>0</v>
      </c>
      <c r="EW120" s="13">
        <f t="shared" si="76"/>
        <v>0</v>
      </c>
      <c r="EX120" s="13">
        <f t="shared" si="76"/>
        <v>0</v>
      </c>
      <c r="EY120" s="13">
        <f t="shared" si="76"/>
        <v>0</v>
      </c>
      <c r="EZ120" s="13">
        <f t="shared" si="76"/>
        <v>0</v>
      </c>
      <c r="FA120" s="13">
        <f t="shared" si="76"/>
        <v>0</v>
      </c>
      <c r="FB120" s="13">
        <f t="shared" si="76"/>
        <v>0</v>
      </c>
      <c r="FC120" s="13">
        <f t="shared" si="76"/>
        <v>0</v>
      </c>
      <c r="FD120" s="13">
        <f t="shared" si="76"/>
        <v>0</v>
      </c>
      <c r="FE120" s="13">
        <f t="shared" si="76"/>
        <v>0</v>
      </c>
      <c r="FF120" s="13">
        <f t="shared" si="76"/>
        <v>0</v>
      </c>
      <c r="FG120" s="13">
        <f t="shared" si="76"/>
        <v>0</v>
      </c>
      <c r="FH120" s="13">
        <f t="shared" si="76"/>
        <v>0</v>
      </c>
      <c r="FI120" s="13">
        <f t="shared" si="76"/>
        <v>0</v>
      </c>
      <c r="FJ120" s="13">
        <f t="shared" si="76"/>
        <v>0</v>
      </c>
      <c r="FK120" s="13">
        <f t="shared" si="76"/>
        <v>0</v>
      </c>
      <c r="FL120" s="13">
        <f t="shared" si="76"/>
        <v>0</v>
      </c>
      <c r="FM120" s="13">
        <f t="shared" si="76"/>
        <v>0</v>
      </c>
      <c r="FN120" s="13">
        <f t="shared" si="76"/>
        <v>0</v>
      </c>
      <c r="FO120" s="13">
        <f t="shared" si="76"/>
        <v>0</v>
      </c>
      <c r="FP120" s="13">
        <f t="shared" si="76"/>
        <v>0</v>
      </c>
      <c r="FQ120" s="13">
        <f t="shared" si="76"/>
        <v>0</v>
      </c>
      <c r="FR120" s="13">
        <f t="shared" si="76"/>
        <v>0</v>
      </c>
      <c r="FS120" s="13">
        <f t="shared" si="76"/>
        <v>0</v>
      </c>
      <c r="FT120" s="13">
        <f t="shared" si="76"/>
        <v>0</v>
      </c>
      <c r="FU120" s="13">
        <f t="shared" si="76"/>
        <v>0</v>
      </c>
      <c r="FV120" s="13">
        <f t="shared" si="76"/>
        <v>0</v>
      </c>
      <c r="FW120" s="13">
        <f t="shared" si="76"/>
        <v>0</v>
      </c>
      <c r="FX120" s="13">
        <f t="shared" si="76"/>
        <v>0</v>
      </c>
      <c r="FY120" s="13">
        <f t="shared" si="76"/>
        <v>0</v>
      </c>
      <c r="FZ120" s="13">
        <f t="shared" si="76"/>
        <v>0</v>
      </c>
      <c r="GA120" s="13">
        <f t="shared" si="76"/>
        <v>0</v>
      </c>
      <c r="GB120" s="13">
        <f t="shared" si="76"/>
        <v>0</v>
      </c>
      <c r="GC120" s="13">
        <f t="shared" si="76"/>
        <v>0</v>
      </c>
      <c r="GD120" s="13">
        <f t="shared" si="76"/>
        <v>0</v>
      </c>
      <c r="GE120" s="13">
        <f t="shared" si="76"/>
        <v>0</v>
      </c>
      <c r="GF120" s="13">
        <f t="shared" si="76"/>
        <v>0</v>
      </c>
      <c r="GG120" s="13">
        <f t="shared" si="76"/>
        <v>0</v>
      </c>
      <c r="GH120" s="13">
        <f t="shared" si="76"/>
        <v>0</v>
      </c>
      <c r="GI120" s="13">
        <f t="shared" si="76"/>
        <v>0</v>
      </c>
      <c r="GJ120" s="13">
        <f t="shared" si="76"/>
        <v>0</v>
      </c>
      <c r="GK120" s="13">
        <f t="shared" si="76"/>
        <v>0</v>
      </c>
      <c r="GL120" s="13">
        <f t="shared" si="76"/>
        <v>0</v>
      </c>
      <c r="GM120" s="13">
        <f t="shared" si="76"/>
        <v>0</v>
      </c>
      <c r="GN120" s="13">
        <f t="shared" si="76"/>
        <v>0</v>
      </c>
      <c r="GO120" s="13">
        <f t="shared" si="76"/>
        <v>0</v>
      </c>
      <c r="GP120" s="13">
        <f t="shared" si="76"/>
        <v>0</v>
      </c>
      <c r="GQ120" s="13">
        <f t="shared" si="76"/>
        <v>0</v>
      </c>
      <c r="GR120" s="13">
        <f t="shared" si="76"/>
        <v>0</v>
      </c>
      <c r="GS120" s="13">
        <f t="shared" si="76"/>
        <v>0</v>
      </c>
      <c r="GT120" s="13">
        <f t="shared" si="76"/>
        <v>0</v>
      </c>
      <c r="GU120" s="13">
        <f t="shared" si="76"/>
        <v>0</v>
      </c>
      <c r="GV120" s="13">
        <f t="shared" si="76"/>
        <v>0</v>
      </c>
      <c r="GW120" s="13">
        <f t="shared" si="76"/>
        <v>0</v>
      </c>
      <c r="GX120" s="13">
        <f t="shared" si="76"/>
        <v>0</v>
      </c>
      <c r="GY120" s="13">
        <f t="shared" si="76"/>
        <v>0</v>
      </c>
      <c r="GZ120" s="13">
        <f t="shared" si="76"/>
        <v>0</v>
      </c>
      <c r="HA120" s="13">
        <f t="shared" si="76"/>
        <v>0</v>
      </c>
      <c r="HB120" s="13">
        <f t="shared" si="76"/>
        <v>0</v>
      </c>
      <c r="HC120" s="13">
        <f t="shared" si="76"/>
        <v>0</v>
      </c>
      <c r="HD120" s="13">
        <f t="shared" si="76"/>
        <v>0</v>
      </c>
      <c r="HE120" s="13">
        <f t="shared" si="76"/>
        <v>0</v>
      </c>
      <c r="HF120" s="13">
        <f t="shared" si="76"/>
        <v>0</v>
      </c>
      <c r="HG120" s="13">
        <f t="shared" si="76"/>
        <v>0</v>
      </c>
      <c r="HH120" s="13">
        <f t="shared" si="76"/>
        <v>0</v>
      </c>
      <c r="HI120" s="13">
        <f t="shared" si="76"/>
        <v>0</v>
      </c>
      <c r="HJ120" s="13">
        <f t="shared" si="76"/>
        <v>0</v>
      </c>
      <c r="HK120" s="13">
        <f t="shared" si="76"/>
        <v>0</v>
      </c>
      <c r="HL120" s="13">
        <f t="shared" si="76"/>
        <v>0</v>
      </c>
      <c r="HM120" s="13">
        <f t="shared" si="76"/>
        <v>0</v>
      </c>
      <c r="HN120" s="13">
        <f t="shared" si="76"/>
        <v>0</v>
      </c>
      <c r="HO120" s="13">
        <f t="shared" si="76"/>
        <v>0</v>
      </c>
      <c r="HP120" s="13">
        <f t="shared" si="76"/>
        <v>0</v>
      </c>
      <c r="HQ120" s="13">
        <f t="shared" si="76"/>
        <v>0</v>
      </c>
      <c r="HR120" s="13">
        <f t="shared" si="76"/>
        <v>0</v>
      </c>
      <c r="HS120" s="13">
        <f t="shared" si="76"/>
        <v>0</v>
      </c>
      <c r="HT120" s="13">
        <f t="shared" si="76"/>
        <v>0</v>
      </c>
      <c r="HU120" s="13">
        <f t="shared" si="76"/>
        <v>0</v>
      </c>
      <c r="HV120" s="13">
        <f t="shared" si="76"/>
        <v>0</v>
      </c>
      <c r="HW120" s="13">
        <f t="shared" si="76"/>
        <v>0</v>
      </c>
      <c r="HX120" s="13">
        <f t="shared" si="76"/>
        <v>0</v>
      </c>
      <c r="HY120" s="13">
        <f t="shared" si="76"/>
        <v>0</v>
      </c>
      <c r="HZ120" s="13">
        <f t="shared" si="76"/>
        <v>0</v>
      </c>
      <c r="IA120" s="13">
        <f t="shared" si="76"/>
        <v>0</v>
      </c>
      <c r="IB120" s="13">
        <f t="shared" si="76"/>
        <v>0</v>
      </c>
      <c r="IC120" s="13">
        <f t="shared" si="76"/>
        <v>0</v>
      </c>
      <c r="ID120" s="13">
        <f t="shared" si="76"/>
        <v>0</v>
      </c>
      <c r="IE120" s="13">
        <f t="shared" si="76"/>
        <v>0</v>
      </c>
      <c r="IF120" s="13">
        <f t="shared" si="76"/>
        <v>0</v>
      </c>
      <c r="IG120" s="13">
        <f t="shared" si="76"/>
        <v>0</v>
      </c>
      <c r="IH120" s="13">
        <f t="shared" si="76"/>
        <v>0</v>
      </c>
    </row>
    <row r="121" ht="12.75" customHeight="1">
      <c r="A121" s="6" t="s">
        <v>212</v>
      </c>
      <c r="C121" s="13">
        <f t="shared" ref="C121:N121" si="77">SUM(D120:O120)</f>
        <v>0</v>
      </c>
      <c r="D121" s="13">
        <f t="shared" si="77"/>
        <v>0</v>
      </c>
      <c r="E121" s="13">
        <f t="shared" si="77"/>
        <v>0</v>
      </c>
      <c r="F121" s="13">
        <f t="shared" si="77"/>
        <v>0</v>
      </c>
      <c r="G121" s="13">
        <f t="shared" si="77"/>
        <v>0</v>
      </c>
      <c r="H121" s="13">
        <f t="shared" si="77"/>
        <v>0</v>
      </c>
      <c r="I121" s="13">
        <f t="shared" si="77"/>
        <v>0</v>
      </c>
      <c r="J121" s="13">
        <f t="shared" si="77"/>
        <v>0</v>
      </c>
      <c r="K121" s="13">
        <f t="shared" si="77"/>
        <v>0</v>
      </c>
      <c r="L121" s="13">
        <f t="shared" si="77"/>
        <v>0</v>
      </c>
      <c r="M121" s="13">
        <f t="shared" si="77"/>
        <v>0</v>
      </c>
      <c r="N121" s="13">
        <f t="shared" si="77"/>
        <v>0</v>
      </c>
      <c r="O121" s="13">
        <v>0.0</v>
      </c>
      <c r="P121" s="13">
        <v>0.0</v>
      </c>
      <c r="Q121" s="13">
        <v>0.0</v>
      </c>
      <c r="R121" s="13">
        <v>0.0</v>
      </c>
      <c r="S121" s="13">
        <v>0.0</v>
      </c>
      <c r="T121" s="13">
        <v>0.0</v>
      </c>
      <c r="U121" s="13">
        <v>0.0</v>
      </c>
      <c r="V121" s="13">
        <v>0.0</v>
      </c>
      <c r="W121" s="13">
        <v>0.0</v>
      </c>
      <c r="X121" s="13">
        <v>0.0</v>
      </c>
      <c r="Y121" s="13">
        <v>0.0</v>
      </c>
      <c r="Z121" s="13">
        <v>0.0</v>
      </c>
      <c r="AA121" s="13">
        <f t="shared" ref="AA121:IH121" si="78">SUM(AB120:AM120)</f>
        <v>78790.46614</v>
      </c>
      <c r="AB121" s="13">
        <f t="shared" si="78"/>
        <v>79184.41847</v>
      </c>
      <c r="AC121" s="13">
        <f t="shared" si="78"/>
        <v>79580.34056</v>
      </c>
      <c r="AD121" s="13">
        <f t="shared" si="78"/>
        <v>79978.24226</v>
      </c>
      <c r="AE121" s="13">
        <f t="shared" si="78"/>
        <v>80378.13347</v>
      </c>
      <c r="AF121" s="13">
        <f t="shared" si="78"/>
        <v>80780.02414</v>
      </c>
      <c r="AG121" s="13">
        <f t="shared" si="78"/>
        <v>81183.92426</v>
      </c>
      <c r="AH121" s="13">
        <f t="shared" si="78"/>
        <v>81589.84388</v>
      </c>
      <c r="AI121" s="13">
        <f t="shared" si="78"/>
        <v>81997.7931</v>
      </c>
      <c r="AJ121" s="13">
        <f t="shared" si="78"/>
        <v>82407.78207</v>
      </c>
      <c r="AK121" s="13">
        <f t="shared" si="78"/>
        <v>82819.82098</v>
      </c>
      <c r="AL121" s="13">
        <f t="shared" si="78"/>
        <v>83233.92008</v>
      </c>
      <c r="AM121" s="13">
        <f t="shared" si="78"/>
        <v>83650.08968</v>
      </c>
      <c r="AN121" s="13">
        <f t="shared" si="78"/>
        <v>84068.34013</v>
      </c>
      <c r="AO121" s="13">
        <f t="shared" si="78"/>
        <v>84488.68183</v>
      </c>
      <c r="AP121" s="13">
        <f t="shared" si="78"/>
        <v>84911.12524</v>
      </c>
      <c r="AQ121" s="13">
        <f t="shared" si="78"/>
        <v>85335.68087</v>
      </c>
      <c r="AR121" s="13">
        <f t="shared" si="78"/>
        <v>85762.35927</v>
      </c>
      <c r="AS121" s="13">
        <f t="shared" si="78"/>
        <v>86191.17107</v>
      </c>
      <c r="AT121" s="13">
        <f t="shared" si="78"/>
        <v>86622.12692</v>
      </c>
      <c r="AU121" s="13">
        <f t="shared" si="78"/>
        <v>87055.23756</v>
      </c>
      <c r="AV121" s="13">
        <f t="shared" si="78"/>
        <v>87490.51375</v>
      </c>
      <c r="AW121" s="13">
        <f t="shared" si="78"/>
        <v>87927.96632</v>
      </c>
      <c r="AX121" s="13">
        <f t="shared" si="78"/>
        <v>88329.76792</v>
      </c>
      <c r="AY121" s="13">
        <f t="shared" si="78"/>
        <v>81203.77062</v>
      </c>
      <c r="AZ121" s="13">
        <f t="shared" si="78"/>
        <v>74004.49431</v>
      </c>
      <c r="BA121" s="13">
        <f t="shared" si="78"/>
        <v>66769.03336</v>
      </c>
      <c r="BB121" s="13">
        <f t="shared" si="78"/>
        <v>59497.39417</v>
      </c>
      <c r="BC121" s="13">
        <f t="shared" si="78"/>
        <v>52189.39678</v>
      </c>
      <c r="BD121" s="13">
        <f t="shared" si="78"/>
        <v>44844.8594</v>
      </c>
      <c r="BE121" s="13">
        <f t="shared" si="78"/>
        <v>37463.59933</v>
      </c>
      <c r="BF121" s="13">
        <f t="shared" si="78"/>
        <v>30045.43297</v>
      </c>
      <c r="BG121" s="13">
        <f t="shared" si="78"/>
        <v>22590.17577</v>
      </c>
      <c r="BH121" s="13">
        <f t="shared" si="78"/>
        <v>15097.64228</v>
      </c>
      <c r="BI121" s="13">
        <f t="shared" si="78"/>
        <v>7567.646132</v>
      </c>
      <c r="BJ121" s="13">
        <f t="shared" si="78"/>
        <v>37.83823066</v>
      </c>
      <c r="BK121" s="13">
        <f t="shared" si="78"/>
        <v>0.1891911533</v>
      </c>
      <c r="BL121" s="13">
        <f t="shared" si="78"/>
        <v>0.0009459557665</v>
      </c>
      <c r="BM121" s="13">
        <f t="shared" si="78"/>
        <v>0.000004729778833</v>
      </c>
      <c r="BN121" s="13">
        <f t="shared" si="78"/>
        <v>0.00000002364889416</v>
      </c>
      <c r="BO121" s="13">
        <f t="shared" si="78"/>
        <v>0.0000000001182444708</v>
      </c>
      <c r="BP121" s="13">
        <f t="shared" si="78"/>
        <v>0</v>
      </c>
      <c r="BQ121" s="13">
        <f t="shared" si="78"/>
        <v>0</v>
      </c>
      <c r="BR121" s="13">
        <f t="shared" si="78"/>
        <v>0</v>
      </c>
      <c r="BS121" s="13">
        <f t="shared" si="78"/>
        <v>0</v>
      </c>
      <c r="BT121" s="13">
        <f t="shared" si="78"/>
        <v>0</v>
      </c>
      <c r="BU121" s="13">
        <f t="shared" si="78"/>
        <v>0</v>
      </c>
      <c r="BV121" s="13">
        <f t="shared" si="78"/>
        <v>0</v>
      </c>
      <c r="BW121" s="13">
        <f t="shared" si="78"/>
        <v>0</v>
      </c>
      <c r="BX121" s="13">
        <f t="shared" si="78"/>
        <v>0</v>
      </c>
      <c r="BY121" s="13">
        <f t="shared" si="78"/>
        <v>0</v>
      </c>
      <c r="BZ121" s="13">
        <f t="shared" si="78"/>
        <v>0</v>
      </c>
      <c r="CA121" s="13">
        <f t="shared" si="78"/>
        <v>0</v>
      </c>
      <c r="CB121" s="13">
        <f t="shared" si="78"/>
        <v>0</v>
      </c>
      <c r="CC121" s="13">
        <f t="shared" si="78"/>
        <v>0</v>
      </c>
      <c r="CD121" s="13">
        <f t="shared" si="78"/>
        <v>0</v>
      </c>
      <c r="CE121" s="13">
        <f t="shared" si="78"/>
        <v>0</v>
      </c>
      <c r="CF121" s="13">
        <f t="shared" si="78"/>
        <v>0</v>
      </c>
      <c r="CG121" s="13">
        <f t="shared" si="78"/>
        <v>0</v>
      </c>
      <c r="CH121" s="13">
        <f t="shared" si="78"/>
        <v>0</v>
      </c>
      <c r="CI121" s="13">
        <f t="shared" si="78"/>
        <v>0</v>
      </c>
      <c r="CJ121" s="13">
        <f t="shared" si="78"/>
        <v>0</v>
      </c>
      <c r="CK121" s="13">
        <f t="shared" si="78"/>
        <v>0</v>
      </c>
      <c r="CL121" s="13">
        <f t="shared" si="78"/>
        <v>0</v>
      </c>
      <c r="CM121" s="13">
        <f t="shared" si="78"/>
        <v>0</v>
      </c>
      <c r="CN121" s="13">
        <f t="shared" si="78"/>
        <v>0</v>
      </c>
      <c r="CO121" s="13">
        <f t="shared" si="78"/>
        <v>0</v>
      </c>
      <c r="CP121" s="13">
        <f t="shared" si="78"/>
        <v>0</v>
      </c>
      <c r="CQ121" s="13">
        <f t="shared" si="78"/>
        <v>0</v>
      </c>
      <c r="CR121" s="13">
        <f t="shared" si="78"/>
        <v>0</v>
      </c>
      <c r="CS121" s="13">
        <f t="shared" si="78"/>
        <v>0</v>
      </c>
      <c r="CT121" s="13">
        <f t="shared" si="78"/>
        <v>0</v>
      </c>
      <c r="CU121" s="13">
        <f t="shared" si="78"/>
        <v>0</v>
      </c>
      <c r="CV121" s="13">
        <f t="shared" si="78"/>
        <v>0</v>
      </c>
      <c r="CW121" s="13">
        <f t="shared" si="78"/>
        <v>0</v>
      </c>
      <c r="CX121" s="13">
        <f t="shared" si="78"/>
        <v>0</v>
      </c>
      <c r="CY121" s="13">
        <f t="shared" si="78"/>
        <v>0</v>
      </c>
      <c r="CZ121" s="13">
        <f t="shared" si="78"/>
        <v>0</v>
      </c>
      <c r="DA121" s="13">
        <f t="shared" si="78"/>
        <v>0</v>
      </c>
      <c r="DB121" s="13">
        <f t="shared" si="78"/>
        <v>0</v>
      </c>
      <c r="DC121" s="13">
        <f t="shared" si="78"/>
        <v>0</v>
      </c>
      <c r="DD121" s="13">
        <f t="shared" si="78"/>
        <v>0</v>
      </c>
      <c r="DE121" s="13">
        <f t="shared" si="78"/>
        <v>0</v>
      </c>
      <c r="DF121" s="13">
        <f t="shared" si="78"/>
        <v>0</v>
      </c>
      <c r="DG121" s="13">
        <f t="shared" si="78"/>
        <v>0</v>
      </c>
      <c r="DH121" s="13">
        <f t="shared" si="78"/>
        <v>0</v>
      </c>
      <c r="DI121" s="13">
        <f t="shared" si="78"/>
        <v>0</v>
      </c>
      <c r="DJ121" s="13">
        <f t="shared" si="78"/>
        <v>0</v>
      </c>
      <c r="DK121" s="13">
        <f t="shared" si="78"/>
        <v>0</v>
      </c>
      <c r="DL121" s="13">
        <f t="shared" si="78"/>
        <v>0</v>
      </c>
      <c r="DM121" s="13">
        <f t="shared" si="78"/>
        <v>0</v>
      </c>
      <c r="DN121" s="13">
        <f t="shared" si="78"/>
        <v>0</v>
      </c>
      <c r="DO121" s="13">
        <f t="shared" si="78"/>
        <v>0</v>
      </c>
      <c r="DP121" s="13">
        <f t="shared" si="78"/>
        <v>0</v>
      </c>
      <c r="DQ121" s="13">
        <f t="shared" si="78"/>
        <v>0</v>
      </c>
      <c r="DR121" s="13">
        <f t="shared" si="78"/>
        <v>0</v>
      </c>
      <c r="DS121" s="13">
        <f t="shared" si="78"/>
        <v>0</v>
      </c>
      <c r="DT121" s="13">
        <f t="shared" si="78"/>
        <v>0</v>
      </c>
      <c r="DU121" s="13">
        <f t="shared" si="78"/>
        <v>0</v>
      </c>
      <c r="DV121" s="13">
        <f t="shared" si="78"/>
        <v>0</v>
      </c>
      <c r="DW121" s="13">
        <f t="shared" si="78"/>
        <v>0</v>
      </c>
      <c r="DX121" s="13">
        <f t="shared" si="78"/>
        <v>0</v>
      </c>
      <c r="DY121" s="13">
        <f t="shared" si="78"/>
        <v>0</v>
      </c>
      <c r="DZ121" s="13">
        <f t="shared" si="78"/>
        <v>0</v>
      </c>
      <c r="EA121" s="13">
        <f t="shared" si="78"/>
        <v>0</v>
      </c>
      <c r="EB121" s="13">
        <f t="shared" si="78"/>
        <v>0</v>
      </c>
      <c r="EC121" s="13">
        <f t="shared" si="78"/>
        <v>0</v>
      </c>
      <c r="ED121" s="13">
        <f t="shared" si="78"/>
        <v>0</v>
      </c>
      <c r="EE121" s="13">
        <f t="shared" si="78"/>
        <v>0</v>
      </c>
      <c r="EF121" s="13">
        <f t="shared" si="78"/>
        <v>0</v>
      </c>
      <c r="EG121" s="13">
        <f t="shared" si="78"/>
        <v>0</v>
      </c>
      <c r="EH121" s="13">
        <f t="shared" si="78"/>
        <v>0</v>
      </c>
      <c r="EI121" s="13">
        <f t="shared" si="78"/>
        <v>0</v>
      </c>
      <c r="EJ121" s="13">
        <f t="shared" si="78"/>
        <v>0</v>
      </c>
      <c r="EK121" s="13">
        <f t="shared" si="78"/>
        <v>0</v>
      </c>
      <c r="EL121" s="13">
        <f t="shared" si="78"/>
        <v>0</v>
      </c>
      <c r="EM121" s="13">
        <f t="shared" si="78"/>
        <v>0</v>
      </c>
      <c r="EN121" s="13">
        <f t="shared" si="78"/>
        <v>0</v>
      </c>
      <c r="EO121" s="13">
        <f t="shared" si="78"/>
        <v>0</v>
      </c>
      <c r="EP121" s="13">
        <f t="shared" si="78"/>
        <v>0</v>
      </c>
      <c r="EQ121" s="13">
        <f t="shared" si="78"/>
        <v>0</v>
      </c>
      <c r="ER121" s="13">
        <f t="shared" si="78"/>
        <v>0</v>
      </c>
      <c r="ES121" s="13">
        <f t="shared" si="78"/>
        <v>0</v>
      </c>
      <c r="ET121" s="13">
        <f t="shared" si="78"/>
        <v>0</v>
      </c>
      <c r="EU121" s="13">
        <f t="shared" si="78"/>
        <v>0</v>
      </c>
      <c r="EV121" s="13">
        <f t="shared" si="78"/>
        <v>0</v>
      </c>
      <c r="EW121" s="13">
        <f t="shared" si="78"/>
        <v>0</v>
      </c>
      <c r="EX121" s="13">
        <f t="shared" si="78"/>
        <v>0</v>
      </c>
      <c r="EY121" s="13">
        <f t="shared" si="78"/>
        <v>0</v>
      </c>
      <c r="EZ121" s="13">
        <f t="shared" si="78"/>
        <v>0</v>
      </c>
      <c r="FA121" s="13">
        <f t="shared" si="78"/>
        <v>0</v>
      </c>
      <c r="FB121" s="13">
        <f t="shared" si="78"/>
        <v>0</v>
      </c>
      <c r="FC121" s="13">
        <f t="shared" si="78"/>
        <v>0</v>
      </c>
      <c r="FD121" s="13">
        <f t="shared" si="78"/>
        <v>0</v>
      </c>
      <c r="FE121" s="13">
        <f t="shared" si="78"/>
        <v>0</v>
      </c>
      <c r="FF121" s="13">
        <f t="shared" si="78"/>
        <v>0</v>
      </c>
      <c r="FG121" s="13">
        <f t="shared" si="78"/>
        <v>0</v>
      </c>
      <c r="FH121" s="13">
        <f t="shared" si="78"/>
        <v>0</v>
      </c>
      <c r="FI121" s="13">
        <f t="shared" si="78"/>
        <v>0</v>
      </c>
      <c r="FJ121" s="13">
        <f t="shared" si="78"/>
        <v>0</v>
      </c>
      <c r="FK121" s="13">
        <f t="shared" si="78"/>
        <v>0</v>
      </c>
      <c r="FL121" s="13">
        <f t="shared" si="78"/>
        <v>0</v>
      </c>
      <c r="FM121" s="13">
        <f t="shared" si="78"/>
        <v>0</v>
      </c>
      <c r="FN121" s="13">
        <f t="shared" si="78"/>
        <v>0</v>
      </c>
      <c r="FO121" s="13">
        <f t="shared" si="78"/>
        <v>0</v>
      </c>
      <c r="FP121" s="13">
        <f t="shared" si="78"/>
        <v>0</v>
      </c>
      <c r="FQ121" s="13">
        <f t="shared" si="78"/>
        <v>0</v>
      </c>
      <c r="FR121" s="13">
        <f t="shared" si="78"/>
        <v>0</v>
      </c>
      <c r="FS121" s="13">
        <f t="shared" si="78"/>
        <v>0</v>
      </c>
      <c r="FT121" s="13">
        <f t="shared" si="78"/>
        <v>0</v>
      </c>
      <c r="FU121" s="13">
        <f t="shared" si="78"/>
        <v>0</v>
      </c>
      <c r="FV121" s="13">
        <f t="shared" si="78"/>
        <v>0</v>
      </c>
      <c r="FW121" s="13">
        <f t="shared" si="78"/>
        <v>0</v>
      </c>
      <c r="FX121" s="13">
        <f t="shared" si="78"/>
        <v>0</v>
      </c>
      <c r="FY121" s="13">
        <f t="shared" si="78"/>
        <v>0</v>
      </c>
      <c r="FZ121" s="13">
        <f t="shared" si="78"/>
        <v>0</v>
      </c>
      <c r="GA121" s="13">
        <f t="shared" si="78"/>
        <v>0</v>
      </c>
      <c r="GB121" s="13">
        <f t="shared" si="78"/>
        <v>0</v>
      </c>
      <c r="GC121" s="13">
        <f t="shared" si="78"/>
        <v>0</v>
      </c>
      <c r="GD121" s="13">
        <f t="shared" si="78"/>
        <v>0</v>
      </c>
      <c r="GE121" s="13">
        <f t="shared" si="78"/>
        <v>0</v>
      </c>
      <c r="GF121" s="13">
        <f t="shared" si="78"/>
        <v>0</v>
      </c>
      <c r="GG121" s="13">
        <f t="shared" si="78"/>
        <v>0</v>
      </c>
      <c r="GH121" s="13">
        <f t="shared" si="78"/>
        <v>0</v>
      </c>
      <c r="GI121" s="13">
        <f t="shared" si="78"/>
        <v>0</v>
      </c>
      <c r="GJ121" s="13">
        <f t="shared" si="78"/>
        <v>0</v>
      </c>
      <c r="GK121" s="13">
        <f t="shared" si="78"/>
        <v>0</v>
      </c>
      <c r="GL121" s="13">
        <f t="shared" si="78"/>
        <v>0</v>
      </c>
      <c r="GM121" s="13">
        <f t="shared" si="78"/>
        <v>0</v>
      </c>
      <c r="GN121" s="13">
        <f t="shared" si="78"/>
        <v>0</v>
      </c>
      <c r="GO121" s="13">
        <f t="shared" si="78"/>
        <v>0</v>
      </c>
      <c r="GP121" s="13">
        <f t="shared" si="78"/>
        <v>0</v>
      </c>
      <c r="GQ121" s="13">
        <f t="shared" si="78"/>
        <v>0</v>
      </c>
      <c r="GR121" s="13">
        <f t="shared" si="78"/>
        <v>0</v>
      </c>
      <c r="GS121" s="13">
        <f t="shared" si="78"/>
        <v>0</v>
      </c>
      <c r="GT121" s="13">
        <f t="shared" si="78"/>
        <v>0</v>
      </c>
      <c r="GU121" s="13">
        <f t="shared" si="78"/>
        <v>0</v>
      </c>
      <c r="GV121" s="13">
        <f t="shared" si="78"/>
        <v>0</v>
      </c>
      <c r="GW121" s="13">
        <f t="shared" si="78"/>
        <v>0</v>
      </c>
      <c r="GX121" s="13">
        <f t="shared" si="78"/>
        <v>0</v>
      </c>
      <c r="GY121" s="13">
        <f t="shared" si="78"/>
        <v>0</v>
      </c>
      <c r="GZ121" s="13">
        <f t="shared" si="78"/>
        <v>0</v>
      </c>
      <c r="HA121" s="13">
        <f t="shared" si="78"/>
        <v>0</v>
      </c>
      <c r="HB121" s="13">
        <f t="shared" si="78"/>
        <v>0</v>
      </c>
      <c r="HC121" s="13">
        <f t="shared" si="78"/>
        <v>0</v>
      </c>
      <c r="HD121" s="13">
        <f t="shared" si="78"/>
        <v>0</v>
      </c>
      <c r="HE121" s="13">
        <f t="shared" si="78"/>
        <v>0</v>
      </c>
      <c r="HF121" s="13">
        <f t="shared" si="78"/>
        <v>0</v>
      </c>
      <c r="HG121" s="13">
        <f t="shared" si="78"/>
        <v>0</v>
      </c>
      <c r="HH121" s="13">
        <f t="shared" si="78"/>
        <v>0</v>
      </c>
      <c r="HI121" s="13">
        <f t="shared" si="78"/>
        <v>0</v>
      </c>
      <c r="HJ121" s="13">
        <f t="shared" si="78"/>
        <v>0</v>
      </c>
      <c r="HK121" s="13">
        <f t="shared" si="78"/>
        <v>0</v>
      </c>
      <c r="HL121" s="13">
        <f t="shared" si="78"/>
        <v>0</v>
      </c>
      <c r="HM121" s="13">
        <f t="shared" si="78"/>
        <v>0</v>
      </c>
      <c r="HN121" s="13">
        <f t="shared" si="78"/>
        <v>0</v>
      </c>
      <c r="HO121" s="13">
        <f t="shared" si="78"/>
        <v>0</v>
      </c>
      <c r="HP121" s="13">
        <f t="shared" si="78"/>
        <v>0</v>
      </c>
      <c r="HQ121" s="13">
        <f t="shared" si="78"/>
        <v>0</v>
      </c>
      <c r="HR121" s="13">
        <f t="shared" si="78"/>
        <v>0</v>
      </c>
      <c r="HS121" s="13">
        <f t="shared" si="78"/>
        <v>0</v>
      </c>
      <c r="HT121" s="13">
        <f t="shared" si="78"/>
        <v>0</v>
      </c>
      <c r="HU121" s="13">
        <f t="shared" si="78"/>
        <v>0</v>
      </c>
      <c r="HV121" s="13">
        <f t="shared" si="78"/>
        <v>0</v>
      </c>
      <c r="HW121" s="13">
        <f t="shared" si="78"/>
        <v>0</v>
      </c>
      <c r="HX121" s="13">
        <f t="shared" si="78"/>
        <v>0</v>
      </c>
      <c r="HY121" s="13">
        <f t="shared" si="78"/>
        <v>0</v>
      </c>
      <c r="HZ121" s="13">
        <f t="shared" si="78"/>
        <v>0</v>
      </c>
      <c r="IA121" s="13">
        <f t="shared" si="78"/>
        <v>0</v>
      </c>
      <c r="IB121" s="13">
        <f t="shared" si="78"/>
        <v>0</v>
      </c>
      <c r="IC121" s="13">
        <f t="shared" si="78"/>
        <v>0</v>
      </c>
      <c r="ID121" s="13">
        <f t="shared" si="78"/>
        <v>0</v>
      </c>
      <c r="IE121" s="13">
        <f t="shared" si="78"/>
        <v>0</v>
      </c>
      <c r="IF121" s="13">
        <f t="shared" si="78"/>
        <v>0</v>
      </c>
      <c r="IG121" s="13">
        <f t="shared" si="78"/>
        <v>0</v>
      </c>
      <c r="IH121" s="13">
        <f t="shared" si="78"/>
        <v>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2000-09-22T21:53:25Z</dcterms:created>
  <dc:creator>Barry Bisson</dc:creator>
</cp:coreProperties>
</file>

<file path=docProps/custom.xml><?xml version="1.0" encoding="utf-8"?>
<Properties xmlns="http://schemas.openxmlformats.org/officeDocument/2006/custom-properties" xmlns:vt="http://schemas.openxmlformats.org/officeDocument/2006/docPropsVTypes"/>
</file>